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ooks\result\da_portfolio\excel\"/>
    </mc:Choice>
  </mc:AlternateContent>
  <bookViews>
    <workbookView xWindow="0" yWindow="0" windowWidth="20490" windowHeight="5955" activeTab="4"/>
  </bookViews>
  <sheets>
    <sheet name="Вложенная ЕСЛИ" sheetId="10" r:id="rId1"/>
    <sheet name="И, ИЛИ" sheetId="11" r:id="rId2"/>
    <sheet name="СЧЁТЕСЛИ" sheetId="12" r:id="rId3"/>
    <sheet name="СУММЕСЛИ" sheetId="1" r:id="rId4"/>
    <sheet name="СЧЁТЕСЛИМН" sheetId="7" r:id="rId5"/>
    <sheet name="СУММЕСЛИМН" sheetId="13" r:id="rId6"/>
  </sheets>
  <calcPr calcId="152511"/>
</workbook>
</file>

<file path=xl/calcChain.xml><?xml version="1.0" encoding="utf-8"?>
<calcChain xmlns="http://schemas.openxmlformats.org/spreadsheetml/2006/main">
  <c r="J13" i="13" l="1"/>
  <c r="J14" i="13"/>
  <c r="J15" i="13"/>
  <c r="J16" i="13"/>
  <c r="J12" i="13"/>
  <c r="I13" i="13"/>
  <c r="I14" i="13"/>
  <c r="I15" i="13"/>
  <c r="I16" i="13"/>
  <c r="I12" i="13"/>
  <c r="G9" i="7"/>
  <c r="G8" i="7"/>
  <c r="G7" i="7"/>
  <c r="H9" i="1"/>
  <c r="H8" i="1"/>
  <c r="H7" i="1"/>
  <c r="K7" i="12"/>
  <c r="K6" i="12"/>
  <c r="K5" i="12"/>
  <c r="K4" i="12"/>
  <c r="K3" i="12"/>
  <c r="K2" i="12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18" i="11"/>
  <c r="L19" i="11"/>
  <c r="L20" i="11"/>
  <c r="L21" i="11"/>
  <c r="L22" i="11"/>
  <c r="L17" i="11"/>
  <c r="K81" i="11"/>
  <c r="K82" i="11"/>
  <c r="K83" i="11"/>
  <c r="K84" i="11"/>
  <c r="K85" i="11"/>
  <c r="K86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57" i="11"/>
  <c r="K58" i="11"/>
  <c r="K59" i="11"/>
  <c r="K60" i="11"/>
  <c r="K61" i="11"/>
  <c r="K62" i="11"/>
  <c r="K63" i="11"/>
  <c r="K64" i="11"/>
  <c r="K65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31" i="11"/>
  <c r="K32" i="11"/>
  <c r="K33" i="11"/>
  <c r="K34" i="11"/>
  <c r="K35" i="11"/>
  <c r="K36" i="11"/>
  <c r="K37" i="11"/>
  <c r="K38" i="11"/>
  <c r="K39" i="11"/>
  <c r="K40" i="11"/>
  <c r="K41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18" i="11"/>
  <c r="K17" i="11"/>
  <c r="J77" i="10"/>
  <c r="J78" i="10"/>
  <c r="J79" i="10"/>
  <c r="J80" i="10"/>
  <c r="J66" i="10"/>
  <c r="J67" i="10"/>
  <c r="J68" i="10"/>
  <c r="J69" i="10"/>
  <c r="J70" i="10"/>
  <c r="J71" i="10"/>
  <c r="J72" i="10"/>
  <c r="J73" i="10"/>
  <c r="J74" i="10"/>
  <c r="J75" i="10"/>
  <c r="J76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30" i="10"/>
  <c r="J31" i="10"/>
  <c r="J32" i="10"/>
  <c r="J33" i="10"/>
  <c r="J34" i="10"/>
  <c r="J35" i="10"/>
  <c r="J36" i="10"/>
  <c r="J37" i="10"/>
  <c r="J38" i="10"/>
  <c r="J22" i="10"/>
  <c r="J23" i="10"/>
  <c r="J24" i="10"/>
  <c r="J25" i="10"/>
  <c r="J26" i="10"/>
  <c r="J27" i="10"/>
  <c r="J28" i="10"/>
  <c r="J29" i="10"/>
  <c r="J14" i="10"/>
  <c r="J15" i="10"/>
  <c r="J16" i="10"/>
  <c r="J17" i="10"/>
  <c r="J18" i="10"/>
  <c r="J19" i="10"/>
  <c r="J20" i="10"/>
  <c r="J21" i="10"/>
  <c r="J13" i="10"/>
  <c r="J12" i="10"/>
  <c r="J11" i="10"/>
</calcChain>
</file>

<file path=xl/sharedStrings.xml><?xml version="1.0" encoding="utf-8"?>
<sst xmlns="http://schemas.openxmlformats.org/spreadsheetml/2006/main" count="1978" uniqueCount="251">
  <si>
    <t>Пол</t>
  </si>
  <si>
    <t>Надежда</t>
  </si>
  <si>
    <t>Михаил</t>
  </si>
  <si>
    <t>Богдан</t>
  </si>
  <si>
    <t>Валерия</t>
  </si>
  <si>
    <t>Ольга</t>
  </si>
  <si>
    <t>Мария</t>
  </si>
  <si>
    <t>Алексей</t>
  </si>
  <si>
    <t>Олег</t>
  </si>
  <si>
    <t>Элеонора</t>
  </si>
  <si>
    <t>Никита</t>
  </si>
  <si>
    <t>Нина</t>
  </si>
  <si>
    <t>Германовна</t>
  </si>
  <si>
    <t>Виктор</t>
  </si>
  <si>
    <t>Анна</t>
  </si>
  <si>
    <t>Борисовна</t>
  </si>
  <si>
    <t>Ангелина</t>
  </si>
  <si>
    <t>Алексеевна</t>
  </si>
  <si>
    <t>Сергей</t>
  </si>
  <si>
    <t>Леонид</t>
  </si>
  <si>
    <t>Степан</t>
  </si>
  <si>
    <t>Даниилович</t>
  </si>
  <si>
    <t>Хлебов</t>
  </si>
  <si>
    <t>Вадимович</t>
  </si>
  <si>
    <t>Шустелёв</t>
  </si>
  <si>
    <t>Евграф</t>
  </si>
  <si>
    <t>Архипович</t>
  </si>
  <si>
    <t>Киприянов</t>
  </si>
  <si>
    <t>Никон</t>
  </si>
  <si>
    <t>Измаилович</t>
  </si>
  <si>
    <t>Пончиков</t>
  </si>
  <si>
    <t>Порфирий</t>
  </si>
  <si>
    <t>Ерофеевич</t>
  </si>
  <si>
    <t>Безруков</t>
  </si>
  <si>
    <t>Артемович</t>
  </si>
  <si>
    <t>Толбаев</t>
  </si>
  <si>
    <t>Фома</t>
  </si>
  <si>
    <t>Агапович</t>
  </si>
  <si>
    <t>Ёлкин</t>
  </si>
  <si>
    <t>Дмитрий</t>
  </si>
  <si>
    <t>Андреевич</t>
  </si>
  <si>
    <t>Катков</t>
  </si>
  <si>
    <t>Владислав</t>
  </si>
  <si>
    <t>Тимурович</t>
  </si>
  <si>
    <t>Селезнев</t>
  </si>
  <si>
    <t>Федор</t>
  </si>
  <si>
    <t>Адрианович</t>
  </si>
  <si>
    <t>Базанов</t>
  </si>
  <si>
    <t>Андриянович</t>
  </si>
  <si>
    <t>Грош</t>
  </si>
  <si>
    <t>Никифор</t>
  </si>
  <si>
    <t>Сидорович</t>
  </si>
  <si>
    <t>Ковригин</t>
  </si>
  <si>
    <t>Остапович</t>
  </si>
  <si>
    <t>Окрокверцхов</t>
  </si>
  <si>
    <t>Павел</t>
  </si>
  <si>
    <t>Михеевич</t>
  </si>
  <si>
    <t>Мороцкий</t>
  </si>
  <si>
    <t>Дементий</t>
  </si>
  <si>
    <t>Евстафиевич</t>
  </si>
  <si>
    <t>Чупров</t>
  </si>
  <si>
    <t>Иннокентий</t>
  </si>
  <si>
    <t>Давыдович</t>
  </si>
  <si>
    <t>Карбаинов</t>
  </si>
  <si>
    <t>Константин</t>
  </si>
  <si>
    <t>Андронович</t>
  </si>
  <si>
    <t>Яздовский</t>
  </si>
  <si>
    <t>Ефрем</t>
  </si>
  <si>
    <t>Иннокентиевич</t>
  </si>
  <si>
    <t>Шамило</t>
  </si>
  <si>
    <t>Аникитевич</t>
  </si>
  <si>
    <t>Звягин</t>
  </si>
  <si>
    <t>Эрнестович</t>
  </si>
  <si>
    <t>Лукашевич</t>
  </si>
  <si>
    <t>Кир</t>
  </si>
  <si>
    <t>Серафимович</t>
  </si>
  <si>
    <t>Ветров</t>
  </si>
  <si>
    <t>Викентиевич</t>
  </si>
  <si>
    <t>Саитов</t>
  </si>
  <si>
    <t>Герасимович</t>
  </si>
  <si>
    <t>Кондратенко</t>
  </si>
  <si>
    <t>Евграфович</t>
  </si>
  <si>
    <t>Котов</t>
  </si>
  <si>
    <t>Юриевич</t>
  </si>
  <si>
    <t>Ткач</t>
  </si>
  <si>
    <t>Ярослав</t>
  </si>
  <si>
    <t>Елизарович</t>
  </si>
  <si>
    <t>Сазонтов</t>
  </si>
  <si>
    <t>﻿Август</t>
  </si>
  <si>
    <t>Андроников</t>
  </si>
  <si>
    <t>Иван</t>
  </si>
  <si>
    <t>Шевцов</t>
  </si>
  <si>
    <t>Семён</t>
  </si>
  <si>
    <t>Фролович</t>
  </si>
  <si>
    <t>Карев</t>
  </si>
  <si>
    <t>Артемий</t>
  </si>
  <si>
    <t>Гусляков</t>
  </si>
  <si>
    <t>Илья</t>
  </si>
  <si>
    <t>Богданович</t>
  </si>
  <si>
    <t>Нусинов</t>
  </si>
  <si>
    <t>Николай</t>
  </si>
  <si>
    <t>Венедиктович</t>
  </si>
  <si>
    <t>Зайцев</t>
  </si>
  <si>
    <t>Наум</t>
  </si>
  <si>
    <t>Ипполитович</t>
  </si>
  <si>
    <t>Гарин</t>
  </si>
  <si>
    <t>Ираклиевич</t>
  </si>
  <si>
    <t>Оспищев</t>
  </si>
  <si>
    <t>Егорович</t>
  </si>
  <si>
    <t>Глинка</t>
  </si>
  <si>
    <t>Григориевич</t>
  </si>
  <si>
    <t>м</t>
  </si>
  <si>
    <t>Миронова</t>
  </si>
  <si>
    <t>Кристина</t>
  </si>
  <si>
    <t>Карповна</t>
  </si>
  <si>
    <t>Актжанова</t>
  </si>
  <si>
    <t>Жанна</t>
  </si>
  <si>
    <t>Трофимовна</t>
  </si>
  <si>
    <t>Пономарева</t>
  </si>
  <si>
    <t>Алиса</t>
  </si>
  <si>
    <t>Михеевна</t>
  </si>
  <si>
    <t>Овчинникова</t>
  </si>
  <si>
    <t>Доминика</t>
  </si>
  <si>
    <t>Федотовна</t>
  </si>
  <si>
    <t>Оскорбина</t>
  </si>
  <si>
    <t>Марина</t>
  </si>
  <si>
    <t>Петровна</t>
  </si>
  <si>
    <t>Фомичёва</t>
  </si>
  <si>
    <t>Татьяна</t>
  </si>
  <si>
    <t>Тимофеевна</t>
  </si>
  <si>
    <t>Эскина</t>
  </si>
  <si>
    <t>Алина</t>
  </si>
  <si>
    <t>Фурманова</t>
  </si>
  <si>
    <t>Евгения</t>
  </si>
  <si>
    <t>Родионовна</t>
  </si>
  <si>
    <t>Фанина</t>
  </si>
  <si>
    <t>Кира</t>
  </si>
  <si>
    <t>Федоровна</t>
  </si>
  <si>
    <t>Фастера</t>
  </si>
  <si>
    <t>Наталья</t>
  </si>
  <si>
    <t>Глебовна</t>
  </si>
  <si>
    <t>Уманова</t>
  </si>
  <si>
    <t>Кулигина</t>
  </si>
  <si>
    <t>Лилия</t>
  </si>
  <si>
    <t>Муравьева</t>
  </si>
  <si>
    <t>Инесса</t>
  </si>
  <si>
    <t>Несторовна</t>
  </si>
  <si>
    <t>Сайбаталова</t>
  </si>
  <si>
    <t>Екатерина</t>
  </si>
  <si>
    <t>Фомевна</t>
  </si>
  <si>
    <t>Утёсова</t>
  </si>
  <si>
    <t>Кузьмевна</t>
  </si>
  <si>
    <t>Оськина</t>
  </si>
  <si>
    <t>Арина</t>
  </si>
  <si>
    <t>Тимуровна</t>
  </si>
  <si>
    <t>Дуванова</t>
  </si>
  <si>
    <t>Мироновна</t>
  </si>
  <si>
    <t>Капустина</t>
  </si>
  <si>
    <t>Козариса</t>
  </si>
  <si>
    <t>Игоревна</t>
  </si>
  <si>
    <t>Шатова</t>
  </si>
  <si>
    <t>Ирина</t>
  </si>
  <si>
    <t>Семеновна</t>
  </si>
  <si>
    <t>Янибекова</t>
  </si>
  <si>
    <t>Нона</t>
  </si>
  <si>
    <t>Гибазова</t>
  </si>
  <si>
    <t>Еськова</t>
  </si>
  <si>
    <t>Регина</t>
  </si>
  <si>
    <t>Серафимовна</t>
  </si>
  <si>
    <t>Эрдниева</t>
  </si>
  <si>
    <t>Анатолиевна</t>
  </si>
  <si>
    <t>Вязьмитина</t>
  </si>
  <si>
    <t>Орлова</t>
  </si>
  <si>
    <t>Георгиевна</t>
  </si>
  <si>
    <t>Яблочкина</t>
  </si>
  <si>
    <t>Валентина</t>
  </si>
  <si>
    <t>Минаева</t>
  </si>
  <si>
    <t>Константиновна</t>
  </si>
  <si>
    <t>Тетерина</t>
  </si>
  <si>
    <t>Канадцева</t>
  </si>
  <si>
    <t>Анастасия</t>
  </si>
  <si>
    <t>Андрияновна</t>
  </si>
  <si>
    <t>Дейнекина</t>
  </si>
  <si>
    <t>Оксана</t>
  </si>
  <si>
    <t>Тихоновна</t>
  </si>
  <si>
    <t>Нилина</t>
  </si>
  <si>
    <t>Казимировна</t>
  </si>
  <si>
    <t>Помелова</t>
  </si>
  <si>
    <t>Иларионовна</t>
  </si>
  <si>
    <t>Коржакова</t>
  </si>
  <si>
    <t>Ипполитовна</t>
  </si>
  <si>
    <t>ж</t>
  </si>
  <si>
    <t>Фамилия</t>
  </si>
  <si>
    <t>Имя</t>
  </si>
  <si>
    <t>Отчество</t>
  </si>
  <si>
    <t>Номер</t>
  </si>
  <si>
    <t>Дата рождения</t>
  </si>
  <si>
    <t>Город</t>
  </si>
  <si>
    <t>Оклад</t>
  </si>
  <si>
    <t>Самара</t>
  </si>
  <si>
    <t>Матвей</t>
  </si>
  <si>
    <t>Сергеевна</t>
  </si>
  <si>
    <t>Стаж</t>
  </si>
  <si>
    <t>Надбавка</t>
  </si>
  <si>
    <t>Ильич</t>
  </si>
  <si>
    <t>Выполнение плана</t>
  </si>
  <si>
    <t>Премия "Мягкий сценарий"</t>
  </si>
  <si>
    <t>Премия "Жёсткий сценарий"</t>
  </si>
  <si>
    <t>Количество мужчин</t>
  </si>
  <si>
    <t>Количество женщин</t>
  </si>
  <si>
    <t>Количество сотрудников из Самары</t>
  </si>
  <si>
    <t>Количество сотрудников, родившихся после 01.01.1985</t>
  </si>
  <si>
    <t>Количество сотрудников с фамилиями, оканчивающимися на -ов</t>
  </si>
  <si>
    <t>Сумма окладов мужчин</t>
  </si>
  <si>
    <t>Сумма окладов женщин</t>
  </si>
  <si>
    <t>Количество женщин с именем, содержащим букву А</t>
  </si>
  <si>
    <t>Номер заказа</t>
  </si>
  <si>
    <t>Артикул товара</t>
  </si>
  <si>
    <t>Цена</t>
  </si>
  <si>
    <t>В-2918</t>
  </si>
  <si>
    <t>З-6221</t>
  </si>
  <si>
    <t>А-2598</t>
  </si>
  <si>
    <t>И-9433</t>
  </si>
  <si>
    <t>Б-0052</t>
  </si>
  <si>
    <t>Д-7873</t>
  </si>
  <si>
    <t>Товар</t>
  </si>
  <si>
    <t>Филиал</t>
  </si>
  <si>
    <t>Центр</t>
  </si>
  <si>
    <t>Юг</t>
  </si>
  <si>
    <t>Запад</t>
  </si>
  <si>
    <t>Сумма заказов</t>
  </si>
  <si>
    <t>Количество сотрудников с окладом больше 100 000</t>
  </si>
  <si>
    <t>Киев</t>
  </si>
  <si>
    <t>Сумма окладов сотрудников из Киева</t>
  </si>
  <si>
    <t>Харьков</t>
  </si>
  <si>
    <t>Сумы</t>
  </si>
  <si>
    <t>Львов</t>
  </si>
  <si>
    <t>Ровно</t>
  </si>
  <si>
    <t>Одесса</t>
  </si>
  <si>
    <t>Тернополь</t>
  </si>
  <si>
    <t>Хмельницкий</t>
  </si>
  <si>
    <t>Черкассы</t>
  </si>
  <si>
    <t>Чернигов</t>
  </si>
  <si>
    <t>Рогатын</t>
  </si>
  <si>
    <t>Ивано-Франковск</t>
  </si>
  <si>
    <t>Стрый</t>
  </si>
  <si>
    <t>Черновцы</t>
  </si>
  <si>
    <t>Полтава</t>
  </si>
  <si>
    <t>Количество женщин из Киева</t>
  </si>
  <si>
    <t>Количество мужчин с окладом более 90 000 грн</t>
  </si>
  <si>
    <t>Количество заказов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</si>
</sst>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&quot;р.&quot;"/>
    <numFmt numFmtId="165" formatCode="#,##0.00[$₴-422]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</borders>
  <cellStyleXfs count="5">
    <xf numFmtId="0" fontId="0" fillId="0" borderId="0"/>
    <xf numFmtId="0" fontId="2" fillId="0" borderId="0"/>
    <xf numFmtId="0" fontId="3" fillId="0" borderId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39">
    <xf numFmtId="0" fontId="0" fillId="0" borderId="0" xfId="0"/>
    <xf numFmtId="164" fontId="0" fillId="0" borderId="0" xfId="0" applyNumberFormat="1"/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9" fontId="1" fillId="3" borderId="1" xfId="4" applyFont="1" applyFill="1" applyBorder="1" applyAlignment="1">
      <alignment horizontal="center"/>
    </xf>
    <xf numFmtId="9" fontId="0" fillId="0" borderId="1" xfId="4" applyFont="1" applyBorder="1"/>
    <xf numFmtId="9" fontId="0" fillId="0" borderId="0" xfId="4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/>
    <xf numFmtId="164" fontId="0" fillId="0" borderId="0" xfId="0" applyNumberFormat="1" applyFont="1"/>
    <xf numFmtId="0" fontId="0" fillId="0" borderId="2" xfId="0" applyFont="1" applyBorder="1" applyAlignment="1">
      <alignment horizontal="right" vertical="center" wrapText="1"/>
    </xf>
    <xf numFmtId="0" fontId="5" fillId="0" borderId="0" xfId="0" applyFont="1" applyFill="1"/>
    <xf numFmtId="0" fontId="5" fillId="0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Fill="1" applyBorder="1"/>
    <xf numFmtId="0" fontId="0" fillId="5" borderId="3" xfId="0" applyFill="1" applyBorder="1"/>
    <xf numFmtId="0" fontId="0" fillId="0" borderId="3" xfId="0" applyBorder="1"/>
    <xf numFmtId="0" fontId="0" fillId="0" borderId="3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  <xf numFmtId="0" fontId="0" fillId="4" borderId="3" xfId="0" applyFill="1" applyBorder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5" borderId="3" xfId="0" applyFill="1" applyBorder="1" applyAlignment="1">
      <alignment horizontal="left"/>
    </xf>
    <xf numFmtId="164" fontId="1" fillId="4" borderId="1" xfId="0" applyNumberFormat="1" applyFont="1" applyFill="1" applyBorder="1" applyAlignment="1">
      <alignment horizontal="center"/>
    </xf>
    <xf numFmtId="165" fontId="0" fillId="0" borderId="1" xfId="0" applyNumberFormat="1" applyBorder="1"/>
    <xf numFmtId="0" fontId="0" fillId="4" borderId="2" xfId="0" applyFont="1" applyFill="1" applyBorder="1" applyAlignment="1">
      <alignment horizontal="center" vertical="center"/>
    </xf>
    <xf numFmtId="165" fontId="0" fillId="4" borderId="2" xfId="0" applyNumberFormat="1" applyFill="1" applyBorder="1"/>
    <xf numFmtId="0" fontId="0" fillId="4" borderId="2" xfId="0" applyFill="1" applyBorder="1" applyAlignment="1">
      <alignment horizontal="center" vertical="center"/>
    </xf>
    <xf numFmtId="165" fontId="0" fillId="0" borderId="3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right"/>
    </xf>
  </cellXfs>
  <cellStyles count="5">
    <cellStyle name="Normal 4" xfId="2"/>
    <cellStyle name="Обычный" xfId="0" builtinId="0"/>
    <cellStyle name="Обычный 2" xfId="1"/>
    <cellStyle name="Процентный" xfId="4" builtinId="5"/>
    <cellStyle name="Процентный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161924</xdr:rowOff>
    </xdr:from>
    <xdr:ext cx="6419849" cy="1352551"/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333375" y="161924"/>
          <a:ext cx="6419849" cy="135255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/>
            <a:t>Используя вложение одной формулы ЕСЛИ</a:t>
          </a:r>
          <a:r>
            <a:rPr lang="ru-RU" sz="1100" baseline="0"/>
            <a:t> в другую, заполнить столбец На</a:t>
          </a:r>
          <a:r>
            <a:rPr lang="ru-RU" sz="1100"/>
            <a:t>дбавка</a:t>
          </a:r>
          <a:r>
            <a:rPr lang="ru-RU" sz="1100" baseline="0"/>
            <a:t> в соответствии с условиями</a:t>
          </a:r>
          <a:r>
            <a:rPr lang="ru-RU" sz="1100"/>
            <a:t>:</a:t>
          </a:r>
        </a:p>
        <a:p>
          <a:r>
            <a:rPr lang="ru-RU" sz="1100"/>
            <a:t>Если</a:t>
          </a:r>
          <a:r>
            <a:rPr lang="ru-RU" sz="1100" baseline="0"/>
            <a:t> с</a:t>
          </a:r>
          <a:r>
            <a:rPr lang="ru-RU" sz="1100"/>
            <a:t>таж не меньше</a:t>
          </a:r>
          <a:r>
            <a:rPr lang="ru-RU" sz="1100" baseline="0"/>
            <a:t> </a:t>
          </a:r>
          <a:r>
            <a:rPr lang="ru-RU" sz="1100"/>
            <a:t>10 лет, то надбавка 5000</a:t>
          </a:r>
        </a:p>
        <a:p>
          <a:r>
            <a:rPr lang="ru-RU" sz="1100"/>
            <a:t>Если стаж меньше 10 лет, но больше 5, то надбавка 3000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161923</xdr:rowOff>
    </xdr:from>
    <xdr:ext cx="6419849" cy="2466977"/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333375" y="161923"/>
          <a:ext cx="6419849" cy="2466977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/>
            <a:t>1) Заполнить столбец Премия "Мягкий сценарий" следующим образом:</a:t>
          </a:r>
          <a:r>
            <a:rPr lang="ru-RU" sz="1100" baseline="0"/>
            <a:t> если стаж больше 5 лет </a:t>
          </a:r>
          <a:r>
            <a:rPr lang="ru-RU" sz="1100" b="1" baseline="0"/>
            <a:t>ИЛИ</a:t>
          </a:r>
          <a:r>
            <a:rPr lang="ru-RU" sz="1100" baseline="0"/>
            <a:t> выполнение плана не меньше </a:t>
          </a:r>
          <a:r>
            <a:rPr lang="en-US" sz="1100" baseline="0"/>
            <a:t>90%</a:t>
          </a:r>
          <a:r>
            <a:rPr lang="ru-RU" sz="1100" baseline="0"/>
            <a:t> (хотя бы одно условие выполняется)</a:t>
          </a:r>
          <a:r>
            <a:rPr lang="en-US" sz="1100" baseline="0"/>
            <a:t>,</a:t>
          </a:r>
          <a:r>
            <a:rPr lang="ru-RU" sz="1100" baseline="0"/>
            <a:t> то назначить премию 10% от оклада. 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Иначе премия = 0.</a:t>
          </a:r>
          <a:endParaRPr lang="ru-RU" sz="1100" baseline="0"/>
        </a:p>
        <a:p>
          <a:r>
            <a:rPr lang="ru-RU" sz="1100" baseline="0"/>
            <a:t>(формула ИЛИ)</a:t>
          </a:r>
        </a:p>
        <a:p>
          <a:endParaRPr lang="ru-RU" sz="1100" baseline="0"/>
        </a:p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Заполнить столбец Премия "Жёсткий сценарий" следующим образом: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если стаж больше 5 лет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И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выполнение плана не меньше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90%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(оба условия выполняются одновременно)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то назначить премию 10% от оклада. Иначе премия = 0.</a:t>
          </a:r>
          <a:endParaRPr lang="ru-RU">
            <a:effectLst/>
          </a:endParaRPr>
        </a:p>
        <a:p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(формула И)</a:t>
          </a: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Сравнить полученные значения</a:t>
          </a:r>
          <a:endParaRPr lang="ru-RU">
            <a:effectLst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161923</xdr:rowOff>
    </xdr:from>
    <xdr:ext cx="6419849" cy="1844011"/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333375" y="161923"/>
          <a:ext cx="6419849" cy="184401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/>
            <a:t>Используя</a:t>
          </a:r>
          <a:r>
            <a:rPr lang="ru-RU" sz="1100" baseline="0"/>
            <a:t> формулу СЧЁТЕСЛИ, посчитать и заполнить поля, выделенные жёлтым.</a:t>
          </a:r>
        </a:p>
        <a:p>
          <a:endParaRPr lang="ru-RU" sz="1100" baseline="0"/>
        </a:p>
        <a:p>
          <a:r>
            <a:rPr lang="ru-RU" sz="1100" baseline="0"/>
            <a:t>Для того, чтобы использовать поиск по содержимому строки, используются дополнительные специальные символы в виде </a:t>
          </a:r>
          <a:r>
            <a:rPr lang="en-US" sz="1100" baseline="0"/>
            <a:t>*</a:t>
          </a:r>
          <a:r>
            <a:rPr lang="ru-RU" sz="1100" baseline="0"/>
            <a:t>.</a:t>
          </a:r>
          <a:endParaRPr lang="en-US" sz="1100" baseline="0"/>
        </a:p>
        <a:p>
          <a:r>
            <a:rPr lang="ru-RU" sz="1100" baseline="0"/>
            <a:t>Символ </a:t>
          </a:r>
          <a:r>
            <a:rPr lang="en-US" sz="1100" baseline="0"/>
            <a:t>* </a:t>
          </a:r>
          <a:r>
            <a:rPr lang="ru-RU" sz="1100" baseline="0"/>
            <a:t>означает любое количество символов в тексте до указанного символа. Если поставить </a:t>
          </a:r>
          <a:r>
            <a:rPr lang="en-US" sz="1100" baseline="0"/>
            <a:t>* </a:t>
          </a:r>
          <a:r>
            <a:rPr lang="ru-RU" sz="1100" baseline="0"/>
            <a:t>с обеих сторон от символа, например "</a:t>
          </a:r>
          <a:r>
            <a:rPr lang="en-US" sz="1100" baseline="0"/>
            <a:t>*</a:t>
          </a:r>
          <a:r>
            <a:rPr lang="ru-RU" sz="1100" baseline="0"/>
            <a:t>В</a:t>
          </a:r>
          <a:r>
            <a:rPr lang="en-US" sz="1100" baseline="0"/>
            <a:t>*"</a:t>
          </a:r>
          <a:r>
            <a:rPr lang="ru-RU" sz="1100" baseline="0"/>
            <a:t>, то формула будет искать любое вхождение в строку буквы В.</a:t>
          </a:r>
          <a:endParaRPr lang="ru-RU" sz="1100"/>
        </a:p>
        <a:p>
          <a:endParaRPr lang="ru-RU" sz="1100" baseline="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161924</xdr:rowOff>
    </xdr:from>
    <xdr:ext cx="6419849" cy="819151"/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333375" y="161924"/>
          <a:ext cx="6419849" cy="81915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Используя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формулу СУММЕСЛИ, посчитать и заполнить поля, выделенные жёлтым.</a:t>
          </a:r>
          <a:endParaRPr lang="ru-RU">
            <a:effectLst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161925</xdr:rowOff>
    </xdr:from>
    <xdr:ext cx="6419849" cy="809626"/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333375" y="161925"/>
          <a:ext cx="6419849" cy="809626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Используя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формулу СЧЁТЕСЛИМН, посчитать и заполнить поля, выделенные жёлтым.</a:t>
          </a:r>
          <a:endParaRPr lang="ru-RU">
            <a:effectLst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161924</xdr:rowOff>
    </xdr:from>
    <xdr:ext cx="6419849" cy="1543051"/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333375" y="161924"/>
          <a:ext cx="6419849" cy="154305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Используя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функции СЧЁТЕСЛИМН и СУММЕСЛИМН, заполнить столбцы Количество заказов и Сумма заказов. Выборка должна производиться по соответствующим товарам и филиалам (в фиолетовых столбцах)</a:t>
          </a:r>
        </a:p>
        <a:p>
          <a:r>
            <a:rPr lang="ru-RU" sz="1100" baseline="0"/>
            <a:t>2) Формулы должны быть написаны по одному разу, далее протянуты. Не забудьте закрепить соответствующие ячейки с помощю знаков </a:t>
          </a:r>
          <a:r>
            <a:rPr lang="en-US" sz="1100" baseline="0"/>
            <a:t>$</a:t>
          </a:r>
          <a:endParaRPr lang="ru-RU" sz="1100" baseline="0"/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tabColor theme="6" tint="-0.249977111117893"/>
  </sheetPr>
  <dimension ref="A10:J80"/>
  <sheetViews>
    <sheetView workbookViewId="0"/>
  </sheetViews>
  <sheetFormatPr defaultColWidth="9.140625" defaultRowHeight="15" x14ac:dyDescent="0.25"/>
  <cols>
    <col min="1" max="1" width="9.140625" style="2"/>
    <col min="2" max="2" width="14.42578125" style="2" bestFit="1" customWidth="1"/>
    <col min="3" max="3" width="12.28515625" style="2" bestFit="1" customWidth="1"/>
    <col min="4" max="4" width="15.85546875" style="2" bestFit="1" customWidth="1"/>
    <col min="5" max="5" width="15.42578125" style="2" bestFit="1" customWidth="1"/>
    <col min="6" max="6" width="4.5703125" style="2" bestFit="1" customWidth="1"/>
    <col min="7" max="7" width="17.7109375" style="2" bestFit="1" customWidth="1"/>
    <col min="8" max="8" width="12" style="1" bestFit="1" customWidth="1"/>
    <col min="9" max="9" width="15" style="2" customWidth="1"/>
    <col min="10" max="10" width="12" style="1" bestFit="1" customWidth="1"/>
    <col min="11" max="16384" width="9.140625" style="2"/>
  </cols>
  <sheetData>
    <row r="10" spans="1:10" x14ac:dyDescent="0.25">
      <c r="A10" s="5" t="s">
        <v>195</v>
      </c>
      <c r="B10" s="5" t="s">
        <v>192</v>
      </c>
      <c r="C10" s="5" t="s">
        <v>193</v>
      </c>
      <c r="D10" s="5" t="s">
        <v>194</v>
      </c>
      <c r="E10" s="5" t="s">
        <v>196</v>
      </c>
      <c r="F10" s="5" t="s">
        <v>0</v>
      </c>
      <c r="G10" s="5" t="s">
        <v>197</v>
      </c>
      <c r="H10" s="6" t="s">
        <v>198</v>
      </c>
      <c r="I10" s="7" t="s">
        <v>202</v>
      </c>
      <c r="J10" s="31" t="s">
        <v>203</v>
      </c>
    </row>
    <row r="11" spans="1:10" x14ac:dyDescent="0.25">
      <c r="A11" s="3">
        <v>1</v>
      </c>
      <c r="B11" s="3" t="s">
        <v>52</v>
      </c>
      <c r="C11" s="3" t="s">
        <v>200</v>
      </c>
      <c r="D11" s="3" t="s">
        <v>53</v>
      </c>
      <c r="E11" s="4">
        <v>23391</v>
      </c>
      <c r="F11" s="3" t="s">
        <v>111</v>
      </c>
      <c r="G11" s="3" t="s">
        <v>234</v>
      </c>
      <c r="H11" s="32">
        <v>98200</v>
      </c>
      <c r="I11" s="3">
        <v>14</v>
      </c>
      <c r="J11" s="32">
        <f>IF(I11&gt;=10,5000,IF(5&lt;I11,3000,0))</f>
        <v>5000</v>
      </c>
    </row>
    <row r="12" spans="1:10" x14ac:dyDescent="0.25">
      <c r="A12" s="3">
        <v>2</v>
      </c>
      <c r="B12" s="3" t="s">
        <v>102</v>
      </c>
      <c r="C12" s="3" t="s">
        <v>103</v>
      </c>
      <c r="D12" s="3" t="s">
        <v>104</v>
      </c>
      <c r="E12" s="4">
        <v>34221</v>
      </c>
      <c r="F12" s="3" t="s">
        <v>111</v>
      </c>
      <c r="G12" s="3" t="s">
        <v>237</v>
      </c>
      <c r="H12" s="32">
        <v>42000</v>
      </c>
      <c r="I12" s="3">
        <v>1</v>
      </c>
      <c r="J12" s="32">
        <f>IF(I12&gt;=10,5000,IF(5&lt;I12,3000,0))</f>
        <v>0</v>
      </c>
    </row>
    <row r="13" spans="1:10" x14ac:dyDescent="0.25">
      <c r="A13" s="3">
        <v>3</v>
      </c>
      <c r="B13" s="3" t="s">
        <v>152</v>
      </c>
      <c r="C13" s="3" t="s">
        <v>153</v>
      </c>
      <c r="D13" s="3" t="s">
        <v>154</v>
      </c>
      <c r="E13" s="4">
        <v>32680</v>
      </c>
      <c r="F13" s="3" t="s">
        <v>191</v>
      </c>
      <c r="G13" s="3" t="s">
        <v>232</v>
      </c>
      <c r="H13" s="32">
        <v>50000</v>
      </c>
      <c r="I13" s="3">
        <v>6</v>
      </c>
      <c r="J13" s="32">
        <f>IF(I13&gt;=10,5000,IF(5&lt;I13,3000,0))</f>
        <v>3000</v>
      </c>
    </row>
    <row r="14" spans="1:10" x14ac:dyDescent="0.25">
      <c r="A14" s="3">
        <v>4</v>
      </c>
      <c r="B14" s="3" t="s">
        <v>147</v>
      </c>
      <c r="C14" s="3" t="s">
        <v>148</v>
      </c>
      <c r="D14" s="3" t="s">
        <v>201</v>
      </c>
      <c r="E14" s="4">
        <v>19501</v>
      </c>
      <c r="F14" s="3" t="s">
        <v>191</v>
      </c>
      <c r="G14" s="3" t="s">
        <v>239</v>
      </c>
      <c r="H14" s="32">
        <v>118400</v>
      </c>
      <c r="I14" s="3">
        <v>2</v>
      </c>
      <c r="J14" s="32">
        <f t="shared" ref="J14:J78" si="0">IF(I14&gt;=10,5000,IF(5&lt;I14,3000,0))</f>
        <v>0</v>
      </c>
    </row>
    <row r="15" spans="1:10" x14ac:dyDescent="0.25">
      <c r="A15" s="3">
        <v>5</v>
      </c>
      <c r="B15" s="3" t="s">
        <v>107</v>
      </c>
      <c r="C15" s="3" t="s">
        <v>3</v>
      </c>
      <c r="D15" s="3" t="s">
        <v>108</v>
      </c>
      <c r="E15" s="4">
        <v>19121</v>
      </c>
      <c r="F15" s="3" t="s">
        <v>111</v>
      </c>
      <c r="G15" s="3" t="s">
        <v>241</v>
      </c>
      <c r="H15" s="32">
        <v>120400</v>
      </c>
      <c r="I15" s="3">
        <v>21</v>
      </c>
      <c r="J15" s="32">
        <f t="shared" si="0"/>
        <v>5000</v>
      </c>
    </row>
    <row r="16" spans="1:10" x14ac:dyDescent="0.25">
      <c r="A16" s="3">
        <v>6</v>
      </c>
      <c r="B16" s="3" t="s">
        <v>165</v>
      </c>
      <c r="C16" s="3" t="s">
        <v>133</v>
      </c>
      <c r="D16" s="3" t="s">
        <v>17</v>
      </c>
      <c r="E16" s="4">
        <v>18307</v>
      </c>
      <c r="F16" s="3" t="s">
        <v>191</v>
      </c>
      <c r="G16" s="3" t="s">
        <v>242</v>
      </c>
      <c r="H16" s="32">
        <v>124600</v>
      </c>
      <c r="I16" s="3">
        <v>33</v>
      </c>
      <c r="J16" s="32">
        <f t="shared" si="0"/>
        <v>5000</v>
      </c>
    </row>
    <row r="17" spans="1:10" x14ac:dyDescent="0.25">
      <c r="A17" s="3">
        <v>7</v>
      </c>
      <c r="B17" s="3" t="s">
        <v>38</v>
      </c>
      <c r="C17" s="3" t="s">
        <v>39</v>
      </c>
      <c r="D17" s="3" t="s">
        <v>40</v>
      </c>
      <c r="E17" s="4">
        <v>25179</v>
      </c>
      <c r="F17" s="3" t="s">
        <v>111</v>
      </c>
      <c r="G17" s="3" t="s">
        <v>244</v>
      </c>
      <c r="H17" s="32">
        <v>88900</v>
      </c>
      <c r="I17" s="3">
        <v>24</v>
      </c>
      <c r="J17" s="32">
        <f t="shared" si="0"/>
        <v>5000</v>
      </c>
    </row>
    <row r="18" spans="1:10" x14ac:dyDescent="0.25">
      <c r="A18" s="3">
        <v>8</v>
      </c>
      <c r="B18" s="3" t="s">
        <v>105</v>
      </c>
      <c r="C18" s="3" t="s">
        <v>90</v>
      </c>
      <c r="D18" s="3" t="s">
        <v>106</v>
      </c>
      <c r="E18" s="4">
        <v>18838</v>
      </c>
      <c r="F18" s="3" t="s">
        <v>111</v>
      </c>
      <c r="G18" s="3" t="s">
        <v>243</v>
      </c>
      <c r="H18" s="32">
        <v>121900</v>
      </c>
      <c r="I18" s="3">
        <v>7</v>
      </c>
      <c r="J18" s="32">
        <f t="shared" si="0"/>
        <v>3000</v>
      </c>
    </row>
    <row r="19" spans="1:10" x14ac:dyDescent="0.25">
      <c r="A19" s="3">
        <v>9</v>
      </c>
      <c r="B19" s="3" t="s">
        <v>172</v>
      </c>
      <c r="C19" s="3" t="s">
        <v>119</v>
      </c>
      <c r="D19" s="3" t="s">
        <v>173</v>
      </c>
      <c r="E19" s="4">
        <v>25591</v>
      </c>
      <c r="F19" s="3" t="s">
        <v>191</v>
      </c>
      <c r="G19" s="3" t="s">
        <v>232</v>
      </c>
      <c r="H19" s="32">
        <v>86800</v>
      </c>
      <c r="I19" s="3">
        <v>6</v>
      </c>
      <c r="J19" s="32">
        <f t="shared" si="0"/>
        <v>3000</v>
      </c>
    </row>
    <row r="20" spans="1:10" x14ac:dyDescent="0.25">
      <c r="A20" s="3">
        <v>10</v>
      </c>
      <c r="B20" s="3" t="s">
        <v>44</v>
      </c>
      <c r="C20" s="3" t="s">
        <v>45</v>
      </c>
      <c r="D20" s="3" t="s">
        <v>46</v>
      </c>
      <c r="E20" s="4">
        <v>24035</v>
      </c>
      <c r="F20" s="3" t="s">
        <v>111</v>
      </c>
      <c r="G20" s="3" t="s">
        <v>245</v>
      </c>
      <c r="H20" s="32">
        <v>94900</v>
      </c>
      <c r="I20" s="3">
        <v>11</v>
      </c>
      <c r="J20" s="32">
        <f t="shared" si="0"/>
        <v>5000</v>
      </c>
    </row>
    <row r="21" spans="1:10" x14ac:dyDescent="0.25">
      <c r="A21" s="3">
        <v>11</v>
      </c>
      <c r="B21" s="3" t="s">
        <v>185</v>
      </c>
      <c r="C21" s="3" t="s">
        <v>119</v>
      </c>
      <c r="D21" s="3" t="s">
        <v>186</v>
      </c>
      <c r="E21" s="4">
        <v>18969</v>
      </c>
      <c r="F21" s="3" t="s">
        <v>191</v>
      </c>
      <c r="G21" s="3" t="s">
        <v>239</v>
      </c>
      <c r="H21" s="32">
        <v>121200</v>
      </c>
      <c r="I21" s="3">
        <v>11</v>
      </c>
      <c r="J21" s="32">
        <f t="shared" si="0"/>
        <v>5000</v>
      </c>
    </row>
    <row r="22" spans="1:10" x14ac:dyDescent="0.25">
      <c r="A22" s="3">
        <v>12</v>
      </c>
      <c r="B22" s="3" t="s">
        <v>47</v>
      </c>
      <c r="C22" s="3" t="s">
        <v>18</v>
      </c>
      <c r="D22" s="3" t="s">
        <v>48</v>
      </c>
      <c r="E22" s="4">
        <v>25585</v>
      </c>
      <c r="F22" s="3" t="s">
        <v>111</v>
      </c>
      <c r="G22" s="3" t="s">
        <v>247</v>
      </c>
      <c r="H22" s="32">
        <v>86800</v>
      </c>
      <c r="I22" s="3">
        <v>18</v>
      </c>
      <c r="J22" s="32">
        <f>IF(I22&gt;=10,5000,IF(5&lt;I22,3000,0))</f>
        <v>5000</v>
      </c>
    </row>
    <row r="23" spans="1:10" x14ac:dyDescent="0.25">
      <c r="A23" s="3">
        <v>13</v>
      </c>
      <c r="B23" s="3" t="s">
        <v>174</v>
      </c>
      <c r="C23" s="3" t="s">
        <v>175</v>
      </c>
      <c r="D23" s="3" t="s">
        <v>159</v>
      </c>
      <c r="E23" s="4">
        <v>25890</v>
      </c>
      <c r="F23" s="3" t="s">
        <v>191</v>
      </c>
      <c r="G23" s="3" t="s">
        <v>246</v>
      </c>
      <c r="H23" s="32">
        <v>85300</v>
      </c>
      <c r="I23" s="3">
        <v>6</v>
      </c>
      <c r="J23" s="32">
        <f t="shared" si="0"/>
        <v>3000</v>
      </c>
    </row>
    <row r="24" spans="1:10" x14ac:dyDescent="0.25">
      <c r="A24" s="3">
        <v>14</v>
      </c>
      <c r="B24" s="3" t="s">
        <v>155</v>
      </c>
      <c r="C24" s="3" t="s">
        <v>131</v>
      </c>
      <c r="D24" s="3" t="s">
        <v>156</v>
      </c>
      <c r="E24" s="4">
        <v>22357</v>
      </c>
      <c r="F24" s="3" t="s">
        <v>191</v>
      </c>
      <c r="G24" s="3" t="s">
        <v>242</v>
      </c>
      <c r="H24" s="32">
        <v>103600</v>
      </c>
      <c r="I24" s="3">
        <v>4</v>
      </c>
      <c r="J24" s="32">
        <f t="shared" si="0"/>
        <v>0</v>
      </c>
    </row>
    <row r="25" spans="1:10" x14ac:dyDescent="0.25">
      <c r="A25" s="3">
        <v>15</v>
      </c>
      <c r="B25" s="3" t="s">
        <v>115</v>
      </c>
      <c r="C25" s="3" t="s">
        <v>116</v>
      </c>
      <c r="D25" s="3" t="s">
        <v>117</v>
      </c>
      <c r="E25" s="4">
        <v>19380</v>
      </c>
      <c r="F25" s="3" t="s">
        <v>191</v>
      </c>
      <c r="G25" s="3" t="s">
        <v>239</v>
      </c>
      <c r="H25" s="32">
        <v>119100</v>
      </c>
      <c r="I25" s="3">
        <v>17</v>
      </c>
      <c r="J25" s="32">
        <f t="shared" si="0"/>
        <v>5000</v>
      </c>
    </row>
    <row r="26" spans="1:10" x14ac:dyDescent="0.25">
      <c r="A26" s="3">
        <v>16</v>
      </c>
      <c r="B26" s="3" t="s">
        <v>99</v>
      </c>
      <c r="C26" s="3" t="s">
        <v>100</v>
      </c>
      <c r="D26" s="3" t="s">
        <v>101</v>
      </c>
      <c r="E26" s="4">
        <v>28769</v>
      </c>
      <c r="F26" s="3" t="s">
        <v>111</v>
      </c>
      <c r="G26" s="3" t="s">
        <v>232</v>
      </c>
      <c r="H26" s="32">
        <v>70300</v>
      </c>
      <c r="I26" s="3">
        <v>1</v>
      </c>
      <c r="J26" s="32">
        <f t="shared" si="0"/>
        <v>0</v>
      </c>
    </row>
    <row r="27" spans="1:10" x14ac:dyDescent="0.25">
      <c r="A27" s="3">
        <v>17</v>
      </c>
      <c r="B27" s="3" t="s">
        <v>130</v>
      </c>
      <c r="C27" s="3" t="s">
        <v>131</v>
      </c>
      <c r="D27" s="3" t="s">
        <v>12</v>
      </c>
      <c r="E27" s="4">
        <v>19789</v>
      </c>
      <c r="F27" s="3" t="s">
        <v>191</v>
      </c>
      <c r="G27" s="3" t="s">
        <v>247</v>
      </c>
      <c r="H27" s="32">
        <v>116900</v>
      </c>
      <c r="I27" s="3">
        <v>5</v>
      </c>
      <c r="J27" s="32">
        <f t="shared" si="0"/>
        <v>0</v>
      </c>
    </row>
    <row r="28" spans="1:10" x14ac:dyDescent="0.25">
      <c r="A28" s="3">
        <v>18</v>
      </c>
      <c r="B28" s="3" t="s">
        <v>157</v>
      </c>
      <c r="C28" s="3" t="s">
        <v>5</v>
      </c>
      <c r="D28" s="3" t="s">
        <v>15</v>
      </c>
      <c r="E28" s="4">
        <v>23771</v>
      </c>
      <c r="F28" s="3" t="s">
        <v>191</v>
      </c>
      <c r="G28" s="3" t="s">
        <v>244</v>
      </c>
      <c r="H28" s="32">
        <v>96300</v>
      </c>
      <c r="I28" s="3">
        <v>5</v>
      </c>
      <c r="J28" s="32">
        <f t="shared" si="0"/>
        <v>0</v>
      </c>
    </row>
    <row r="29" spans="1:10" x14ac:dyDescent="0.25">
      <c r="A29" s="3">
        <v>19</v>
      </c>
      <c r="B29" s="3" t="s">
        <v>96</v>
      </c>
      <c r="C29" s="3" t="s">
        <v>97</v>
      </c>
      <c r="D29" s="3" t="s">
        <v>98</v>
      </c>
      <c r="E29" s="4">
        <v>18820</v>
      </c>
      <c r="F29" s="3" t="s">
        <v>111</v>
      </c>
      <c r="G29" s="3" t="s">
        <v>239</v>
      </c>
      <c r="H29" s="32">
        <v>122000</v>
      </c>
      <c r="I29" s="3">
        <v>44</v>
      </c>
      <c r="J29" s="32">
        <f t="shared" si="0"/>
        <v>5000</v>
      </c>
    </row>
    <row r="30" spans="1:10" x14ac:dyDescent="0.25">
      <c r="A30" s="3">
        <v>20</v>
      </c>
      <c r="B30" s="3" t="s">
        <v>35</v>
      </c>
      <c r="C30" s="3" t="s">
        <v>36</v>
      </c>
      <c r="D30" s="3" t="s">
        <v>37</v>
      </c>
      <c r="E30" s="4">
        <v>24152</v>
      </c>
      <c r="F30" s="3" t="s">
        <v>111</v>
      </c>
      <c r="G30" s="3" t="s">
        <v>243</v>
      </c>
      <c r="H30" s="32">
        <v>94300</v>
      </c>
      <c r="I30" s="3">
        <v>11</v>
      </c>
      <c r="J30" s="32">
        <f>IF(I30&gt;=10,5000,IF(5&lt;I30,3000,0))</f>
        <v>5000</v>
      </c>
    </row>
    <row r="31" spans="1:10" x14ac:dyDescent="0.25">
      <c r="A31" s="3">
        <v>21</v>
      </c>
      <c r="B31" s="3" t="s">
        <v>84</v>
      </c>
      <c r="C31" s="3" t="s">
        <v>85</v>
      </c>
      <c r="D31" s="3" t="s">
        <v>86</v>
      </c>
      <c r="E31" s="4">
        <v>19643</v>
      </c>
      <c r="F31" s="3" t="s">
        <v>111</v>
      </c>
      <c r="G31" s="3" t="s">
        <v>237</v>
      </c>
      <c r="H31" s="32">
        <v>117700</v>
      </c>
      <c r="I31" s="3">
        <v>16</v>
      </c>
      <c r="J31" s="32">
        <f t="shared" si="0"/>
        <v>5000</v>
      </c>
    </row>
    <row r="32" spans="1:10" x14ac:dyDescent="0.25">
      <c r="A32" s="3">
        <v>22</v>
      </c>
      <c r="B32" s="3" t="s">
        <v>63</v>
      </c>
      <c r="C32" s="3" t="s">
        <v>64</v>
      </c>
      <c r="D32" s="3" t="s">
        <v>65</v>
      </c>
      <c r="E32" s="4">
        <v>31768</v>
      </c>
      <c r="F32" s="3" t="s">
        <v>111</v>
      </c>
      <c r="G32" s="3" t="s">
        <v>247</v>
      </c>
      <c r="H32" s="32">
        <v>54700</v>
      </c>
      <c r="I32" s="3">
        <v>9</v>
      </c>
      <c r="J32" s="32">
        <f t="shared" si="0"/>
        <v>3000</v>
      </c>
    </row>
    <row r="33" spans="1:10" x14ac:dyDescent="0.25">
      <c r="A33" s="3">
        <v>23</v>
      </c>
      <c r="B33" s="3" t="s">
        <v>73</v>
      </c>
      <c r="C33" s="3" t="s">
        <v>74</v>
      </c>
      <c r="D33" s="3" t="s">
        <v>75</v>
      </c>
      <c r="E33" s="4">
        <v>30638</v>
      </c>
      <c r="F33" s="3" t="s">
        <v>111</v>
      </c>
      <c r="G33" s="3" t="s">
        <v>245</v>
      </c>
      <c r="H33" s="32">
        <v>60600</v>
      </c>
      <c r="I33" s="3">
        <v>11</v>
      </c>
      <c r="J33" s="32">
        <f t="shared" si="0"/>
        <v>5000</v>
      </c>
    </row>
    <row r="34" spans="1:10" x14ac:dyDescent="0.25">
      <c r="A34" s="3">
        <v>24</v>
      </c>
      <c r="B34" s="3" t="s">
        <v>78</v>
      </c>
      <c r="C34" s="3" t="s">
        <v>10</v>
      </c>
      <c r="D34" s="3" t="s">
        <v>79</v>
      </c>
      <c r="E34" s="4">
        <v>21374</v>
      </c>
      <c r="F34" s="3" t="s">
        <v>111</v>
      </c>
      <c r="G34" s="3" t="s">
        <v>247</v>
      </c>
      <c r="H34" s="32">
        <v>108700</v>
      </c>
      <c r="I34" s="3">
        <v>33</v>
      </c>
      <c r="J34" s="32">
        <f t="shared" si="0"/>
        <v>5000</v>
      </c>
    </row>
    <row r="35" spans="1:10" x14ac:dyDescent="0.25">
      <c r="A35" s="3">
        <v>25</v>
      </c>
      <c r="B35" s="3" t="s">
        <v>158</v>
      </c>
      <c r="C35" s="3" t="s">
        <v>9</v>
      </c>
      <c r="D35" s="3" t="s">
        <v>159</v>
      </c>
      <c r="E35" s="4">
        <v>29505</v>
      </c>
      <c r="F35" s="3" t="s">
        <v>191</v>
      </c>
      <c r="G35" s="3" t="s">
        <v>241</v>
      </c>
      <c r="H35" s="32">
        <v>66500</v>
      </c>
      <c r="I35" s="3">
        <v>14</v>
      </c>
      <c r="J35" s="32">
        <f t="shared" si="0"/>
        <v>5000</v>
      </c>
    </row>
    <row r="36" spans="1:10" x14ac:dyDescent="0.25">
      <c r="A36" s="3">
        <v>26</v>
      </c>
      <c r="B36" s="3" t="s">
        <v>135</v>
      </c>
      <c r="C36" s="3" t="s">
        <v>136</v>
      </c>
      <c r="D36" s="3" t="s">
        <v>137</v>
      </c>
      <c r="E36" s="4">
        <v>24369</v>
      </c>
      <c r="F36" s="3" t="s">
        <v>191</v>
      </c>
      <c r="G36" s="3" t="s">
        <v>237</v>
      </c>
      <c r="H36" s="32">
        <v>93200</v>
      </c>
      <c r="I36" s="3">
        <v>11</v>
      </c>
      <c r="J36" s="32">
        <f t="shared" si="0"/>
        <v>5000</v>
      </c>
    </row>
    <row r="37" spans="1:10" x14ac:dyDescent="0.25">
      <c r="A37" s="3">
        <v>27</v>
      </c>
      <c r="B37" s="3" t="s">
        <v>176</v>
      </c>
      <c r="C37" s="3" t="s">
        <v>153</v>
      </c>
      <c r="D37" s="3" t="s">
        <v>177</v>
      </c>
      <c r="E37" s="4">
        <v>30145</v>
      </c>
      <c r="F37" s="3" t="s">
        <v>191</v>
      </c>
      <c r="G37" s="3" t="s">
        <v>241</v>
      </c>
      <c r="H37" s="32">
        <v>63200</v>
      </c>
      <c r="I37" s="3">
        <v>8</v>
      </c>
      <c r="J37" s="32">
        <f t="shared" si="0"/>
        <v>3000</v>
      </c>
    </row>
    <row r="38" spans="1:10" x14ac:dyDescent="0.25">
      <c r="A38" s="3">
        <v>28</v>
      </c>
      <c r="B38" s="3" t="s">
        <v>121</v>
      </c>
      <c r="C38" s="3" t="s">
        <v>122</v>
      </c>
      <c r="D38" s="3" t="s">
        <v>123</v>
      </c>
      <c r="E38" s="4">
        <v>32542</v>
      </c>
      <c r="F38" s="3" t="s">
        <v>191</v>
      </c>
      <c r="G38" s="3" t="s">
        <v>234</v>
      </c>
      <c r="H38" s="32">
        <v>50700</v>
      </c>
      <c r="I38" s="3">
        <v>4</v>
      </c>
      <c r="J38" s="32">
        <f t="shared" si="0"/>
        <v>0</v>
      </c>
    </row>
    <row r="39" spans="1:10" x14ac:dyDescent="0.25">
      <c r="A39" s="3">
        <v>29</v>
      </c>
      <c r="B39" s="3" t="s">
        <v>66</v>
      </c>
      <c r="C39" s="3" t="s">
        <v>67</v>
      </c>
      <c r="D39" s="3" t="s">
        <v>68</v>
      </c>
      <c r="E39" s="4">
        <v>21882</v>
      </c>
      <c r="F39" s="3" t="s">
        <v>111</v>
      </c>
      <c r="G39" s="3" t="s">
        <v>245</v>
      </c>
      <c r="H39" s="32">
        <v>106100</v>
      </c>
      <c r="I39" s="3">
        <v>25</v>
      </c>
      <c r="J39" s="32">
        <f>IF(I39&gt;=10,5000,IF(5&lt;I39,3000,0))</f>
        <v>5000</v>
      </c>
    </row>
    <row r="40" spans="1:10" x14ac:dyDescent="0.25">
      <c r="A40" s="3">
        <v>30</v>
      </c>
      <c r="B40" s="3" t="s">
        <v>82</v>
      </c>
      <c r="C40" s="3" t="s">
        <v>7</v>
      </c>
      <c r="D40" s="3" t="s">
        <v>83</v>
      </c>
      <c r="E40" s="4">
        <v>25149</v>
      </c>
      <c r="F40" s="3" t="s">
        <v>111</v>
      </c>
      <c r="G40" s="3" t="s">
        <v>234</v>
      </c>
      <c r="H40" s="32">
        <v>89100</v>
      </c>
      <c r="I40" s="3">
        <v>1</v>
      </c>
      <c r="J40" s="32">
        <f t="shared" si="0"/>
        <v>0</v>
      </c>
    </row>
    <row r="41" spans="1:10" x14ac:dyDescent="0.25">
      <c r="A41" s="3">
        <v>31</v>
      </c>
      <c r="B41" s="3" t="s">
        <v>30</v>
      </c>
      <c r="C41" s="3" t="s">
        <v>31</v>
      </c>
      <c r="D41" s="3" t="s">
        <v>32</v>
      </c>
      <c r="E41" s="4">
        <v>29896</v>
      </c>
      <c r="F41" s="3" t="s">
        <v>111</v>
      </c>
      <c r="G41" s="3" t="s">
        <v>246</v>
      </c>
      <c r="H41" s="32">
        <v>64500</v>
      </c>
      <c r="I41" s="3">
        <v>13</v>
      </c>
      <c r="J41" s="32">
        <f t="shared" si="0"/>
        <v>5000</v>
      </c>
    </row>
    <row r="42" spans="1:10" x14ac:dyDescent="0.25">
      <c r="A42" s="3">
        <v>32</v>
      </c>
      <c r="B42" s="3" t="s">
        <v>91</v>
      </c>
      <c r="C42" s="3" t="s">
        <v>92</v>
      </c>
      <c r="D42" s="3" t="s">
        <v>93</v>
      </c>
      <c r="E42" s="4">
        <v>28090</v>
      </c>
      <c r="F42" s="3" t="s">
        <v>111</v>
      </c>
      <c r="G42" s="3" t="s">
        <v>234</v>
      </c>
      <c r="H42" s="32">
        <v>73800</v>
      </c>
      <c r="I42" s="3">
        <v>4</v>
      </c>
      <c r="J42" s="32">
        <f t="shared" si="0"/>
        <v>0</v>
      </c>
    </row>
    <row r="43" spans="1:10" x14ac:dyDescent="0.25">
      <c r="A43" s="3">
        <v>33</v>
      </c>
      <c r="B43" s="3" t="s">
        <v>124</v>
      </c>
      <c r="C43" s="3" t="s">
        <v>125</v>
      </c>
      <c r="D43" s="3" t="s">
        <v>126</v>
      </c>
      <c r="E43" s="4">
        <v>21495</v>
      </c>
      <c r="F43" s="3" t="s">
        <v>191</v>
      </c>
      <c r="G43" s="3" t="s">
        <v>244</v>
      </c>
      <c r="H43" s="32">
        <v>108100</v>
      </c>
      <c r="I43" s="3">
        <v>11</v>
      </c>
      <c r="J43" s="32">
        <f t="shared" si="0"/>
        <v>5000</v>
      </c>
    </row>
    <row r="44" spans="1:10" x14ac:dyDescent="0.25">
      <c r="A44" s="3">
        <v>34</v>
      </c>
      <c r="B44" s="3" t="s">
        <v>87</v>
      </c>
      <c r="C44" s="3" t="s">
        <v>88</v>
      </c>
      <c r="D44" s="3" t="s">
        <v>21</v>
      </c>
      <c r="E44" s="4">
        <v>22384</v>
      </c>
      <c r="F44" s="3" t="s">
        <v>111</v>
      </c>
      <c r="G44" s="3" t="s">
        <v>234</v>
      </c>
      <c r="H44" s="32">
        <v>103500</v>
      </c>
      <c r="I44" s="3">
        <v>19</v>
      </c>
      <c r="J44" s="32">
        <f t="shared" si="0"/>
        <v>5000</v>
      </c>
    </row>
    <row r="45" spans="1:10" x14ac:dyDescent="0.25">
      <c r="A45" s="3">
        <v>35</v>
      </c>
      <c r="B45" s="3" t="s">
        <v>71</v>
      </c>
      <c r="C45" s="3" t="s">
        <v>67</v>
      </c>
      <c r="D45" s="3" t="s">
        <v>72</v>
      </c>
      <c r="E45" s="4">
        <v>26809</v>
      </c>
      <c r="F45" s="3" t="s">
        <v>111</v>
      </c>
      <c r="G45" s="3" t="s">
        <v>246</v>
      </c>
      <c r="H45" s="32">
        <v>80500</v>
      </c>
      <c r="I45" s="3">
        <v>5</v>
      </c>
      <c r="J45" s="32">
        <f t="shared" si="0"/>
        <v>0</v>
      </c>
    </row>
    <row r="46" spans="1:10" x14ac:dyDescent="0.25">
      <c r="A46" s="3">
        <v>36</v>
      </c>
      <c r="B46" s="3" t="s">
        <v>189</v>
      </c>
      <c r="C46" s="3" t="s">
        <v>1</v>
      </c>
      <c r="D46" s="3" t="s">
        <v>190</v>
      </c>
      <c r="E46" s="4">
        <v>28916</v>
      </c>
      <c r="F46" s="3" t="s">
        <v>191</v>
      </c>
      <c r="G46" s="3" t="s">
        <v>234</v>
      </c>
      <c r="H46" s="32">
        <v>69500</v>
      </c>
      <c r="I46" s="3">
        <v>9</v>
      </c>
      <c r="J46" s="32">
        <f t="shared" si="0"/>
        <v>3000</v>
      </c>
    </row>
    <row r="47" spans="1:10" x14ac:dyDescent="0.25">
      <c r="A47" s="3">
        <v>37</v>
      </c>
      <c r="B47" s="3" t="s">
        <v>163</v>
      </c>
      <c r="C47" s="3" t="s">
        <v>164</v>
      </c>
      <c r="D47" s="3" t="s">
        <v>149</v>
      </c>
      <c r="E47" s="4">
        <v>18977</v>
      </c>
      <c r="F47" s="3" t="s">
        <v>191</v>
      </c>
      <c r="G47" s="3" t="s">
        <v>243</v>
      </c>
      <c r="H47" s="32">
        <v>121100</v>
      </c>
      <c r="I47" s="3">
        <v>33</v>
      </c>
      <c r="J47" s="32">
        <f t="shared" si="0"/>
        <v>5000</v>
      </c>
    </row>
    <row r="48" spans="1:10" x14ac:dyDescent="0.25">
      <c r="A48" s="3">
        <v>38</v>
      </c>
      <c r="B48" s="3" t="s">
        <v>112</v>
      </c>
      <c r="C48" s="3" t="s">
        <v>113</v>
      </c>
      <c r="D48" s="3" t="s">
        <v>114</v>
      </c>
      <c r="E48" s="4">
        <v>31923</v>
      </c>
      <c r="F48" s="3" t="s">
        <v>191</v>
      </c>
      <c r="G48" s="3" t="s">
        <v>244</v>
      </c>
      <c r="H48" s="32">
        <v>53900</v>
      </c>
      <c r="I48" s="3">
        <v>8</v>
      </c>
      <c r="J48" s="32">
        <f>IF(I48&gt;=10,5000,IF(5&lt;I48,3000,0))</f>
        <v>3000</v>
      </c>
    </row>
    <row r="49" spans="1:10" x14ac:dyDescent="0.25">
      <c r="A49" s="3">
        <v>39</v>
      </c>
      <c r="B49" s="3" t="s">
        <v>187</v>
      </c>
      <c r="C49" s="3" t="s">
        <v>14</v>
      </c>
      <c r="D49" s="3" t="s">
        <v>188</v>
      </c>
      <c r="E49" s="4">
        <v>24020</v>
      </c>
      <c r="F49" s="3" t="s">
        <v>191</v>
      </c>
      <c r="G49" s="3" t="s">
        <v>241</v>
      </c>
      <c r="H49" s="32">
        <v>95000</v>
      </c>
      <c r="I49" s="3">
        <v>12</v>
      </c>
      <c r="J49" s="32">
        <f t="shared" si="0"/>
        <v>5000</v>
      </c>
    </row>
    <row r="50" spans="1:10" x14ac:dyDescent="0.25">
      <c r="A50" s="3">
        <v>40</v>
      </c>
      <c r="B50" s="3" t="s">
        <v>182</v>
      </c>
      <c r="C50" s="3" t="s">
        <v>183</v>
      </c>
      <c r="D50" s="3" t="s">
        <v>184</v>
      </c>
      <c r="E50" s="4">
        <v>21176</v>
      </c>
      <c r="F50" s="3" t="s">
        <v>191</v>
      </c>
      <c r="G50" s="3" t="s">
        <v>241</v>
      </c>
      <c r="H50" s="32">
        <v>109700</v>
      </c>
      <c r="I50" s="3">
        <v>31</v>
      </c>
      <c r="J50" s="32">
        <f t="shared" si="0"/>
        <v>5000</v>
      </c>
    </row>
    <row r="51" spans="1:10" x14ac:dyDescent="0.25">
      <c r="A51" s="3">
        <v>41</v>
      </c>
      <c r="B51" s="3" t="s">
        <v>166</v>
      </c>
      <c r="C51" s="3" t="s">
        <v>167</v>
      </c>
      <c r="D51" s="3" t="s">
        <v>168</v>
      </c>
      <c r="E51" s="4">
        <v>31903</v>
      </c>
      <c r="F51" s="3" t="s">
        <v>191</v>
      </c>
      <c r="G51" s="3" t="s">
        <v>232</v>
      </c>
      <c r="H51" s="32">
        <v>54000</v>
      </c>
      <c r="I51" s="3">
        <v>5</v>
      </c>
      <c r="J51" s="32">
        <f>IF(I51&gt;=10,5000,IF(5&lt;I51,3000,0))</f>
        <v>0</v>
      </c>
    </row>
    <row r="52" spans="1:10" x14ac:dyDescent="0.25">
      <c r="A52" s="3">
        <v>42</v>
      </c>
      <c r="B52" s="3" t="s">
        <v>27</v>
      </c>
      <c r="C52" s="3" t="s">
        <v>28</v>
      </c>
      <c r="D52" s="3" t="s">
        <v>29</v>
      </c>
      <c r="E52" s="4">
        <v>18744</v>
      </c>
      <c r="F52" s="3" t="s">
        <v>111</v>
      </c>
      <c r="G52" s="3" t="s">
        <v>243</v>
      </c>
      <c r="H52" s="32">
        <v>122400</v>
      </c>
      <c r="I52" s="3">
        <v>37</v>
      </c>
      <c r="J52" s="32">
        <f t="shared" si="0"/>
        <v>5000</v>
      </c>
    </row>
    <row r="53" spans="1:10" x14ac:dyDescent="0.25">
      <c r="A53" s="3">
        <v>43</v>
      </c>
      <c r="B53" s="3" t="s">
        <v>150</v>
      </c>
      <c r="C53" s="3" t="s">
        <v>4</v>
      </c>
      <c r="D53" s="3" t="s">
        <v>151</v>
      </c>
      <c r="E53" s="4">
        <v>30511</v>
      </c>
      <c r="F53" s="3" t="s">
        <v>191</v>
      </c>
      <c r="G53" s="3" t="s">
        <v>234</v>
      </c>
      <c r="H53" s="32">
        <v>61300</v>
      </c>
      <c r="I53" s="3">
        <v>8</v>
      </c>
      <c r="J53" s="32">
        <f t="shared" si="0"/>
        <v>3000</v>
      </c>
    </row>
    <row r="54" spans="1:10" x14ac:dyDescent="0.25">
      <c r="A54" s="3">
        <v>44</v>
      </c>
      <c r="B54" s="3" t="s">
        <v>135</v>
      </c>
      <c r="C54" s="3" t="s">
        <v>1</v>
      </c>
      <c r="D54" s="3" t="s">
        <v>12</v>
      </c>
      <c r="E54" s="4">
        <v>34288</v>
      </c>
      <c r="F54" s="3" t="s">
        <v>191</v>
      </c>
      <c r="G54" s="3" t="s">
        <v>237</v>
      </c>
      <c r="H54" s="32">
        <v>41700</v>
      </c>
      <c r="I54" s="3">
        <v>2</v>
      </c>
      <c r="J54" s="32">
        <f t="shared" si="0"/>
        <v>0</v>
      </c>
    </row>
    <row r="55" spans="1:10" x14ac:dyDescent="0.25">
      <c r="A55" s="3">
        <v>45</v>
      </c>
      <c r="B55" s="3" t="s">
        <v>142</v>
      </c>
      <c r="C55" s="3" t="s">
        <v>143</v>
      </c>
      <c r="D55" s="3" t="s">
        <v>137</v>
      </c>
      <c r="E55" s="4">
        <v>33935</v>
      </c>
      <c r="F55" s="3" t="s">
        <v>191</v>
      </c>
      <c r="G55" s="3" t="s">
        <v>245</v>
      </c>
      <c r="H55" s="32">
        <v>43500</v>
      </c>
      <c r="I55" s="3">
        <v>2</v>
      </c>
      <c r="J55" s="32">
        <f t="shared" si="0"/>
        <v>0</v>
      </c>
    </row>
    <row r="56" spans="1:10" x14ac:dyDescent="0.25">
      <c r="A56" s="3">
        <v>46</v>
      </c>
      <c r="B56" s="3" t="s">
        <v>171</v>
      </c>
      <c r="C56" s="3" t="s">
        <v>139</v>
      </c>
      <c r="D56" s="3" t="s">
        <v>168</v>
      </c>
      <c r="E56" s="4">
        <v>26446</v>
      </c>
      <c r="F56" s="3" t="s">
        <v>191</v>
      </c>
      <c r="G56" s="3" t="s">
        <v>237</v>
      </c>
      <c r="H56" s="32">
        <v>82400</v>
      </c>
      <c r="I56" s="3">
        <v>8</v>
      </c>
      <c r="J56" s="32">
        <f t="shared" si="0"/>
        <v>3000</v>
      </c>
    </row>
    <row r="57" spans="1:10" x14ac:dyDescent="0.25">
      <c r="A57" s="3">
        <v>47</v>
      </c>
      <c r="B57" s="3" t="s">
        <v>49</v>
      </c>
      <c r="C57" s="3" t="s">
        <v>50</v>
      </c>
      <c r="D57" s="3" t="s">
        <v>51</v>
      </c>
      <c r="E57" s="4">
        <v>33344</v>
      </c>
      <c r="F57" s="3" t="s">
        <v>111</v>
      </c>
      <c r="G57" s="3" t="s">
        <v>239</v>
      </c>
      <c r="H57" s="32">
        <v>46600</v>
      </c>
      <c r="I57" s="3">
        <v>4</v>
      </c>
      <c r="J57" s="32">
        <f t="shared" si="0"/>
        <v>0</v>
      </c>
    </row>
    <row r="58" spans="1:10" x14ac:dyDescent="0.25">
      <c r="A58" s="3">
        <v>48</v>
      </c>
      <c r="B58" s="3" t="s">
        <v>94</v>
      </c>
      <c r="C58" s="3" t="s">
        <v>95</v>
      </c>
      <c r="D58" s="3" t="s">
        <v>37</v>
      </c>
      <c r="E58" s="4">
        <v>28614</v>
      </c>
      <c r="F58" s="3" t="s">
        <v>111</v>
      </c>
      <c r="G58" s="3" t="s">
        <v>244</v>
      </c>
      <c r="H58" s="32">
        <v>71100</v>
      </c>
      <c r="I58" s="3">
        <v>6</v>
      </c>
      <c r="J58" s="32">
        <f t="shared" si="0"/>
        <v>3000</v>
      </c>
    </row>
    <row r="59" spans="1:10" x14ac:dyDescent="0.25">
      <c r="A59" s="3">
        <v>49</v>
      </c>
      <c r="B59" s="3" t="s">
        <v>169</v>
      </c>
      <c r="C59" s="3" t="s">
        <v>16</v>
      </c>
      <c r="D59" s="3" t="s">
        <v>170</v>
      </c>
      <c r="E59" s="4">
        <v>31592</v>
      </c>
      <c r="F59" s="3" t="s">
        <v>191</v>
      </c>
      <c r="G59" s="3" t="s">
        <v>234</v>
      </c>
      <c r="H59" s="32">
        <v>55700</v>
      </c>
      <c r="I59" s="3">
        <v>8</v>
      </c>
      <c r="J59" s="32">
        <f t="shared" si="0"/>
        <v>3000</v>
      </c>
    </row>
    <row r="60" spans="1:10" x14ac:dyDescent="0.25">
      <c r="A60" s="3">
        <v>50</v>
      </c>
      <c r="B60" s="3" t="s">
        <v>109</v>
      </c>
      <c r="C60" s="3" t="s">
        <v>19</v>
      </c>
      <c r="D60" s="3" t="s">
        <v>110</v>
      </c>
      <c r="E60" s="4">
        <v>28209</v>
      </c>
      <c r="F60" s="3" t="s">
        <v>111</v>
      </c>
      <c r="G60" s="3" t="s">
        <v>243</v>
      </c>
      <c r="H60" s="32">
        <v>73200</v>
      </c>
      <c r="I60" s="3">
        <v>5</v>
      </c>
      <c r="J60" s="32">
        <f>IF(I60&gt;=10,5000,IF(5&lt;I60,3000,0))</f>
        <v>0</v>
      </c>
    </row>
    <row r="61" spans="1:10" x14ac:dyDescent="0.25">
      <c r="A61" s="3">
        <v>51</v>
      </c>
      <c r="B61" s="3" t="s">
        <v>141</v>
      </c>
      <c r="C61" s="3" t="s">
        <v>6</v>
      </c>
      <c r="D61" s="3" t="s">
        <v>126</v>
      </c>
      <c r="E61" s="4">
        <v>28606</v>
      </c>
      <c r="F61" s="3" t="s">
        <v>191</v>
      </c>
      <c r="G61" s="3" t="s">
        <v>239</v>
      </c>
      <c r="H61" s="32">
        <v>71200</v>
      </c>
      <c r="I61" s="3">
        <v>17</v>
      </c>
      <c r="J61" s="32">
        <f t="shared" si="0"/>
        <v>5000</v>
      </c>
    </row>
    <row r="62" spans="1:10" x14ac:dyDescent="0.25">
      <c r="A62" s="3">
        <v>52</v>
      </c>
      <c r="B62" s="3" t="s">
        <v>69</v>
      </c>
      <c r="C62" s="3" t="s">
        <v>2</v>
      </c>
      <c r="D62" s="3" t="s">
        <v>70</v>
      </c>
      <c r="E62" s="4">
        <v>23206</v>
      </c>
      <c r="F62" s="3" t="s">
        <v>111</v>
      </c>
      <c r="G62" s="3" t="s">
        <v>241</v>
      </c>
      <c r="H62" s="32">
        <v>99200</v>
      </c>
      <c r="I62" s="3">
        <v>8</v>
      </c>
      <c r="J62" s="32">
        <f t="shared" si="0"/>
        <v>3000</v>
      </c>
    </row>
    <row r="63" spans="1:10" x14ac:dyDescent="0.25">
      <c r="A63" s="3">
        <v>53</v>
      </c>
      <c r="B63" s="3" t="s">
        <v>179</v>
      </c>
      <c r="C63" s="3" t="s">
        <v>180</v>
      </c>
      <c r="D63" s="3" t="s">
        <v>181</v>
      </c>
      <c r="E63" s="4">
        <v>27404</v>
      </c>
      <c r="F63" s="3" t="s">
        <v>191</v>
      </c>
      <c r="G63" s="3" t="s">
        <v>232</v>
      </c>
      <c r="H63" s="32">
        <v>77400</v>
      </c>
      <c r="I63" s="3">
        <v>2</v>
      </c>
      <c r="J63" s="32">
        <f t="shared" si="0"/>
        <v>0</v>
      </c>
    </row>
    <row r="64" spans="1:10" x14ac:dyDescent="0.25">
      <c r="A64" s="3">
        <v>54</v>
      </c>
      <c r="B64" s="3" t="s">
        <v>178</v>
      </c>
      <c r="C64" s="3" t="s">
        <v>11</v>
      </c>
      <c r="D64" s="3" t="s">
        <v>170</v>
      </c>
      <c r="E64" s="4">
        <v>32595</v>
      </c>
      <c r="F64" s="3" t="s">
        <v>191</v>
      </c>
      <c r="G64" s="3" t="s">
        <v>245</v>
      </c>
      <c r="H64" s="32">
        <v>50400</v>
      </c>
      <c r="I64" s="3">
        <v>4</v>
      </c>
      <c r="J64" s="32">
        <f t="shared" si="0"/>
        <v>0</v>
      </c>
    </row>
    <row r="65" spans="1:10" x14ac:dyDescent="0.25">
      <c r="A65" s="3">
        <v>55</v>
      </c>
      <c r="B65" s="3" t="s">
        <v>160</v>
      </c>
      <c r="C65" s="3" t="s">
        <v>161</v>
      </c>
      <c r="D65" s="3" t="s">
        <v>162</v>
      </c>
      <c r="E65" s="4">
        <v>29699</v>
      </c>
      <c r="F65" s="3" t="s">
        <v>191</v>
      </c>
      <c r="G65" s="3" t="s">
        <v>242</v>
      </c>
      <c r="H65" s="32">
        <v>65500</v>
      </c>
      <c r="I65" s="3">
        <v>4</v>
      </c>
      <c r="J65" s="32">
        <f t="shared" si="0"/>
        <v>0</v>
      </c>
    </row>
    <row r="66" spans="1:10" x14ac:dyDescent="0.25">
      <c r="A66" s="3">
        <v>56</v>
      </c>
      <c r="B66" s="3" t="s">
        <v>132</v>
      </c>
      <c r="C66" s="3" t="s">
        <v>133</v>
      </c>
      <c r="D66" s="3" t="s">
        <v>134</v>
      </c>
      <c r="E66" s="4">
        <v>21121</v>
      </c>
      <c r="F66" s="3" t="s">
        <v>191</v>
      </c>
      <c r="G66" s="3" t="s">
        <v>242</v>
      </c>
      <c r="H66" s="32">
        <v>110000</v>
      </c>
      <c r="I66" s="3">
        <v>37</v>
      </c>
      <c r="J66" s="32">
        <f>IF(I66&gt;=10,5000,IF(5&lt;I66,3000,0))</f>
        <v>5000</v>
      </c>
    </row>
    <row r="67" spans="1:10" x14ac:dyDescent="0.25">
      <c r="A67" s="3">
        <v>57</v>
      </c>
      <c r="B67" s="3" t="s">
        <v>127</v>
      </c>
      <c r="C67" s="3" t="s">
        <v>128</v>
      </c>
      <c r="D67" s="3" t="s">
        <v>129</v>
      </c>
      <c r="E67" s="4">
        <v>19354</v>
      </c>
      <c r="F67" s="3" t="s">
        <v>191</v>
      </c>
      <c r="G67" s="3" t="s">
        <v>241</v>
      </c>
      <c r="H67" s="32">
        <v>119200</v>
      </c>
      <c r="I67" s="3">
        <v>43</v>
      </c>
      <c r="J67" s="32">
        <f t="shared" si="0"/>
        <v>5000</v>
      </c>
    </row>
    <row r="68" spans="1:10" x14ac:dyDescent="0.25">
      <c r="A68" s="3">
        <v>58</v>
      </c>
      <c r="B68" s="3" t="s">
        <v>144</v>
      </c>
      <c r="C68" s="3" t="s">
        <v>145</v>
      </c>
      <c r="D68" s="3" t="s">
        <v>146</v>
      </c>
      <c r="E68" s="4">
        <v>27678</v>
      </c>
      <c r="F68" s="3" t="s">
        <v>191</v>
      </c>
      <c r="G68" s="3" t="s">
        <v>239</v>
      </c>
      <c r="H68" s="32">
        <v>76000</v>
      </c>
      <c r="I68" s="3">
        <v>2</v>
      </c>
      <c r="J68" s="32">
        <f t="shared" si="0"/>
        <v>0</v>
      </c>
    </row>
    <row r="69" spans="1:10" x14ac:dyDescent="0.25">
      <c r="A69" s="3">
        <v>59</v>
      </c>
      <c r="B69" s="3" t="s">
        <v>118</v>
      </c>
      <c r="C69" s="3" t="s">
        <v>119</v>
      </c>
      <c r="D69" s="3" t="s">
        <v>120</v>
      </c>
      <c r="E69" s="4">
        <v>34256</v>
      </c>
      <c r="F69" s="3" t="s">
        <v>191</v>
      </c>
      <c r="G69" s="3" t="s">
        <v>246</v>
      </c>
      <c r="H69" s="32">
        <v>41800</v>
      </c>
      <c r="I69" s="3">
        <v>2</v>
      </c>
      <c r="J69" s="32">
        <f t="shared" si="0"/>
        <v>0</v>
      </c>
    </row>
    <row r="70" spans="1:10" x14ac:dyDescent="0.25">
      <c r="A70" s="3">
        <v>60</v>
      </c>
      <c r="B70" s="3" t="s">
        <v>57</v>
      </c>
      <c r="C70" s="3" t="s">
        <v>58</v>
      </c>
      <c r="D70" s="3" t="s">
        <v>59</v>
      </c>
      <c r="E70" s="4">
        <v>22443</v>
      </c>
      <c r="F70" s="3" t="s">
        <v>111</v>
      </c>
      <c r="G70" s="3" t="s">
        <v>232</v>
      </c>
      <c r="H70" s="32">
        <v>100000</v>
      </c>
      <c r="I70" s="3">
        <v>31</v>
      </c>
      <c r="J70" s="32">
        <f t="shared" si="0"/>
        <v>5000</v>
      </c>
    </row>
    <row r="71" spans="1:10" x14ac:dyDescent="0.25">
      <c r="A71" s="3">
        <v>61</v>
      </c>
      <c r="B71" s="3" t="s">
        <v>60</v>
      </c>
      <c r="C71" s="3" t="s">
        <v>61</v>
      </c>
      <c r="D71" s="3" t="s">
        <v>62</v>
      </c>
      <c r="E71" s="4">
        <v>32185</v>
      </c>
      <c r="F71" s="3" t="s">
        <v>111</v>
      </c>
      <c r="G71" s="3" t="s">
        <v>242</v>
      </c>
      <c r="H71" s="32">
        <v>52600</v>
      </c>
      <c r="I71" s="3">
        <v>7</v>
      </c>
      <c r="J71" s="32">
        <f t="shared" si="0"/>
        <v>3000</v>
      </c>
    </row>
    <row r="72" spans="1:10" x14ac:dyDescent="0.25">
      <c r="A72" s="3">
        <v>62</v>
      </c>
      <c r="B72" s="3" t="s">
        <v>89</v>
      </c>
      <c r="C72" s="3" t="s">
        <v>90</v>
      </c>
      <c r="D72" s="3" t="s">
        <v>204</v>
      </c>
      <c r="E72" s="4">
        <v>31965</v>
      </c>
      <c r="F72" s="3" t="s">
        <v>111</v>
      </c>
      <c r="G72" s="3" t="s">
        <v>237</v>
      </c>
      <c r="H72" s="32">
        <v>53700</v>
      </c>
      <c r="I72" s="3">
        <v>8</v>
      </c>
      <c r="J72" s="32">
        <f t="shared" si="0"/>
        <v>3000</v>
      </c>
    </row>
    <row r="73" spans="1:10" x14ac:dyDescent="0.25">
      <c r="A73" s="3">
        <v>63</v>
      </c>
      <c r="B73" s="3" t="s">
        <v>138</v>
      </c>
      <c r="C73" s="3" t="s">
        <v>139</v>
      </c>
      <c r="D73" s="3" t="s">
        <v>140</v>
      </c>
      <c r="E73" s="4">
        <v>29336</v>
      </c>
      <c r="F73" s="3" t="s">
        <v>191</v>
      </c>
      <c r="G73" s="3" t="s">
        <v>234</v>
      </c>
      <c r="H73" s="32">
        <v>67400</v>
      </c>
      <c r="I73" s="3">
        <v>1</v>
      </c>
      <c r="J73" s="32">
        <f t="shared" si="0"/>
        <v>0</v>
      </c>
    </row>
    <row r="74" spans="1:10" x14ac:dyDescent="0.25">
      <c r="A74" s="3">
        <v>64</v>
      </c>
      <c r="B74" s="3" t="s">
        <v>41</v>
      </c>
      <c r="C74" s="3" t="s">
        <v>42</v>
      </c>
      <c r="D74" s="3" t="s">
        <v>43</v>
      </c>
      <c r="E74" s="4">
        <v>25170</v>
      </c>
      <c r="F74" s="3" t="s">
        <v>111</v>
      </c>
      <c r="G74" s="3" t="s">
        <v>242</v>
      </c>
      <c r="H74" s="32">
        <v>80000</v>
      </c>
      <c r="I74" s="3">
        <v>8</v>
      </c>
      <c r="J74" s="32">
        <f t="shared" si="0"/>
        <v>3000</v>
      </c>
    </row>
    <row r="75" spans="1:10" x14ac:dyDescent="0.25">
      <c r="A75" s="3">
        <v>65</v>
      </c>
      <c r="B75" s="3" t="s">
        <v>33</v>
      </c>
      <c r="C75" s="3" t="s">
        <v>13</v>
      </c>
      <c r="D75" s="3" t="s">
        <v>34</v>
      </c>
      <c r="E75" s="4">
        <v>34360</v>
      </c>
      <c r="F75" s="3" t="s">
        <v>111</v>
      </c>
      <c r="G75" s="3" t="s">
        <v>237</v>
      </c>
      <c r="H75" s="32">
        <v>41300</v>
      </c>
      <c r="I75" s="3">
        <v>1</v>
      </c>
      <c r="J75" s="32">
        <f>IF(I75&gt;=10,5000,IF(5&lt;I75,3000,0))</f>
        <v>0</v>
      </c>
    </row>
    <row r="76" spans="1:10" x14ac:dyDescent="0.25">
      <c r="A76" s="3">
        <v>66</v>
      </c>
      <c r="B76" s="3" t="s">
        <v>22</v>
      </c>
      <c r="C76" s="3" t="s">
        <v>20</v>
      </c>
      <c r="D76" s="3" t="s">
        <v>23</v>
      </c>
      <c r="E76" s="4">
        <v>25603</v>
      </c>
      <c r="F76" s="3" t="s">
        <v>111</v>
      </c>
      <c r="G76" s="3" t="s">
        <v>239</v>
      </c>
      <c r="H76" s="32">
        <v>86700</v>
      </c>
      <c r="I76" s="3">
        <v>4</v>
      </c>
      <c r="J76" s="32">
        <f t="shared" si="0"/>
        <v>0</v>
      </c>
    </row>
    <row r="77" spans="1:10" x14ac:dyDescent="0.25">
      <c r="A77" s="3">
        <v>67</v>
      </c>
      <c r="B77" s="3" t="s">
        <v>76</v>
      </c>
      <c r="C77" s="3" t="s">
        <v>20</v>
      </c>
      <c r="D77" s="3" t="s">
        <v>77</v>
      </c>
      <c r="E77" s="4">
        <v>27849</v>
      </c>
      <c r="F77" s="3" t="s">
        <v>111</v>
      </c>
      <c r="G77" s="3" t="s">
        <v>239</v>
      </c>
      <c r="H77" s="32">
        <v>75100</v>
      </c>
      <c r="I77" s="3">
        <v>4</v>
      </c>
      <c r="J77" s="32">
        <f>IF(I77&gt;=10,5000,IF(5&lt;I77,3000,0))</f>
        <v>0</v>
      </c>
    </row>
    <row r="78" spans="1:10" x14ac:dyDescent="0.25">
      <c r="A78" s="3">
        <v>68</v>
      </c>
      <c r="B78" s="3" t="s">
        <v>54</v>
      </c>
      <c r="C78" s="3" t="s">
        <v>55</v>
      </c>
      <c r="D78" s="3" t="s">
        <v>56</v>
      </c>
      <c r="E78" s="4">
        <v>25947</v>
      </c>
      <c r="F78" s="3" t="s">
        <v>111</v>
      </c>
      <c r="G78" s="3" t="s">
        <v>243</v>
      </c>
      <c r="H78" s="32">
        <v>85000</v>
      </c>
      <c r="I78" s="3">
        <v>8</v>
      </c>
      <c r="J78" s="32">
        <f t="shared" si="0"/>
        <v>3000</v>
      </c>
    </row>
    <row r="79" spans="1:10" x14ac:dyDescent="0.25">
      <c r="A79" s="3">
        <v>69</v>
      </c>
      <c r="B79" s="3" t="s">
        <v>80</v>
      </c>
      <c r="C79" s="3" t="s">
        <v>8</v>
      </c>
      <c r="D79" s="3" t="s">
        <v>81</v>
      </c>
      <c r="E79" s="4">
        <v>18687</v>
      </c>
      <c r="F79" s="3" t="s">
        <v>111</v>
      </c>
      <c r="G79" s="3" t="s">
        <v>247</v>
      </c>
      <c r="H79" s="32">
        <v>122700</v>
      </c>
      <c r="I79" s="3">
        <v>17</v>
      </c>
      <c r="J79" s="32">
        <f t="shared" ref="J79:J80" si="1">IF(I79&gt;=10,5000,IF(5&lt;I79,3000,0))</f>
        <v>5000</v>
      </c>
    </row>
    <row r="80" spans="1:10" x14ac:dyDescent="0.25">
      <c r="A80" s="3">
        <v>70</v>
      </c>
      <c r="B80" s="3" t="s">
        <v>24</v>
      </c>
      <c r="C80" s="3" t="s">
        <v>25</v>
      </c>
      <c r="D80" s="3" t="s">
        <v>26</v>
      </c>
      <c r="E80" s="4">
        <v>27545</v>
      </c>
      <c r="F80" s="3" t="s">
        <v>111</v>
      </c>
      <c r="G80" s="3" t="s">
        <v>243</v>
      </c>
      <c r="H80" s="32">
        <v>76700</v>
      </c>
      <c r="I80" s="3">
        <v>15</v>
      </c>
      <c r="J80" s="32">
        <f t="shared" si="1"/>
        <v>5000</v>
      </c>
    </row>
  </sheetData>
  <sortState ref="A11:H80">
    <sortCondition ref="A1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tabColor theme="6" tint="-0.249977111117893"/>
  </sheetPr>
  <dimension ref="A16:L86"/>
  <sheetViews>
    <sheetView zoomScale="85" zoomScaleNormal="85" workbookViewId="0"/>
  </sheetViews>
  <sheetFormatPr defaultColWidth="9.140625" defaultRowHeight="15" x14ac:dyDescent="0.25"/>
  <cols>
    <col min="1" max="1" width="9.140625" style="2"/>
    <col min="2" max="2" width="14.42578125" style="2" bestFit="1" customWidth="1"/>
    <col min="3" max="3" width="12.28515625" style="2" bestFit="1" customWidth="1"/>
    <col min="4" max="4" width="15.85546875" style="2" bestFit="1" customWidth="1"/>
    <col min="5" max="5" width="15.42578125" style="2" bestFit="1" customWidth="1"/>
    <col min="6" max="6" width="4.5703125" style="2" bestFit="1" customWidth="1"/>
    <col min="7" max="7" width="17.7109375" style="2" bestFit="1" customWidth="1"/>
    <col min="8" max="8" width="12" style="1" bestFit="1" customWidth="1"/>
    <col min="9" max="9" width="9.140625" style="2"/>
    <col min="10" max="10" width="22.85546875" style="10" customWidth="1"/>
    <col min="11" max="11" width="31" style="2" customWidth="1"/>
    <col min="12" max="12" width="28.28515625" style="2" bestFit="1" customWidth="1"/>
    <col min="13" max="16384" width="9.140625" style="2"/>
  </cols>
  <sheetData>
    <row r="16" spans="1:12" x14ac:dyDescent="0.25">
      <c r="A16" s="5" t="s">
        <v>195</v>
      </c>
      <c r="B16" s="5" t="s">
        <v>192</v>
      </c>
      <c r="C16" s="5" t="s">
        <v>193</v>
      </c>
      <c r="D16" s="5" t="s">
        <v>194</v>
      </c>
      <c r="E16" s="5" t="s">
        <v>196</v>
      </c>
      <c r="F16" s="5" t="s">
        <v>0</v>
      </c>
      <c r="G16" s="5" t="s">
        <v>197</v>
      </c>
      <c r="H16" s="6" t="s">
        <v>198</v>
      </c>
      <c r="I16" s="7" t="s">
        <v>202</v>
      </c>
      <c r="J16" s="8" t="s">
        <v>205</v>
      </c>
      <c r="K16" s="31" t="s">
        <v>206</v>
      </c>
      <c r="L16" s="31" t="s">
        <v>207</v>
      </c>
    </row>
    <row r="17" spans="1:12" x14ac:dyDescent="0.25">
      <c r="A17" s="3">
        <v>1</v>
      </c>
      <c r="B17" s="3" t="s">
        <v>52</v>
      </c>
      <c r="C17" s="3" t="s">
        <v>200</v>
      </c>
      <c r="D17" s="3" t="s">
        <v>53</v>
      </c>
      <c r="E17" s="4">
        <v>23391</v>
      </c>
      <c r="F17" s="3" t="s">
        <v>111</v>
      </c>
      <c r="G17" s="3" t="s">
        <v>234</v>
      </c>
      <c r="H17" s="32">
        <v>98200</v>
      </c>
      <c r="I17" s="3">
        <v>14</v>
      </c>
      <c r="J17" s="9">
        <v>0.61</v>
      </c>
      <c r="K17" s="32">
        <f>IF(OR(I17&gt;5,J17&gt;=90%),H17*0.1,0)</f>
        <v>9820</v>
      </c>
      <c r="L17" s="32">
        <f>IF(AND(I17&gt;5,J17&gt;=90%),H17*0.1,0)</f>
        <v>0</v>
      </c>
    </row>
    <row r="18" spans="1:12" x14ac:dyDescent="0.25">
      <c r="A18" s="3">
        <v>2</v>
      </c>
      <c r="B18" s="3" t="s">
        <v>102</v>
      </c>
      <c r="C18" s="3" t="s">
        <v>103</v>
      </c>
      <c r="D18" s="3" t="s">
        <v>104</v>
      </c>
      <c r="E18" s="4">
        <v>34221</v>
      </c>
      <c r="F18" s="3" t="s">
        <v>111</v>
      </c>
      <c r="G18" s="3" t="s">
        <v>237</v>
      </c>
      <c r="H18" s="32">
        <v>42000</v>
      </c>
      <c r="I18" s="3">
        <v>1</v>
      </c>
      <c r="J18" s="9">
        <v>0.62</v>
      </c>
      <c r="K18" s="32">
        <f>IF(OR(I18&gt;5,J18&gt;=90%),H18*0.1,0)</f>
        <v>0</v>
      </c>
      <c r="L18" s="32">
        <f t="shared" ref="L18:L81" si="0">IF(AND(I18&gt;5,J18&gt;=90%),H18*0.1,0)</f>
        <v>0</v>
      </c>
    </row>
    <row r="19" spans="1:12" x14ac:dyDescent="0.25">
      <c r="A19" s="3">
        <v>3</v>
      </c>
      <c r="B19" s="3" t="s">
        <v>152</v>
      </c>
      <c r="C19" s="3" t="s">
        <v>153</v>
      </c>
      <c r="D19" s="3" t="s">
        <v>154</v>
      </c>
      <c r="E19" s="4">
        <v>32680</v>
      </c>
      <c r="F19" s="3" t="s">
        <v>191</v>
      </c>
      <c r="G19" s="3" t="s">
        <v>232</v>
      </c>
      <c r="H19" s="32">
        <v>50000</v>
      </c>
      <c r="I19" s="3">
        <v>6</v>
      </c>
      <c r="J19" s="9">
        <v>0.88</v>
      </c>
      <c r="K19" s="32">
        <f t="shared" ref="K19:K30" si="1">IF(OR(I19&gt;5,J19&gt;=90%),H19*0.1,0)</f>
        <v>5000</v>
      </c>
      <c r="L19" s="32">
        <f t="shared" si="0"/>
        <v>0</v>
      </c>
    </row>
    <row r="20" spans="1:12" x14ac:dyDescent="0.25">
      <c r="A20" s="3">
        <v>4</v>
      </c>
      <c r="B20" s="3" t="s">
        <v>147</v>
      </c>
      <c r="C20" s="3" t="s">
        <v>148</v>
      </c>
      <c r="D20" s="3" t="s">
        <v>201</v>
      </c>
      <c r="E20" s="4">
        <v>19501</v>
      </c>
      <c r="F20" s="3" t="s">
        <v>191</v>
      </c>
      <c r="G20" s="3" t="s">
        <v>239</v>
      </c>
      <c r="H20" s="32">
        <v>118400</v>
      </c>
      <c r="I20" s="3">
        <v>2</v>
      </c>
      <c r="J20" s="9">
        <v>0.88</v>
      </c>
      <c r="K20" s="32">
        <f t="shared" si="1"/>
        <v>0</v>
      </c>
      <c r="L20" s="32">
        <f t="shared" si="0"/>
        <v>0</v>
      </c>
    </row>
    <row r="21" spans="1:12" x14ac:dyDescent="0.25">
      <c r="A21" s="3">
        <v>5</v>
      </c>
      <c r="B21" s="3" t="s">
        <v>107</v>
      </c>
      <c r="C21" s="3" t="s">
        <v>3</v>
      </c>
      <c r="D21" s="3" t="s">
        <v>108</v>
      </c>
      <c r="E21" s="4">
        <v>19121</v>
      </c>
      <c r="F21" s="3" t="s">
        <v>111</v>
      </c>
      <c r="G21" s="3" t="s">
        <v>241</v>
      </c>
      <c r="H21" s="32">
        <v>120400</v>
      </c>
      <c r="I21" s="3">
        <v>21</v>
      </c>
      <c r="J21" s="9">
        <v>0.85</v>
      </c>
      <c r="K21" s="32">
        <f t="shared" si="1"/>
        <v>12040</v>
      </c>
      <c r="L21" s="32">
        <f t="shared" si="0"/>
        <v>0</v>
      </c>
    </row>
    <row r="22" spans="1:12" x14ac:dyDescent="0.25">
      <c r="A22" s="3">
        <v>6</v>
      </c>
      <c r="B22" s="3" t="s">
        <v>165</v>
      </c>
      <c r="C22" s="3" t="s">
        <v>133</v>
      </c>
      <c r="D22" s="3" t="s">
        <v>17</v>
      </c>
      <c r="E22" s="4">
        <v>18307</v>
      </c>
      <c r="F22" s="3" t="s">
        <v>191</v>
      </c>
      <c r="G22" s="3" t="s">
        <v>242</v>
      </c>
      <c r="H22" s="32">
        <v>124600</v>
      </c>
      <c r="I22" s="3">
        <v>33</v>
      </c>
      <c r="J22" s="9">
        <v>0.95</v>
      </c>
      <c r="K22" s="32">
        <f t="shared" si="1"/>
        <v>12460</v>
      </c>
      <c r="L22" s="32">
        <f t="shared" si="0"/>
        <v>12460</v>
      </c>
    </row>
    <row r="23" spans="1:12" x14ac:dyDescent="0.25">
      <c r="A23" s="3">
        <v>7</v>
      </c>
      <c r="B23" s="3" t="s">
        <v>38</v>
      </c>
      <c r="C23" s="3" t="s">
        <v>39</v>
      </c>
      <c r="D23" s="3" t="s">
        <v>40</v>
      </c>
      <c r="E23" s="4">
        <v>25179</v>
      </c>
      <c r="F23" s="3" t="s">
        <v>111</v>
      </c>
      <c r="G23" s="3" t="s">
        <v>244</v>
      </c>
      <c r="H23" s="32">
        <v>88900</v>
      </c>
      <c r="I23" s="3">
        <v>24</v>
      </c>
      <c r="J23" s="9">
        <v>0.68</v>
      </c>
      <c r="K23" s="32">
        <f t="shared" si="1"/>
        <v>8890</v>
      </c>
      <c r="L23" s="32">
        <f t="shared" si="0"/>
        <v>0</v>
      </c>
    </row>
    <row r="24" spans="1:12" x14ac:dyDescent="0.25">
      <c r="A24" s="3">
        <v>8</v>
      </c>
      <c r="B24" s="3" t="s">
        <v>105</v>
      </c>
      <c r="C24" s="3" t="s">
        <v>90</v>
      </c>
      <c r="D24" s="3" t="s">
        <v>106</v>
      </c>
      <c r="E24" s="4">
        <v>18838</v>
      </c>
      <c r="F24" s="3" t="s">
        <v>111</v>
      </c>
      <c r="G24" s="3" t="s">
        <v>243</v>
      </c>
      <c r="H24" s="32">
        <v>121900</v>
      </c>
      <c r="I24" s="3">
        <v>7</v>
      </c>
      <c r="J24" s="9">
        <v>0.63</v>
      </c>
      <c r="K24" s="32">
        <f t="shared" si="1"/>
        <v>12190</v>
      </c>
      <c r="L24" s="32">
        <f t="shared" si="0"/>
        <v>0</v>
      </c>
    </row>
    <row r="25" spans="1:12" x14ac:dyDescent="0.25">
      <c r="A25" s="3">
        <v>9</v>
      </c>
      <c r="B25" s="3" t="s">
        <v>172</v>
      </c>
      <c r="C25" s="3" t="s">
        <v>119</v>
      </c>
      <c r="D25" s="3" t="s">
        <v>173</v>
      </c>
      <c r="E25" s="4">
        <v>25591</v>
      </c>
      <c r="F25" s="3" t="s">
        <v>191</v>
      </c>
      <c r="G25" s="3" t="s">
        <v>232</v>
      </c>
      <c r="H25" s="32">
        <v>86800</v>
      </c>
      <c r="I25" s="3">
        <v>6</v>
      </c>
      <c r="J25" s="9">
        <v>0.9</v>
      </c>
      <c r="K25" s="32">
        <f t="shared" si="1"/>
        <v>8680</v>
      </c>
      <c r="L25" s="32">
        <f t="shared" si="0"/>
        <v>8680</v>
      </c>
    </row>
    <row r="26" spans="1:12" x14ac:dyDescent="0.25">
      <c r="A26" s="3">
        <v>10</v>
      </c>
      <c r="B26" s="3" t="s">
        <v>44</v>
      </c>
      <c r="C26" s="3" t="s">
        <v>45</v>
      </c>
      <c r="D26" s="3" t="s">
        <v>46</v>
      </c>
      <c r="E26" s="4">
        <v>24035</v>
      </c>
      <c r="F26" s="3" t="s">
        <v>111</v>
      </c>
      <c r="G26" s="3" t="s">
        <v>245</v>
      </c>
      <c r="H26" s="32">
        <v>94900</v>
      </c>
      <c r="I26" s="3">
        <v>11</v>
      </c>
      <c r="J26" s="9">
        <v>0.89</v>
      </c>
      <c r="K26" s="32">
        <f t="shared" si="1"/>
        <v>9490</v>
      </c>
      <c r="L26" s="32">
        <f t="shared" si="0"/>
        <v>0</v>
      </c>
    </row>
    <row r="27" spans="1:12" x14ac:dyDescent="0.25">
      <c r="A27" s="3">
        <v>11</v>
      </c>
      <c r="B27" s="3" t="s">
        <v>185</v>
      </c>
      <c r="C27" s="3" t="s">
        <v>119</v>
      </c>
      <c r="D27" s="3" t="s">
        <v>186</v>
      </c>
      <c r="E27" s="4">
        <v>18969</v>
      </c>
      <c r="F27" s="3" t="s">
        <v>191</v>
      </c>
      <c r="G27" s="3" t="s">
        <v>239</v>
      </c>
      <c r="H27" s="32">
        <v>121200</v>
      </c>
      <c r="I27" s="3">
        <v>11</v>
      </c>
      <c r="J27" s="9">
        <v>1</v>
      </c>
      <c r="K27" s="32">
        <f t="shared" si="1"/>
        <v>12120</v>
      </c>
      <c r="L27" s="32">
        <f t="shared" si="0"/>
        <v>12120</v>
      </c>
    </row>
    <row r="28" spans="1:12" x14ac:dyDescent="0.25">
      <c r="A28" s="3">
        <v>12</v>
      </c>
      <c r="B28" s="3" t="s">
        <v>47</v>
      </c>
      <c r="C28" s="3" t="s">
        <v>18</v>
      </c>
      <c r="D28" s="3" t="s">
        <v>48</v>
      </c>
      <c r="E28" s="4">
        <v>25585</v>
      </c>
      <c r="F28" s="3" t="s">
        <v>111</v>
      </c>
      <c r="G28" s="3" t="s">
        <v>247</v>
      </c>
      <c r="H28" s="32">
        <v>86800</v>
      </c>
      <c r="I28" s="3">
        <v>18</v>
      </c>
      <c r="J28" s="9">
        <v>0.8</v>
      </c>
      <c r="K28" s="32">
        <f t="shared" si="1"/>
        <v>8680</v>
      </c>
      <c r="L28" s="32">
        <f t="shared" si="0"/>
        <v>0</v>
      </c>
    </row>
    <row r="29" spans="1:12" x14ac:dyDescent="0.25">
      <c r="A29" s="3">
        <v>13</v>
      </c>
      <c r="B29" s="3" t="s">
        <v>174</v>
      </c>
      <c r="C29" s="3" t="s">
        <v>175</v>
      </c>
      <c r="D29" s="3" t="s">
        <v>159</v>
      </c>
      <c r="E29" s="4">
        <v>25890</v>
      </c>
      <c r="F29" s="3" t="s">
        <v>191</v>
      </c>
      <c r="G29" s="3" t="s">
        <v>246</v>
      </c>
      <c r="H29" s="32">
        <v>85300</v>
      </c>
      <c r="I29" s="3">
        <v>6</v>
      </c>
      <c r="J29" s="9">
        <v>1.01</v>
      </c>
      <c r="K29" s="32">
        <f t="shared" si="1"/>
        <v>8530</v>
      </c>
      <c r="L29" s="32">
        <f t="shared" si="0"/>
        <v>8530</v>
      </c>
    </row>
    <row r="30" spans="1:12" x14ac:dyDescent="0.25">
      <c r="A30" s="3">
        <v>14</v>
      </c>
      <c r="B30" s="3" t="s">
        <v>155</v>
      </c>
      <c r="C30" s="3" t="s">
        <v>131</v>
      </c>
      <c r="D30" s="3" t="s">
        <v>156</v>
      </c>
      <c r="E30" s="4">
        <v>22357</v>
      </c>
      <c r="F30" s="3" t="s">
        <v>191</v>
      </c>
      <c r="G30" s="3" t="s">
        <v>242</v>
      </c>
      <c r="H30" s="32">
        <v>103600</v>
      </c>
      <c r="I30" s="3">
        <v>4</v>
      </c>
      <c r="J30" s="9">
        <v>0.99</v>
      </c>
      <c r="K30" s="32">
        <f t="shared" si="1"/>
        <v>10360</v>
      </c>
      <c r="L30" s="32">
        <f t="shared" si="0"/>
        <v>0</v>
      </c>
    </row>
    <row r="31" spans="1:12" x14ac:dyDescent="0.25">
      <c r="A31" s="3">
        <v>15</v>
      </c>
      <c r="B31" s="3" t="s">
        <v>115</v>
      </c>
      <c r="C31" s="3" t="s">
        <v>116</v>
      </c>
      <c r="D31" s="3" t="s">
        <v>117</v>
      </c>
      <c r="E31" s="4">
        <v>19380</v>
      </c>
      <c r="F31" s="3" t="s">
        <v>191</v>
      </c>
      <c r="G31" s="3" t="s">
        <v>239</v>
      </c>
      <c r="H31" s="32">
        <v>119100</v>
      </c>
      <c r="I31" s="3">
        <v>17</v>
      </c>
      <c r="J31" s="9">
        <v>0.6</v>
      </c>
      <c r="K31" s="32">
        <f>IF(OR(I31&gt;5,J31&gt;=90%),H31*0.1,0)</f>
        <v>11910</v>
      </c>
      <c r="L31" s="32">
        <f t="shared" si="0"/>
        <v>0</v>
      </c>
    </row>
    <row r="32" spans="1:12" x14ac:dyDescent="0.25">
      <c r="A32" s="3">
        <v>16</v>
      </c>
      <c r="B32" s="3" t="s">
        <v>99</v>
      </c>
      <c r="C32" s="3" t="s">
        <v>100</v>
      </c>
      <c r="D32" s="3" t="s">
        <v>101</v>
      </c>
      <c r="E32" s="4">
        <v>28769</v>
      </c>
      <c r="F32" s="3" t="s">
        <v>111</v>
      </c>
      <c r="G32" s="3" t="s">
        <v>232</v>
      </c>
      <c r="H32" s="32">
        <v>70300</v>
      </c>
      <c r="I32" s="3">
        <v>1</v>
      </c>
      <c r="J32" s="9">
        <v>0.76</v>
      </c>
      <c r="K32" s="32">
        <f>IF(OR(I32&gt;5,J32&gt;=90%),H32*0.1,0)</f>
        <v>0</v>
      </c>
      <c r="L32" s="32">
        <f t="shared" si="0"/>
        <v>0</v>
      </c>
    </row>
    <row r="33" spans="1:12" x14ac:dyDescent="0.25">
      <c r="A33" s="3">
        <v>17</v>
      </c>
      <c r="B33" s="3" t="s">
        <v>130</v>
      </c>
      <c r="C33" s="3" t="s">
        <v>131</v>
      </c>
      <c r="D33" s="3" t="s">
        <v>12</v>
      </c>
      <c r="E33" s="4">
        <v>19789</v>
      </c>
      <c r="F33" s="3" t="s">
        <v>191</v>
      </c>
      <c r="G33" s="3" t="s">
        <v>247</v>
      </c>
      <c r="H33" s="32">
        <v>116900</v>
      </c>
      <c r="I33" s="3">
        <v>5</v>
      </c>
      <c r="J33" s="9">
        <v>1.0900000000000001</v>
      </c>
      <c r="K33" s="32">
        <f t="shared" ref="K33:K41" si="2">IF(OR(I33&gt;5,J33&gt;=90%),H33*0.1,0)</f>
        <v>11690</v>
      </c>
      <c r="L33" s="32">
        <f t="shared" si="0"/>
        <v>0</v>
      </c>
    </row>
    <row r="34" spans="1:12" x14ac:dyDescent="0.25">
      <c r="A34" s="3">
        <v>18</v>
      </c>
      <c r="B34" s="3" t="s">
        <v>157</v>
      </c>
      <c r="C34" s="3" t="s">
        <v>5</v>
      </c>
      <c r="D34" s="3" t="s">
        <v>15</v>
      </c>
      <c r="E34" s="4">
        <v>23771</v>
      </c>
      <c r="F34" s="3" t="s">
        <v>191</v>
      </c>
      <c r="G34" s="3" t="s">
        <v>244</v>
      </c>
      <c r="H34" s="32">
        <v>96300</v>
      </c>
      <c r="I34" s="3">
        <v>5</v>
      </c>
      <c r="J34" s="9">
        <v>0.76</v>
      </c>
      <c r="K34" s="32">
        <f t="shared" si="2"/>
        <v>0</v>
      </c>
      <c r="L34" s="32">
        <f t="shared" si="0"/>
        <v>0</v>
      </c>
    </row>
    <row r="35" spans="1:12" x14ac:dyDescent="0.25">
      <c r="A35" s="3">
        <v>19</v>
      </c>
      <c r="B35" s="3" t="s">
        <v>96</v>
      </c>
      <c r="C35" s="3" t="s">
        <v>97</v>
      </c>
      <c r="D35" s="3" t="s">
        <v>98</v>
      </c>
      <c r="E35" s="4">
        <v>18820</v>
      </c>
      <c r="F35" s="3" t="s">
        <v>111</v>
      </c>
      <c r="G35" s="3" t="s">
        <v>239</v>
      </c>
      <c r="H35" s="32">
        <v>122000</v>
      </c>
      <c r="I35" s="3">
        <v>44</v>
      </c>
      <c r="J35" s="9">
        <v>0.76</v>
      </c>
      <c r="K35" s="32">
        <f t="shared" si="2"/>
        <v>12200</v>
      </c>
      <c r="L35" s="32">
        <f t="shared" si="0"/>
        <v>0</v>
      </c>
    </row>
    <row r="36" spans="1:12" x14ac:dyDescent="0.25">
      <c r="A36" s="3">
        <v>20</v>
      </c>
      <c r="B36" s="3" t="s">
        <v>35</v>
      </c>
      <c r="C36" s="3" t="s">
        <v>36</v>
      </c>
      <c r="D36" s="3" t="s">
        <v>37</v>
      </c>
      <c r="E36" s="4">
        <v>24152</v>
      </c>
      <c r="F36" s="3" t="s">
        <v>111</v>
      </c>
      <c r="G36" s="3" t="s">
        <v>243</v>
      </c>
      <c r="H36" s="32">
        <v>94300</v>
      </c>
      <c r="I36" s="3">
        <v>11</v>
      </c>
      <c r="J36" s="9">
        <v>1.1000000000000001</v>
      </c>
      <c r="K36" s="32">
        <f t="shared" si="2"/>
        <v>9430</v>
      </c>
      <c r="L36" s="32">
        <f t="shared" si="0"/>
        <v>9430</v>
      </c>
    </row>
    <row r="37" spans="1:12" x14ac:dyDescent="0.25">
      <c r="A37" s="3">
        <v>21</v>
      </c>
      <c r="B37" s="3" t="s">
        <v>84</v>
      </c>
      <c r="C37" s="3" t="s">
        <v>85</v>
      </c>
      <c r="D37" s="3" t="s">
        <v>86</v>
      </c>
      <c r="E37" s="4">
        <v>19643</v>
      </c>
      <c r="F37" s="3" t="s">
        <v>111</v>
      </c>
      <c r="G37" s="3" t="s">
        <v>237</v>
      </c>
      <c r="H37" s="32">
        <v>117700</v>
      </c>
      <c r="I37" s="3">
        <v>16</v>
      </c>
      <c r="J37" s="9">
        <v>0.92</v>
      </c>
      <c r="K37" s="32">
        <f t="shared" si="2"/>
        <v>11770</v>
      </c>
      <c r="L37" s="32">
        <f t="shared" si="0"/>
        <v>11770</v>
      </c>
    </row>
    <row r="38" spans="1:12" x14ac:dyDescent="0.25">
      <c r="A38" s="3">
        <v>22</v>
      </c>
      <c r="B38" s="3" t="s">
        <v>63</v>
      </c>
      <c r="C38" s="3" t="s">
        <v>64</v>
      </c>
      <c r="D38" s="3" t="s">
        <v>65</v>
      </c>
      <c r="E38" s="4">
        <v>31768</v>
      </c>
      <c r="F38" s="3" t="s">
        <v>111</v>
      </c>
      <c r="G38" s="3" t="s">
        <v>247</v>
      </c>
      <c r="H38" s="32">
        <v>54700</v>
      </c>
      <c r="I38" s="3">
        <v>9</v>
      </c>
      <c r="J38" s="9">
        <v>0.86</v>
      </c>
      <c r="K38" s="32">
        <f t="shared" si="2"/>
        <v>5470</v>
      </c>
      <c r="L38" s="32">
        <f t="shared" si="0"/>
        <v>0</v>
      </c>
    </row>
    <row r="39" spans="1:12" x14ac:dyDescent="0.25">
      <c r="A39" s="3">
        <v>23</v>
      </c>
      <c r="B39" s="3" t="s">
        <v>73</v>
      </c>
      <c r="C39" s="3" t="s">
        <v>74</v>
      </c>
      <c r="D39" s="3" t="s">
        <v>75</v>
      </c>
      <c r="E39" s="4">
        <v>30638</v>
      </c>
      <c r="F39" s="3" t="s">
        <v>111</v>
      </c>
      <c r="G39" s="3" t="s">
        <v>245</v>
      </c>
      <c r="H39" s="32">
        <v>60600</v>
      </c>
      <c r="I39" s="3">
        <v>11</v>
      </c>
      <c r="J39" s="9">
        <v>0.65</v>
      </c>
      <c r="K39" s="32">
        <f t="shared" si="2"/>
        <v>6060</v>
      </c>
      <c r="L39" s="32">
        <f t="shared" si="0"/>
        <v>0</v>
      </c>
    </row>
    <row r="40" spans="1:12" x14ac:dyDescent="0.25">
      <c r="A40" s="3">
        <v>24</v>
      </c>
      <c r="B40" s="3" t="s">
        <v>78</v>
      </c>
      <c r="C40" s="3" t="s">
        <v>10</v>
      </c>
      <c r="D40" s="3" t="s">
        <v>79</v>
      </c>
      <c r="E40" s="4">
        <v>21374</v>
      </c>
      <c r="F40" s="3" t="s">
        <v>111</v>
      </c>
      <c r="G40" s="3" t="s">
        <v>247</v>
      </c>
      <c r="H40" s="32">
        <v>108700</v>
      </c>
      <c r="I40" s="3">
        <v>33</v>
      </c>
      <c r="J40" s="9">
        <v>0.93</v>
      </c>
      <c r="K40" s="32">
        <f t="shared" si="2"/>
        <v>10870</v>
      </c>
      <c r="L40" s="32">
        <f t="shared" si="0"/>
        <v>10870</v>
      </c>
    </row>
    <row r="41" spans="1:12" x14ac:dyDescent="0.25">
      <c r="A41" s="3">
        <v>25</v>
      </c>
      <c r="B41" s="3" t="s">
        <v>158</v>
      </c>
      <c r="C41" s="3" t="s">
        <v>9</v>
      </c>
      <c r="D41" s="3" t="s">
        <v>159</v>
      </c>
      <c r="E41" s="4">
        <v>29505</v>
      </c>
      <c r="F41" s="3" t="s">
        <v>191</v>
      </c>
      <c r="G41" s="3" t="s">
        <v>241</v>
      </c>
      <c r="H41" s="32">
        <v>66500</v>
      </c>
      <c r="I41" s="3">
        <v>14</v>
      </c>
      <c r="J41" s="9">
        <v>0.93</v>
      </c>
      <c r="K41" s="32">
        <f t="shared" si="2"/>
        <v>6650</v>
      </c>
      <c r="L41" s="32">
        <f t="shared" si="0"/>
        <v>6650</v>
      </c>
    </row>
    <row r="42" spans="1:12" x14ac:dyDescent="0.25">
      <c r="A42" s="3">
        <v>26</v>
      </c>
      <c r="B42" s="3" t="s">
        <v>135</v>
      </c>
      <c r="C42" s="3" t="s">
        <v>136</v>
      </c>
      <c r="D42" s="3" t="s">
        <v>137</v>
      </c>
      <c r="E42" s="4">
        <v>24369</v>
      </c>
      <c r="F42" s="3" t="s">
        <v>191</v>
      </c>
      <c r="G42" s="3" t="s">
        <v>237</v>
      </c>
      <c r="H42" s="32">
        <v>93200</v>
      </c>
      <c r="I42" s="3">
        <v>11</v>
      </c>
      <c r="J42" s="9">
        <v>0.85</v>
      </c>
      <c r="K42" s="32">
        <f>IF(OR(I42&gt;5,J42&gt;=90%),H42*0.1,0)</f>
        <v>9320</v>
      </c>
      <c r="L42" s="32">
        <f t="shared" si="0"/>
        <v>0</v>
      </c>
    </row>
    <row r="43" spans="1:12" x14ac:dyDescent="0.25">
      <c r="A43" s="3">
        <v>27</v>
      </c>
      <c r="B43" s="3" t="s">
        <v>176</v>
      </c>
      <c r="C43" s="3" t="s">
        <v>153</v>
      </c>
      <c r="D43" s="3" t="s">
        <v>177</v>
      </c>
      <c r="E43" s="4">
        <v>30145</v>
      </c>
      <c r="F43" s="3" t="s">
        <v>191</v>
      </c>
      <c r="G43" s="3" t="s">
        <v>241</v>
      </c>
      <c r="H43" s="32">
        <v>63200</v>
      </c>
      <c r="I43" s="3">
        <v>8</v>
      </c>
      <c r="J43" s="9">
        <v>0.66</v>
      </c>
      <c r="K43" s="32">
        <f>IF(OR(I43&gt;5,J43&gt;=90%),H43*0.1,0)</f>
        <v>6320</v>
      </c>
      <c r="L43" s="32">
        <f t="shared" si="0"/>
        <v>0</v>
      </c>
    </row>
    <row r="44" spans="1:12" x14ac:dyDescent="0.25">
      <c r="A44" s="3">
        <v>28</v>
      </c>
      <c r="B44" s="3" t="s">
        <v>121</v>
      </c>
      <c r="C44" s="3" t="s">
        <v>122</v>
      </c>
      <c r="D44" s="3" t="s">
        <v>123</v>
      </c>
      <c r="E44" s="4">
        <v>32542</v>
      </c>
      <c r="F44" s="3" t="s">
        <v>191</v>
      </c>
      <c r="G44" s="3" t="s">
        <v>234</v>
      </c>
      <c r="H44" s="32">
        <v>50700</v>
      </c>
      <c r="I44" s="3">
        <v>4</v>
      </c>
      <c r="J44" s="9">
        <v>1.06</v>
      </c>
      <c r="K44" s="32">
        <f t="shared" ref="K44:K55" si="3">IF(OR(I44&gt;5,J44&gt;=90%),H44*0.1,0)</f>
        <v>5070</v>
      </c>
      <c r="L44" s="32">
        <f t="shared" si="0"/>
        <v>0</v>
      </c>
    </row>
    <row r="45" spans="1:12" x14ac:dyDescent="0.25">
      <c r="A45" s="3">
        <v>29</v>
      </c>
      <c r="B45" s="3" t="s">
        <v>66</v>
      </c>
      <c r="C45" s="3" t="s">
        <v>67</v>
      </c>
      <c r="D45" s="3" t="s">
        <v>68</v>
      </c>
      <c r="E45" s="4">
        <v>21882</v>
      </c>
      <c r="F45" s="3" t="s">
        <v>111</v>
      </c>
      <c r="G45" s="3" t="s">
        <v>245</v>
      </c>
      <c r="H45" s="32">
        <v>106100</v>
      </c>
      <c r="I45" s="3">
        <v>25</v>
      </c>
      <c r="J45" s="9">
        <v>0.65</v>
      </c>
      <c r="K45" s="32">
        <f t="shared" si="3"/>
        <v>10610</v>
      </c>
      <c r="L45" s="32">
        <f t="shared" si="0"/>
        <v>0</v>
      </c>
    </row>
    <row r="46" spans="1:12" x14ac:dyDescent="0.25">
      <c r="A46" s="3">
        <v>30</v>
      </c>
      <c r="B46" s="3" t="s">
        <v>82</v>
      </c>
      <c r="C46" s="3" t="s">
        <v>7</v>
      </c>
      <c r="D46" s="3" t="s">
        <v>83</v>
      </c>
      <c r="E46" s="4">
        <v>25149</v>
      </c>
      <c r="F46" s="3" t="s">
        <v>111</v>
      </c>
      <c r="G46" s="3" t="s">
        <v>234</v>
      </c>
      <c r="H46" s="32">
        <v>89100</v>
      </c>
      <c r="I46" s="3">
        <v>1</v>
      </c>
      <c r="J46" s="9">
        <v>0.99</v>
      </c>
      <c r="K46" s="32">
        <f t="shared" si="3"/>
        <v>8910</v>
      </c>
      <c r="L46" s="32">
        <f t="shared" si="0"/>
        <v>0</v>
      </c>
    </row>
    <row r="47" spans="1:12" x14ac:dyDescent="0.25">
      <c r="A47" s="3">
        <v>31</v>
      </c>
      <c r="B47" s="3" t="s">
        <v>30</v>
      </c>
      <c r="C47" s="3" t="s">
        <v>31</v>
      </c>
      <c r="D47" s="3" t="s">
        <v>32</v>
      </c>
      <c r="E47" s="4">
        <v>29896</v>
      </c>
      <c r="F47" s="3" t="s">
        <v>111</v>
      </c>
      <c r="G47" s="3" t="s">
        <v>246</v>
      </c>
      <c r="H47" s="32">
        <v>64500</v>
      </c>
      <c r="I47" s="3">
        <v>13</v>
      </c>
      <c r="J47" s="9">
        <v>1.0900000000000001</v>
      </c>
      <c r="K47" s="32">
        <f t="shared" si="3"/>
        <v>6450</v>
      </c>
      <c r="L47" s="32">
        <f t="shared" si="0"/>
        <v>6450</v>
      </c>
    </row>
    <row r="48" spans="1:12" x14ac:dyDescent="0.25">
      <c r="A48" s="3">
        <v>32</v>
      </c>
      <c r="B48" s="3" t="s">
        <v>91</v>
      </c>
      <c r="C48" s="3" t="s">
        <v>92</v>
      </c>
      <c r="D48" s="3" t="s">
        <v>93</v>
      </c>
      <c r="E48" s="4">
        <v>28090</v>
      </c>
      <c r="F48" s="3" t="s">
        <v>111</v>
      </c>
      <c r="G48" s="3" t="s">
        <v>234</v>
      </c>
      <c r="H48" s="32">
        <v>73800</v>
      </c>
      <c r="I48" s="3">
        <v>4</v>
      </c>
      <c r="J48" s="9">
        <v>0.81</v>
      </c>
      <c r="K48" s="32">
        <f t="shared" si="3"/>
        <v>0</v>
      </c>
      <c r="L48" s="32">
        <f t="shared" si="0"/>
        <v>0</v>
      </c>
    </row>
    <row r="49" spans="1:12" x14ac:dyDescent="0.25">
      <c r="A49" s="3">
        <v>33</v>
      </c>
      <c r="B49" s="3" t="s">
        <v>124</v>
      </c>
      <c r="C49" s="3" t="s">
        <v>125</v>
      </c>
      <c r="D49" s="3" t="s">
        <v>126</v>
      </c>
      <c r="E49" s="4">
        <v>21495</v>
      </c>
      <c r="F49" s="3" t="s">
        <v>191</v>
      </c>
      <c r="G49" s="3" t="s">
        <v>244</v>
      </c>
      <c r="H49" s="32">
        <v>108100</v>
      </c>
      <c r="I49" s="3">
        <v>11</v>
      </c>
      <c r="J49" s="9">
        <v>0.66</v>
      </c>
      <c r="K49" s="32">
        <f t="shared" si="3"/>
        <v>10810</v>
      </c>
      <c r="L49" s="32">
        <f t="shared" si="0"/>
        <v>0</v>
      </c>
    </row>
    <row r="50" spans="1:12" x14ac:dyDescent="0.25">
      <c r="A50" s="3">
        <v>34</v>
      </c>
      <c r="B50" s="3" t="s">
        <v>87</v>
      </c>
      <c r="C50" s="3" t="s">
        <v>88</v>
      </c>
      <c r="D50" s="3" t="s">
        <v>21</v>
      </c>
      <c r="E50" s="4">
        <v>22384</v>
      </c>
      <c r="F50" s="3" t="s">
        <v>111</v>
      </c>
      <c r="G50" s="3" t="s">
        <v>234</v>
      </c>
      <c r="H50" s="32">
        <v>103500</v>
      </c>
      <c r="I50" s="3">
        <v>19</v>
      </c>
      <c r="J50" s="9">
        <v>0.76</v>
      </c>
      <c r="K50" s="32">
        <f t="shared" si="3"/>
        <v>10350</v>
      </c>
      <c r="L50" s="32">
        <f t="shared" si="0"/>
        <v>0</v>
      </c>
    </row>
    <row r="51" spans="1:12" x14ac:dyDescent="0.25">
      <c r="A51" s="3">
        <v>35</v>
      </c>
      <c r="B51" s="3" t="s">
        <v>71</v>
      </c>
      <c r="C51" s="3" t="s">
        <v>67</v>
      </c>
      <c r="D51" s="3" t="s">
        <v>72</v>
      </c>
      <c r="E51" s="4">
        <v>26809</v>
      </c>
      <c r="F51" s="3" t="s">
        <v>111</v>
      </c>
      <c r="G51" s="3" t="s">
        <v>246</v>
      </c>
      <c r="H51" s="32">
        <v>80500</v>
      </c>
      <c r="I51" s="3">
        <v>5</v>
      </c>
      <c r="J51" s="9">
        <v>1.02</v>
      </c>
      <c r="K51" s="32">
        <f t="shared" si="3"/>
        <v>8050</v>
      </c>
      <c r="L51" s="32">
        <f t="shared" si="0"/>
        <v>0</v>
      </c>
    </row>
    <row r="52" spans="1:12" x14ac:dyDescent="0.25">
      <c r="A52" s="3">
        <v>36</v>
      </c>
      <c r="B52" s="3" t="s">
        <v>189</v>
      </c>
      <c r="C52" s="3" t="s">
        <v>1</v>
      </c>
      <c r="D52" s="3" t="s">
        <v>190</v>
      </c>
      <c r="E52" s="4">
        <v>28916</v>
      </c>
      <c r="F52" s="3" t="s">
        <v>191</v>
      </c>
      <c r="G52" s="3" t="s">
        <v>234</v>
      </c>
      <c r="H52" s="32">
        <v>69500</v>
      </c>
      <c r="I52" s="3">
        <v>9</v>
      </c>
      <c r="J52" s="9">
        <v>0.61</v>
      </c>
      <c r="K52" s="32">
        <f t="shared" si="3"/>
        <v>6950</v>
      </c>
      <c r="L52" s="32">
        <f t="shared" si="0"/>
        <v>0</v>
      </c>
    </row>
    <row r="53" spans="1:12" x14ac:dyDescent="0.25">
      <c r="A53" s="3">
        <v>37</v>
      </c>
      <c r="B53" s="3" t="s">
        <v>163</v>
      </c>
      <c r="C53" s="3" t="s">
        <v>164</v>
      </c>
      <c r="D53" s="3" t="s">
        <v>149</v>
      </c>
      <c r="E53" s="4">
        <v>18977</v>
      </c>
      <c r="F53" s="3" t="s">
        <v>191</v>
      </c>
      <c r="G53" s="3" t="s">
        <v>243</v>
      </c>
      <c r="H53" s="32">
        <v>121100</v>
      </c>
      <c r="I53" s="3">
        <v>33</v>
      </c>
      <c r="J53" s="9">
        <v>0.63</v>
      </c>
      <c r="K53" s="32">
        <f t="shared" si="3"/>
        <v>12110</v>
      </c>
      <c r="L53" s="32">
        <f t="shared" si="0"/>
        <v>0</v>
      </c>
    </row>
    <row r="54" spans="1:12" x14ac:dyDescent="0.25">
      <c r="A54" s="3">
        <v>38</v>
      </c>
      <c r="B54" s="3" t="s">
        <v>112</v>
      </c>
      <c r="C54" s="3" t="s">
        <v>113</v>
      </c>
      <c r="D54" s="3" t="s">
        <v>114</v>
      </c>
      <c r="E54" s="4">
        <v>31923</v>
      </c>
      <c r="F54" s="3" t="s">
        <v>191</v>
      </c>
      <c r="G54" s="3" t="s">
        <v>244</v>
      </c>
      <c r="H54" s="32">
        <v>53900</v>
      </c>
      <c r="I54" s="3">
        <v>8</v>
      </c>
      <c r="J54" s="9">
        <v>0.6</v>
      </c>
      <c r="K54" s="32">
        <f t="shared" si="3"/>
        <v>5390</v>
      </c>
      <c r="L54" s="32">
        <f t="shared" si="0"/>
        <v>0</v>
      </c>
    </row>
    <row r="55" spans="1:12" x14ac:dyDescent="0.25">
      <c r="A55" s="3">
        <v>39</v>
      </c>
      <c r="B55" s="3" t="s">
        <v>187</v>
      </c>
      <c r="C55" s="3" t="s">
        <v>14</v>
      </c>
      <c r="D55" s="3" t="s">
        <v>188</v>
      </c>
      <c r="E55" s="4">
        <v>24020</v>
      </c>
      <c r="F55" s="3" t="s">
        <v>191</v>
      </c>
      <c r="G55" s="3" t="s">
        <v>241</v>
      </c>
      <c r="H55" s="32">
        <v>95000</v>
      </c>
      <c r="I55" s="3">
        <v>12</v>
      </c>
      <c r="J55" s="9">
        <v>0.89</v>
      </c>
      <c r="K55" s="32">
        <f t="shared" si="3"/>
        <v>9500</v>
      </c>
      <c r="L55" s="32">
        <f t="shared" si="0"/>
        <v>0</v>
      </c>
    </row>
    <row r="56" spans="1:12" x14ac:dyDescent="0.25">
      <c r="A56" s="3">
        <v>40</v>
      </c>
      <c r="B56" s="3" t="s">
        <v>182</v>
      </c>
      <c r="C56" s="3" t="s">
        <v>183</v>
      </c>
      <c r="D56" s="3" t="s">
        <v>184</v>
      </c>
      <c r="E56" s="4">
        <v>21176</v>
      </c>
      <c r="F56" s="3" t="s">
        <v>191</v>
      </c>
      <c r="G56" s="3" t="s">
        <v>241</v>
      </c>
      <c r="H56" s="32">
        <v>109700</v>
      </c>
      <c r="I56" s="3">
        <v>31</v>
      </c>
      <c r="J56" s="9">
        <v>1.03</v>
      </c>
      <c r="K56" s="32">
        <f>IF(OR(I56&gt;5,J56&gt;=90%),H56*0.1,0)</f>
        <v>10970</v>
      </c>
      <c r="L56" s="32">
        <f t="shared" si="0"/>
        <v>10970</v>
      </c>
    </row>
    <row r="57" spans="1:12" x14ac:dyDescent="0.25">
      <c r="A57" s="3">
        <v>41</v>
      </c>
      <c r="B57" s="3" t="s">
        <v>166</v>
      </c>
      <c r="C57" s="3" t="s">
        <v>167</v>
      </c>
      <c r="D57" s="3" t="s">
        <v>168</v>
      </c>
      <c r="E57" s="4">
        <v>31903</v>
      </c>
      <c r="F57" s="3" t="s">
        <v>191</v>
      </c>
      <c r="G57" s="3" t="s">
        <v>232</v>
      </c>
      <c r="H57" s="32">
        <v>54000</v>
      </c>
      <c r="I57" s="3">
        <v>5</v>
      </c>
      <c r="J57" s="9">
        <v>0.65</v>
      </c>
      <c r="K57" s="32">
        <f>IF(OR(I57&gt;5,J57&gt;=90%),H57*0.1,0)</f>
        <v>0</v>
      </c>
      <c r="L57" s="32">
        <f t="shared" si="0"/>
        <v>0</v>
      </c>
    </row>
    <row r="58" spans="1:12" x14ac:dyDescent="0.25">
      <c r="A58" s="3">
        <v>42</v>
      </c>
      <c r="B58" s="3" t="s">
        <v>27</v>
      </c>
      <c r="C58" s="3" t="s">
        <v>28</v>
      </c>
      <c r="D58" s="3" t="s">
        <v>29</v>
      </c>
      <c r="E58" s="4">
        <v>18744</v>
      </c>
      <c r="F58" s="3" t="s">
        <v>111</v>
      </c>
      <c r="G58" s="3" t="s">
        <v>243</v>
      </c>
      <c r="H58" s="32">
        <v>122400</v>
      </c>
      <c r="I58" s="3">
        <v>37</v>
      </c>
      <c r="J58" s="9">
        <v>1.08</v>
      </c>
      <c r="K58" s="32">
        <f>IF(OR(I58&gt;5,J58&gt;=90%),H58*0.1,0)</f>
        <v>12240</v>
      </c>
      <c r="L58" s="32">
        <f t="shared" si="0"/>
        <v>12240</v>
      </c>
    </row>
    <row r="59" spans="1:12" x14ac:dyDescent="0.25">
      <c r="A59" s="3">
        <v>43</v>
      </c>
      <c r="B59" s="3" t="s">
        <v>150</v>
      </c>
      <c r="C59" s="3" t="s">
        <v>4</v>
      </c>
      <c r="D59" s="3" t="s">
        <v>151</v>
      </c>
      <c r="E59" s="4">
        <v>30511</v>
      </c>
      <c r="F59" s="3" t="s">
        <v>191</v>
      </c>
      <c r="G59" s="3" t="s">
        <v>234</v>
      </c>
      <c r="H59" s="32">
        <v>61300</v>
      </c>
      <c r="I59" s="3">
        <v>8</v>
      </c>
      <c r="J59" s="9">
        <v>0.63</v>
      </c>
      <c r="K59" s="32">
        <f t="shared" ref="K59:K65" si="4">IF(OR(I59&gt;5,J59&gt;=90%),H59*0.1,0)</f>
        <v>6130</v>
      </c>
      <c r="L59" s="32">
        <f t="shared" si="0"/>
        <v>0</v>
      </c>
    </row>
    <row r="60" spans="1:12" x14ac:dyDescent="0.25">
      <c r="A60" s="3">
        <v>44</v>
      </c>
      <c r="B60" s="3" t="s">
        <v>135</v>
      </c>
      <c r="C60" s="3" t="s">
        <v>1</v>
      </c>
      <c r="D60" s="3" t="s">
        <v>12</v>
      </c>
      <c r="E60" s="4">
        <v>34288</v>
      </c>
      <c r="F60" s="3" t="s">
        <v>191</v>
      </c>
      <c r="G60" s="3" t="s">
        <v>237</v>
      </c>
      <c r="H60" s="32">
        <v>41700</v>
      </c>
      <c r="I60" s="3">
        <v>2</v>
      </c>
      <c r="J60" s="9">
        <v>0.89</v>
      </c>
      <c r="K60" s="32">
        <f t="shared" si="4"/>
        <v>0</v>
      </c>
      <c r="L60" s="32">
        <f t="shared" si="0"/>
        <v>0</v>
      </c>
    </row>
    <row r="61" spans="1:12" x14ac:dyDescent="0.25">
      <c r="A61" s="3">
        <v>45</v>
      </c>
      <c r="B61" s="3" t="s">
        <v>142</v>
      </c>
      <c r="C61" s="3" t="s">
        <v>143</v>
      </c>
      <c r="D61" s="3" t="s">
        <v>137</v>
      </c>
      <c r="E61" s="4">
        <v>33935</v>
      </c>
      <c r="F61" s="3" t="s">
        <v>191</v>
      </c>
      <c r="G61" s="3" t="s">
        <v>245</v>
      </c>
      <c r="H61" s="32">
        <v>43500</v>
      </c>
      <c r="I61" s="3">
        <v>2</v>
      </c>
      <c r="J61" s="9">
        <v>0.77</v>
      </c>
      <c r="K61" s="32">
        <f t="shared" si="4"/>
        <v>0</v>
      </c>
      <c r="L61" s="32">
        <f t="shared" si="0"/>
        <v>0</v>
      </c>
    </row>
    <row r="62" spans="1:12" x14ac:dyDescent="0.25">
      <c r="A62" s="3">
        <v>46</v>
      </c>
      <c r="B62" s="3" t="s">
        <v>171</v>
      </c>
      <c r="C62" s="3" t="s">
        <v>139</v>
      </c>
      <c r="D62" s="3" t="s">
        <v>168</v>
      </c>
      <c r="E62" s="4">
        <v>26446</v>
      </c>
      <c r="F62" s="3" t="s">
        <v>191</v>
      </c>
      <c r="G62" s="3" t="s">
        <v>237</v>
      </c>
      <c r="H62" s="32">
        <v>82400</v>
      </c>
      <c r="I62" s="3">
        <v>8</v>
      </c>
      <c r="J62" s="9">
        <v>1.02</v>
      </c>
      <c r="K62" s="32">
        <f t="shared" si="4"/>
        <v>8240</v>
      </c>
      <c r="L62" s="32">
        <f t="shared" si="0"/>
        <v>8240</v>
      </c>
    </row>
    <row r="63" spans="1:12" x14ac:dyDescent="0.25">
      <c r="A63" s="3">
        <v>47</v>
      </c>
      <c r="B63" s="3" t="s">
        <v>49</v>
      </c>
      <c r="C63" s="3" t="s">
        <v>50</v>
      </c>
      <c r="D63" s="3" t="s">
        <v>51</v>
      </c>
      <c r="E63" s="4">
        <v>33344</v>
      </c>
      <c r="F63" s="3" t="s">
        <v>111</v>
      </c>
      <c r="G63" s="3" t="s">
        <v>239</v>
      </c>
      <c r="H63" s="32">
        <v>46600</v>
      </c>
      <c r="I63" s="3">
        <v>4</v>
      </c>
      <c r="J63" s="9">
        <v>0.9</v>
      </c>
      <c r="K63" s="32">
        <f t="shared" si="4"/>
        <v>4660</v>
      </c>
      <c r="L63" s="32">
        <f t="shared" si="0"/>
        <v>0</v>
      </c>
    </row>
    <row r="64" spans="1:12" x14ac:dyDescent="0.25">
      <c r="A64" s="3">
        <v>48</v>
      </c>
      <c r="B64" s="3" t="s">
        <v>94</v>
      </c>
      <c r="C64" s="3" t="s">
        <v>95</v>
      </c>
      <c r="D64" s="3" t="s">
        <v>37</v>
      </c>
      <c r="E64" s="4">
        <v>28614</v>
      </c>
      <c r="F64" s="3" t="s">
        <v>111</v>
      </c>
      <c r="G64" s="3" t="s">
        <v>244</v>
      </c>
      <c r="H64" s="32">
        <v>71100</v>
      </c>
      <c r="I64" s="3">
        <v>6</v>
      </c>
      <c r="J64" s="9">
        <v>0.86</v>
      </c>
      <c r="K64" s="32">
        <f t="shared" si="4"/>
        <v>7110</v>
      </c>
      <c r="L64" s="32">
        <f t="shared" si="0"/>
        <v>0</v>
      </c>
    </row>
    <row r="65" spans="1:12" x14ac:dyDescent="0.25">
      <c r="A65" s="3">
        <v>49</v>
      </c>
      <c r="B65" s="3" t="s">
        <v>169</v>
      </c>
      <c r="C65" s="3" t="s">
        <v>16</v>
      </c>
      <c r="D65" s="3" t="s">
        <v>170</v>
      </c>
      <c r="E65" s="4">
        <v>31592</v>
      </c>
      <c r="F65" s="3" t="s">
        <v>191</v>
      </c>
      <c r="G65" s="3" t="s">
        <v>234</v>
      </c>
      <c r="H65" s="32">
        <v>55700</v>
      </c>
      <c r="I65" s="3">
        <v>8</v>
      </c>
      <c r="J65" s="9">
        <v>0.79</v>
      </c>
      <c r="K65" s="32">
        <f t="shared" si="4"/>
        <v>5570</v>
      </c>
      <c r="L65" s="32">
        <f t="shared" si="0"/>
        <v>0</v>
      </c>
    </row>
    <row r="66" spans="1:12" x14ac:dyDescent="0.25">
      <c r="A66" s="3">
        <v>50</v>
      </c>
      <c r="B66" s="3" t="s">
        <v>109</v>
      </c>
      <c r="C66" s="3" t="s">
        <v>19</v>
      </c>
      <c r="D66" s="3" t="s">
        <v>110</v>
      </c>
      <c r="E66" s="4">
        <v>28209</v>
      </c>
      <c r="F66" s="3" t="s">
        <v>111</v>
      </c>
      <c r="G66" s="3" t="s">
        <v>243</v>
      </c>
      <c r="H66" s="32">
        <v>73200</v>
      </c>
      <c r="I66" s="3">
        <v>5</v>
      </c>
      <c r="J66" s="9">
        <v>0.7</v>
      </c>
      <c r="K66" s="32">
        <f>IF(OR(I66&gt;5,J66&gt;=90%),H66*0.1,0)</f>
        <v>0</v>
      </c>
      <c r="L66" s="32">
        <f t="shared" si="0"/>
        <v>0</v>
      </c>
    </row>
    <row r="67" spans="1:12" x14ac:dyDescent="0.25">
      <c r="A67" s="3">
        <v>51</v>
      </c>
      <c r="B67" s="3" t="s">
        <v>141</v>
      </c>
      <c r="C67" s="3" t="s">
        <v>6</v>
      </c>
      <c r="D67" s="3" t="s">
        <v>126</v>
      </c>
      <c r="E67" s="4">
        <v>28606</v>
      </c>
      <c r="F67" s="3" t="s">
        <v>191</v>
      </c>
      <c r="G67" s="3" t="s">
        <v>239</v>
      </c>
      <c r="H67" s="32">
        <v>71200</v>
      </c>
      <c r="I67" s="3">
        <v>17</v>
      </c>
      <c r="J67" s="9">
        <v>0.79</v>
      </c>
      <c r="K67" s="32">
        <f>IF(OR(I67&gt;5,J67&gt;=90%),H67*0.1,0)</f>
        <v>7120</v>
      </c>
      <c r="L67" s="32">
        <f t="shared" si="0"/>
        <v>0</v>
      </c>
    </row>
    <row r="68" spans="1:12" x14ac:dyDescent="0.25">
      <c r="A68" s="3">
        <v>52</v>
      </c>
      <c r="B68" s="3" t="s">
        <v>69</v>
      </c>
      <c r="C68" s="3" t="s">
        <v>2</v>
      </c>
      <c r="D68" s="3" t="s">
        <v>70</v>
      </c>
      <c r="E68" s="4">
        <v>23206</v>
      </c>
      <c r="F68" s="3" t="s">
        <v>111</v>
      </c>
      <c r="G68" s="3" t="s">
        <v>241</v>
      </c>
      <c r="H68" s="32">
        <v>99200</v>
      </c>
      <c r="I68" s="3">
        <v>8</v>
      </c>
      <c r="J68" s="9">
        <v>0.64</v>
      </c>
      <c r="K68" s="32">
        <f t="shared" ref="K68:K79" si="5">IF(OR(I68&gt;5,J68&gt;=90%),H68*0.1,0)</f>
        <v>9920</v>
      </c>
      <c r="L68" s="32">
        <f t="shared" si="0"/>
        <v>0</v>
      </c>
    </row>
    <row r="69" spans="1:12" x14ac:dyDescent="0.25">
      <c r="A69" s="3">
        <v>53</v>
      </c>
      <c r="B69" s="3" t="s">
        <v>179</v>
      </c>
      <c r="C69" s="3" t="s">
        <v>180</v>
      </c>
      <c r="D69" s="3" t="s">
        <v>181</v>
      </c>
      <c r="E69" s="4">
        <v>27404</v>
      </c>
      <c r="F69" s="3" t="s">
        <v>191</v>
      </c>
      <c r="G69" s="3" t="s">
        <v>232</v>
      </c>
      <c r="H69" s="32">
        <v>77400</v>
      </c>
      <c r="I69" s="3">
        <v>2</v>
      </c>
      <c r="J69" s="9">
        <v>1.07</v>
      </c>
      <c r="K69" s="32">
        <f t="shared" si="5"/>
        <v>7740</v>
      </c>
      <c r="L69" s="32">
        <f t="shared" si="0"/>
        <v>0</v>
      </c>
    </row>
    <row r="70" spans="1:12" x14ac:dyDescent="0.25">
      <c r="A70" s="3">
        <v>54</v>
      </c>
      <c r="B70" s="3" t="s">
        <v>178</v>
      </c>
      <c r="C70" s="3" t="s">
        <v>11</v>
      </c>
      <c r="D70" s="3" t="s">
        <v>170</v>
      </c>
      <c r="E70" s="4">
        <v>32595</v>
      </c>
      <c r="F70" s="3" t="s">
        <v>191</v>
      </c>
      <c r="G70" s="3" t="s">
        <v>245</v>
      </c>
      <c r="H70" s="32">
        <v>50400</v>
      </c>
      <c r="I70" s="3">
        <v>4</v>
      </c>
      <c r="J70" s="9">
        <v>0.89</v>
      </c>
      <c r="K70" s="32">
        <f t="shared" si="5"/>
        <v>0</v>
      </c>
      <c r="L70" s="32">
        <f t="shared" si="0"/>
        <v>0</v>
      </c>
    </row>
    <row r="71" spans="1:12" x14ac:dyDescent="0.25">
      <c r="A71" s="3">
        <v>55</v>
      </c>
      <c r="B71" s="3" t="s">
        <v>160</v>
      </c>
      <c r="C71" s="3" t="s">
        <v>161</v>
      </c>
      <c r="D71" s="3" t="s">
        <v>162</v>
      </c>
      <c r="E71" s="4">
        <v>29699</v>
      </c>
      <c r="F71" s="3" t="s">
        <v>191</v>
      </c>
      <c r="G71" s="3" t="s">
        <v>242</v>
      </c>
      <c r="H71" s="32">
        <v>65500</v>
      </c>
      <c r="I71" s="3">
        <v>4</v>
      </c>
      <c r="J71" s="9">
        <v>0.8</v>
      </c>
      <c r="K71" s="32">
        <f t="shared" si="5"/>
        <v>0</v>
      </c>
      <c r="L71" s="32">
        <f t="shared" si="0"/>
        <v>0</v>
      </c>
    </row>
    <row r="72" spans="1:12" x14ac:dyDescent="0.25">
      <c r="A72" s="3">
        <v>56</v>
      </c>
      <c r="B72" s="3" t="s">
        <v>132</v>
      </c>
      <c r="C72" s="3" t="s">
        <v>133</v>
      </c>
      <c r="D72" s="3" t="s">
        <v>134</v>
      </c>
      <c r="E72" s="4">
        <v>21121</v>
      </c>
      <c r="F72" s="3" t="s">
        <v>191</v>
      </c>
      <c r="G72" s="3" t="s">
        <v>242</v>
      </c>
      <c r="H72" s="32">
        <v>110000</v>
      </c>
      <c r="I72" s="3">
        <v>37</v>
      </c>
      <c r="J72" s="9">
        <v>0.68</v>
      </c>
      <c r="K72" s="32">
        <f t="shared" si="5"/>
        <v>11000</v>
      </c>
      <c r="L72" s="32">
        <f t="shared" si="0"/>
        <v>0</v>
      </c>
    </row>
    <row r="73" spans="1:12" x14ac:dyDescent="0.25">
      <c r="A73" s="3">
        <v>57</v>
      </c>
      <c r="B73" s="3" t="s">
        <v>127</v>
      </c>
      <c r="C73" s="3" t="s">
        <v>128</v>
      </c>
      <c r="D73" s="3" t="s">
        <v>129</v>
      </c>
      <c r="E73" s="4">
        <v>19354</v>
      </c>
      <c r="F73" s="3" t="s">
        <v>191</v>
      </c>
      <c r="G73" s="3" t="s">
        <v>241</v>
      </c>
      <c r="H73" s="32">
        <v>119200</v>
      </c>
      <c r="I73" s="3">
        <v>43</v>
      </c>
      <c r="J73" s="9">
        <v>0.98</v>
      </c>
      <c r="K73" s="32">
        <f t="shared" si="5"/>
        <v>11920</v>
      </c>
      <c r="L73" s="32">
        <f t="shared" si="0"/>
        <v>11920</v>
      </c>
    </row>
    <row r="74" spans="1:12" x14ac:dyDescent="0.25">
      <c r="A74" s="3">
        <v>58</v>
      </c>
      <c r="B74" s="3" t="s">
        <v>144</v>
      </c>
      <c r="C74" s="3" t="s">
        <v>145</v>
      </c>
      <c r="D74" s="3" t="s">
        <v>146</v>
      </c>
      <c r="E74" s="4">
        <v>27678</v>
      </c>
      <c r="F74" s="3" t="s">
        <v>191</v>
      </c>
      <c r="G74" s="3" t="s">
        <v>239</v>
      </c>
      <c r="H74" s="32">
        <v>76000</v>
      </c>
      <c r="I74" s="3">
        <v>2</v>
      </c>
      <c r="J74" s="9">
        <v>0.64</v>
      </c>
      <c r="K74" s="32">
        <f t="shared" si="5"/>
        <v>0</v>
      </c>
      <c r="L74" s="32">
        <f t="shared" si="0"/>
        <v>0</v>
      </c>
    </row>
    <row r="75" spans="1:12" x14ac:dyDescent="0.25">
      <c r="A75" s="3">
        <v>59</v>
      </c>
      <c r="B75" s="3" t="s">
        <v>118</v>
      </c>
      <c r="C75" s="3" t="s">
        <v>119</v>
      </c>
      <c r="D75" s="3" t="s">
        <v>120</v>
      </c>
      <c r="E75" s="4">
        <v>34256</v>
      </c>
      <c r="F75" s="3" t="s">
        <v>191</v>
      </c>
      <c r="G75" s="3" t="s">
        <v>246</v>
      </c>
      <c r="H75" s="32">
        <v>41800</v>
      </c>
      <c r="I75" s="3">
        <v>2</v>
      </c>
      <c r="J75" s="9">
        <v>1.02</v>
      </c>
      <c r="K75" s="32">
        <f t="shared" si="5"/>
        <v>4180</v>
      </c>
      <c r="L75" s="32">
        <f t="shared" si="0"/>
        <v>0</v>
      </c>
    </row>
    <row r="76" spans="1:12" x14ac:dyDescent="0.25">
      <c r="A76" s="3">
        <v>60</v>
      </c>
      <c r="B76" s="3" t="s">
        <v>57</v>
      </c>
      <c r="C76" s="3" t="s">
        <v>58</v>
      </c>
      <c r="D76" s="3" t="s">
        <v>59</v>
      </c>
      <c r="E76" s="4">
        <v>22443</v>
      </c>
      <c r="F76" s="3" t="s">
        <v>111</v>
      </c>
      <c r="G76" s="3" t="s">
        <v>232</v>
      </c>
      <c r="H76" s="32">
        <v>100000</v>
      </c>
      <c r="I76" s="3">
        <v>31</v>
      </c>
      <c r="J76" s="9">
        <v>1.01</v>
      </c>
      <c r="K76" s="32">
        <f t="shared" si="5"/>
        <v>10000</v>
      </c>
      <c r="L76" s="32">
        <f t="shared" si="0"/>
        <v>10000</v>
      </c>
    </row>
    <row r="77" spans="1:12" x14ac:dyDescent="0.25">
      <c r="A77" s="3">
        <v>61</v>
      </c>
      <c r="B77" s="3" t="s">
        <v>60</v>
      </c>
      <c r="C77" s="3" t="s">
        <v>61</v>
      </c>
      <c r="D77" s="3" t="s">
        <v>62</v>
      </c>
      <c r="E77" s="4">
        <v>32185</v>
      </c>
      <c r="F77" s="3" t="s">
        <v>111</v>
      </c>
      <c r="G77" s="3" t="s">
        <v>242</v>
      </c>
      <c r="H77" s="32">
        <v>52600</v>
      </c>
      <c r="I77" s="3">
        <v>7</v>
      </c>
      <c r="J77" s="9">
        <v>1.0900000000000001</v>
      </c>
      <c r="K77" s="32">
        <f t="shared" si="5"/>
        <v>5260</v>
      </c>
      <c r="L77" s="32">
        <f t="shared" si="0"/>
        <v>5260</v>
      </c>
    </row>
    <row r="78" spans="1:12" x14ac:dyDescent="0.25">
      <c r="A78" s="3">
        <v>62</v>
      </c>
      <c r="B78" s="3" t="s">
        <v>89</v>
      </c>
      <c r="C78" s="3" t="s">
        <v>90</v>
      </c>
      <c r="D78" s="3" t="s">
        <v>204</v>
      </c>
      <c r="E78" s="4">
        <v>31965</v>
      </c>
      <c r="F78" s="3" t="s">
        <v>111</v>
      </c>
      <c r="G78" s="3" t="s">
        <v>237</v>
      </c>
      <c r="H78" s="32">
        <v>53700</v>
      </c>
      <c r="I78" s="3">
        <v>8</v>
      </c>
      <c r="J78" s="9">
        <v>1.04</v>
      </c>
      <c r="K78" s="32">
        <f t="shared" si="5"/>
        <v>5370</v>
      </c>
      <c r="L78" s="32">
        <f t="shared" si="0"/>
        <v>5370</v>
      </c>
    </row>
    <row r="79" spans="1:12" x14ac:dyDescent="0.25">
      <c r="A79" s="3">
        <v>63</v>
      </c>
      <c r="B79" s="3" t="s">
        <v>138</v>
      </c>
      <c r="C79" s="3" t="s">
        <v>139</v>
      </c>
      <c r="D79" s="3" t="s">
        <v>140</v>
      </c>
      <c r="E79" s="4">
        <v>29336</v>
      </c>
      <c r="F79" s="3" t="s">
        <v>191</v>
      </c>
      <c r="G79" s="3" t="s">
        <v>234</v>
      </c>
      <c r="H79" s="32">
        <v>67400</v>
      </c>
      <c r="I79" s="3">
        <v>1</v>
      </c>
      <c r="J79" s="9">
        <v>0.75</v>
      </c>
      <c r="K79" s="32">
        <f t="shared" si="5"/>
        <v>0</v>
      </c>
      <c r="L79" s="32">
        <f t="shared" si="0"/>
        <v>0</v>
      </c>
    </row>
    <row r="80" spans="1:12" x14ac:dyDescent="0.25">
      <c r="A80" s="3">
        <v>64</v>
      </c>
      <c r="B80" s="3" t="s">
        <v>41</v>
      </c>
      <c r="C80" s="3" t="s">
        <v>42</v>
      </c>
      <c r="D80" s="3" t="s">
        <v>43</v>
      </c>
      <c r="E80" s="4">
        <v>25170</v>
      </c>
      <c r="F80" s="3" t="s">
        <v>111</v>
      </c>
      <c r="G80" s="3" t="s">
        <v>242</v>
      </c>
      <c r="H80" s="32">
        <v>80000</v>
      </c>
      <c r="I80" s="3">
        <v>8</v>
      </c>
      <c r="J80" s="9">
        <v>0.63</v>
      </c>
      <c r="K80" s="32">
        <f>IF(OR(I80&gt;5,J80&gt;=90%),H80*0.1,0)</f>
        <v>8000</v>
      </c>
      <c r="L80" s="32">
        <f t="shared" si="0"/>
        <v>0</v>
      </c>
    </row>
    <row r="81" spans="1:12" x14ac:dyDescent="0.25">
      <c r="A81" s="3">
        <v>65</v>
      </c>
      <c r="B81" s="3" t="s">
        <v>33</v>
      </c>
      <c r="C81" s="3" t="s">
        <v>13</v>
      </c>
      <c r="D81" s="3" t="s">
        <v>34</v>
      </c>
      <c r="E81" s="4">
        <v>34360</v>
      </c>
      <c r="F81" s="3" t="s">
        <v>111</v>
      </c>
      <c r="G81" s="3" t="s">
        <v>237</v>
      </c>
      <c r="H81" s="32">
        <v>41300</v>
      </c>
      <c r="I81" s="3">
        <v>1</v>
      </c>
      <c r="J81" s="9">
        <v>0.72</v>
      </c>
      <c r="K81" s="32">
        <f>IF(OR(I81&gt;5,J81&gt;=90%),H81*0.1,0)</f>
        <v>0</v>
      </c>
      <c r="L81" s="32">
        <f t="shared" si="0"/>
        <v>0</v>
      </c>
    </row>
    <row r="82" spans="1:12" x14ac:dyDescent="0.25">
      <c r="A82" s="3">
        <v>66</v>
      </c>
      <c r="B82" s="3" t="s">
        <v>22</v>
      </c>
      <c r="C82" s="3" t="s">
        <v>20</v>
      </c>
      <c r="D82" s="3" t="s">
        <v>23</v>
      </c>
      <c r="E82" s="4">
        <v>25603</v>
      </c>
      <c r="F82" s="3" t="s">
        <v>111</v>
      </c>
      <c r="G82" s="3" t="s">
        <v>239</v>
      </c>
      <c r="H82" s="32">
        <v>86700</v>
      </c>
      <c r="I82" s="3">
        <v>4</v>
      </c>
      <c r="J82" s="9">
        <v>1.04</v>
      </c>
      <c r="K82" s="32">
        <f>IF(OR(I82&gt;5,J82&gt;=90%),H82*0.1,0)</f>
        <v>8670</v>
      </c>
      <c r="L82" s="32">
        <f t="shared" ref="L82:L86" si="6">IF(AND(I82&gt;5,J82&gt;=90%),H82*0.1,0)</f>
        <v>0</v>
      </c>
    </row>
    <row r="83" spans="1:12" x14ac:dyDescent="0.25">
      <c r="A83" s="3">
        <v>67</v>
      </c>
      <c r="B83" s="3" t="s">
        <v>76</v>
      </c>
      <c r="C83" s="3" t="s">
        <v>20</v>
      </c>
      <c r="D83" s="3" t="s">
        <v>77</v>
      </c>
      <c r="E83" s="4">
        <v>27849</v>
      </c>
      <c r="F83" s="3" t="s">
        <v>111</v>
      </c>
      <c r="G83" s="3" t="s">
        <v>239</v>
      </c>
      <c r="H83" s="32">
        <v>75100</v>
      </c>
      <c r="I83" s="3">
        <v>4</v>
      </c>
      <c r="J83" s="9">
        <v>0.92</v>
      </c>
      <c r="K83" s="32">
        <f t="shared" ref="K83:K86" si="7">IF(OR(I83&gt;5,J83&gt;=90%),H83*0.1,0)</f>
        <v>7510</v>
      </c>
      <c r="L83" s="32">
        <f t="shared" si="6"/>
        <v>0</v>
      </c>
    </row>
    <row r="84" spans="1:12" x14ac:dyDescent="0.25">
      <c r="A84" s="3">
        <v>68</v>
      </c>
      <c r="B84" s="3" t="s">
        <v>54</v>
      </c>
      <c r="C84" s="3" t="s">
        <v>55</v>
      </c>
      <c r="D84" s="3" t="s">
        <v>56</v>
      </c>
      <c r="E84" s="4">
        <v>25947</v>
      </c>
      <c r="F84" s="3" t="s">
        <v>111</v>
      </c>
      <c r="G84" s="3" t="s">
        <v>243</v>
      </c>
      <c r="H84" s="32">
        <v>85000</v>
      </c>
      <c r="I84" s="3">
        <v>8</v>
      </c>
      <c r="J84" s="9">
        <v>1.02</v>
      </c>
      <c r="K84" s="32">
        <f t="shared" si="7"/>
        <v>8500</v>
      </c>
      <c r="L84" s="32">
        <f t="shared" si="6"/>
        <v>8500</v>
      </c>
    </row>
    <row r="85" spans="1:12" x14ac:dyDescent="0.25">
      <c r="A85" s="3">
        <v>69</v>
      </c>
      <c r="B85" s="3" t="s">
        <v>80</v>
      </c>
      <c r="C85" s="3" t="s">
        <v>8</v>
      </c>
      <c r="D85" s="3" t="s">
        <v>81</v>
      </c>
      <c r="E85" s="4">
        <v>18687</v>
      </c>
      <c r="F85" s="3" t="s">
        <v>111</v>
      </c>
      <c r="G85" s="3" t="s">
        <v>247</v>
      </c>
      <c r="H85" s="32">
        <v>122700</v>
      </c>
      <c r="I85" s="3">
        <v>17</v>
      </c>
      <c r="J85" s="9">
        <v>1.1000000000000001</v>
      </c>
      <c r="K85" s="32">
        <f t="shared" si="7"/>
        <v>12270</v>
      </c>
      <c r="L85" s="32">
        <f t="shared" si="6"/>
        <v>12270</v>
      </c>
    </row>
    <row r="86" spans="1:12" x14ac:dyDescent="0.25">
      <c r="A86" s="3">
        <v>70</v>
      </c>
      <c r="B86" s="3" t="s">
        <v>24</v>
      </c>
      <c r="C86" s="3" t="s">
        <v>25</v>
      </c>
      <c r="D86" s="3" t="s">
        <v>26</v>
      </c>
      <c r="E86" s="4">
        <v>27545</v>
      </c>
      <c r="F86" s="3" t="s">
        <v>111</v>
      </c>
      <c r="G86" s="3" t="s">
        <v>243</v>
      </c>
      <c r="H86" s="32">
        <v>76700</v>
      </c>
      <c r="I86" s="3">
        <v>15</v>
      </c>
      <c r="J86" s="9">
        <v>1.05</v>
      </c>
      <c r="K86" s="32">
        <f t="shared" si="7"/>
        <v>7670</v>
      </c>
      <c r="L86" s="32">
        <f t="shared" si="6"/>
        <v>7670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>
    <tabColor theme="4" tint="0.39997558519241921"/>
  </sheetPr>
  <dimension ref="A2:N78"/>
  <sheetViews>
    <sheetView workbookViewId="0"/>
  </sheetViews>
  <sheetFormatPr defaultColWidth="9.140625" defaultRowHeight="15" x14ac:dyDescent="0.25"/>
  <cols>
    <col min="1" max="1" width="9.140625" style="2" customWidth="1"/>
    <col min="2" max="2" width="14.42578125" style="2" customWidth="1"/>
    <col min="3" max="3" width="12.28515625" style="2" customWidth="1"/>
    <col min="4" max="4" width="15.85546875" style="2" bestFit="1" customWidth="1"/>
    <col min="5" max="5" width="15.42578125" style="2" bestFit="1" customWidth="1"/>
    <col min="6" max="6" width="4.5703125" style="2" bestFit="1" customWidth="1"/>
    <col min="7" max="7" width="17.7109375" style="2" bestFit="1" customWidth="1"/>
    <col min="8" max="8" width="12" style="1" bestFit="1" customWidth="1"/>
    <col min="9" max="9" width="9.140625" style="2"/>
    <col min="10" max="10" width="52.140625" style="12" customWidth="1"/>
    <col min="11" max="11" width="20.42578125" style="2" customWidth="1"/>
    <col min="12" max="16384" width="9.140625" style="2"/>
  </cols>
  <sheetData>
    <row r="2" spans="1:14" s="13" customFormat="1" ht="33.75" customHeight="1" x14ac:dyDescent="0.25">
      <c r="H2" s="14"/>
      <c r="J2" s="15" t="s">
        <v>208</v>
      </c>
      <c r="K2" s="33">
        <f>COUNTIF(F9:F78,"м")</f>
        <v>35</v>
      </c>
    </row>
    <row r="3" spans="1:14" s="13" customFormat="1" ht="33.75" customHeight="1" x14ac:dyDescent="0.25">
      <c r="H3" s="14"/>
      <c r="J3" s="15" t="s">
        <v>209</v>
      </c>
      <c r="K3" s="33">
        <f>COUNTIF(F9:F78,"ж")</f>
        <v>35</v>
      </c>
    </row>
    <row r="4" spans="1:14" s="13" customFormat="1" ht="33.75" customHeight="1" x14ac:dyDescent="0.25">
      <c r="H4" s="14"/>
      <c r="J4" s="15" t="s">
        <v>210</v>
      </c>
      <c r="K4" s="33">
        <f>COUNTIF(G9:G78,"Самара")</f>
        <v>0</v>
      </c>
    </row>
    <row r="5" spans="1:14" s="13" customFormat="1" ht="33.75" customHeight="1" x14ac:dyDescent="0.25">
      <c r="H5" s="14"/>
      <c r="J5" s="15" t="s">
        <v>231</v>
      </c>
      <c r="K5" s="33">
        <f>COUNTIF(H9:H78,"&gt;100000")</f>
        <v>20</v>
      </c>
    </row>
    <row r="6" spans="1:14" s="13" customFormat="1" ht="33.75" customHeight="1" x14ac:dyDescent="0.25">
      <c r="H6" s="14"/>
      <c r="J6" s="15" t="s">
        <v>211</v>
      </c>
      <c r="K6" s="33">
        <f>COUNTIF(E9:E78,"&gt;01.01.1985")</f>
        <v>15</v>
      </c>
    </row>
    <row r="7" spans="1:14" s="13" customFormat="1" ht="33.75" customHeight="1" x14ac:dyDescent="0.25">
      <c r="H7" s="14"/>
      <c r="J7" s="15" t="s">
        <v>212</v>
      </c>
      <c r="K7" s="33">
        <f>COUNTIF(B9:B78,"*ов")</f>
        <v>17</v>
      </c>
    </row>
    <row r="8" spans="1:14" x14ac:dyDescent="0.25">
      <c r="A8" s="5" t="s">
        <v>195</v>
      </c>
      <c r="B8" s="5" t="s">
        <v>192</v>
      </c>
      <c r="C8" s="5" t="s">
        <v>193</v>
      </c>
      <c r="D8" s="5" t="s">
        <v>194</v>
      </c>
      <c r="E8" s="5" t="s">
        <v>196</v>
      </c>
      <c r="F8" s="5" t="s">
        <v>0</v>
      </c>
      <c r="G8" s="5" t="s">
        <v>197</v>
      </c>
      <c r="H8" s="6" t="s">
        <v>198</v>
      </c>
      <c r="I8" s="16"/>
      <c r="J8" s="17"/>
      <c r="K8" s="16"/>
      <c r="L8" s="16"/>
      <c r="M8" s="16"/>
      <c r="N8" s="16"/>
    </row>
    <row r="9" spans="1:14" x14ac:dyDescent="0.25">
      <c r="A9" s="3">
        <v>1</v>
      </c>
      <c r="B9" s="3" t="s">
        <v>52</v>
      </c>
      <c r="C9" s="3" t="s">
        <v>200</v>
      </c>
      <c r="D9" s="3" t="s">
        <v>53</v>
      </c>
      <c r="E9" s="4">
        <v>23391</v>
      </c>
      <c r="F9" s="3" t="s">
        <v>111</v>
      </c>
      <c r="G9" s="3" t="s">
        <v>234</v>
      </c>
      <c r="H9" s="32">
        <v>98200</v>
      </c>
      <c r="I9" s="16"/>
      <c r="J9" s="17"/>
      <c r="K9" s="16"/>
      <c r="L9" s="16"/>
      <c r="M9" s="16"/>
      <c r="N9" s="16"/>
    </row>
    <row r="10" spans="1:14" x14ac:dyDescent="0.25">
      <c r="A10" s="3">
        <v>2</v>
      </c>
      <c r="B10" s="3" t="s">
        <v>102</v>
      </c>
      <c r="C10" s="3" t="s">
        <v>103</v>
      </c>
      <c r="D10" s="3" t="s">
        <v>104</v>
      </c>
      <c r="E10" s="4">
        <v>34221</v>
      </c>
      <c r="F10" s="3" t="s">
        <v>111</v>
      </c>
      <c r="G10" s="3" t="s">
        <v>237</v>
      </c>
      <c r="H10" s="32">
        <v>42000</v>
      </c>
      <c r="I10" s="16"/>
      <c r="J10" s="17"/>
      <c r="K10" s="16"/>
      <c r="L10" s="16"/>
      <c r="M10" s="16"/>
      <c r="N10" s="16"/>
    </row>
    <row r="11" spans="1:14" x14ac:dyDescent="0.25">
      <c r="A11" s="3">
        <v>3</v>
      </c>
      <c r="B11" s="3" t="s">
        <v>152</v>
      </c>
      <c r="C11" s="3" t="s">
        <v>153</v>
      </c>
      <c r="D11" s="3" t="s">
        <v>154</v>
      </c>
      <c r="E11" s="4">
        <v>32680</v>
      </c>
      <c r="F11" s="3" t="s">
        <v>191</v>
      </c>
      <c r="G11" s="3" t="s">
        <v>232</v>
      </c>
      <c r="H11" s="32">
        <v>50000</v>
      </c>
      <c r="I11" s="16"/>
      <c r="J11" s="17"/>
      <c r="K11" s="16"/>
      <c r="L11" s="16"/>
      <c r="M11" s="16"/>
      <c r="N11" s="16"/>
    </row>
    <row r="12" spans="1:14" x14ac:dyDescent="0.25">
      <c r="A12" s="3">
        <v>4</v>
      </c>
      <c r="B12" s="3" t="s">
        <v>147</v>
      </c>
      <c r="C12" s="3" t="s">
        <v>148</v>
      </c>
      <c r="D12" s="3" t="s">
        <v>201</v>
      </c>
      <c r="E12" s="4">
        <v>19501</v>
      </c>
      <c r="F12" s="3" t="s">
        <v>191</v>
      </c>
      <c r="G12" s="3" t="s">
        <v>239</v>
      </c>
      <c r="H12" s="32">
        <v>118400</v>
      </c>
      <c r="I12" s="16"/>
      <c r="J12" s="17"/>
      <c r="K12" s="16"/>
      <c r="L12" s="16"/>
      <c r="M12" s="16"/>
      <c r="N12" s="16"/>
    </row>
    <row r="13" spans="1:14" x14ac:dyDescent="0.25">
      <c r="A13" s="3">
        <v>5</v>
      </c>
      <c r="B13" s="3" t="s">
        <v>107</v>
      </c>
      <c r="C13" s="3" t="s">
        <v>3</v>
      </c>
      <c r="D13" s="3" t="s">
        <v>108</v>
      </c>
      <c r="E13" s="4">
        <v>19121</v>
      </c>
      <c r="F13" s="3" t="s">
        <v>111</v>
      </c>
      <c r="G13" s="3" t="s">
        <v>241</v>
      </c>
      <c r="H13" s="32">
        <v>120400</v>
      </c>
      <c r="I13" s="16"/>
      <c r="J13" s="17"/>
      <c r="K13" s="16"/>
      <c r="L13" s="16"/>
      <c r="M13" s="16"/>
      <c r="N13" s="16"/>
    </row>
    <row r="14" spans="1:14" x14ac:dyDescent="0.25">
      <c r="A14" s="3">
        <v>6</v>
      </c>
      <c r="B14" s="3" t="s">
        <v>165</v>
      </c>
      <c r="C14" s="3" t="s">
        <v>133</v>
      </c>
      <c r="D14" s="3" t="s">
        <v>17</v>
      </c>
      <c r="E14" s="4">
        <v>18307</v>
      </c>
      <c r="F14" s="3" t="s">
        <v>191</v>
      </c>
      <c r="G14" s="3" t="s">
        <v>242</v>
      </c>
      <c r="H14" s="32">
        <v>124600</v>
      </c>
      <c r="I14" s="16"/>
      <c r="J14" s="17"/>
      <c r="K14" s="16"/>
      <c r="L14" s="16"/>
      <c r="M14" s="16"/>
      <c r="N14" s="16"/>
    </row>
    <row r="15" spans="1:14" x14ac:dyDescent="0.25">
      <c r="A15" s="3">
        <v>7</v>
      </c>
      <c r="B15" s="3" t="s">
        <v>38</v>
      </c>
      <c r="C15" s="3" t="s">
        <v>39</v>
      </c>
      <c r="D15" s="3" t="s">
        <v>40</v>
      </c>
      <c r="E15" s="4">
        <v>25179</v>
      </c>
      <c r="F15" s="3" t="s">
        <v>111</v>
      </c>
      <c r="G15" s="3" t="s">
        <v>244</v>
      </c>
      <c r="H15" s="32">
        <v>88900</v>
      </c>
    </row>
    <row r="16" spans="1:14" x14ac:dyDescent="0.25">
      <c r="A16" s="3">
        <v>8</v>
      </c>
      <c r="B16" s="3" t="s">
        <v>105</v>
      </c>
      <c r="C16" s="3" t="s">
        <v>90</v>
      </c>
      <c r="D16" s="3" t="s">
        <v>106</v>
      </c>
      <c r="E16" s="4">
        <v>18838</v>
      </c>
      <c r="F16" s="3" t="s">
        <v>111</v>
      </c>
      <c r="G16" s="3" t="s">
        <v>243</v>
      </c>
      <c r="H16" s="32">
        <v>121900</v>
      </c>
    </row>
    <row r="17" spans="1:8" x14ac:dyDescent="0.25">
      <c r="A17" s="3">
        <v>9</v>
      </c>
      <c r="B17" s="3" t="s">
        <v>172</v>
      </c>
      <c r="C17" s="3" t="s">
        <v>119</v>
      </c>
      <c r="D17" s="3" t="s">
        <v>173</v>
      </c>
      <c r="E17" s="4">
        <v>25591</v>
      </c>
      <c r="F17" s="3" t="s">
        <v>191</v>
      </c>
      <c r="G17" s="3" t="s">
        <v>232</v>
      </c>
      <c r="H17" s="32">
        <v>86800</v>
      </c>
    </row>
    <row r="18" spans="1:8" x14ac:dyDescent="0.25">
      <c r="A18" s="3">
        <v>10</v>
      </c>
      <c r="B18" s="3" t="s">
        <v>44</v>
      </c>
      <c r="C18" s="3" t="s">
        <v>45</v>
      </c>
      <c r="D18" s="3" t="s">
        <v>46</v>
      </c>
      <c r="E18" s="4">
        <v>24035</v>
      </c>
      <c r="F18" s="3" t="s">
        <v>111</v>
      </c>
      <c r="G18" s="3" t="s">
        <v>245</v>
      </c>
      <c r="H18" s="32">
        <v>94900</v>
      </c>
    </row>
    <row r="19" spans="1:8" x14ac:dyDescent="0.25">
      <c r="A19" s="3">
        <v>11</v>
      </c>
      <c r="B19" s="3" t="s">
        <v>185</v>
      </c>
      <c r="C19" s="3" t="s">
        <v>119</v>
      </c>
      <c r="D19" s="3" t="s">
        <v>186</v>
      </c>
      <c r="E19" s="4">
        <v>18969</v>
      </c>
      <c r="F19" s="3" t="s">
        <v>191</v>
      </c>
      <c r="G19" s="3" t="s">
        <v>239</v>
      </c>
      <c r="H19" s="32">
        <v>121200</v>
      </c>
    </row>
    <row r="20" spans="1:8" x14ac:dyDescent="0.25">
      <c r="A20" s="3">
        <v>12</v>
      </c>
      <c r="B20" s="3" t="s">
        <v>47</v>
      </c>
      <c r="C20" s="3" t="s">
        <v>18</v>
      </c>
      <c r="D20" s="3" t="s">
        <v>48</v>
      </c>
      <c r="E20" s="4">
        <v>25585</v>
      </c>
      <c r="F20" s="3" t="s">
        <v>111</v>
      </c>
      <c r="G20" s="3" t="s">
        <v>247</v>
      </c>
      <c r="H20" s="32">
        <v>86800</v>
      </c>
    </row>
    <row r="21" spans="1:8" x14ac:dyDescent="0.25">
      <c r="A21" s="3">
        <v>13</v>
      </c>
      <c r="B21" s="3" t="s">
        <v>174</v>
      </c>
      <c r="C21" s="3" t="s">
        <v>175</v>
      </c>
      <c r="D21" s="3" t="s">
        <v>159</v>
      </c>
      <c r="E21" s="4">
        <v>25890</v>
      </c>
      <c r="F21" s="3" t="s">
        <v>191</v>
      </c>
      <c r="G21" s="3" t="s">
        <v>246</v>
      </c>
      <c r="H21" s="32">
        <v>85300</v>
      </c>
    </row>
    <row r="22" spans="1:8" x14ac:dyDescent="0.25">
      <c r="A22" s="3">
        <v>14</v>
      </c>
      <c r="B22" s="3" t="s">
        <v>155</v>
      </c>
      <c r="C22" s="3" t="s">
        <v>131</v>
      </c>
      <c r="D22" s="3" t="s">
        <v>156</v>
      </c>
      <c r="E22" s="4">
        <v>22357</v>
      </c>
      <c r="F22" s="3" t="s">
        <v>191</v>
      </c>
      <c r="G22" s="3" t="s">
        <v>242</v>
      </c>
      <c r="H22" s="32">
        <v>103600</v>
      </c>
    </row>
    <row r="23" spans="1:8" x14ac:dyDescent="0.25">
      <c r="A23" s="3">
        <v>15</v>
      </c>
      <c r="B23" s="3" t="s">
        <v>115</v>
      </c>
      <c r="C23" s="3" t="s">
        <v>116</v>
      </c>
      <c r="D23" s="3" t="s">
        <v>117</v>
      </c>
      <c r="E23" s="4">
        <v>19380</v>
      </c>
      <c r="F23" s="3" t="s">
        <v>191</v>
      </c>
      <c r="G23" s="3" t="s">
        <v>239</v>
      </c>
      <c r="H23" s="32">
        <v>119100</v>
      </c>
    </row>
    <row r="24" spans="1:8" x14ac:dyDescent="0.25">
      <c r="A24" s="3">
        <v>16</v>
      </c>
      <c r="B24" s="3" t="s">
        <v>99</v>
      </c>
      <c r="C24" s="3" t="s">
        <v>100</v>
      </c>
      <c r="D24" s="3" t="s">
        <v>101</v>
      </c>
      <c r="E24" s="4">
        <v>28769</v>
      </c>
      <c r="F24" s="3" t="s">
        <v>111</v>
      </c>
      <c r="G24" s="3" t="s">
        <v>232</v>
      </c>
      <c r="H24" s="32">
        <v>70300</v>
      </c>
    </row>
    <row r="25" spans="1:8" x14ac:dyDescent="0.25">
      <c r="A25" s="3">
        <v>17</v>
      </c>
      <c r="B25" s="3" t="s">
        <v>130</v>
      </c>
      <c r="C25" s="3" t="s">
        <v>131</v>
      </c>
      <c r="D25" s="3" t="s">
        <v>12</v>
      </c>
      <c r="E25" s="4">
        <v>19789</v>
      </c>
      <c r="F25" s="3" t="s">
        <v>191</v>
      </c>
      <c r="G25" s="3" t="s">
        <v>247</v>
      </c>
      <c r="H25" s="32">
        <v>116900</v>
      </c>
    </row>
    <row r="26" spans="1:8" x14ac:dyDescent="0.25">
      <c r="A26" s="3">
        <v>18</v>
      </c>
      <c r="B26" s="3" t="s">
        <v>157</v>
      </c>
      <c r="C26" s="3" t="s">
        <v>5</v>
      </c>
      <c r="D26" s="3" t="s">
        <v>15</v>
      </c>
      <c r="E26" s="4">
        <v>23771</v>
      </c>
      <c r="F26" s="3" t="s">
        <v>191</v>
      </c>
      <c r="G26" s="3" t="s">
        <v>244</v>
      </c>
      <c r="H26" s="32">
        <v>96300</v>
      </c>
    </row>
    <row r="27" spans="1:8" x14ac:dyDescent="0.25">
      <c r="A27" s="3">
        <v>19</v>
      </c>
      <c r="B27" s="3" t="s">
        <v>96</v>
      </c>
      <c r="C27" s="3" t="s">
        <v>97</v>
      </c>
      <c r="D27" s="3" t="s">
        <v>98</v>
      </c>
      <c r="E27" s="4">
        <v>18820</v>
      </c>
      <c r="F27" s="3" t="s">
        <v>111</v>
      </c>
      <c r="G27" s="3" t="s">
        <v>239</v>
      </c>
      <c r="H27" s="32">
        <v>122000</v>
      </c>
    </row>
    <row r="28" spans="1:8" x14ac:dyDescent="0.25">
      <c r="A28" s="3">
        <v>20</v>
      </c>
      <c r="B28" s="3" t="s">
        <v>35</v>
      </c>
      <c r="C28" s="3" t="s">
        <v>36</v>
      </c>
      <c r="D28" s="3" t="s">
        <v>37</v>
      </c>
      <c r="E28" s="4">
        <v>24152</v>
      </c>
      <c r="F28" s="3" t="s">
        <v>111</v>
      </c>
      <c r="G28" s="3" t="s">
        <v>243</v>
      </c>
      <c r="H28" s="32">
        <v>94300</v>
      </c>
    </row>
    <row r="29" spans="1:8" x14ac:dyDescent="0.25">
      <c r="A29" s="3">
        <v>21</v>
      </c>
      <c r="B29" s="3" t="s">
        <v>84</v>
      </c>
      <c r="C29" s="3" t="s">
        <v>85</v>
      </c>
      <c r="D29" s="3" t="s">
        <v>86</v>
      </c>
      <c r="E29" s="4">
        <v>19643</v>
      </c>
      <c r="F29" s="3" t="s">
        <v>111</v>
      </c>
      <c r="G29" s="3" t="s">
        <v>237</v>
      </c>
      <c r="H29" s="32">
        <v>117700</v>
      </c>
    </row>
    <row r="30" spans="1:8" x14ac:dyDescent="0.25">
      <c r="A30" s="3">
        <v>22</v>
      </c>
      <c r="B30" s="3" t="s">
        <v>63</v>
      </c>
      <c r="C30" s="3" t="s">
        <v>64</v>
      </c>
      <c r="D30" s="3" t="s">
        <v>65</v>
      </c>
      <c r="E30" s="4">
        <v>31768</v>
      </c>
      <c r="F30" s="3" t="s">
        <v>111</v>
      </c>
      <c r="G30" s="3" t="s">
        <v>247</v>
      </c>
      <c r="H30" s="32">
        <v>54700</v>
      </c>
    </row>
    <row r="31" spans="1:8" x14ac:dyDescent="0.25">
      <c r="A31" s="3">
        <v>23</v>
      </c>
      <c r="B31" s="3" t="s">
        <v>73</v>
      </c>
      <c r="C31" s="3" t="s">
        <v>74</v>
      </c>
      <c r="D31" s="3" t="s">
        <v>75</v>
      </c>
      <c r="E31" s="4">
        <v>30638</v>
      </c>
      <c r="F31" s="3" t="s">
        <v>111</v>
      </c>
      <c r="G31" s="3" t="s">
        <v>245</v>
      </c>
      <c r="H31" s="32">
        <v>60600</v>
      </c>
    </row>
    <row r="32" spans="1:8" x14ac:dyDescent="0.25">
      <c r="A32" s="3">
        <v>24</v>
      </c>
      <c r="B32" s="3" t="s">
        <v>78</v>
      </c>
      <c r="C32" s="3" t="s">
        <v>10</v>
      </c>
      <c r="D32" s="3" t="s">
        <v>79</v>
      </c>
      <c r="E32" s="4">
        <v>21374</v>
      </c>
      <c r="F32" s="3" t="s">
        <v>111</v>
      </c>
      <c r="G32" s="3" t="s">
        <v>247</v>
      </c>
      <c r="H32" s="32">
        <v>108700</v>
      </c>
    </row>
    <row r="33" spans="1:8" x14ac:dyDescent="0.25">
      <c r="A33" s="3">
        <v>25</v>
      </c>
      <c r="B33" s="3" t="s">
        <v>158</v>
      </c>
      <c r="C33" s="3" t="s">
        <v>9</v>
      </c>
      <c r="D33" s="3" t="s">
        <v>159</v>
      </c>
      <c r="E33" s="4">
        <v>29505</v>
      </c>
      <c r="F33" s="3" t="s">
        <v>191</v>
      </c>
      <c r="G33" s="3" t="s">
        <v>241</v>
      </c>
      <c r="H33" s="32">
        <v>66500</v>
      </c>
    </row>
    <row r="34" spans="1:8" x14ac:dyDescent="0.25">
      <c r="A34" s="3">
        <v>26</v>
      </c>
      <c r="B34" s="3" t="s">
        <v>135</v>
      </c>
      <c r="C34" s="3" t="s">
        <v>136</v>
      </c>
      <c r="D34" s="3" t="s">
        <v>137</v>
      </c>
      <c r="E34" s="4">
        <v>24369</v>
      </c>
      <c r="F34" s="3" t="s">
        <v>191</v>
      </c>
      <c r="G34" s="3" t="s">
        <v>237</v>
      </c>
      <c r="H34" s="32">
        <v>93200</v>
      </c>
    </row>
    <row r="35" spans="1:8" x14ac:dyDescent="0.25">
      <c r="A35" s="3">
        <v>27</v>
      </c>
      <c r="B35" s="3" t="s">
        <v>176</v>
      </c>
      <c r="C35" s="3" t="s">
        <v>153</v>
      </c>
      <c r="D35" s="3" t="s">
        <v>177</v>
      </c>
      <c r="E35" s="4">
        <v>30145</v>
      </c>
      <c r="F35" s="3" t="s">
        <v>191</v>
      </c>
      <c r="G35" s="3" t="s">
        <v>241</v>
      </c>
      <c r="H35" s="32">
        <v>63200</v>
      </c>
    </row>
    <row r="36" spans="1:8" x14ac:dyDescent="0.25">
      <c r="A36" s="3">
        <v>28</v>
      </c>
      <c r="B36" s="3" t="s">
        <v>121</v>
      </c>
      <c r="C36" s="3" t="s">
        <v>122</v>
      </c>
      <c r="D36" s="3" t="s">
        <v>123</v>
      </c>
      <c r="E36" s="4">
        <v>32542</v>
      </c>
      <c r="F36" s="3" t="s">
        <v>191</v>
      </c>
      <c r="G36" s="3" t="s">
        <v>234</v>
      </c>
      <c r="H36" s="32">
        <v>50700</v>
      </c>
    </row>
    <row r="37" spans="1:8" x14ac:dyDescent="0.25">
      <c r="A37" s="3">
        <v>29</v>
      </c>
      <c r="B37" s="3" t="s">
        <v>66</v>
      </c>
      <c r="C37" s="3" t="s">
        <v>67</v>
      </c>
      <c r="D37" s="3" t="s">
        <v>68</v>
      </c>
      <c r="E37" s="4">
        <v>21882</v>
      </c>
      <c r="F37" s="3" t="s">
        <v>111</v>
      </c>
      <c r="G37" s="3" t="s">
        <v>245</v>
      </c>
      <c r="H37" s="32">
        <v>106100</v>
      </c>
    </row>
    <row r="38" spans="1:8" x14ac:dyDescent="0.25">
      <c r="A38" s="3">
        <v>30</v>
      </c>
      <c r="B38" s="3" t="s">
        <v>82</v>
      </c>
      <c r="C38" s="3" t="s">
        <v>7</v>
      </c>
      <c r="D38" s="3" t="s">
        <v>83</v>
      </c>
      <c r="E38" s="4">
        <v>25149</v>
      </c>
      <c r="F38" s="3" t="s">
        <v>111</v>
      </c>
      <c r="G38" s="3" t="s">
        <v>234</v>
      </c>
      <c r="H38" s="32">
        <v>89100</v>
      </c>
    </row>
    <row r="39" spans="1:8" x14ac:dyDescent="0.25">
      <c r="A39" s="3">
        <v>31</v>
      </c>
      <c r="B39" s="3" t="s">
        <v>30</v>
      </c>
      <c r="C39" s="3" t="s">
        <v>31</v>
      </c>
      <c r="D39" s="3" t="s">
        <v>32</v>
      </c>
      <c r="E39" s="4">
        <v>29896</v>
      </c>
      <c r="F39" s="3" t="s">
        <v>111</v>
      </c>
      <c r="G39" s="3" t="s">
        <v>246</v>
      </c>
      <c r="H39" s="32">
        <v>64500</v>
      </c>
    </row>
    <row r="40" spans="1:8" x14ac:dyDescent="0.25">
      <c r="A40" s="3">
        <v>32</v>
      </c>
      <c r="B40" s="3" t="s">
        <v>91</v>
      </c>
      <c r="C40" s="3" t="s">
        <v>92</v>
      </c>
      <c r="D40" s="3" t="s">
        <v>93</v>
      </c>
      <c r="E40" s="4">
        <v>28090</v>
      </c>
      <c r="F40" s="3" t="s">
        <v>111</v>
      </c>
      <c r="G40" s="3" t="s">
        <v>234</v>
      </c>
      <c r="H40" s="32">
        <v>73800</v>
      </c>
    </row>
    <row r="41" spans="1:8" x14ac:dyDescent="0.25">
      <c r="A41" s="3">
        <v>33</v>
      </c>
      <c r="B41" s="3" t="s">
        <v>124</v>
      </c>
      <c r="C41" s="3" t="s">
        <v>125</v>
      </c>
      <c r="D41" s="3" t="s">
        <v>126</v>
      </c>
      <c r="E41" s="4">
        <v>21495</v>
      </c>
      <c r="F41" s="3" t="s">
        <v>191</v>
      </c>
      <c r="G41" s="3" t="s">
        <v>244</v>
      </c>
      <c r="H41" s="32">
        <v>108100</v>
      </c>
    </row>
    <row r="42" spans="1:8" x14ac:dyDescent="0.25">
      <c r="A42" s="3">
        <v>34</v>
      </c>
      <c r="B42" s="3" t="s">
        <v>87</v>
      </c>
      <c r="C42" s="3" t="s">
        <v>88</v>
      </c>
      <c r="D42" s="3" t="s">
        <v>21</v>
      </c>
      <c r="E42" s="4">
        <v>22384</v>
      </c>
      <c r="F42" s="3" t="s">
        <v>111</v>
      </c>
      <c r="G42" s="3" t="s">
        <v>234</v>
      </c>
      <c r="H42" s="32">
        <v>103500</v>
      </c>
    </row>
    <row r="43" spans="1:8" x14ac:dyDescent="0.25">
      <c r="A43" s="3">
        <v>35</v>
      </c>
      <c r="B43" s="3" t="s">
        <v>71</v>
      </c>
      <c r="C43" s="3" t="s">
        <v>67</v>
      </c>
      <c r="D43" s="3" t="s">
        <v>72</v>
      </c>
      <c r="E43" s="4">
        <v>26809</v>
      </c>
      <c r="F43" s="3" t="s">
        <v>111</v>
      </c>
      <c r="G43" s="3" t="s">
        <v>246</v>
      </c>
      <c r="H43" s="32">
        <v>80500</v>
      </c>
    </row>
    <row r="44" spans="1:8" x14ac:dyDescent="0.25">
      <c r="A44" s="3">
        <v>36</v>
      </c>
      <c r="B44" s="3" t="s">
        <v>189</v>
      </c>
      <c r="C44" s="3" t="s">
        <v>1</v>
      </c>
      <c r="D44" s="3" t="s">
        <v>190</v>
      </c>
      <c r="E44" s="4">
        <v>28916</v>
      </c>
      <c r="F44" s="3" t="s">
        <v>191</v>
      </c>
      <c r="G44" s="3" t="s">
        <v>234</v>
      </c>
      <c r="H44" s="32">
        <v>69500</v>
      </c>
    </row>
    <row r="45" spans="1:8" x14ac:dyDescent="0.25">
      <c r="A45" s="3">
        <v>37</v>
      </c>
      <c r="B45" s="3" t="s">
        <v>163</v>
      </c>
      <c r="C45" s="3" t="s">
        <v>164</v>
      </c>
      <c r="D45" s="3" t="s">
        <v>149</v>
      </c>
      <c r="E45" s="4">
        <v>18977</v>
      </c>
      <c r="F45" s="3" t="s">
        <v>191</v>
      </c>
      <c r="G45" s="3" t="s">
        <v>243</v>
      </c>
      <c r="H45" s="32">
        <v>121100</v>
      </c>
    </row>
    <row r="46" spans="1:8" x14ac:dyDescent="0.25">
      <c r="A46" s="3">
        <v>38</v>
      </c>
      <c r="B46" s="3" t="s">
        <v>112</v>
      </c>
      <c r="C46" s="3" t="s">
        <v>113</v>
      </c>
      <c r="D46" s="3" t="s">
        <v>114</v>
      </c>
      <c r="E46" s="4">
        <v>31923</v>
      </c>
      <c r="F46" s="3" t="s">
        <v>191</v>
      </c>
      <c r="G46" s="3" t="s">
        <v>244</v>
      </c>
      <c r="H46" s="32">
        <v>53900</v>
      </c>
    </row>
    <row r="47" spans="1:8" x14ac:dyDescent="0.25">
      <c r="A47" s="3">
        <v>39</v>
      </c>
      <c r="B47" s="3" t="s">
        <v>187</v>
      </c>
      <c r="C47" s="3" t="s">
        <v>14</v>
      </c>
      <c r="D47" s="3" t="s">
        <v>188</v>
      </c>
      <c r="E47" s="4">
        <v>24020</v>
      </c>
      <c r="F47" s="3" t="s">
        <v>191</v>
      </c>
      <c r="G47" s="3" t="s">
        <v>241</v>
      </c>
      <c r="H47" s="32">
        <v>95000</v>
      </c>
    </row>
    <row r="48" spans="1:8" x14ac:dyDescent="0.25">
      <c r="A48" s="3">
        <v>40</v>
      </c>
      <c r="B48" s="3" t="s">
        <v>182</v>
      </c>
      <c r="C48" s="3" t="s">
        <v>183</v>
      </c>
      <c r="D48" s="3" t="s">
        <v>184</v>
      </c>
      <c r="E48" s="4">
        <v>21176</v>
      </c>
      <c r="F48" s="3" t="s">
        <v>191</v>
      </c>
      <c r="G48" s="3" t="s">
        <v>241</v>
      </c>
      <c r="H48" s="32">
        <v>109700</v>
      </c>
    </row>
    <row r="49" spans="1:8" x14ac:dyDescent="0.25">
      <c r="A49" s="3">
        <v>41</v>
      </c>
      <c r="B49" s="3" t="s">
        <v>166</v>
      </c>
      <c r="C49" s="3" t="s">
        <v>167</v>
      </c>
      <c r="D49" s="3" t="s">
        <v>168</v>
      </c>
      <c r="E49" s="4">
        <v>31903</v>
      </c>
      <c r="F49" s="3" t="s">
        <v>191</v>
      </c>
      <c r="G49" s="3" t="s">
        <v>232</v>
      </c>
      <c r="H49" s="32">
        <v>54000</v>
      </c>
    </row>
    <row r="50" spans="1:8" x14ac:dyDescent="0.25">
      <c r="A50" s="3">
        <v>42</v>
      </c>
      <c r="B50" s="3" t="s">
        <v>27</v>
      </c>
      <c r="C50" s="3" t="s">
        <v>28</v>
      </c>
      <c r="D50" s="3" t="s">
        <v>29</v>
      </c>
      <c r="E50" s="4">
        <v>18744</v>
      </c>
      <c r="F50" s="3" t="s">
        <v>111</v>
      </c>
      <c r="G50" s="3" t="s">
        <v>243</v>
      </c>
      <c r="H50" s="32">
        <v>122400</v>
      </c>
    </row>
    <row r="51" spans="1:8" x14ac:dyDescent="0.25">
      <c r="A51" s="3">
        <v>43</v>
      </c>
      <c r="B51" s="3" t="s">
        <v>150</v>
      </c>
      <c r="C51" s="3" t="s">
        <v>4</v>
      </c>
      <c r="D51" s="3" t="s">
        <v>151</v>
      </c>
      <c r="E51" s="4">
        <v>30511</v>
      </c>
      <c r="F51" s="3" t="s">
        <v>191</v>
      </c>
      <c r="G51" s="3" t="s">
        <v>234</v>
      </c>
      <c r="H51" s="32">
        <v>61300</v>
      </c>
    </row>
    <row r="52" spans="1:8" x14ac:dyDescent="0.25">
      <c r="A52" s="3">
        <v>44</v>
      </c>
      <c r="B52" s="3" t="s">
        <v>135</v>
      </c>
      <c r="C52" s="3" t="s">
        <v>1</v>
      </c>
      <c r="D52" s="3" t="s">
        <v>12</v>
      </c>
      <c r="E52" s="4">
        <v>34288</v>
      </c>
      <c r="F52" s="3" t="s">
        <v>191</v>
      </c>
      <c r="G52" s="3" t="s">
        <v>237</v>
      </c>
      <c r="H52" s="32">
        <v>41700</v>
      </c>
    </row>
    <row r="53" spans="1:8" x14ac:dyDescent="0.25">
      <c r="A53" s="3">
        <v>45</v>
      </c>
      <c r="B53" s="3" t="s">
        <v>142</v>
      </c>
      <c r="C53" s="3" t="s">
        <v>143</v>
      </c>
      <c r="D53" s="3" t="s">
        <v>137</v>
      </c>
      <c r="E53" s="4">
        <v>33935</v>
      </c>
      <c r="F53" s="3" t="s">
        <v>191</v>
      </c>
      <c r="G53" s="3" t="s">
        <v>245</v>
      </c>
      <c r="H53" s="32">
        <v>43500</v>
      </c>
    </row>
    <row r="54" spans="1:8" x14ac:dyDescent="0.25">
      <c r="A54" s="3">
        <v>46</v>
      </c>
      <c r="B54" s="3" t="s">
        <v>171</v>
      </c>
      <c r="C54" s="3" t="s">
        <v>139</v>
      </c>
      <c r="D54" s="3" t="s">
        <v>168</v>
      </c>
      <c r="E54" s="4">
        <v>26446</v>
      </c>
      <c r="F54" s="3" t="s">
        <v>191</v>
      </c>
      <c r="G54" s="3" t="s">
        <v>237</v>
      </c>
      <c r="H54" s="32">
        <v>82400</v>
      </c>
    </row>
    <row r="55" spans="1:8" x14ac:dyDescent="0.25">
      <c r="A55" s="3">
        <v>47</v>
      </c>
      <c r="B55" s="3" t="s">
        <v>49</v>
      </c>
      <c r="C55" s="3" t="s">
        <v>50</v>
      </c>
      <c r="D55" s="3" t="s">
        <v>51</v>
      </c>
      <c r="E55" s="4">
        <v>33344</v>
      </c>
      <c r="F55" s="3" t="s">
        <v>111</v>
      </c>
      <c r="G55" s="3" t="s">
        <v>239</v>
      </c>
      <c r="H55" s="32">
        <v>46600</v>
      </c>
    </row>
    <row r="56" spans="1:8" x14ac:dyDescent="0.25">
      <c r="A56" s="3">
        <v>48</v>
      </c>
      <c r="B56" s="3" t="s">
        <v>94</v>
      </c>
      <c r="C56" s="3" t="s">
        <v>95</v>
      </c>
      <c r="D56" s="3" t="s">
        <v>37</v>
      </c>
      <c r="E56" s="4">
        <v>28614</v>
      </c>
      <c r="F56" s="3" t="s">
        <v>111</v>
      </c>
      <c r="G56" s="3" t="s">
        <v>244</v>
      </c>
      <c r="H56" s="32">
        <v>71100</v>
      </c>
    </row>
    <row r="57" spans="1:8" x14ac:dyDescent="0.25">
      <c r="A57" s="3">
        <v>49</v>
      </c>
      <c r="B57" s="3" t="s">
        <v>169</v>
      </c>
      <c r="C57" s="3" t="s">
        <v>16</v>
      </c>
      <c r="D57" s="3" t="s">
        <v>170</v>
      </c>
      <c r="E57" s="4">
        <v>31592</v>
      </c>
      <c r="F57" s="3" t="s">
        <v>191</v>
      </c>
      <c r="G57" s="3" t="s">
        <v>234</v>
      </c>
      <c r="H57" s="32">
        <v>55700</v>
      </c>
    </row>
    <row r="58" spans="1:8" x14ac:dyDescent="0.25">
      <c r="A58" s="3">
        <v>50</v>
      </c>
      <c r="B58" s="3" t="s">
        <v>109</v>
      </c>
      <c r="C58" s="3" t="s">
        <v>19</v>
      </c>
      <c r="D58" s="3" t="s">
        <v>110</v>
      </c>
      <c r="E58" s="4">
        <v>28209</v>
      </c>
      <c r="F58" s="3" t="s">
        <v>111</v>
      </c>
      <c r="G58" s="3" t="s">
        <v>243</v>
      </c>
      <c r="H58" s="32">
        <v>73200</v>
      </c>
    </row>
    <row r="59" spans="1:8" x14ac:dyDescent="0.25">
      <c r="A59" s="3">
        <v>51</v>
      </c>
      <c r="B59" s="3" t="s">
        <v>141</v>
      </c>
      <c r="C59" s="3" t="s">
        <v>6</v>
      </c>
      <c r="D59" s="3" t="s">
        <v>126</v>
      </c>
      <c r="E59" s="4">
        <v>28606</v>
      </c>
      <c r="F59" s="3" t="s">
        <v>191</v>
      </c>
      <c r="G59" s="3" t="s">
        <v>239</v>
      </c>
      <c r="H59" s="32">
        <v>71200</v>
      </c>
    </row>
    <row r="60" spans="1:8" x14ac:dyDescent="0.25">
      <c r="A60" s="3">
        <v>52</v>
      </c>
      <c r="B60" s="3" t="s">
        <v>69</v>
      </c>
      <c r="C60" s="3" t="s">
        <v>2</v>
      </c>
      <c r="D60" s="3" t="s">
        <v>70</v>
      </c>
      <c r="E60" s="4">
        <v>23206</v>
      </c>
      <c r="F60" s="3" t="s">
        <v>111</v>
      </c>
      <c r="G60" s="3" t="s">
        <v>241</v>
      </c>
      <c r="H60" s="32">
        <v>99200</v>
      </c>
    </row>
    <row r="61" spans="1:8" x14ac:dyDescent="0.25">
      <c r="A61" s="3">
        <v>53</v>
      </c>
      <c r="B61" s="3" t="s">
        <v>179</v>
      </c>
      <c r="C61" s="3" t="s">
        <v>180</v>
      </c>
      <c r="D61" s="3" t="s">
        <v>181</v>
      </c>
      <c r="E61" s="4">
        <v>27404</v>
      </c>
      <c r="F61" s="3" t="s">
        <v>191</v>
      </c>
      <c r="G61" s="3" t="s">
        <v>232</v>
      </c>
      <c r="H61" s="32">
        <v>77400</v>
      </c>
    </row>
    <row r="62" spans="1:8" x14ac:dyDescent="0.25">
      <c r="A62" s="3">
        <v>54</v>
      </c>
      <c r="B62" s="3" t="s">
        <v>178</v>
      </c>
      <c r="C62" s="3" t="s">
        <v>11</v>
      </c>
      <c r="D62" s="3" t="s">
        <v>170</v>
      </c>
      <c r="E62" s="4">
        <v>32595</v>
      </c>
      <c r="F62" s="3" t="s">
        <v>191</v>
      </c>
      <c r="G62" s="3" t="s">
        <v>245</v>
      </c>
      <c r="H62" s="32">
        <v>50400</v>
      </c>
    </row>
    <row r="63" spans="1:8" x14ac:dyDescent="0.25">
      <c r="A63" s="3">
        <v>55</v>
      </c>
      <c r="B63" s="3" t="s">
        <v>160</v>
      </c>
      <c r="C63" s="3" t="s">
        <v>161</v>
      </c>
      <c r="D63" s="3" t="s">
        <v>162</v>
      </c>
      <c r="E63" s="4">
        <v>29699</v>
      </c>
      <c r="F63" s="3" t="s">
        <v>191</v>
      </c>
      <c r="G63" s="3" t="s">
        <v>242</v>
      </c>
      <c r="H63" s="32">
        <v>65500</v>
      </c>
    </row>
    <row r="64" spans="1:8" x14ac:dyDescent="0.25">
      <c r="A64" s="3">
        <v>56</v>
      </c>
      <c r="B64" s="3" t="s">
        <v>132</v>
      </c>
      <c r="C64" s="3" t="s">
        <v>133</v>
      </c>
      <c r="D64" s="3" t="s">
        <v>134</v>
      </c>
      <c r="E64" s="4">
        <v>21121</v>
      </c>
      <c r="F64" s="3" t="s">
        <v>191</v>
      </c>
      <c r="G64" s="3" t="s">
        <v>242</v>
      </c>
      <c r="H64" s="32">
        <v>110000</v>
      </c>
    </row>
    <row r="65" spans="1:8" x14ac:dyDescent="0.25">
      <c r="A65" s="3">
        <v>57</v>
      </c>
      <c r="B65" s="3" t="s">
        <v>127</v>
      </c>
      <c r="C65" s="3" t="s">
        <v>128</v>
      </c>
      <c r="D65" s="3" t="s">
        <v>129</v>
      </c>
      <c r="E65" s="4">
        <v>19354</v>
      </c>
      <c r="F65" s="3" t="s">
        <v>191</v>
      </c>
      <c r="G65" s="3" t="s">
        <v>241</v>
      </c>
      <c r="H65" s="32">
        <v>119200</v>
      </c>
    </row>
    <row r="66" spans="1:8" x14ac:dyDescent="0.25">
      <c r="A66" s="3">
        <v>58</v>
      </c>
      <c r="B66" s="3" t="s">
        <v>144</v>
      </c>
      <c r="C66" s="3" t="s">
        <v>145</v>
      </c>
      <c r="D66" s="3" t="s">
        <v>146</v>
      </c>
      <c r="E66" s="4">
        <v>27678</v>
      </c>
      <c r="F66" s="3" t="s">
        <v>191</v>
      </c>
      <c r="G66" s="3" t="s">
        <v>239</v>
      </c>
      <c r="H66" s="32">
        <v>76000</v>
      </c>
    </row>
    <row r="67" spans="1:8" x14ac:dyDescent="0.25">
      <c r="A67" s="3">
        <v>59</v>
      </c>
      <c r="B67" s="3" t="s">
        <v>118</v>
      </c>
      <c r="C67" s="3" t="s">
        <v>119</v>
      </c>
      <c r="D67" s="3" t="s">
        <v>120</v>
      </c>
      <c r="E67" s="4">
        <v>34256</v>
      </c>
      <c r="F67" s="3" t="s">
        <v>191</v>
      </c>
      <c r="G67" s="3" t="s">
        <v>246</v>
      </c>
      <c r="H67" s="32">
        <v>41800</v>
      </c>
    </row>
    <row r="68" spans="1:8" x14ac:dyDescent="0.25">
      <c r="A68" s="3">
        <v>60</v>
      </c>
      <c r="B68" s="3" t="s">
        <v>57</v>
      </c>
      <c r="C68" s="3" t="s">
        <v>58</v>
      </c>
      <c r="D68" s="3" t="s">
        <v>59</v>
      </c>
      <c r="E68" s="4">
        <v>22443</v>
      </c>
      <c r="F68" s="3" t="s">
        <v>111</v>
      </c>
      <c r="G68" s="3" t="s">
        <v>232</v>
      </c>
      <c r="H68" s="32">
        <v>100000</v>
      </c>
    </row>
    <row r="69" spans="1:8" x14ac:dyDescent="0.25">
      <c r="A69" s="3">
        <v>61</v>
      </c>
      <c r="B69" s="3" t="s">
        <v>60</v>
      </c>
      <c r="C69" s="3" t="s">
        <v>61</v>
      </c>
      <c r="D69" s="3" t="s">
        <v>62</v>
      </c>
      <c r="E69" s="4">
        <v>32185</v>
      </c>
      <c r="F69" s="3" t="s">
        <v>111</v>
      </c>
      <c r="G69" s="3" t="s">
        <v>242</v>
      </c>
      <c r="H69" s="32">
        <v>52600</v>
      </c>
    </row>
    <row r="70" spans="1:8" x14ac:dyDescent="0.25">
      <c r="A70" s="3">
        <v>62</v>
      </c>
      <c r="B70" s="3" t="s">
        <v>89</v>
      </c>
      <c r="C70" s="3" t="s">
        <v>90</v>
      </c>
      <c r="D70" s="3" t="s">
        <v>204</v>
      </c>
      <c r="E70" s="4">
        <v>31965</v>
      </c>
      <c r="F70" s="3" t="s">
        <v>111</v>
      </c>
      <c r="G70" s="3" t="s">
        <v>237</v>
      </c>
      <c r="H70" s="32">
        <v>53700</v>
      </c>
    </row>
    <row r="71" spans="1:8" x14ac:dyDescent="0.25">
      <c r="A71" s="3">
        <v>63</v>
      </c>
      <c r="B71" s="3" t="s">
        <v>138</v>
      </c>
      <c r="C71" s="3" t="s">
        <v>139</v>
      </c>
      <c r="D71" s="3" t="s">
        <v>140</v>
      </c>
      <c r="E71" s="4">
        <v>29336</v>
      </c>
      <c r="F71" s="3" t="s">
        <v>191</v>
      </c>
      <c r="G71" s="3" t="s">
        <v>234</v>
      </c>
      <c r="H71" s="32">
        <v>67400</v>
      </c>
    </row>
    <row r="72" spans="1:8" x14ac:dyDescent="0.25">
      <c r="A72" s="3">
        <v>64</v>
      </c>
      <c r="B72" s="3" t="s">
        <v>41</v>
      </c>
      <c r="C72" s="3" t="s">
        <v>42</v>
      </c>
      <c r="D72" s="3" t="s">
        <v>43</v>
      </c>
      <c r="E72" s="4">
        <v>25170</v>
      </c>
      <c r="F72" s="3" t="s">
        <v>111</v>
      </c>
      <c r="G72" s="3" t="s">
        <v>242</v>
      </c>
      <c r="H72" s="32">
        <v>80000</v>
      </c>
    </row>
    <row r="73" spans="1:8" x14ac:dyDescent="0.25">
      <c r="A73" s="3">
        <v>65</v>
      </c>
      <c r="B73" s="3" t="s">
        <v>33</v>
      </c>
      <c r="C73" s="3" t="s">
        <v>13</v>
      </c>
      <c r="D73" s="3" t="s">
        <v>34</v>
      </c>
      <c r="E73" s="4">
        <v>34360</v>
      </c>
      <c r="F73" s="3" t="s">
        <v>111</v>
      </c>
      <c r="G73" s="3" t="s">
        <v>237</v>
      </c>
      <c r="H73" s="32">
        <v>41300</v>
      </c>
    </row>
    <row r="74" spans="1:8" x14ac:dyDescent="0.25">
      <c r="A74" s="3">
        <v>66</v>
      </c>
      <c r="B74" s="3" t="s">
        <v>22</v>
      </c>
      <c r="C74" s="3" t="s">
        <v>20</v>
      </c>
      <c r="D74" s="3" t="s">
        <v>23</v>
      </c>
      <c r="E74" s="4">
        <v>25603</v>
      </c>
      <c r="F74" s="3" t="s">
        <v>111</v>
      </c>
      <c r="G74" s="3" t="s">
        <v>239</v>
      </c>
      <c r="H74" s="32">
        <v>86700</v>
      </c>
    </row>
    <row r="75" spans="1:8" x14ac:dyDescent="0.25">
      <c r="A75" s="3">
        <v>67</v>
      </c>
      <c r="B75" s="3" t="s">
        <v>76</v>
      </c>
      <c r="C75" s="3" t="s">
        <v>20</v>
      </c>
      <c r="D75" s="3" t="s">
        <v>77</v>
      </c>
      <c r="E75" s="4">
        <v>27849</v>
      </c>
      <c r="F75" s="3" t="s">
        <v>111</v>
      </c>
      <c r="G75" s="3" t="s">
        <v>239</v>
      </c>
      <c r="H75" s="32">
        <v>75100</v>
      </c>
    </row>
    <row r="76" spans="1:8" x14ac:dyDescent="0.25">
      <c r="A76" s="3">
        <v>68</v>
      </c>
      <c r="B76" s="3" t="s">
        <v>54</v>
      </c>
      <c r="C76" s="3" t="s">
        <v>55</v>
      </c>
      <c r="D76" s="3" t="s">
        <v>56</v>
      </c>
      <c r="E76" s="4">
        <v>25947</v>
      </c>
      <c r="F76" s="3" t="s">
        <v>111</v>
      </c>
      <c r="G76" s="3" t="s">
        <v>243</v>
      </c>
      <c r="H76" s="32">
        <v>85000</v>
      </c>
    </row>
    <row r="77" spans="1:8" x14ac:dyDescent="0.25">
      <c r="A77" s="3">
        <v>69</v>
      </c>
      <c r="B77" s="3" t="s">
        <v>80</v>
      </c>
      <c r="C77" s="3" t="s">
        <v>8</v>
      </c>
      <c r="D77" s="3" t="s">
        <v>81</v>
      </c>
      <c r="E77" s="4">
        <v>18687</v>
      </c>
      <c r="F77" s="3" t="s">
        <v>111</v>
      </c>
      <c r="G77" s="3" t="s">
        <v>247</v>
      </c>
      <c r="H77" s="32">
        <v>122700</v>
      </c>
    </row>
    <row r="78" spans="1:8" x14ac:dyDescent="0.25">
      <c r="A78" s="3">
        <v>70</v>
      </c>
      <c r="B78" s="3" t="s">
        <v>24</v>
      </c>
      <c r="C78" s="3" t="s">
        <v>25</v>
      </c>
      <c r="D78" s="3" t="s">
        <v>26</v>
      </c>
      <c r="E78" s="4">
        <v>27545</v>
      </c>
      <c r="F78" s="3" t="s">
        <v>111</v>
      </c>
      <c r="G78" s="3" t="s">
        <v>243</v>
      </c>
      <c r="H78" s="32">
        <v>76700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tabColor theme="4" tint="0.39997558519241921"/>
  </sheetPr>
  <dimension ref="A5:H81"/>
  <sheetViews>
    <sheetView workbookViewId="0"/>
  </sheetViews>
  <sheetFormatPr defaultRowHeight="15" x14ac:dyDescent="0.25"/>
  <cols>
    <col min="2" max="2" width="14.42578125" bestFit="1" customWidth="1"/>
    <col min="3" max="3" width="12.28515625" bestFit="1" customWidth="1"/>
    <col min="4" max="4" width="15.85546875" bestFit="1" customWidth="1"/>
    <col min="5" max="5" width="15.42578125" bestFit="1" customWidth="1"/>
    <col min="6" max="6" width="4.5703125" bestFit="1" customWidth="1"/>
    <col min="7" max="7" width="17.7109375" bestFit="1" customWidth="1"/>
    <col min="8" max="8" width="21.42578125" style="1" customWidth="1"/>
  </cols>
  <sheetData>
    <row r="5" spans="1:8" s="2" customFormat="1" x14ac:dyDescent="0.25">
      <c r="H5" s="1"/>
    </row>
    <row r="6" spans="1:8" s="2" customFormat="1" x14ac:dyDescent="0.25">
      <c r="H6" s="1"/>
    </row>
    <row r="7" spans="1:8" x14ac:dyDescent="0.25">
      <c r="E7" s="38" t="s">
        <v>213</v>
      </c>
      <c r="F7" s="38"/>
      <c r="G7" s="38"/>
      <c r="H7" s="34">
        <f>SUMIF(F12:F81,"м",H12:H81)</f>
        <v>2985200</v>
      </c>
    </row>
    <row r="8" spans="1:8" s="2" customFormat="1" x14ac:dyDescent="0.25">
      <c r="E8" s="38" t="s">
        <v>214</v>
      </c>
      <c r="F8" s="38"/>
      <c r="G8" s="38"/>
      <c r="H8" s="34">
        <f>SUMIF(F12:F81,"ж",H12:H81)</f>
        <v>2870600</v>
      </c>
    </row>
    <row r="9" spans="1:8" s="2" customFormat="1" x14ac:dyDescent="0.25">
      <c r="E9" s="38" t="s">
        <v>233</v>
      </c>
      <c r="F9" s="38"/>
      <c r="G9" s="38"/>
      <c r="H9" s="34">
        <f>SUMIF(G12:G81,"Киев",H12:H81)</f>
        <v>694600</v>
      </c>
    </row>
    <row r="11" spans="1:8" x14ac:dyDescent="0.25">
      <c r="A11" s="5" t="s">
        <v>195</v>
      </c>
      <c r="B11" s="5" t="s">
        <v>192</v>
      </c>
      <c r="C11" s="5" t="s">
        <v>193</v>
      </c>
      <c r="D11" s="5" t="s">
        <v>194</v>
      </c>
      <c r="E11" s="5" t="s">
        <v>196</v>
      </c>
      <c r="F11" s="5" t="s">
        <v>0</v>
      </c>
      <c r="G11" s="5" t="s">
        <v>197</v>
      </c>
      <c r="H11" s="6" t="s">
        <v>198</v>
      </c>
    </row>
    <row r="12" spans="1:8" x14ac:dyDescent="0.25">
      <c r="A12" s="3">
        <v>1</v>
      </c>
      <c r="B12" s="3" t="s">
        <v>52</v>
      </c>
      <c r="C12" s="3" t="s">
        <v>200</v>
      </c>
      <c r="D12" s="3" t="s">
        <v>53</v>
      </c>
      <c r="E12" s="4">
        <v>23391</v>
      </c>
      <c r="F12" s="3" t="s">
        <v>111</v>
      </c>
      <c r="G12" s="3" t="s">
        <v>234</v>
      </c>
      <c r="H12" s="32">
        <v>98200</v>
      </c>
    </row>
    <row r="13" spans="1:8" x14ac:dyDescent="0.25">
      <c r="A13" s="3">
        <v>2</v>
      </c>
      <c r="B13" s="3" t="s">
        <v>102</v>
      </c>
      <c r="C13" s="3" t="s">
        <v>103</v>
      </c>
      <c r="D13" s="3" t="s">
        <v>104</v>
      </c>
      <c r="E13" s="4">
        <v>34221</v>
      </c>
      <c r="F13" s="3" t="s">
        <v>111</v>
      </c>
      <c r="G13" s="3" t="s">
        <v>235</v>
      </c>
      <c r="H13" s="32">
        <v>42000</v>
      </c>
    </row>
    <row r="14" spans="1:8" x14ac:dyDescent="0.25">
      <c r="A14" s="3">
        <v>3</v>
      </c>
      <c r="B14" s="3" t="s">
        <v>152</v>
      </c>
      <c r="C14" s="3" t="s">
        <v>153</v>
      </c>
      <c r="D14" s="3" t="s">
        <v>154</v>
      </c>
      <c r="E14" s="4">
        <v>32680</v>
      </c>
      <c r="F14" s="3" t="s">
        <v>191</v>
      </c>
      <c r="G14" s="3" t="s">
        <v>236</v>
      </c>
      <c r="H14" s="32">
        <v>50000</v>
      </c>
    </row>
    <row r="15" spans="1:8" x14ac:dyDescent="0.25">
      <c r="A15" s="3">
        <v>4</v>
      </c>
      <c r="B15" s="3" t="s">
        <v>147</v>
      </c>
      <c r="C15" s="3" t="s">
        <v>148</v>
      </c>
      <c r="D15" s="3" t="s">
        <v>201</v>
      </c>
      <c r="E15" s="4">
        <v>19501</v>
      </c>
      <c r="F15" s="3" t="s">
        <v>191</v>
      </c>
      <c r="G15" s="3" t="s">
        <v>237</v>
      </c>
      <c r="H15" s="32">
        <v>118400</v>
      </c>
    </row>
    <row r="16" spans="1:8" x14ac:dyDescent="0.25">
      <c r="A16" s="3">
        <v>5</v>
      </c>
      <c r="B16" s="3" t="s">
        <v>107</v>
      </c>
      <c r="C16" s="3" t="s">
        <v>3</v>
      </c>
      <c r="D16" s="3" t="s">
        <v>108</v>
      </c>
      <c r="E16" s="4">
        <v>19121</v>
      </c>
      <c r="F16" s="3" t="s">
        <v>111</v>
      </c>
      <c r="G16" s="3" t="s">
        <v>238</v>
      </c>
      <c r="H16" s="32">
        <v>120400</v>
      </c>
    </row>
    <row r="17" spans="1:8" x14ac:dyDescent="0.25">
      <c r="A17" s="3">
        <v>6</v>
      </c>
      <c r="B17" s="3" t="s">
        <v>165</v>
      </c>
      <c r="C17" s="3" t="s">
        <v>133</v>
      </c>
      <c r="D17" s="3" t="s">
        <v>17</v>
      </c>
      <c r="E17" s="4">
        <v>18307</v>
      </c>
      <c r="F17" s="3" t="s">
        <v>191</v>
      </c>
      <c r="G17" s="3" t="s">
        <v>239</v>
      </c>
      <c r="H17" s="32">
        <v>124600</v>
      </c>
    </row>
    <row r="18" spans="1:8" x14ac:dyDescent="0.25">
      <c r="A18" s="3">
        <v>7</v>
      </c>
      <c r="B18" s="3" t="s">
        <v>38</v>
      </c>
      <c r="C18" s="3" t="s">
        <v>39</v>
      </c>
      <c r="D18" s="3" t="s">
        <v>40</v>
      </c>
      <c r="E18" s="4">
        <v>25179</v>
      </c>
      <c r="F18" s="3" t="s">
        <v>111</v>
      </c>
      <c r="G18" s="3" t="s">
        <v>240</v>
      </c>
      <c r="H18" s="32">
        <v>88900</v>
      </c>
    </row>
    <row r="19" spans="1:8" x14ac:dyDescent="0.25">
      <c r="A19" s="3">
        <v>8</v>
      </c>
      <c r="B19" s="3" t="s">
        <v>105</v>
      </c>
      <c r="C19" s="3" t="s">
        <v>90</v>
      </c>
      <c r="D19" s="3" t="s">
        <v>106</v>
      </c>
      <c r="E19" s="4">
        <v>18838</v>
      </c>
      <c r="F19" s="3" t="s">
        <v>111</v>
      </c>
      <c r="G19" s="3" t="s">
        <v>232</v>
      </c>
      <c r="H19" s="32">
        <v>121900</v>
      </c>
    </row>
    <row r="20" spans="1:8" x14ac:dyDescent="0.25">
      <c r="A20" s="3">
        <v>9</v>
      </c>
      <c r="B20" s="3" t="s">
        <v>172</v>
      </c>
      <c r="C20" s="3" t="s">
        <v>119</v>
      </c>
      <c r="D20" s="3" t="s">
        <v>173</v>
      </c>
      <c r="E20" s="4">
        <v>25591</v>
      </c>
      <c r="F20" s="3" t="s">
        <v>191</v>
      </c>
      <c r="G20" s="3" t="s">
        <v>236</v>
      </c>
      <c r="H20" s="32">
        <v>86800</v>
      </c>
    </row>
    <row r="21" spans="1:8" x14ac:dyDescent="0.25">
      <c r="A21" s="3">
        <v>10</v>
      </c>
      <c r="B21" s="3" t="s">
        <v>44</v>
      </c>
      <c r="C21" s="3" t="s">
        <v>45</v>
      </c>
      <c r="D21" s="3" t="s">
        <v>46</v>
      </c>
      <c r="E21" s="4">
        <v>24035</v>
      </c>
      <c r="F21" s="3" t="s">
        <v>111</v>
      </c>
      <c r="G21" s="3" t="s">
        <v>241</v>
      </c>
      <c r="H21" s="32">
        <v>94900</v>
      </c>
    </row>
    <row r="22" spans="1:8" x14ac:dyDescent="0.25">
      <c r="A22" s="3">
        <v>11</v>
      </c>
      <c r="B22" s="3" t="s">
        <v>185</v>
      </c>
      <c r="C22" s="3" t="s">
        <v>119</v>
      </c>
      <c r="D22" s="3" t="s">
        <v>186</v>
      </c>
      <c r="E22" s="4">
        <v>18969</v>
      </c>
      <c r="F22" s="3" t="s">
        <v>191</v>
      </c>
      <c r="G22" s="3" t="s">
        <v>237</v>
      </c>
      <c r="H22" s="32">
        <v>121200</v>
      </c>
    </row>
    <row r="23" spans="1:8" x14ac:dyDescent="0.25">
      <c r="A23" s="3">
        <v>12</v>
      </c>
      <c r="B23" s="3" t="s">
        <v>47</v>
      </c>
      <c r="C23" s="3" t="s">
        <v>18</v>
      </c>
      <c r="D23" s="3" t="s">
        <v>48</v>
      </c>
      <c r="E23" s="4">
        <v>25585</v>
      </c>
      <c r="F23" s="3" t="s">
        <v>111</v>
      </c>
      <c r="G23" s="3" t="s">
        <v>242</v>
      </c>
      <c r="H23" s="32">
        <v>86800</v>
      </c>
    </row>
    <row r="24" spans="1:8" x14ac:dyDescent="0.25">
      <c r="A24" s="3">
        <v>13</v>
      </c>
      <c r="B24" s="3" t="s">
        <v>174</v>
      </c>
      <c r="C24" s="3" t="s">
        <v>175</v>
      </c>
      <c r="D24" s="3" t="s">
        <v>159</v>
      </c>
      <c r="E24" s="4">
        <v>25890</v>
      </c>
      <c r="F24" s="3" t="s">
        <v>191</v>
      </c>
      <c r="G24" s="3" t="s">
        <v>243</v>
      </c>
      <c r="H24" s="32">
        <v>85300</v>
      </c>
    </row>
    <row r="25" spans="1:8" x14ac:dyDescent="0.25">
      <c r="A25" s="3">
        <v>14</v>
      </c>
      <c r="B25" s="3" t="s">
        <v>155</v>
      </c>
      <c r="C25" s="3" t="s">
        <v>131</v>
      </c>
      <c r="D25" s="3" t="s">
        <v>156</v>
      </c>
      <c r="E25" s="4">
        <v>22357</v>
      </c>
      <c r="F25" s="3" t="s">
        <v>191</v>
      </c>
      <c r="G25" s="3" t="s">
        <v>239</v>
      </c>
      <c r="H25" s="32">
        <v>103600</v>
      </c>
    </row>
    <row r="26" spans="1:8" x14ac:dyDescent="0.25">
      <c r="A26" s="3">
        <v>15</v>
      </c>
      <c r="B26" s="3" t="s">
        <v>115</v>
      </c>
      <c r="C26" s="3" t="s">
        <v>116</v>
      </c>
      <c r="D26" s="3" t="s">
        <v>117</v>
      </c>
      <c r="E26" s="4">
        <v>19380</v>
      </c>
      <c r="F26" s="3" t="s">
        <v>191</v>
      </c>
      <c r="G26" s="3" t="s">
        <v>237</v>
      </c>
      <c r="H26" s="32">
        <v>119100</v>
      </c>
    </row>
    <row r="27" spans="1:8" x14ac:dyDescent="0.25">
      <c r="A27" s="3">
        <v>16</v>
      </c>
      <c r="B27" s="3" t="s">
        <v>99</v>
      </c>
      <c r="C27" s="3" t="s">
        <v>100</v>
      </c>
      <c r="D27" s="3" t="s">
        <v>101</v>
      </c>
      <c r="E27" s="4">
        <v>28769</v>
      </c>
      <c r="F27" s="3" t="s">
        <v>111</v>
      </c>
      <c r="G27" s="3" t="s">
        <v>236</v>
      </c>
      <c r="H27" s="32">
        <v>70300</v>
      </c>
    </row>
    <row r="28" spans="1:8" x14ac:dyDescent="0.25">
      <c r="A28" s="3">
        <v>17</v>
      </c>
      <c r="B28" s="3" t="s">
        <v>130</v>
      </c>
      <c r="C28" s="3" t="s">
        <v>131</v>
      </c>
      <c r="D28" s="3" t="s">
        <v>12</v>
      </c>
      <c r="E28" s="4">
        <v>19789</v>
      </c>
      <c r="F28" s="3" t="s">
        <v>191</v>
      </c>
      <c r="G28" s="3" t="s">
        <v>242</v>
      </c>
      <c r="H28" s="32">
        <v>116900</v>
      </c>
    </row>
    <row r="29" spans="1:8" x14ac:dyDescent="0.25">
      <c r="A29" s="3">
        <v>18</v>
      </c>
      <c r="B29" s="3" t="s">
        <v>157</v>
      </c>
      <c r="C29" s="3" t="s">
        <v>5</v>
      </c>
      <c r="D29" s="3" t="s">
        <v>15</v>
      </c>
      <c r="E29" s="4">
        <v>23771</v>
      </c>
      <c r="F29" s="3" t="s">
        <v>191</v>
      </c>
      <c r="G29" s="3" t="s">
        <v>240</v>
      </c>
      <c r="H29" s="32">
        <v>96300</v>
      </c>
    </row>
    <row r="30" spans="1:8" x14ac:dyDescent="0.25">
      <c r="A30" s="3">
        <v>19</v>
      </c>
      <c r="B30" s="3" t="s">
        <v>96</v>
      </c>
      <c r="C30" s="3" t="s">
        <v>97</v>
      </c>
      <c r="D30" s="3" t="s">
        <v>98</v>
      </c>
      <c r="E30" s="4">
        <v>18820</v>
      </c>
      <c r="F30" s="3" t="s">
        <v>111</v>
      </c>
      <c r="G30" s="3" t="s">
        <v>237</v>
      </c>
      <c r="H30" s="32">
        <v>122000</v>
      </c>
    </row>
    <row r="31" spans="1:8" x14ac:dyDescent="0.25">
      <c r="A31" s="3">
        <v>20</v>
      </c>
      <c r="B31" s="3" t="s">
        <v>35</v>
      </c>
      <c r="C31" s="3" t="s">
        <v>36</v>
      </c>
      <c r="D31" s="3" t="s">
        <v>37</v>
      </c>
      <c r="E31" s="4">
        <v>24152</v>
      </c>
      <c r="F31" s="3" t="s">
        <v>111</v>
      </c>
      <c r="G31" s="3" t="s">
        <v>232</v>
      </c>
      <c r="H31" s="32">
        <v>94300</v>
      </c>
    </row>
    <row r="32" spans="1:8" x14ac:dyDescent="0.25">
      <c r="A32" s="3">
        <v>21</v>
      </c>
      <c r="B32" s="3" t="s">
        <v>84</v>
      </c>
      <c r="C32" s="3" t="s">
        <v>85</v>
      </c>
      <c r="D32" s="3" t="s">
        <v>86</v>
      </c>
      <c r="E32" s="4">
        <v>19643</v>
      </c>
      <c r="F32" s="3" t="s">
        <v>111</v>
      </c>
      <c r="G32" s="3" t="s">
        <v>244</v>
      </c>
      <c r="H32" s="32">
        <v>117700</v>
      </c>
    </row>
    <row r="33" spans="1:8" x14ac:dyDescent="0.25">
      <c r="A33" s="3">
        <v>22</v>
      </c>
      <c r="B33" s="3" t="s">
        <v>63</v>
      </c>
      <c r="C33" s="3" t="s">
        <v>64</v>
      </c>
      <c r="D33" s="3" t="s">
        <v>65</v>
      </c>
      <c r="E33" s="4">
        <v>31768</v>
      </c>
      <c r="F33" s="3" t="s">
        <v>111</v>
      </c>
      <c r="G33" s="3" t="s">
        <v>242</v>
      </c>
      <c r="H33" s="32">
        <v>54700</v>
      </c>
    </row>
    <row r="34" spans="1:8" x14ac:dyDescent="0.25">
      <c r="A34" s="3">
        <v>23</v>
      </c>
      <c r="B34" s="3" t="s">
        <v>73</v>
      </c>
      <c r="C34" s="3" t="s">
        <v>74</v>
      </c>
      <c r="D34" s="3" t="s">
        <v>75</v>
      </c>
      <c r="E34" s="4">
        <v>30638</v>
      </c>
      <c r="F34" s="3" t="s">
        <v>111</v>
      </c>
      <c r="G34" s="3" t="s">
        <v>241</v>
      </c>
      <c r="H34" s="32">
        <v>60600</v>
      </c>
    </row>
    <row r="35" spans="1:8" x14ac:dyDescent="0.25">
      <c r="A35" s="3">
        <v>24</v>
      </c>
      <c r="B35" s="3" t="s">
        <v>78</v>
      </c>
      <c r="C35" s="3" t="s">
        <v>10</v>
      </c>
      <c r="D35" s="3" t="s">
        <v>79</v>
      </c>
      <c r="E35" s="4">
        <v>21374</v>
      </c>
      <c r="F35" s="3" t="s">
        <v>111</v>
      </c>
      <c r="G35" s="3" t="s">
        <v>242</v>
      </c>
      <c r="H35" s="32">
        <v>108700</v>
      </c>
    </row>
    <row r="36" spans="1:8" x14ac:dyDescent="0.25">
      <c r="A36" s="3">
        <v>25</v>
      </c>
      <c r="B36" s="3" t="s">
        <v>158</v>
      </c>
      <c r="C36" s="3" t="s">
        <v>9</v>
      </c>
      <c r="D36" s="3" t="s">
        <v>159</v>
      </c>
      <c r="E36" s="4">
        <v>29505</v>
      </c>
      <c r="F36" s="3" t="s">
        <v>191</v>
      </c>
      <c r="G36" s="3" t="s">
        <v>238</v>
      </c>
      <c r="H36" s="32">
        <v>66500</v>
      </c>
    </row>
    <row r="37" spans="1:8" x14ac:dyDescent="0.25">
      <c r="A37" s="3">
        <v>26</v>
      </c>
      <c r="B37" s="3" t="s">
        <v>135</v>
      </c>
      <c r="C37" s="3" t="s">
        <v>136</v>
      </c>
      <c r="D37" s="3" t="s">
        <v>137</v>
      </c>
      <c r="E37" s="4">
        <v>24369</v>
      </c>
      <c r="F37" s="3" t="s">
        <v>191</v>
      </c>
      <c r="G37" s="3" t="s">
        <v>244</v>
      </c>
      <c r="H37" s="32">
        <v>93200</v>
      </c>
    </row>
    <row r="38" spans="1:8" x14ac:dyDescent="0.25">
      <c r="A38" s="3">
        <v>27</v>
      </c>
      <c r="B38" s="3" t="s">
        <v>176</v>
      </c>
      <c r="C38" s="3" t="s">
        <v>153</v>
      </c>
      <c r="D38" s="3" t="s">
        <v>177</v>
      </c>
      <c r="E38" s="4">
        <v>30145</v>
      </c>
      <c r="F38" s="3" t="s">
        <v>191</v>
      </c>
      <c r="G38" s="3" t="s">
        <v>238</v>
      </c>
      <c r="H38" s="32">
        <v>63200</v>
      </c>
    </row>
    <row r="39" spans="1:8" x14ac:dyDescent="0.25">
      <c r="A39" s="3">
        <v>28</v>
      </c>
      <c r="B39" s="3" t="s">
        <v>121</v>
      </c>
      <c r="C39" s="3" t="s">
        <v>122</v>
      </c>
      <c r="D39" s="3" t="s">
        <v>123</v>
      </c>
      <c r="E39" s="4">
        <v>32542</v>
      </c>
      <c r="F39" s="3" t="s">
        <v>191</v>
      </c>
      <c r="G39" s="3" t="s">
        <v>245</v>
      </c>
      <c r="H39" s="32">
        <v>50700</v>
      </c>
    </row>
    <row r="40" spans="1:8" x14ac:dyDescent="0.25">
      <c r="A40" s="3">
        <v>29</v>
      </c>
      <c r="B40" s="3" t="s">
        <v>66</v>
      </c>
      <c r="C40" s="3" t="s">
        <v>67</v>
      </c>
      <c r="D40" s="3" t="s">
        <v>68</v>
      </c>
      <c r="E40" s="4">
        <v>21882</v>
      </c>
      <c r="F40" s="3" t="s">
        <v>111</v>
      </c>
      <c r="G40" s="3" t="s">
        <v>241</v>
      </c>
      <c r="H40" s="32">
        <v>106100</v>
      </c>
    </row>
    <row r="41" spans="1:8" x14ac:dyDescent="0.25">
      <c r="A41" s="3">
        <v>30</v>
      </c>
      <c r="B41" s="3" t="s">
        <v>82</v>
      </c>
      <c r="C41" s="3" t="s">
        <v>7</v>
      </c>
      <c r="D41" s="3" t="s">
        <v>83</v>
      </c>
      <c r="E41" s="4">
        <v>25149</v>
      </c>
      <c r="F41" s="3" t="s">
        <v>111</v>
      </c>
      <c r="G41" s="3" t="s">
        <v>234</v>
      </c>
      <c r="H41" s="32">
        <v>89100</v>
      </c>
    </row>
    <row r="42" spans="1:8" x14ac:dyDescent="0.25">
      <c r="A42" s="3">
        <v>31</v>
      </c>
      <c r="B42" s="3" t="s">
        <v>30</v>
      </c>
      <c r="C42" s="3" t="s">
        <v>31</v>
      </c>
      <c r="D42" s="3" t="s">
        <v>32</v>
      </c>
      <c r="E42" s="4">
        <v>29896</v>
      </c>
      <c r="F42" s="3" t="s">
        <v>111</v>
      </c>
      <c r="G42" s="3" t="s">
        <v>243</v>
      </c>
      <c r="H42" s="32">
        <v>64500</v>
      </c>
    </row>
    <row r="43" spans="1:8" x14ac:dyDescent="0.25">
      <c r="A43" s="3">
        <v>32</v>
      </c>
      <c r="B43" s="3" t="s">
        <v>91</v>
      </c>
      <c r="C43" s="3" t="s">
        <v>92</v>
      </c>
      <c r="D43" s="3" t="s">
        <v>93</v>
      </c>
      <c r="E43" s="4">
        <v>28090</v>
      </c>
      <c r="F43" s="3" t="s">
        <v>111</v>
      </c>
      <c r="G43" s="3" t="s">
        <v>245</v>
      </c>
      <c r="H43" s="32">
        <v>73800</v>
      </c>
    </row>
    <row r="44" spans="1:8" x14ac:dyDescent="0.25">
      <c r="A44" s="3">
        <v>33</v>
      </c>
      <c r="B44" s="3" t="s">
        <v>124</v>
      </c>
      <c r="C44" s="3" t="s">
        <v>125</v>
      </c>
      <c r="D44" s="3" t="s">
        <v>126</v>
      </c>
      <c r="E44" s="4">
        <v>21495</v>
      </c>
      <c r="F44" s="3" t="s">
        <v>191</v>
      </c>
      <c r="G44" s="3" t="s">
        <v>240</v>
      </c>
      <c r="H44" s="32">
        <v>108100</v>
      </c>
    </row>
    <row r="45" spans="1:8" x14ac:dyDescent="0.25">
      <c r="A45" s="3">
        <v>34</v>
      </c>
      <c r="B45" s="3" t="s">
        <v>87</v>
      </c>
      <c r="C45" s="3" t="s">
        <v>88</v>
      </c>
      <c r="D45" s="3" t="s">
        <v>21</v>
      </c>
      <c r="E45" s="4">
        <v>22384</v>
      </c>
      <c r="F45" s="3" t="s">
        <v>111</v>
      </c>
      <c r="G45" s="3" t="s">
        <v>245</v>
      </c>
      <c r="H45" s="32">
        <v>103500</v>
      </c>
    </row>
    <row r="46" spans="1:8" x14ac:dyDescent="0.25">
      <c r="A46" s="3">
        <v>35</v>
      </c>
      <c r="B46" s="3" t="s">
        <v>71</v>
      </c>
      <c r="C46" s="3" t="s">
        <v>67</v>
      </c>
      <c r="D46" s="3" t="s">
        <v>72</v>
      </c>
      <c r="E46" s="4">
        <v>26809</v>
      </c>
      <c r="F46" s="3" t="s">
        <v>111</v>
      </c>
      <c r="G46" s="3" t="s">
        <v>247</v>
      </c>
      <c r="H46" s="32">
        <v>80500</v>
      </c>
    </row>
    <row r="47" spans="1:8" x14ac:dyDescent="0.25">
      <c r="A47" s="3">
        <v>36</v>
      </c>
      <c r="B47" s="3" t="s">
        <v>189</v>
      </c>
      <c r="C47" s="3" t="s">
        <v>1</v>
      </c>
      <c r="D47" s="3" t="s">
        <v>190</v>
      </c>
      <c r="E47" s="4">
        <v>28916</v>
      </c>
      <c r="F47" s="3" t="s">
        <v>191</v>
      </c>
      <c r="G47" s="3" t="s">
        <v>234</v>
      </c>
      <c r="H47" s="32">
        <v>69500</v>
      </c>
    </row>
    <row r="48" spans="1:8" x14ac:dyDescent="0.25">
      <c r="A48" s="3">
        <v>37</v>
      </c>
      <c r="B48" s="3" t="s">
        <v>163</v>
      </c>
      <c r="C48" s="3" t="s">
        <v>164</v>
      </c>
      <c r="D48" s="3" t="s">
        <v>149</v>
      </c>
      <c r="E48" s="4">
        <v>18977</v>
      </c>
      <c r="F48" s="3" t="s">
        <v>191</v>
      </c>
      <c r="G48" s="3" t="s">
        <v>232</v>
      </c>
      <c r="H48" s="32">
        <v>121100</v>
      </c>
    </row>
    <row r="49" spans="1:8" x14ac:dyDescent="0.25">
      <c r="A49" s="3">
        <v>38</v>
      </c>
      <c r="B49" s="3" t="s">
        <v>112</v>
      </c>
      <c r="C49" s="3" t="s">
        <v>113</v>
      </c>
      <c r="D49" s="3" t="s">
        <v>114</v>
      </c>
      <c r="E49" s="4">
        <v>31923</v>
      </c>
      <c r="F49" s="3" t="s">
        <v>191</v>
      </c>
      <c r="G49" s="3" t="s">
        <v>246</v>
      </c>
      <c r="H49" s="32">
        <v>53900</v>
      </c>
    </row>
    <row r="50" spans="1:8" x14ac:dyDescent="0.25">
      <c r="A50" s="3">
        <v>39</v>
      </c>
      <c r="B50" s="3" t="s">
        <v>187</v>
      </c>
      <c r="C50" s="3" t="s">
        <v>14</v>
      </c>
      <c r="D50" s="3" t="s">
        <v>188</v>
      </c>
      <c r="E50" s="4">
        <v>24020</v>
      </c>
      <c r="F50" s="3" t="s">
        <v>191</v>
      </c>
      <c r="G50" s="3" t="s">
        <v>238</v>
      </c>
      <c r="H50" s="32">
        <v>95000</v>
      </c>
    </row>
    <row r="51" spans="1:8" x14ac:dyDescent="0.25">
      <c r="A51" s="3">
        <v>40</v>
      </c>
      <c r="B51" s="3" t="s">
        <v>182</v>
      </c>
      <c r="C51" s="3" t="s">
        <v>183</v>
      </c>
      <c r="D51" s="3" t="s">
        <v>184</v>
      </c>
      <c r="E51" s="4">
        <v>21176</v>
      </c>
      <c r="F51" s="3" t="s">
        <v>191</v>
      </c>
      <c r="G51" s="3" t="s">
        <v>238</v>
      </c>
      <c r="H51" s="32">
        <v>109700</v>
      </c>
    </row>
    <row r="52" spans="1:8" x14ac:dyDescent="0.25">
      <c r="A52" s="3">
        <v>41</v>
      </c>
      <c r="B52" s="3" t="s">
        <v>166</v>
      </c>
      <c r="C52" s="3" t="s">
        <v>167</v>
      </c>
      <c r="D52" s="3" t="s">
        <v>168</v>
      </c>
      <c r="E52" s="4">
        <v>31903</v>
      </c>
      <c r="F52" s="3" t="s">
        <v>191</v>
      </c>
      <c r="G52" s="3" t="s">
        <v>236</v>
      </c>
      <c r="H52" s="32">
        <v>54000</v>
      </c>
    </row>
    <row r="53" spans="1:8" x14ac:dyDescent="0.25">
      <c r="A53" s="3">
        <v>42</v>
      </c>
      <c r="B53" s="3" t="s">
        <v>27</v>
      </c>
      <c r="C53" s="3" t="s">
        <v>28</v>
      </c>
      <c r="D53" s="3" t="s">
        <v>29</v>
      </c>
      <c r="E53" s="4">
        <v>18744</v>
      </c>
      <c r="F53" s="3" t="s">
        <v>111</v>
      </c>
      <c r="G53" s="3" t="s">
        <v>232</v>
      </c>
      <c r="H53" s="32">
        <v>122400</v>
      </c>
    </row>
    <row r="54" spans="1:8" x14ac:dyDescent="0.25">
      <c r="A54" s="3">
        <v>43</v>
      </c>
      <c r="B54" s="3" t="s">
        <v>150</v>
      </c>
      <c r="C54" s="3" t="s">
        <v>4</v>
      </c>
      <c r="D54" s="3" t="s">
        <v>151</v>
      </c>
      <c r="E54" s="4">
        <v>30511</v>
      </c>
      <c r="F54" s="3" t="s">
        <v>191</v>
      </c>
      <c r="G54" s="3" t="s">
        <v>245</v>
      </c>
      <c r="H54" s="32">
        <v>61300</v>
      </c>
    </row>
    <row r="55" spans="1:8" x14ac:dyDescent="0.25">
      <c r="A55" s="3">
        <v>44</v>
      </c>
      <c r="B55" s="3" t="s">
        <v>135</v>
      </c>
      <c r="C55" s="3" t="s">
        <v>1</v>
      </c>
      <c r="D55" s="3" t="s">
        <v>12</v>
      </c>
      <c r="E55" s="4">
        <v>34288</v>
      </c>
      <c r="F55" s="3" t="s">
        <v>191</v>
      </c>
      <c r="G55" s="3" t="s">
        <v>244</v>
      </c>
      <c r="H55" s="32">
        <v>41700</v>
      </c>
    </row>
    <row r="56" spans="1:8" x14ac:dyDescent="0.25">
      <c r="A56" s="3">
        <v>45</v>
      </c>
      <c r="B56" s="3" t="s">
        <v>142</v>
      </c>
      <c r="C56" s="3" t="s">
        <v>143</v>
      </c>
      <c r="D56" s="3" t="s">
        <v>137</v>
      </c>
      <c r="E56" s="4">
        <v>33935</v>
      </c>
      <c r="F56" s="3" t="s">
        <v>191</v>
      </c>
      <c r="G56" s="3" t="s">
        <v>241</v>
      </c>
      <c r="H56" s="32">
        <v>43500</v>
      </c>
    </row>
    <row r="57" spans="1:8" x14ac:dyDescent="0.25">
      <c r="A57" s="3">
        <v>46</v>
      </c>
      <c r="B57" s="3" t="s">
        <v>171</v>
      </c>
      <c r="C57" s="3" t="s">
        <v>139</v>
      </c>
      <c r="D57" s="3" t="s">
        <v>168</v>
      </c>
      <c r="E57" s="4">
        <v>26446</v>
      </c>
      <c r="F57" s="3" t="s">
        <v>191</v>
      </c>
      <c r="G57" s="3" t="s">
        <v>244</v>
      </c>
      <c r="H57" s="32">
        <v>82400</v>
      </c>
    </row>
    <row r="58" spans="1:8" x14ac:dyDescent="0.25">
      <c r="A58" s="3">
        <v>47</v>
      </c>
      <c r="B58" s="3" t="s">
        <v>49</v>
      </c>
      <c r="C58" s="3" t="s">
        <v>50</v>
      </c>
      <c r="D58" s="3" t="s">
        <v>51</v>
      </c>
      <c r="E58" s="4">
        <v>33344</v>
      </c>
      <c r="F58" s="3" t="s">
        <v>111</v>
      </c>
      <c r="G58" s="3" t="s">
        <v>237</v>
      </c>
      <c r="H58" s="32">
        <v>46600</v>
      </c>
    </row>
    <row r="59" spans="1:8" x14ac:dyDescent="0.25">
      <c r="A59" s="3">
        <v>48</v>
      </c>
      <c r="B59" s="3" t="s">
        <v>94</v>
      </c>
      <c r="C59" s="3" t="s">
        <v>95</v>
      </c>
      <c r="D59" s="3" t="s">
        <v>37</v>
      </c>
      <c r="E59" s="4">
        <v>28614</v>
      </c>
      <c r="F59" s="3" t="s">
        <v>111</v>
      </c>
      <c r="G59" s="3" t="s">
        <v>246</v>
      </c>
      <c r="H59" s="32">
        <v>71100</v>
      </c>
    </row>
    <row r="60" spans="1:8" x14ac:dyDescent="0.25">
      <c r="A60" s="3">
        <v>49</v>
      </c>
      <c r="B60" s="3" t="s">
        <v>169</v>
      </c>
      <c r="C60" s="3" t="s">
        <v>16</v>
      </c>
      <c r="D60" s="3" t="s">
        <v>170</v>
      </c>
      <c r="E60" s="4">
        <v>31592</v>
      </c>
      <c r="F60" s="3" t="s">
        <v>191</v>
      </c>
      <c r="G60" s="3" t="s">
        <v>245</v>
      </c>
      <c r="H60" s="32">
        <v>55700</v>
      </c>
    </row>
    <row r="61" spans="1:8" x14ac:dyDescent="0.25">
      <c r="A61" s="3">
        <v>50</v>
      </c>
      <c r="B61" s="3" t="s">
        <v>109</v>
      </c>
      <c r="C61" s="3" t="s">
        <v>19</v>
      </c>
      <c r="D61" s="3" t="s">
        <v>110</v>
      </c>
      <c r="E61" s="4">
        <v>28209</v>
      </c>
      <c r="F61" s="3" t="s">
        <v>111</v>
      </c>
      <c r="G61" s="3" t="s">
        <v>232</v>
      </c>
      <c r="H61" s="32">
        <v>73200</v>
      </c>
    </row>
    <row r="62" spans="1:8" x14ac:dyDescent="0.25">
      <c r="A62" s="3">
        <v>51</v>
      </c>
      <c r="B62" s="3" t="s">
        <v>141</v>
      </c>
      <c r="C62" s="3" t="s">
        <v>6</v>
      </c>
      <c r="D62" s="3" t="s">
        <v>126</v>
      </c>
      <c r="E62" s="4">
        <v>28606</v>
      </c>
      <c r="F62" s="3" t="s">
        <v>191</v>
      </c>
      <c r="G62" s="3" t="s">
        <v>237</v>
      </c>
      <c r="H62" s="32">
        <v>71200</v>
      </c>
    </row>
    <row r="63" spans="1:8" x14ac:dyDescent="0.25">
      <c r="A63" s="3">
        <v>52</v>
      </c>
      <c r="B63" s="3" t="s">
        <v>69</v>
      </c>
      <c r="C63" s="3" t="s">
        <v>2</v>
      </c>
      <c r="D63" s="3" t="s">
        <v>70</v>
      </c>
      <c r="E63" s="4">
        <v>23206</v>
      </c>
      <c r="F63" s="3" t="s">
        <v>111</v>
      </c>
      <c r="G63" s="3" t="s">
        <v>238</v>
      </c>
      <c r="H63" s="32">
        <v>99200</v>
      </c>
    </row>
    <row r="64" spans="1:8" x14ac:dyDescent="0.25">
      <c r="A64" s="3">
        <v>53</v>
      </c>
      <c r="B64" s="3" t="s">
        <v>179</v>
      </c>
      <c r="C64" s="3" t="s">
        <v>180</v>
      </c>
      <c r="D64" s="3" t="s">
        <v>181</v>
      </c>
      <c r="E64" s="4">
        <v>27404</v>
      </c>
      <c r="F64" s="3" t="s">
        <v>191</v>
      </c>
      <c r="G64" s="3" t="s">
        <v>236</v>
      </c>
      <c r="H64" s="32">
        <v>77400</v>
      </c>
    </row>
    <row r="65" spans="1:8" x14ac:dyDescent="0.25">
      <c r="A65" s="3">
        <v>54</v>
      </c>
      <c r="B65" s="3" t="s">
        <v>178</v>
      </c>
      <c r="C65" s="3" t="s">
        <v>11</v>
      </c>
      <c r="D65" s="3" t="s">
        <v>170</v>
      </c>
      <c r="E65" s="4">
        <v>32595</v>
      </c>
      <c r="F65" s="3" t="s">
        <v>191</v>
      </c>
      <c r="G65" s="3" t="s">
        <v>241</v>
      </c>
      <c r="H65" s="32">
        <v>50400</v>
      </c>
    </row>
    <row r="66" spans="1:8" x14ac:dyDescent="0.25">
      <c r="A66" s="3">
        <v>55</v>
      </c>
      <c r="B66" s="3" t="s">
        <v>160</v>
      </c>
      <c r="C66" s="3" t="s">
        <v>161</v>
      </c>
      <c r="D66" s="3" t="s">
        <v>162</v>
      </c>
      <c r="E66" s="4">
        <v>29699</v>
      </c>
      <c r="F66" s="3" t="s">
        <v>191</v>
      </c>
      <c r="G66" s="3" t="s">
        <v>199</v>
      </c>
      <c r="H66" s="32">
        <v>65500</v>
      </c>
    </row>
    <row r="67" spans="1:8" x14ac:dyDescent="0.25">
      <c r="A67" s="3">
        <v>56</v>
      </c>
      <c r="B67" s="3" t="s">
        <v>132</v>
      </c>
      <c r="C67" s="3" t="s">
        <v>133</v>
      </c>
      <c r="D67" s="3" t="s">
        <v>134</v>
      </c>
      <c r="E67" s="4">
        <v>21121</v>
      </c>
      <c r="F67" s="3" t="s">
        <v>191</v>
      </c>
      <c r="G67" s="3" t="s">
        <v>247</v>
      </c>
      <c r="H67" s="32">
        <v>110000</v>
      </c>
    </row>
    <row r="68" spans="1:8" x14ac:dyDescent="0.25">
      <c r="A68" s="3">
        <v>57</v>
      </c>
      <c r="B68" s="3" t="s">
        <v>127</v>
      </c>
      <c r="C68" s="3" t="s">
        <v>128</v>
      </c>
      <c r="D68" s="3" t="s">
        <v>129</v>
      </c>
      <c r="E68" s="4">
        <v>19354</v>
      </c>
      <c r="F68" s="3" t="s">
        <v>191</v>
      </c>
      <c r="G68" s="3" t="s">
        <v>238</v>
      </c>
      <c r="H68" s="32">
        <v>119200</v>
      </c>
    </row>
    <row r="69" spans="1:8" x14ac:dyDescent="0.25">
      <c r="A69" s="3">
        <v>58</v>
      </c>
      <c r="B69" s="3" t="s">
        <v>144</v>
      </c>
      <c r="C69" s="3" t="s">
        <v>145</v>
      </c>
      <c r="D69" s="3" t="s">
        <v>146</v>
      </c>
      <c r="E69" s="4">
        <v>27678</v>
      </c>
      <c r="F69" s="3" t="s">
        <v>191</v>
      </c>
      <c r="G69" s="3" t="s">
        <v>237</v>
      </c>
      <c r="H69" s="32">
        <v>76000</v>
      </c>
    </row>
    <row r="70" spans="1:8" x14ac:dyDescent="0.25">
      <c r="A70" s="3">
        <v>59</v>
      </c>
      <c r="B70" s="3" t="s">
        <v>118</v>
      </c>
      <c r="C70" s="3" t="s">
        <v>119</v>
      </c>
      <c r="D70" s="3" t="s">
        <v>120</v>
      </c>
      <c r="E70" s="4">
        <v>34256</v>
      </c>
      <c r="F70" s="3" t="s">
        <v>191</v>
      </c>
      <c r="G70" s="3" t="s">
        <v>243</v>
      </c>
      <c r="H70" s="32">
        <v>41800</v>
      </c>
    </row>
    <row r="71" spans="1:8" x14ac:dyDescent="0.25">
      <c r="A71" s="3">
        <v>60</v>
      </c>
      <c r="B71" s="3" t="s">
        <v>57</v>
      </c>
      <c r="C71" s="3" t="s">
        <v>58</v>
      </c>
      <c r="D71" s="3" t="s">
        <v>59</v>
      </c>
      <c r="E71" s="4">
        <v>22443</v>
      </c>
      <c r="F71" s="3" t="s">
        <v>111</v>
      </c>
      <c r="G71" s="3" t="s">
        <v>236</v>
      </c>
      <c r="H71" s="32">
        <v>100000</v>
      </c>
    </row>
    <row r="72" spans="1:8" x14ac:dyDescent="0.25">
      <c r="A72" s="3">
        <v>61</v>
      </c>
      <c r="B72" s="3" t="s">
        <v>60</v>
      </c>
      <c r="C72" s="3" t="s">
        <v>61</v>
      </c>
      <c r="D72" s="3" t="s">
        <v>62</v>
      </c>
      <c r="E72" s="4">
        <v>32185</v>
      </c>
      <c r="F72" s="3" t="s">
        <v>111</v>
      </c>
      <c r="G72" s="3" t="s">
        <v>239</v>
      </c>
      <c r="H72" s="32">
        <v>52600</v>
      </c>
    </row>
    <row r="73" spans="1:8" x14ac:dyDescent="0.25">
      <c r="A73" s="3">
        <v>62</v>
      </c>
      <c r="B73" s="3" t="s">
        <v>89</v>
      </c>
      <c r="C73" s="3" t="s">
        <v>90</v>
      </c>
      <c r="D73" s="3" t="s">
        <v>204</v>
      </c>
      <c r="E73" s="4">
        <v>31965</v>
      </c>
      <c r="F73" s="3" t="s">
        <v>111</v>
      </c>
      <c r="G73" s="3" t="s">
        <v>244</v>
      </c>
      <c r="H73" s="32">
        <v>53700</v>
      </c>
    </row>
    <row r="74" spans="1:8" x14ac:dyDescent="0.25">
      <c r="A74" s="3">
        <v>63</v>
      </c>
      <c r="B74" s="3" t="s">
        <v>138</v>
      </c>
      <c r="C74" s="3" t="s">
        <v>139</v>
      </c>
      <c r="D74" s="3" t="s">
        <v>140</v>
      </c>
      <c r="E74" s="4">
        <v>29336</v>
      </c>
      <c r="F74" s="3" t="s">
        <v>191</v>
      </c>
      <c r="G74" s="3" t="s">
        <v>245</v>
      </c>
      <c r="H74" s="32">
        <v>67400</v>
      </c>
    </row>
    <row r="75" spans="1:8" x14ac:dyDescent="0.25">
      <c r="A75" s="3">
        <v>64</v>
      </c>
      <c r="B75" s="3" t="s">
        <v>41</v>
      </c>
      <c r="C75" s="3" t="s">
        <v>42</v>
      </c>
      <c r="D75" s="3" t="s">
        <v>43</v>
      </c>
      <c r="E75" s="4">
        <v>25170</v>
      </c>
      <c r="F75" s="3" t="s">
        <v>111</v>
      </c>
      <c r="G75" s="3" t="s">
        <v>247</v>
      </c>
      <c r="H75" s="32">
        <v>80000</v>
      </c>
    </row>
    <row r="76" spans="1:8" x14ac:dyDescent="0.25">
      <c r="A76" s="3">
        <v>65</v>
      </c>
      <c r="B76" s="3" t="s">
        <v>33</v>
      </c>
      <c r="C76" s="3" t="s">
        <v>13</v>
      </c>
      <c r="D76" s="3" t="s">
        <v>34</v>
      </c>
      <c r="E76" s="4">
        <v>34360</v>
      </c>
      <c r="F76" s="3" t="s">
        <v>111</v>
      </c>
      <c r="G76" s="3" t="s">
        <v>235</v>
      </c>
      <c r="H76" s="32">
        <v>41300</v>
      </c>
    </row>
    <row r="77" spans="1:8" x14ac:dyDescent="0.25">
      <c r="A77" s="3">
        <v>66</v>
      </c>
      <c r="B77" s="3" t="s">
        <v>22</v>
      </c>
      <c r="C77" s="3" t="s">
        <v>20</v>
      </c>
      <c r="D77" s="3" t="s">
        <v>23</v>
      </c>
      <c r="E77" s="4">
        <v>25603</v>
      </c>
      <c r="F77" s="3" t="s">
        <v>111</v>
      </c>
      <c r="G77" s="3" t="s">
        <v>237</v>
      </c>
      <c r="H77" s="32">
        <v>86700</v>
      </c>
    </row>
    <row r="78" spans="1:8" x14ac:dyDescent="0.25">
      <c r="A78" s="3">
        <v>67</v>
      </c>
      <c r="B78" s="3" t="s">
        <v>76</v>
      </c>
      <c r="C78" s="3" t="s">
        <v>20</v>
      </c>
      <c r="D78" s="3" t="s">
        <v>77</v>
      </c>
      <c r="E78" s="4">
        <v>27849</v>
      </c>
      <c r="F78" s="3" t="s">
        <v>111</v>
      </c>
      <c r="G78" s="3" t="s">
        <v>237</v>
      </c>
      <c r="H78" s="32">
        <v>75100</v>
      </c>
    </row>
    <row r="79" spans="1:8" x14ac:dyDescent="0.25">
      <c r="A79" s="3">
        <v>68</v>
      </c>
      <c r="B79" s="3" t="s">
        <v>54</v>
      </c>
      <c r="C79" s="3" t="s">
        <v>55</v>
      </c>
      <c r="D79" s="3" t="s">
        <v>56</v>
      </c>
      <c r="E79" s="4">
        <v>25947</v>
      </c>
      <c r="F79" s="3" t="s">
        <v>111</v>
      </c>
      <c r="G79" s="3" t="s">
        <v>232</v>
      </c>
      <c r="H79" s="32">
        <v>85000</v>
      </c>
    </row>
    <row r="80" spans="1:8" x14ac:dyDescent="0.25">
      <c r="A80" s="3">
        <v>69</v>
      </c>
      <c r="B80" s="3" t="s">
        <v>80</v>
      </c>
      <c r="C80" s="3" t="s">
        <v>8</v>
      </c>
      <c r="D80" s="3" t="s">
        <v>81</v>
      </c>
      <c r="E80" s="4">
        <v>18687</v>
      </c>
      <c r="F80" s="3" t="s">
        <v>111</v>
      </c>
      <c r="G80" s="3" t="s">
        <v>242</v>
      </c>
      <c r="H80" s="32">
        <v>122700</v>
      </c>
    </row>
    <row r="81" spans="1:8" x14ac:dyDescent="0.25">
      <c r="A81" s="3">
        <v>70</v>
      </c>
      <c r="B81" s="3" t="s">
        <v>24</v>
      </c>
      <c r="C81" s="3" t="s">
        <v>25</v>
      </c>
      <c r="D81" s="3" t="s">
        <v>26</v>
      </c>
      <c r="E81" s="4">
        <v>27545</v>
      </c>
      <c r="F81" s="3" t="s">
        <v>111</v>
      </c>
      <c r="G81" s="3" t="s">
        <v>232</v>
      </c>
      <c r="H81" s="32">
        <v>76700</v>
      </c>
    </row>
  </sheetData>
  <sortState ref="A8:E77">
    <sortCondition ref="A7"/>
  </sortState>
  <mergeCells count="3">
    <mergeCell ref="E7:G7"/>
    <mergeCell ref="E8:G8"/>
    <mergeCell ref="E9:G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tabColor theme="7" tint="-0.249977111117893"/>
  </sheetPr>
  <dimension ref="A7:H81"/>
  <sheetViews>
    <sheetView tabSelected="1" workbookViewId="0"/>
  </sheetViews>
  <sheetFormatPr defaultColWidth="9.140625" defaultRowHeight="15" x14ac:dyDescent="0.25"/>
  <cols>
    <col min="1" max="1" width="9.140625" style="2"/>
    <col min="2" max="2" width="14.42578125" style="2" bestFit="1" customWidth="1"/>
    <col min="3" max="3" width="13.140625" style="2" customWidth="1"/>
    <col min="4" max="4" width="15.85546875" style="2" bestFit="1" customWidth="1"/>
    <col min="5" max="5" width="15.42578125" style="2" bestFit="1" customWidth="1"/>
    <col min="6" max="6" width="4.5703125" style="2" bestFit="1" customWidth="1"/>
    <col min="7" max="7" width="17.7109375" style="2" bestFit="1" customWidth="1"/>
    <col min="8" max="8" width="12" style="1" bestFit="1" customWidth="1"/>
    <col min="9" max="16384" width="9.140625" style="2"/>
  </cols>
  <sheetData>
    <row r="7" spans="1:8" x14ac:dyDescent="0.25">
      <c r="C7" s="38" t="s">
        <v>248</v>
      </c>
      <c r="D7" s="38"/>
      <c r="E7" s="38"/>
      <c r="F7" s="38"/>
      <c r="G7" s="35">
        <f>COUNTIFS(F12:F81,"ж",G12:G81,"Киев")</f>
        <v>4</v>
      </c>
    </row>
    <row r="8" spans="1:8" x14ac:dyDescent="0.25">
      <c r="C8" s="38" t="s">
        <v>249</v>
      </c>
      <c r="D8" s="38"/>
      <c r="E8" s="38"/>
      <c r="F8" s="38"/>
      <c r="G8" s="35">
        <f>COUNTIFS(F12:F81,"м",H12:H81,"&gt;90000")</f>
        <v>14</v>
      </c>
    </row>
    <row r="9" spans="1:8" x14ac:dyDescent="0.25">
      <c r="C9" s="38" t="s">
        <v>215</v>
      </c>
      <c r="D9" s="38"/>
      <c r="E9" s="38"/>
      <c r="F9" s="38"/>
      <c r="G9" s="35">
        <f>COUNTIFS(F12:F81,"ж",C12:C81,"*А*")</f>
        <v>32</v>
      </c>
    </row>
    <row r="11" spans="1:8" x14ac:dyDescent="0.25">
      <c r="A11" s="5" t="s">
        <v>195</v>
      </c>
      <c r="B11" s="5" t="s">
        <v>192</v>
      </c>
      <c r="C11" s="5" t="s">
        <v>193</v>
      </c>
      <c r="D11" s="5" t="s">
        <v>194</v>
      </c>
      <c r="E11" s="5" t="s">
        <v>196</v>
      </c>
      <c r="F11" s="5" t="s">
        <v>0</v>
      </c>
      <c r="G11" s="5" t="s">
        <v>197</v>
      </c>
      <c r="H11" s="6" t="s">
        <v>198</v>
      </c>
    </row>
    <row r="12" spans="1:8" x14ac:dyDescent="0.25">
      <c r="A12" s="3">
        <v>1</v>
      </c>
      <c r="B12" s="3" t="s">
        <v>52</v>
      </c>
      <c r="C12" s="3" t="s">
        <v>200</v>
      </c>
      <c r="D12" s="3" t="s">
        <v>53</v>
      </c>
      <c r="E12" s="4">
        <v>23391</v>
      </c>
      <c r="F12" s="3" t="s">
        <v>111</v>
      </c>
      <c r="G12" s="3" t="s">
        <v>234</v>
      </c>
      <c r="H12" s="32">
        <v>98200</v>
      </c>
    </row>
    <row r="13" spans="1:8" x14ac:dyDescent="0.25">
      <c r="A13" s="3">
        <v>2</v>
      </c>
      <c r="B13" s="3" t="s">
        <v>102</v>
      </c>
      <c r="C13" s="3" t="s">
        <v>103</v>
      </c>
      <c r="D13" s="3" t="s">
        <v>104</v>
      </c>
      <c r="E13" s="4">
        <v>34221</v>
      </c>
      <c r="F13" s="3" t="s">
        <v>111</v>
      </c>
      <c r="G13" s="3" t="s">
        <v>237</v>
      </c>
      <c r="H13" s="32">
        <v>42000</v>
      </c>
    </row>
    <row r="14" spans="1:8" x14ac:dyDescent="0.25">
      <c r="A14" s="3">
        <v>3</v>
      </c>
      <c r="B14" s="3" t="s">
        <v>152</v>
      </c>
      <c r="C14" s="3" t="s">
        <v>153</v>
      </c>
      <c r="D14" s="3" t="s">
        <v>154</v>
      </c>
      <c r="E14" s="4">
        <v>32680</v>
      </c>
      <c r="F14" s="3" t="s">
        <v>191</v>
      </c>
      <c r="G14" s="3" t="s">
        <v>232</v>
      </c>
      <c r="H14" s="32">
        <v>50000</v>
      </c>
    </row>
    <row r="15" spans="1:8" x14ac:dyDescent="0.25">
      <c r="A15" s="3">
        <v>4</v>
      </c>
      <c r="B15" s="3" t="s">
        <v>147</v>
      </c>
      <c r="C15" s="3" t="s">
        <v>148</v>
      </c>
      <c r="D15" s="3" t="s">
        <v>201</v>
      </c>
      <c r="E15" s="4">
        <v>19501</v>
      </c>
      <c r="F15" s="3" t="s">
        <v>191</v>
      </c>
      <c r="G15" s="3" t="s">
        <v>239</v>
      </c>
      <c r="H15" s="32">
        <v>118400</v>
      </c>
    </row>
    <row r="16" spans="1:8" x14ac:dyDescent="0.25">
      <c r="A16" s="3">
        <v>5</v>
      </c>
      <c r="B16" s="3" t="s">
        <v>107</v>
      </c>
      <c r="C16" s="3" t="s">
        <v>3</v>
      </c>
      <c r="D16" s="3" t="s">
        <v>108</v>
      </c>
      <c r="E16" s="4">
        <v>19121</v>
      </c>
      <c r="F16" s="3" t="s">
        <v>111</v>
      </c>
      <c r="G16" s="3" t="s">
        <v>241</v>
      </c>
      <c r="H16" s="32">
        <v>120400</v>
      </c>
    </row>
    <row r="17" spans="1:8" x14ac:dyDescent="0.25">
      <c r="A17" s="3">
        <v>6</v>
      </c>
      <c r="B17" s="3" t="s">
        <v>165</v>
      </c>
      <c r="C17" s="3" t="s">
        <v>133</v>
      </c>
      <c r="D17" s="3" t="s">
        <v>17</v>
      </c>
      <c r="E17" s="4">
        <v>18307</v>
      </c>
      <c r="F17" s="3" t="s">
        <v>191</v>
      </c>
      <c r="G17" s="3" t="s">
        <v>242</v>
      </c>
      <c r="H17" s="32">
        <v>124600</v>
      </c>
    </row>
    <row r="18" spans="1:8" x14ac:dyDescent="0.25">
      <c r="A18" s="3">
        <v>7</v>
      </c>
      <c r="B18" s="3" t="s">
        <v>38</v>
      </c>
      <c r="C18" s="3" t="s">
        <v>39</v>
      </c>
      <c r="D18" s="3" t="s">
        <v>40</v>
      </c>
      <c r="E18" s="4">
        <v>25179</v>
      </c>
      <c r="F18" s="3" t="s">
        <v>111</v>
      </c>
      <c r="G18" s="3" t="s">
        <v>244</v>
      </c>
      <c r="H18" s="32">
        <v>88900</v>
      </c>
    </row>
    <row r="19" spans="1:8" x14ac:dyDescent="0.25">
      <c r="A19" s="3">
        <v>8</v>
      </c>
      <c r="B19" s="3" t="s">
        <v>105</v>
      </c>
      <c r="C19" s="3" t="s">
        <v>90</v>
      </c>
      <c r="D19" s="3" t="s">
        <v>106</v>
      </c>
      <c r="E19" s="4">
        <v>18838</v>
      </c>
      <c r="F19" s="3" t="s">
        <v>111</v>
      </c>
      <c r="G19" s="3" t="s">
        <v>243</v>
      </c>
      <c r="H19" s="32">
        <v>121900</v>
      </c>
    </row>
    <row r="20" spans="1:8" x14ac:dyDescent="0.25">
      <c r="A20" s="3">
        <v>9</v>
      </c>
      <c r="B20" s="3" t="s">
        <v>172</v>
      </c>
      <c r="C20" s="3" t="s">
        <v>119</v>
      </c>
      <c r="D20" s="3" t="s">
        <v>173</v>
      </c>
      <c r="E20" s="4">
        <v>25591</v>
      </c>
      <c r="F20" s="3" t="s">
        <v>191</v>
      </c>
      <c r="G20" s="3" t="s">
        <v>232</v>
      </c>
      <c r="H20" s="32">
        <v>86800</v>
      </c>
    </row>
    <row r="21" spans="1:8" x14ac:dyDescent="0.25">
      <c r="A21" s="3">
        <v>10</v>
      </c>
      <c r="B21" s="3" t="s">
        <v>44</v>
      </c>
      <c r="C21" s="3" t="s">
        <v>45</v>
      </c>
      <c r="D21" s="3" t="s">
        <v>46</v>
      </c>
      <c r="E21" s="4">
        <v>24035</v>
      </c>
      <c r="F21" s="3" t="s">
        <v>111</v>
      </c>
      <c r="G21" s="3" t="s">
        <v>245</v>
      </c>
      <c r="H21" s="32">
        <v>94900</v>
      </c>
    </row>
    <row r="22" spans="1:8" x14ac:dyDescent="0.25">
      <c r="A22" s="3">
        <v>11</v>
      </c>
      <c r="B22" s="3" t="s">
        <v>185</v>
      </c>
      <c r="C22" s="3" t="s">
        <v>119</v>
      </c>
      <c r="D22" s="3" t="s">
        <v>186</v>
      </c>
      <c r="E22" s="4">
        <v>18969</v>
      </c>
      <c r="F22" s="3" t="s">
        <v>191</v>
      </c>
      <c r="G22" s="3" t="s">
        <v>239</v>
      </c>
      <c r="H22" s="32">
        <v>121200</v>
      </c>
    </row>
    <row r="23" spans="1:8" x14ac:dyDescent="0.25">
      <c r="A23" s="3">
        <v>12</v>
      </c>
      <c r="B23" s="3" t="s">
        <v>47</v>
      </c>
      <c r="C23" s="3" t="s">
        <v>18</v>
      </c>
      <c r="D23" s="3" t="s">
        <v>48</v>
      </c>
      <c r="E23" s="4">
        <v>25585</v>
      </c>
      <c r="F23" s="3" t="s">
        <v>111</v>
      </c>
      <c r="G23" s="3" t="s">
        <v>247</v>
      </c>
      <c r="H23" s="32">
        <v>86800</v>
      </c>
    </row>
    <row r="24" spans="1:8" x14ac:dyDescent="0.25">
      <c r="A24" s="3">
        <v>13</v>
      </c>
      <c r="B24" s="3" t="s">
        <v>174</v>
      </c>
      <c r="C24" s="3" t="s">
        <v>175</v>
      </c>
      <c r="D24" s="3" t="s">
        <v>159</v>
      </c>
      <c r="E24" s="4">
        <v>25890</v>
      </c>
      <c r="F24" s="3" t="s">
        <v>191</v>
      </c>
      <c r="G24" s="3" t="s">
        <v>246</v>
      </c>
      <c r="H24" s="32">
        <v>85300</v>
      </c>
    </row>
    <row r="25" spans="1:8" x14ac:dyDescent="0.25">
      <c r="A25" s="3">
        <v>14</v>
      </c>
      <c r="B25" s="3" t="s">
        <v>155</v>
      </c>
      <c r="C25" s="3" t="s">
        <v>131</v>
      </c>
      <c r="D25" s="3" t="s">
        <v>156</v>
      </c>
      <c r="E25" s="4">
        <v>22357</v>
      </c>
      <c r="F25" s="3" t="s">
        <v>191</v>
      </c>
      <c r="G25" s="3" t="s">
        <v>242</v>
      </c>
      <c r="H25" s="32">
        <v>103600</v>
      </c>
    </row>
    <row r="26" spans="1:8" x14ac:dyDescent="0.25">
      <c r="A26" s="3">
        <v>15</v>
      </c>
      <c r="B26" s="3" t="s">
        <v>115</v>
      </c>
      <c r="C26" s="3" t="s">
        <v>116</v>
      </c>
      <c r="D26" s="3" t="s">
        <v>117</v>
      </c>
      <c r="E26" s="4">
        <v>19380</v>
      </c>
      <c r="F26" s="3" t="s">
        <v>191</v>
      </c>
      <c r="G26" s="3" t="s">
        <v>239</v>
      </c>
      <c r="H26" s="32">
        <v>119100</v>
      </c>
    </row>
    <row r="27" spans="1:8" x14ac:dyDescent="0.25">
      <c r="A27" s="3">
        <v>16</v>
      </c>
      <c r="B27" s="3" t="s">
        <v>99</v>
      </c>
      <c r="C27" s="3" t="s">
        <v>100</v>
      </c>
      <c r="D27" s="3" t="s">
        <v>101</v>
      </c>
      <c r="E27" s="4">
        <v>28769</v>
      </c>
      <c r="F27" s="3" t="s">
        <v>111</v>
      </c>
      <c r="G27" s="3" t="s">
        <v>232</v>
      </c>
      <c r="H27" s="32">
        <v>70300</v>
      </c>
    </row>
    <row r="28" spans="1:8" x14ac:dyDescent="0.25">
      <c r="A28" s="3">
        <v>17</v>
      </c>
      <c r="B28" s="3" t="s">
        <v>130</v>
      </c>
      <c r="C28" s="3" t="s">
        <v>131</v>
      </c>
      <c r="D28" s="3" t="s">
        <v>12</v>
      </c>
      <c r="E28" s="4">
        <v>19789</v>
      </c>
      <c r="F28" s="3" t="s">
        <v>191</v>
      </c>
      <c r="G28" s="3" t="s">
        <v>247</v>
      </c>
      <c r="H28" s="32">
        <v>116900</v>
      </c>
    </row>
    <row r="29" spans="1:8" x14ac:dyDescent="0.25">
      <c r="A29" s="3">
        <v>18</v>
      </c>
      <c r="B29" s="3" t="s">
        <v>157</v>
      </c>
      <c r="C29" s="3" t="s">
        <v>5</v>
      </c>
      <c r="D29" s="3" t="s">
        <v>15</v>
      </c>
      <c r="E29" s="4">
        <v>23771</v>
      </c>
      <c r="F29" s="3" t="s">
        <v>191</v>
      </c>
      <c r="G29" s="3" t="s">
        <v>244</v>
      </c>
      <c r="H29" s="32">
        <v>96300</v>
      </c>
    </row>
    <row r="30" spans="1:8" x14ac:dyDescent="0.25">
      <c r="A30" s="3">
        <v>19</v>
      </c>
      <c r="B30" s="3" t="s">
        <v>96</v>
      </c>
      <c r="C30" s="3" t="s">
        <v>97</v>
      </c>
      <c r="D30" s="3" t="s">
        <v>98</v>
      </c>
      <c r="E30" s="4">
        <v>18820</v>
      </c>
      <c r="F30" s="3" t="s">
        <v>111</v>
      </c>
      <c r="G30" s="3" t="s">
        <v>239</v>
      </c>
      <c r="H30" s="32">
        <v>122000</v>
      </c>
    </row>
    <row r="31" spans="1:8" x14ac:dyDescent="0.25">
      <c r="A31" s="3">
        <v>20</v>
      </c>
      <c r="B31" s="3" t="s">
        <v>35</v>
      </c>
      <c r="C31" s="3" t="s">
        <v>36</v>
      </c>
      <c r="D31" s="3" t="s">
        <v>37</v>
      </c>
      <c r="E31" s="4">
        <v>24152</v>
      </c>
      <c r="F31" s="3" t="s">
        <v>111</v>
      </c>
      <c r="G31" s="3" t="s">
        <v>243</v>
      </c>
      <c r="H31" s="32">
        <v>94300</v>
      </c>
    </row>
    <row r="32" spans="1:8" x14ac:dyDescent="0.25">
      <c r="A32" s="3">
        <v>21</v>
      </c>
      <c r="B32" s="3" t="s">
        <v>84</v>
      </c>
      <c r="C32" s="3" t="s">
        <v>85</v>
      </c>
      <c r="D32" s="3" t="s">
        <v>86</v>
      </c>
      <c r="E32" s="4">
        <v>19643</v>
      </c>
      <c r="F32" s="3" t="s">
        <v>111</v>
      </c>
      <c r="G32" s="3" t="s">
        <v>237</v>
      </c>
      <c r="H32" s="32">
        <v>117700</v>
      </c>
    </row>
    <row r="33" spans="1:8" x14ac:dyDescent="0.25">
      <c r="A33" s="3">
        <v>22</v>
      </c>
      <c r="B33" s="3" t="s">
        <v>63</v>
      </c>
      <c r="C33" s="3" t="s">
        <v>64</v>
      </c>
      <c r="D33" s="3" t="s">
        <v>65</v>
      </c>
      <c r="E33" s="4">
        <v>31768</v>
      </c>
      <c r="F33" s="3" t="s">
        <v>111</v>
      </c>
      <c r="G33" s="3" t="s">
        <v>247</v>
      </c>
      <c r="H33" s="32">
        <v>54700</v>
      </c>
    </row>
    <row r="34" spans="1:8" x14ac:dyDescent="0.25">
      <c r="A34" s="3">
        <v>23</v>
      </c>
      <c r="B34" s="3" t="s">
        <v>73</v>
      </c>
      <c r="C34" s="3" t="s">
        <v>74</v>
      </c>
      <c r="D34" s="3" t="s">
        <v>75</v>
      </c>
      <c r="E34" s="4">
        <v>30638</v>
      </c>
      <c r="F34" s="3" t="s">
        <v>111</v>
      </c>
      <c r="G34" s="3" t="s">
        <v>245</v>
      </c>
      <c r="H34" s="32">
        <v>60600</v>
      </c>
    </row>
    <row r="35" spans="1:8" x14ac:dyDescent="0.25">
      <c r="A35" s="3">
        <v>24</v>
      </c>
      <c r="B35" s="3" t="s">
        <v>78</v>
      </c>
      <c r="C35" s="3" t="s">
        <v>10</v>
      </c>
      <c r="D35" s="3" t="s">
        <v>79</v>
      </c>
      <c r="E35" s="4">
        <v>21374</v>
      </c>
      <c r="F35" s="3" t="s">
        <v>111</v>
      </c>
      <c r="G35" s="3" t="s">
        <v>247</v>
      </c>
      <c r="H35" s="32">
        <v>108700</v>
      </c>
    </row>
    <row r="36" spans="1:8" x14ac:dyDescent="0.25">
      <c r="A36" s="3">
        <v>25</v>
      </c>
      <c r="B36" s="3" t="s">
        <v>158</v>
      </c>
      <c r="C36" s="3" t="s">
        <v>9</v>
      </c>
      <c r="D36" s="3" t="s">
        <v>159</v>
      </c>
      <c r="E36" s="4">
        <v>29505</v>
      </c>
      <c r="F36" s="3" t="s">
        <v>191</v>
      </c>
      <c r="G36" s="3" t="s">
        <v>241</v>
      </c>
      <c r="H36" s="32">
        <v>66500</v>
      </c>
    </row>
    <row r="37" spans="1:8" x14ac:dyDescent="0.25">
      <c r="A37" s="3">
        <v>26</v>
      </c>
      <c r="B37" s="3" t="s">
        <v>135</v>
      </c>
      <c r="C37" s="3" t="s">
        <v>136</v>
      </c>
      <c r="D37" s="3" t="s">
        <v>137</v>
      </c>
      <c r="E37" s="4">
        <v>24369</v>
      </c>
      <c r="F37" s="3" t="s">
        <v>191</v>
      </c>
      <c r="G37" s="3" t="s">
        <v>237</v>
      </c>
      <c r="H37" s="32">
        <v>93200</v>
      </c>
    </row>
    <row r="38" spans="1:8" x14ac:dyDescent="0.25">
      <c r="A38" s="3">
        <v>27</v>
      </c>
      <c r="B38" s="3" t="s">
        <v>176</v>
      </c>
      <c r="C38" s="3" t="s">
        <v>153</v>
      </c>
      <c r="D38" s="3" t="s">
        <v>177</v>
      </c>
      <c r="E38" s="4">
        <v>30145</v>
      </c>
      <c r="F38" s="3" t="s">
        <v>191</v>
      </c>
      <c r="G38" s="3" t="s">
        <v>241</v>
      </c>
      <c r="H38" s="32">
        <v>63200</v>
      </c>
    </row>
    <row r="39" spans="1:8" x14ac:dyDescent="0.25">
      <c r="A39" s="3">
        <v>28</v>
      </c>
      <c r="B39" s="3" t="s">
        <v>121</v>
      </c>
      <c r="C39" s="3" t="s">
        <v>122</v>
      </c>
      <c r="D39" s="3" t="s">
        <v>123</v>
      </c>
      <c r="E39" s="4">
        <v>32542</v>
      </c>
      <c r="F39" s="3" t="s">
        <v>191</v>
      </c>
      <c r="G39" s="3" t="s">
        <v>234</v>
      </c>
      <c r="H39" s="32">
        <v>50700</v>
      </c>
    </row>
    <row r="40" spans="1:8" x14ac:dyDescent="0.25">
      <c r="A40" s="3">
        <v>29</v>
      </c>
      <c r="B40" s="3" t="s">
        <v>66</v>
      </c>
      <c r="C40" s="3" t="s">
        <v>67</v>
      </c>
      <c r="D40" s="3" t="s">
        <v>68</v>
      </c>
      <c r="E40" s="4">
        <v>21882</v>
      </c>
      <c r="F40" s="3" t="s">
        <v>111</v>
      </c>
      <c r="G40" s="3" t="s">
        <v>245</v>
      </c>
      <c r="H40" s="32">
        <v>106100</v>
      </c>
    </row>
    <row r="41" spans="1:8" x14ac:dyDescent="0.25">
      <c r="A41" s="3">
        <v>30</v>
      </c>
      <c r="B41" s="3" t="s">
        <v>82</v>
      </c>
      <c r="C41" s="3" t="s">
        <v>7</v>
      </c>
      <c r="D41" s="3" t="s">
        <v>83</v>
      </c>
      <c r="E41" s="4">
        <v>25149</v>
      </c>
      <c r="F41" s="3" t="s">
        <v>111</v>
      </c>
      <c r="G41" s="3" t="s">
        <v>234</v>
      </c>
      <c r="H41" s="32">
        <v>89100</v>
      </c>
    </row>
    <row r="42" spans="1:8" x14ac:dyDescent="0.25">
      <c r="A42" s="3">
        <v>31</v>
      </c>
      <c r="B42" s="3" t="s">
        <v>30</v>
      </c>
      <c r="C42" s="3" t="s">
        <v>31</v>
      </c>
      <c r="D42" s="3" t="s">
        <v>32</v>
      </c>
      <c r="E42" s="4">
        <v>29896</v>
      </c>
      <c r="F42" s="3" t="s">
        <v>111</v>
      </c>
      <c r="G42" s="3" t="s">
        <v>246</v>
      </c>
      <c r="H42" s="32">
        <v>64500</v>
      </c>
    </row>
    <row r="43" spans="1:8" x14ac:dyDescent="0.25">
      <c r="A43" s="3">
        <v>32</v>
      </c>
      <c r="B43" s="3" t="s">
        <v>91</v>
      </c>
      <c r="C43" s="3" t="s">
        <v>92</v>
      </c>
      <c r="D43" s="3" t="s">
        <v>93</v>
      </c>
      <c r="E43" s="4">
        <v>28090</v>
      </c>
      <c r="F43" s="3" t="s">
        <v>111</v>
      </c>
      <c r="G43" s="3" t="s">
        <v>234</v>
      </c>
      <c r="H43" s="32">
        <v>73800</v>
      </c>
    </row>
    <row r="44" spans="1:8" x14ac:dyDescent="0.25">
      <c r="A44" s="3">
        <v>33</v>
      </c>
      <c r="B44" s="3" t="s">
        <v>124</v>
      </c>
      <c r="C44" s="3" t="s">
        <v>125</v>
      </c>
      <c r="D44" s="3" t="s">
        <v>126</v>
      </c>
      <c r="E44" s="4">
        <v>21495</v>
      </c>
      <c r="F44" s="3" t="s">
        <v>191</v>
      </c>
      <c r="G44" s="3" t="s">
        <v>244</v>
      </c>
      <c r="H44" s="32">
        <v>108100</v>
      </c>
    </row>
    <row r="45" spans="1:8" x14ac:dyDescent="0.25">
      <c r="A45" s="3">
        <v>34</v>
      </c>
      <c r="B45" s="3" t="s">
        <v>87</v>
      </c>
      <c r="C45" s="3" t="s">
        <v>88</v>
      </c>
      <c r="D45" s="3" t="s">
        <v>21</v>
      </c>
      <c r="E45" s="4">
        <v>22384</v>
      </c>
      <c r="F45" s="3" t="s">
        <v>111</v>
      </c>
      <c r="G45" s="3" t="s">
        <v>234</v>
      </c>
      <c r="H45" s="32">
        <v>103500</v>
      </c>
    </row>
    <row r="46" spans="1:8" x14ac:dyDescent="0.25">
      <c r="A46" s="3">
        <v>35</v>
      </c>
      <c r="B46" s="3" t="s">
        <v>71</v>
      </c>
      <c r="C46" s="3" t="s">
        <v>67</v>
      </c>
      <c r="D46" s="3" t="s">
        <v>72</v>
      </c>
      <c r="E46" s="4">
        <v>26809</v>
      </c>
      <c r="F46" s="3" t="s">
        <v>111</v>
      </c>
      <c r="G46" s="3" t="s">
        <v>246</v>
      </c>
      <c r="H46" s="32">
        <v>80500</v>
      </c>
    </row>
    <row r="47" spans="1:8" x14ac:dyDescent="0.25">
      <c r="A47" s="3">
        <v>36</v>
      </c>
      <c r="B47" s="3" t="s">
        <v>189</v>
      </c>
      <c r="C47" s="3" t="s">
        <v>1</v>
      </c>
      <c r="D47" s="3" t="s">
        <v>190</v>
      </c>
      <c r="E47" s="4">
        <v>28916</v>
      </c>
      <c r="F47" s="3" t="s">
        <v>191</v>
      </c>
      <c r="G47" s="3" t="s">
        <v>234</v>
      </c>
      <c r="H47" s="32">
        <v>69500</v>
      </c>
    </row>
    <row r="48" spans="1:8" x14ac:dyDescent="0.25">
      <c r="A48" s="3">
        <v>37</v>
      </c>
      <c r="B48" s="3" t="s">
        <v>163</v>
      </c>
      <c r="C48" s="3" t="s">
        <v>164</v>
      </c>
      <c r="D48" s="3" t="s">
        <v>149</v>
      </c>
      <c r="E48" s="4">
        <v>18977</v>
      </c>
      <c r="F48" s="3" t="s">
        <v>191</v>
      </c>
      <c r="G48" s="3" t="s">
        <v>243</v>
      </c>
      <c r="H48" s="32">
        <v>121100</v>
      </c>
    </row>
    <row r="49" spans="1:8" x14ac:dyDescent="0.25">
      <c r="A49" s="3">
        <v>38</v>
      </c>
      <c r="B49" s="3" t="s">
        <v>112</v>
      </c>
      <c r="C49" s="3" t="s">
        <v>113</v>
      </c>
      <c r="D49" s="3" t="s">
        <v>114</v>
      </c>
      <c r="E49" s="4">
        <v>31923</v>
      </c>
      <c r="F49" s="3" t="s">
        <v>191</v>
      </c>
      <c r="G49" s="3" t="s">
        <v>244</v>
      </c>
      <c r="H49" s="32">
        <v>53900</v>
      </c>
    </row>
    <row r="50" spans="1:8" x14ac:dyDescent="0.25">
      <c r="A50" s="3">
        <v>39</v>
      </c>
      <c r="B50" s="3" t="s">
        <v>187</v>
      </c>
      <c r="C50" s="3" t="s">
        <v>14</v>
      </c>
      <c r="D50" s="3" t="s">
        <v>188</v>
      </c>
      <c r="E50" s="4">
        <v>24020</v>
      </c>
      <c r="F50" s="3" t="s">
        <v>191</v>
      </c>
      <c r="G50" s="3" t="s">
        <v>241</v>
      </c>
      <c r="H50" s="32">
        <v>95000</v>
      </c>
    </row>
    <row r="51" spans="1:8" x14ac:dyDescent="0.25">
      <c r="A51" s="3">
        <v>40</v>
      </c>
      <c r="B51" s="3" t="s">
        <v>182</v>
      </c>
      <c r="C51" s="3" t="s">
        <v>183</v>
      </c>
      <c r="D51" s="3" t="s">
        <v>184</v>
      </c>
      <c r="E51" s="4">
        <v>21176</v>
      </c>
      <c r="F51" s="3" t="s">
        <v>191</v>
      </c>
      <c r="G51" s="3" t="s">
        <v>241</v>
      </c>
      <c r="H51" s="32">
        <v>109700</v>
      </c>
    </row>
    <row r="52" spans="1:8" x14ac:dyDescent="0.25">
      <c r="A52" s="3">
        <v>41</v>
      </c>
      <c r="B52" s="3" t="s">
        <v>166</v>
      </c>
      <c r="C52" s="3" t="s">
        <v>167</v>
      </c>
      <c r="D52" s="3" t="s">
        <v>168</v>
      </c>
      <c r="E52" s="4">
        <v>31903</v>
      </c>
      <c r="F52" s="3" t="s">
        <v>191</v>
      </c>
      <c r="G52" s="3" t="s">
        <v>232</v>
      </c>
      <c r="H52" s="32">
        <v>54000</v>
      </c>
    </row>
    <row r="53" spans="1:8" x14ac:dyDescent="0.25">
      <c r="A53" s="3">
        <v>42</v>
      </c>
      <c r="B53" s="3" t="s">
        <v>27</v>
      </c>
      <c r="C53" s="3" t="s">
        <v>28</v>
      </c>
      <c r="D53" s="3" t="s">
        <v>29</v>
      </c>
      <c r="E53" s="4">
        <v>18744</v>
      </c>
      <c r="F53" s="3" t="s">
        <v>111</v>
      </c>
      <c r="G53" s="3" t="s">
        <v>243</v>
      </c>
      <c r="H53" s="32">
        <v>122400</v>
      </c>
    </row>
    <row r="54" spans="1:8" x14ac:dyDescent="0.25">
      <c r="A54" s="3">
        <v>43</v>
      </c>
      <c r="B54" s="3" t="s">
        <v>150</v>
      </c>
      <c r="C54" s="3" t="s">
        <v>4</v>
      </c>
      <c r="D54" s="3" t="s">
        <v>151</v>
      </c>
      <c r="E54" s="4">
        <v>30511</v>
      </c>
      <c r="F54" s="3" t="s">
        <v>191</v>
      </c>
      <c r="G54" s="3" t="s">
        <v>234</v>
      </c>
      <c r="H54" s="32">
        <v>61300</v>
      </c>
    </row>
    <row r="55" spans="1:8" x14ac:dyDescent="0.25">
      <c r="A55" s="3">
        <v>44</v>
      </c>
      <c r="B55" s="3" t="s">
        <v>135</v>
      </c>
      <c r="C55" s="3" t="s">
        <v>1</v>
      </c>
      <c r="D55" s="3" t="s">
        <v>12</v>
      </c>
      <c r="E55" s="4">
        <v>34288</v>
      </c>
      <c r="F55" s="3" t="s">
        <v>191</v>
      </c>
      <c r="G55" s="3" t="s">
        <v>237</v>
      </c>
      <c r="H55" s="32">
        <v>41700</v>
      </c>
    </row>
    <row r="56" spans="1:8" x14ac:dyDescent="0.25">
      <c r="A56" s="3">
        <v>45</v>
      </c>
      <c r="B56" s="3" t="s">
        <v>142</v>
      </c>
      <c r="C56" s="3" t="s">
        <v>143</v>
      </c>
      <c r="D56" s="3" t="s">
        <v>137</v>
      </c>
      <c r="E56" s="4">
        <v>33935</v>
      </c>
      <c r="F56" s="3" t="s">
        <v>191</v>
      </c>
      <c r="G56" s="3" t="s">
        <v>245</v>
      </c>
      <c r="H56" s="32">
        <v>43500</v>
      </c>
    </row>
    <row r="57" spans="1:8" x14ac:dyDescent="0.25">
      <c r="A57" s="3">
        <v>46</v>
      </c>
      <c r="B57" s="3" t="s">
        <v>171</v>
      </c>
      <c r="C57" s="3" t="s">
        <v>139</v>
      </c>
      <c r="D57" s="3" t="s">
        <v>168</v>
      </c>
      <c r="E57" s="4">
        <v>26446</v>
      </c>
      <c r="F57" s="3" t="s">
        <v>191</v>
      </c>
      <c r="G57" s="3" t="s">
        <v>237</v>
      </c>
      <c r="H57" s="32">
        <v>82400</v>
      </c>
    </row>
    <row r="58" spans="1:8" x14ac:dyDescent="0.25">
      <c r="A58" s="3">
        <v>47</v>
      </c>
      <c r="B58" s="3" t="s">
        <v>49</v>
      </c>
      <c r="C58" s="3" t="s">
        <v>50</v>
      </c>
      <c r="D58" s="3" t="s">
        <v>51</v>
      </c>
      <c r="E58" s="4">
        <v>33344</v>
      </c>
      <c r="F58" s="3" t="s">
        <v>111</v>
      </c>
      <c r="G58" s="3" t="s">
        <v>239</v>
      </c>
      <c r="H58" s="32">
        <v>46600</v>
      </c>
    </row>
    <row r="59" spans="1:8" x14ac:dyDescent="0.25">
      <c r="A59" s="3">
        <v>48</v>
      </c>
      <c r="B59" s="3" t="s">
        <v>94</v>
      </c>
      <c r="C59" s="3" t="s">
        <v>95</v>
      </c>
      <c r="D59" s="3" t="s">
        <v>37</v>
      </c>
      <c r="E59" s="4">
        <v>28614</v>
      </c>
      <c r="F59" s="3" t="s">
        <v>111</v>
      </c>
      <c r="G59" s="3" t="s">
        <v>244</v>
      </c>
      <c r="H59" s="32">
        <v>71100</v>
      </c>
    </row>
    <row r="60" spans="1:8" x14ac:dyDescent="0.25">
      <c r="A60" s="3">
        <v>49</v>
      </c>
      <c r="B60" s="3" t="s">
        <v>169</v>
      </c>
      <c r="C60" s="3" t="s">
        <v>16</v>
      </c>
      <c r="D60" s="3" t="s">
        <v>170</v>
      </c>
      <c r="E60" s="4">
        <v>31592</v>
      </c>
      <c r="F60" s="3" t="s">
        <v>191</v>
      </c>
      <c r="G60" s="3" t="s">
        <v>234</v>
      </c>
      <c r="H60" s="32">
        <v>55700</v>
      </c>
    </row>
    <row r="61" spans="1:8" x14ac:dyDescent="0.25">
      <c r="A61" s="3">
        <v>50</v>
      </c>
      <c r="B61" s="3" t="s">
        <v>109</v>
      </c>
      <c r="C61" s="3" t="s">
        <v>19</v>
      </c>
      <c r="D61" s="3" t="s">
        <v>110</v>
      </c>
      <c r="E61" s="4">
        <v>28209</v>
      </c>
      <c r="F61" s="3" t="s">
        <v>111</v>
      </c>
      <c r="G61" s="3" t="s">
        <v>243</v>
      </c>
      <c r="H61" s="32">
        <v>73200</v>
      </c>
    </row>
    <row r="62" spans="1:8" x14ac:dyDescent="0.25">
      <c r="A62" s="3">
        <v>51</v>
      </c>
      <c r="B62" s="3" t="s">
        <v>141</v>
      </c>
      <c r="C62" s="3" t="s">
        <v>6</v>
      </c>
      <c r="D62" s="3" t="s">
        <v>126</v>
      </c>
      <c r="E62" s="4">
        <v>28606</v>
      </c>
      <c r="F62" s="3" t="s">
        <v>191</v>
      </c>
      <c r="G62" s="3" t="s">
        <v>239</v>
      </c>
      <c r="H62" s="32">
        <v>71200</v>
      </c>
    </row>
    <row r="63" spans="1:8" x14ac:dyDescent="0.25">
      <c r="A63" s="3">
        <v>52</v>
      </c>
      <c r="B63" s="3" t="s">
        <v>69</v>
      </c>
      <c r="C63" s="3" t="s">
        <v>2</v>
      </c>
      <c r="D63" s="3" t="s">
        <v>70</v>
      </c>
      <c r="E63" s="4">
        <v>23206</v>
      </c>
      <c r="F63" s="3" t="s">
        <v>111</v>
      </c>
      <c r="G63" s="3" t="s">
        <v>241</v>
      </c>
      <c r="H63" s="32">
        <v>99200</v>
      </c>
    </row>
    <row r="64" spans="1:8" x14ac:dyDescent="0.25">
      <c r="A64" s="3">
        <v>53</v>
      </c>
      <c r="B64" s="3" t="s">
        <v>179</v>
      </c>
      <c r="C64" s="3" t="s">
        <v>180</v>
      </c>
      <c r="D64" s="3" t="s">
        <v>181</v>
      </c>
      <c r="E64" s="4">
        <v>27404</v>
      </c>
      <c r="F64" s="3" t="s">
        <v>191</v>
      </c>
      <c r="G64" s="3" t="s">
        <v>232</v>
      </c>
      <c r="H64" s="32">
        <v>77400</v>
      </c>
    </row>
    <row r="65" spans="1:8" x14ac:dyDescent="0.25">
      <c r="A65" s="3">
        <v>54</v>
      </c>
      <c r="B65" s="3" t="s">
        <v>178</v>
      </c>
      <c r="C65" s="3" t="s">
        <v>11</v>
      </c>
      <c r="D65" s="3" t="s">
        <v>170</v>
      </c>
      <c r="E65" s="4">
        <v>32595</v>
      </c>
      <c r="F65" s="3" t="s">
        <v>191</v>
      </c>
      <c r="G65" s="3" t="s">
        <v>245</v>
      </c>
      <c r="H65" s="32">
        <v>50400</v>
      </c>
    </row>
    <row r="66" spans="1:8" x14ac:dyDescent="0.25">
      <c r="A66" s="3">
        <v>55</v>
      </c>
      <c r="B66" s="3" t="s">
        <v>160</v>
      </c>
      <c r="C66" s="3" t="s">
        <v>161</v>
      </c>
      <c r="D66" s="3" t="s">
        <v>162</v>
      </c>
      <c r="E66" s="4">
        <v>29699</v>
      </c>
      <c r="F66" s="3" t="s">
        <v>191</v>
      </c>
      <c r="G66" s="3" t="s">
        <v>242</v>
      </c>
      <c r="H66" s="32">
        <v>65500</v>
      </c>
    </row>
    <row r="67" spans="1:8" x14ac:dyDescent="0.25">
      <c r="A67" s="3">
        <v>56</v>
      </c>
      <c r="B67" s="3" t="s">
        <v>132</v>
      </c>
      <c r="C67" s="3" t="s">
        <v>133</v>
      </c>
      <c r="D67" s="3" t="s">
        <v>134</v>
      </c>
      <c r="E67" s="4">
        <v>21121</v>
      </c>
      <c r="F67" s="3" t="s">
        <v>191</v>
      </c>
      <c r="G67" s="3" t="s">
        <v>242</v>
      </c>
      <c r="H67" s="32">
        <v>110000</v>
      </c>
    </row>
    <row r="68" spans="1:8" x14ac:dyDescent="0.25">
      <c r="A68" s="3">
        <v>57</v>
      </c>
      <c r="B68" s="3" t="s">
        <v>127</v>
      </c>
      <c r="C68" s="3" t="s">
        <v>128</v>
      </c>
      <c r="D68" s="3" t="s">
        <v>129</v>
      </c>
      <c r="E68" s="4">
        <v>19354</v>
      </c>
      <c r="F68" s="3" t="s">
        <v>191</v>
      </c>
      <c r="G68" s="3" t="s">
        <v>241</v>
      </c>
      <c r="H68" s="32">
        <v>119200</v>
      </c>
    </row>
    <row r="69" spans="1:8" x14ac:dyDescent="0.25">
      <c r="A69" s="3">
        <v>58</v>
      </c>
      <c r="B69" s="3" t="s">
        <v>144</v>
      </c>
      <c r="C69" s="3" t="s">
        <v>145</v>
      </c>
      <c r="D69" s="3" t="s">
        <v>146</v>
      </c>
      <c r="E69" s="4">
        <v>27678</v>
      </c>
      <c r="F69" s="3" t="s">
        <v>191</v>
      </c>
      <c r="G69" s="3" t="s">
        <v>239</v>
      </c>
      <c r="H69" s="32">
        <v>76000</v>
      </c>
    </row>
    <row r="70" spans="1:8" x14ac:dyDescent="0.25">
      <c r="A70" s="3">
        <v>59</v>
      </c>
      <c r="B70" s="3" t="s">
        <v>118</v>
      </c>
      <c r="C70" s="3" t="s">
        <v>119</v>
      </c>
      <c r="D70" s="3" t="s">
        <v>120</v>
      </c>
      <c r="E70" s="4">
        <v>34256</v>
      </c>
      <c r="F70" s="3" t="s">
        <v>191</v>
      </c>
      <c r="G70" s="3" t="s">
        <v>246</v>
      </c>
      <c r="H70" s="32">
        <v>41800</v>
      </c>
    </row>
    <row r="71" spans="1:8" x14ac:dyDescent="0.25">
      <c r="A71" s="3">
        <v>60</v>
      </c>
      <c r="B71" s="3" t="s">
        <v>57</v>
      </c>
      <c r="C71" s="3" t="s">
        <v>58</v>
      </c>
      <c r="D71" s="3" t="s">
        <v>59</v>
      </c>
      <c r="E71" s="4">
        <v>22443</v>
      </c>
      <c r="F71" s="3" t="s">
        <v>111</v>
      </c>
      <c r="G71" s="3" t="s">
        <v>232</v>
      </c>
      <c r="H71" s="32">
        <v>100000</v>
      </c>
    </row>
    <row r="72" spans="1:8" x14ac:dyDescent="0.25">
      <c r="A72" s="3">
        <v>61</v>
      </c>
      <c r="B72" s="3" t="s">
        <v>60</v>
      </c>
      <c r="C72" s="3" t="s">
        <v>61</v>
      </c>
      <c r="D72" s="3" t="s">
        <v>62</v>
      </c>
      <c r="E72" s="4">
        <v>32185</v>
      </c>
      <c r="F72" s="3" t="s">
        <v>111</v>
      </c>
      <c r="G72" s="3" t="s">
        <v>242</v>
      </c>
      <c r="H72" s="32">
        <v>52600</v>
      </c>
    </row>
    <row r="73" spans="1:8" x14ac:dyDescent="0.25">
      <c r="A73" s="3">
        <v>62</v>
      </c>
      <c r="B73" s="3" t="s">
        <v>89</v>
      </c>
      <c r="C73" s="3" t="s">
        <v>90</v>
      </c>
      <c r="D73" s="3" t="s">
        <v>204</v>
      </c>
      <c r="E73" s="4">
        <v>31965</v>
      </c>
      <c r="F73" s="3" t="s">
        <v>111</v>
      </c>
      <c r="G73" s="3" t="s">
        <v>237</v>
      </c>
      <c r="H73" s="32">
        <v>53700</v>
      </c>
    </row>
    <row r="74" spans="1:8" x14ac:dyDescent="0.25">
      <c r="A74" s="3">
        <v>63</v>
      </c>
      <c r="B74" s="3" t="s">
        <v>138</v>
      </c>
      <c r="C74" s="3" t="s">
        <v>139</v>
      </c>
      <c r="D74" s="3" t="s">
        <v>140</v>
      </c>
      <c r="E74" s="4">
        <v>29336</v>
      </c>
      <c r="F74" s="3" t="s">
        <v>191</v>
      </c>
      <c r="G74" s="3" t="s">
        <v>234</v>
      </c>
      <c r="H74" s="32">
        <v>67400</v>
      </c>
    </row>
    <row r="75" spans="1:8" x14ac:dyDescent="0.25">
      <c r="A75" s="3">
        <v>64</v>
      </c>
      <c r="B75" s="3" t="s">
        <v>41</v>
      </c>
      <c r="C75" s="3" t="s">
        <v>42</v>
      </c>
      <c r="D75" s="3" t="s">
        <v>43</v>
      </c>
      <c r="E75" s="4">
        <v>25170</v>
      </c>
      <c r="F75" s="3" t="s">
        <v>111</v>
      </c>
      <c r="G75" s="3" t="s">
        <v>242</v>
      </c>
      <c r="H75" s="32">
        <v>80000</v>
      </c>
    </row>
    <row r="76" spans="1:8" x14ac:dyDescent="0.25">
      <c r="A76" s="3">
        <v>65</v>
      </c>
      <c r="B76" s="3" t="s">
        <v>33</v>
      </c>
      <c r="C76" s="3" t="s">
        <v>13</v>
      </c>
      <c r="D76" s="3" t="s">
        <v>34</v>
      </c>
      <c r="E76" s="4">
        <v>34360</v>
      </c>
      <c r="F76" s="3" t="s">
        <v>111</v>
      </c>
      <c r="G76" s="3" t="s">
        <v>237</v>
      </c>
      <c r="H76" s="32">
        <v>41300</v>
      </c>
    </row>
    <row r="77" spans="1:8" x14ac:dyDescent="0.25">
      <c r="A77" s="3">
        <v>66</v>
      </c>
      <c r="B77" s="3" t="s">
        <v>22</v>
      </c>
      <c r="C77" s="3" t="s">
        <v>20</v>
      </c>
      <c r="D77" s="3" t="s">
        <v>23</v>
      </c>
      <c r="E77" s="4">
        <v>25603</v>
      </c>
      <c r="F77" s="3" t="s">
        <v>111</v>
      </c>
      <c r="G77" s="3" t="s">
        <v>239</v>
      </c>
      <c r="H77" s="32">
        <v>86700</v>
      </c>
    </row>
    <row r="78" spans="1:8" x14ac:dyDescent="0.25">
      <c r="A78" s="3">
        <v>67</v>
      </c>
      <c r="B78" s="3" t="s">
        <v>76</v>
      </c>
      <c r="C78" s="3" t="s">
        <v>20</v>
      </c>
      <c r="D78" s="3" t="s">
        <v>77</v>
      </c>
      <c r="E78" s="4">
        <v>27849</v>
      </c>
      <c r="F78" s="3" t="s">
        <v>111</v>
      </c>
      <c r="G78" s="3" t="s">
        <v>239</v>
      </c>
      <c r="H78" s="32">
        <v>75100</v>
      </c>
    </row>
    <row r="79" spans="1:8" x14ac:dyDescent="0.25">
      <c r="A79" s="3">
        <v>68</v>
      </c>
      <c r="B79" s="3" t="s">
        <v>54</v>
      </c>
      <c r="C79" s="3" t="s">
        <v>55</v>
      </c>
      <c r="D79" s="3" t="s">
        <v>56</v>
      </c>
      <c r="E79" s="4">
        <v>25947</v>
      </c>
      <c r="F79" s="3" t="s">
        <v>111</v>
      </c>
      <c r="G79" s="3" t="s">
        <v>243</v>
      </c>
      <c r="H79" s="32">
        <v>85000</v>
      </c>
    </row>
    <row r="80" spans="1:8" x14ac:dyDescent="0.25">
      <c r="A80" s="3">
        <v>69</v>
      </c>
      <c r="B80" s="3" t="s">
        <v>80</v>
      </c>
      <c r="C80" s="3" t="s">
        <v>8</v>
      </c>
      <c r="D80" s="3" t="s">
        <v>81</v>
      </c>
      <c r="E80" s="4">
        <v>18687</v>
      </c>
      <c r="F80" s="3" t="s">
        <v>111</v>
      </c>
      <c r="G80" s="3" t="s">
        <v>247</v>
      </c>
      <c r="H80" s="32">
        <v>122700</v>
      </c>
    </row>
    <row r="81" spans="1:8" x14ac:dyDescent="0.25">
      <c r="A81" s="3">
        <v>70</v>
      </c>
      <c r="B81" s="3" t="s">
        <v>24</v>
      </c>
      <c r="C81" s="3" t="s">
        <v>25</v>
      </c>
      <c r="D81" s="3" t="s">
        <v>26</v>
      </c>
      <c r="E81" s="4">
        <v>27545</v>
      </c>
      <c r="F81" s="3" t="s">
        <v>111</v>
      </c>
      <c r="G81" s="3" t="s">
        <v>243</v>
      </c>
      <c r="H81" s="32">
        <v>76700</v>
      </c>
    </row>
  </sheetData>
  <mergeCells count="3">
    <mergeCell ref="C7:F7"/>
    <mergeCell ref="C8:F8"/>
    <mergeCell ref="C9:F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tabColor theme="7" tint="-0.249977111117893"/>
  </sheetPr>
  <dimension ref="A11:J87"/>
  <sheetViews>
    <sheetView workbookViewId="0"/>
  </sheetViews>
  <sheetFormatPr defaultColWidth="9.140625" defaultRowHeight="15" x14ac:dyDescent="0.25"/>
  <cols>
    <col min="1" max="1" width="15.140625" style="11" customWidth="1"/>
    <col min="2" max="3" width="21.140625" style="11" customWidth="1"/>
    <col min="4" max="4" width="20.28515625" style="11" customWidth="1"/>
    <col min="5" max="7" width="9.140625" style="2"/>
    <col min="8" max="8" width="9.140625" style="23"/>
    <col min="9" max="9" width="19" style="11" bestFit="1" customWidth="1"/>
    <col min="10" max="10" width="19" style="28" bestFit="1" customWidth="1"/>
    <col min="11" max="16384" width="9.140625" style="2"/>
  </cols>
  <sheetData>
    <row r="11" spans="1:10" x14ac:dyDescent="0.25">
      <c r="A11" s="5" t="s">
        <v>216</v>
      </c>
      <c r="B11" s="5" t="s">
        <v>217</v>
      </c>
      <c r="C11" s="5" t="s">
        <v>226</v>
      </c>
      <c r="D11" s="6" t="s">
        <v>218</v>
      </c>
      <c r="G11" s="20" t="s">
        <v>225</v>
      </c>
      <c r="H11" s="30" t="s">
        <v>226</v>
      </c>
      <c r="I11" s="25" t="s">
        <v>250</v>
      </c>
      <c r="J11" s="26" t="s">
        <v>230</v>
      </c>
    </row>
    <row r="12" spans="1:10" x14ac:dyDescent="0.25">
      <c r="A12" s="18">
        <v>1</v>
      </c>
      <c r="B12" s="18" t="s">
        <v>224</v>
      </c>
      <c r="C12" s="18" t="s">
        <v>228</v>
      </c>
      <c r="D12" s="37">
        <v>1650</v>
      </c>
      <c r="G12" s="21" t="s">
        <v>224</v>
      </c>
      <c r="H12" s="22" t="s">
        <v>227</v>
      </c>
      <c r="I12" s="27">
        <f>COUNTIFS($B$12:$B$87,G12,$C$12:$C$87,H12)</f>
        <v>8</v>
      </c>
      <c r="J12" s="36">
        <f>SUMIFS($D$12:$D$87,$B$12:$B$87,G12,$C$12:$C$87,H12)</f>
        <v>14700</v>
      </c>
    </row>
    <row r="13" spans="1:10" x14ac:dyDescent="0.25">
      <c r="A13" s="18">
        <v>2</v>
      </c>
      <c r="B13" s="18" t="s">
        <v>224</v>
      </c>
      <c r="C13" s="18" t="s">
        <v>227</v>
      </c>
      <c r="D13" s="37">
        <v>1650</v>
      </c>
      <c r="G13" s="21" t="s">
        <v>221</v>
      </c>
      <c r="H13" s="22" t="s">
        <v>228</v>
      </c>
      <c r="I13" s="27">
        <f t="shared" ref="I13:I16" si="0">COUNTIFS($B$12:$B$87,G13,$C$12:$C$87,H13)</f>
        <v>6</v>
      </c>
      <c r="J13" s="36">
        <f t="shared" ref="J13:J16" si="1">SUMIFS($D$12:$D$87,$B$12:$B$87,G13,$C$12:$C$87,H13)</f>
        <v>19550</v>
      </c>
    </row>
    <row r="14" spans="1:10" x14ac:dyDescent="0.25">
      <c r="A14" s="18">
        <v>3</v>
      </c>
      <c r="B14" s="18" t="s">
        <v>224</v>
      </c>
      <c r="C14" s="18" t="s">
        <v>227</v>
      </c>
      <c r="D14" s="37">
        <v>1800</v>
      </c>
      <c r="G14" s="21" t="s">
        <v>222</v>
      </c>
      <c r="H14" s="22" t="s">
        <v>229</v>
      </c>
      <c r="I14" s="27">
        <f t="shared" si="0"/>
        <v>4</v>
      </c>
      <c r="J14" s="36">
        <f t="shared" si="1"/>
        <v>9250</v>
      </c>
    </row>
    <row r="15" spans="1:10" x14ac:dyDescent="0.25">
      <c r="A15" s="18">
        <v>4</v>
      </c>
      <c r="B15" s="18" t="s">
        <v>220</v>
      </c>
      <c r="C15" s="18" t="s">
        <v>229</v>
      </c>
      <c r="D15" s="37">
        <v>4400</v>
      </c>
      <c r="G15" s="21" t="s">
        <v>223</v>
      </c>
      <c r="H15" s="22" t="s">
        <v>228</v>
      </c>
      <c r="I15" s="27">
        <f t="shared" si="0"/>
        <v>6</v>
      </c>
      <c r="J15" s="36">
        <f t="shared" si="1"/>
        <v>19050</v>
      </c>
    </row>
    <row r="16" spans="1:10" x14ac:dyDescent="0.25">
      <c r="A16" s="18">
        <v>5</v>
      </c>
      <c r="B16" s="18" t="s">
        <v>221</v>
      </c>
      <c r="C16" s="18" t="s">
        <v>228</v>
      </c>
      <c r="D16" s="37">
        <v>3300</v>
      </c>
      <c r="G16" s="21" t="s">
        <v>221</v>
      </c>
      <c r="H16" s="22" t="s">
        <v>227</v>
      </c>
      <c r="I16" s="27">
        <f t="shared" si="0"/>
        <v>2</v>
      </c>
      <c r="J16" s="36">
        <f t="shared" si="1"/>
        <v>3350</v>
      </c>
    </row>
    <row r="17" spans="1:9" x14ac:dyDescent="0.25">
      <c r="A17" s="18">
        <v>6</v>
      </c>
      <c r="B17" s="18" t="s">
        <v>224</v>
      </c>
      <c r="C17" s="18" t="s">
        <v>228</v>
      </c>
      <c r="D17" s="37">
        <v>3300</v>
      </c>
      <c r="G17" s="19"/>
      <c r="H17" s="24"/>
      <c r="I17" s="29"/>
    </row>
    <row r="18" spans="1:9" x14ac:dyDescent="0.25">
      <c r="A18" s="18">
        <v>7</v>
      </c>
      <c r="B18" s="18" t="s">
        <v>222</v>
      </c>
      <c r="C18" s="18" t="s">
        <v>227</v>
      </c>
      <c r="D18" s="37">
        <v>4050</v>
      </c>
      <c r="G18" s="19"/>
    </row>
    <row r="19" spans="1:9" x14ac:dyDescent="0.25">
      <c r="A19" s="18">
        <v>8</v>
      </c>
      <c r="B19" s="18" t="s">
        <v>221</v>
      </c>
      <c r="C19" s="18" t="s">
        <v>228</v>
      </c>
      <c r="D19" s="37">
        <v>3400</v>
      </c>
      <c r="G19" s="19"/>
    </row>
    <row r="20" spans="1:9" x14ac:dyDescent="0.25">
      <c r="A20" s="18">
        <v>9</v>
      </c>
      <c r="B20" s="18" t="s">
        <v>220</v>
      </c>
      <c r="C20" s="18" t="s">
        <v>229</v>
      </c>
      <c r="D20" s="37">
        <v>500</v>
      </c>
    </row>
    <row r="21" spans="1:9" x14ac:dyDescent="0.25">
      <c r="A21" s="18">
        <v>10</v>
      </c>
      <c r="B21" s="18" t="s">
        <v>224</v>
      </c>
      <c r="C21" s="18" t="s">
        <v>229</v>
      </c>
      <c r="D21" s="37">
        <v>3400</v>
      </c>
    </row>
    <row r="22" spans="1:9" x14ac:dyDescent="0.25">
      <c r="A22" s="18">
        <v>11</v>
      </c>
      <c r="B22" s="18" t="s">
        <v>223</v>
      </c>
      <c r="C22" s="18" t="s">
        <v>228</v>
      </c>
      <c r="D22" s="37">
        <v>4100</v>
      </c>
    </row>
    <row r="23" spans="1:9" x14ac:dyDescent="0.25">
      <c r="A23" s="18">
        <v>12</v>
      </c>
      <c r="B23" s="18" t="s">
        <v>224</v>
      </c>
      <c r="C23" s="18" t="s">
        <v>229</v>
      </c>
      <c r="D23" s="37">
        <v>3350</v>
      </c>
    </row>
    <row r="24" spans="1:9" x14ac:dyDescent="0.25">
      <c r="A24" s="18">
        <v>13</v>
      </c>
      <c r="B24" s="18" t="s">
        <v>219</v>
      </c>
      <c r="C24" s="18" t="s">
        <v>229</v>
      </c>
      <c r="D24" s="37">
        <v>900</v>
      </c>
    </row>
    <row r="25" spans="1:9" x14ac:dyDescent="0.25">
      <c r="A25" s="18">
        <v>14</v>
      </c>
      <c r="B25" s="18" t="s">
        <v>224</v>
      </c>
      <c r="C25" s="18" t="s">
        <v>229</v>
      </c>
      <c r="D25" s="37">
        <v>2500</v>
      </c>
    </row>
    <row r="26" spans="1:9" x14ac:dyDescent="0.25">
      <c r="A26" s="18">
        <v>15</v>
      </c>
      <c r="B26" s="18" t="s">
        <v>220</v>
      </c>
      <c r="C26" s="18" t="s">
        <v>228</v>
      </c>
      <c r="D26" s="37">
        <v>4100</v>
      </c>
    </row>
    <row r="27" spans="1:9" x14ac:dyDescent="0.25">
      <c r="A27" s="18">
        <v>16</v>
      </c>
      <c r="B27" s="18" t="s">
        <v>221</v>
      </c>
      <c r="C27" s="18" t="s">
        <v>228</v>
      </c>
      <c r="D27" s="37">
        <v>4000</v>
      </c>
    </row>
    <row r="28" spans="1:9" x14ac:dyDescent="0.25">
      <c r="A28" s="18">
        <v>17</v>
      </c>
      <c r="B28" s="18" t="s">
        <v>219</v>
      </c>
      <c r="C28" s="18" t="s">
        <v>229</v>
      </c>
      <c r="D28" s="37">
        <v>4300</v>
      </c>
    </row>
    <row r="29" spans="1:9" x14ac:dyDescent="0.25">
      <c r="A29" s="18">
        <v>18</v>
      </c>
      <c r="B29" s="18" t="s">
        <v>222</v>
      </c>
      <c r="C29" s="18" t="s">
        <v>227</v>
      </c>
      <c r="D29" s="37">
        <v>2000</v>
      </c>
    </row>
    <row r="30" spans="1:9" x14ac:dyDescent="0.25">
      <c r="A30" s="18">
        <v>19</v>
      </c>
      <c r="B30" s="18" t="s">
        <v>221</v>
      </c>
      <c r="C30" s="18" t="s">
        <v>228</v>
      </c>
      <c r="D30" s="37">
        <v>1900</v>
      </c>
    </row>
    <row r="31" spans="1:9" x14ac:dyDescent="0.25">
      <c r="A31" s="18">
        <v>20</v>
      </c>
      <c r="B31" s="18" t="s">
        <v>221</v>
      </c>
      <c r="C31" s="18" t="s">
        <v>227</v>
      </c>
      <c r="D31" s="37">
        <v>2550</v>
      </c>
    </row>
    <row r="32" spans="1:9" x14ac:dyDescent="0.25">
      <c r="A32" s="18">
        <v>21</v>
      </c>
      <c r="B32" s="18" t="s">
        <v>223</v>
      </c>
      <c r="C32" s="18" t="s">
        <v>229</v>
      </c>
      <c r="D32" s="37">
        <v>4000</v>
      </c>
    </row>
    <row r="33" spans="1:4" x14ac:dyDescent="0.25">
      <c r="A33" s="18">
        <v>22</v>
      </c>
      <c r="B33" s="18" t="s">
        <v>223</v>
      </c>
      <c r="C33" s="18" t="s">
        <v>228</v>
      </c>
      <c r="D33" s="37">
        <v>1700</v>
      </c>
    </row>
    <row r="34" spans="1:4" x14ac:dyDescent="0.25">
      <c r="A34" s="18">
        <v>23</v>
      </c>
      <c r="B34" s="18" t="s">
        <v>219</v>
      </c>
      <c r="C34" s="18" t="s">
        <v>227</v>
      </c>
      <c r="D34" s="37">
        <v>2450</v>
      </c>
    </row>
    <row r="35" spans="1:4" x14ac:dyDescent="0.25">
      <c r="A35" s="18">
        <v>24</v>
      </c>
      <c r="B35" s="18" t="s">
        <v>224</v>
      </c>
      <c r="C35" s="18" t="s">
        <v>229</v>
      </c>
      <c r="D35" s="37">
        <v>2150</v>
      </c>
    </row>
    <row r="36" spans="1:4" x14ac:dyDescent="0.25">
      <c r="A36" s="18">
        <v>25</v>
      </c>
      <c r="B36" s="18" t="s">
        <v>224</v>
      </c>
      <c r="C36" s="18" t="s">
        <v>227</v>
      </c>
      <c r="D36" s="37">
        <v>50</v>
      </c>
    </row>
    <row r="37" spans="1:4" x14ac:dyDescent="0.25">
      <c r="A37" s="18">
        <v>26</v>
      </c>
      <c r="B37" s="18" t="s">
        <v>224</v>
      </c>
      <c r="C37" s="18" t="s">
        <v>229</v>
      </c>
      <c r="D37" s="37">
        <v>2150</v>
      </c>
    </row>
    <row r="38" spans="1:4" x14ac:dyDescent="0.25">
      <c r="A38" s="18">
        <v>27</v>
      </c>
      <c r="B38" s="18" t="s">
        <v>221</v>
      </c>
      <c r="C38" s="18" t="s">
        <v>229</v>
      </c>
      <c r="D38" s="37">
        <v>2150</v>
      </c>
    </row>
    <row r="39" spans="1:4" x14ac:dyDescent="0.25">
      <c r="A39" s="18">
        <v>28</v>
      </c>
      <c r="B39" s="18" t="s">
        <v>223</v>
      </c>
      <c r="C39" s="18" t="s">
        <v>227</v>
      </c>
      <c r="D39" s="37">
        <v>1400</v>
      </c>
    </row>
    <row r="40" spans="1:4" x14ac:dyDescent="0.25">
      <c r="A40" s="18">
        <v>29</v>
      </c>
      <c r="B40" s="18" t="s">
        <v>224</v>
      </c>
      <c r="C40" s="18" t="s">
        <v>228</v>
      </c>
      <c r="D40" s="37">
        <v>150</v>
      </c>
    </row>
    <row r="41" spans="1:4" x14ac:dyDescent="0.25">
      <c r="A41" s="18">
        <v>30</v>
      </c>
      <c r="B41" s="18" t="s">
        <v>224</v>
      </c>
      <c r="C41" s="18" t="s">
        <v>228</v>
      </c>
      <c r="D41" s="37">
        <v>500</v>
      </c>
    </row>
    <row r="42" spans="1:4" x14ac:dyDescent="0.25">
      <c r="A42" s="18">
        <v>31</v>
      </c>
      <c r="B42" s="18" t="s">
        <v>223</v>
      </c>
      <c r="C42" s="18" t="s">
        <v>229</v>
      </c>
      <c r="D42" s="37">
        <v>1400</v>
      </c>
    </row>
    <row r="43" spans="1:4" x14ac:dyDescent="0.25">
      <c r="A43" s="18">
        <v>32</v>
      </c>
      <c r="B43" s="18" t="s">
        <v>224</v>
      </c>
      <c r="C43" s="18" t="s">
        <v>229</v>
      </c>
      <c r="D43" s="37">
        <v>1650</v>
      </c>
    </row>
    <row r="44" spans="1:4" x14ac:dyDescent="0.25">
      <c r="A44" s="18">
        <v>33</v>
      </c>
      <c r="B44" s="18" t="s">
        <v>224</v>
      </c>
      <c r="C44" s="18" t="s">
        <v>228</v>
      </c>
      <c r="D44" s="37">
        <v>600</v>
      </c>
    </row>
    <row r="45" spans="1:4" x14ac:dyDescent="0.25">
      <c r="A45" s="18">
        <v>34</v>
      </c>
      <c r="B45" s="18" t="s">
        <v>219</v>
      </c>
      <c r="C45" s="18" t="s">
        <v>228</v>
      </c>
      <c r="D45" s="37">
        <v>1150</v>
      </c>
    </row>
    <row r="46" spans="1:4" x14ac:dyDescent="0.25">
      <c r="A46" s="18">
        <v>35</v>
      </c>
      <c r="B46" s="18" t="s">
        <v>224</v>
      </c>
      <c r="C46" s="18" t="s">
        <v>228</v>
      </c>
      <c r="D46" s="37">
        <v>4600</v>
      </c>
    </row>
    <row r="47" spans="1:4" x14ac:dyDescent="0.25">
      <c r="A47" s="18">
        <v>36</v>
      </c>
      <c r="B47" s="18" t="s">
        <v>223</v>
      </c>
      <c r="C47" s="18" t="s">
        <v>228</v>
      </c>
      <c r="D47" s="37">
        <v>2450</v>
      </c>
    </row>
    <row r="48" spans="1:4" x14ac:dyDescent="0.25">
      <c r="A48" s="18">
        <v>37</v>
      </c>
      <c r="B48" s="18" t="s">
        <v>219</v>
      </c>
      <c r="C48" s="18" t="s">
        <v>227</v>
      </c>
      <c r="D48" s="37">
        <v>4000</v>
      </c>
    </row>
    <row r="49" spans="1:4" x14ac:dyDescent="0.25">
      <c r="A49" s="18">
        <v>38</v>
      </c>
      <c r="B49" s="18" t="s">
        <v>221</v>
      </c>
      <c r="C49" s="18" t="s">
        <v>229</v>
      </c>
      <c r="D49" s="37">
        <v>2400</v>
      </c>
    </row>
    <row r="50" spans="1:4" x14ac:dyDescent="0.25">
      <c r="A50" s="18">
        <v>39</v>
      </c>
      <c r="B50" s="18" t="s">
        <v>220</v>
      </c>
      <c r="C50" s="18" t="s">
        <v>227</v>
      </c>
      <c r="D50" s="37">
        <v>250</v>
      </c>
    </row>
    <row r="51" spans="1:4" x14ac:dyDescent="0.25">
      <c r="A51" s="18">
        <v>40</v>
      </c>
      <c r="B51" s="18" t="s">
        <v>222</v>
      </c>
      <c r="C51" s="18" t="s">
        <v>227</v>
      </c>
      <c r="D51" s="37">
        <v>2350</v>
      </c>
    </row>
    <row r="52" spans="1:4" x14ac:dyDescent="0.25">
      <c r="A52" s="18">
        <v>41</v>
      </c>
      <c r="B52" s="18" t="s">
        <v>223</v>
      </c>
      <c r="C52" s="18" t="s">
        <v>228</v>
      </c>
      <c r="D52" s="37">
        <v>3300</v>
      </c>
    </row>
    <row r="53" spans="1:4" x14ac:dyDescent="0.25">
      <c r="A53" s="18">
        <v>42</v>
      </c>
      <c r="B53" s="18" t="s">
        <v>224</v>
      </c>
      <c r="C53" s="18" t="s">
        <v>227</v>
      </c>
      <c r="D53" s="37">
        <v>1500</v>
      </c>
    </row>
    <row r="54" spans="1:4" x14ac:dyDescent="0.25">
      <c r="A54" s="18">
        <v>43</v>
      </c>
      <c r="B54" s="18" t="s">
        <v>219</v>
      </c>
      <c r="C54" s="18" t="s">
        <v>228</v>
      </c>
      <c r="D54" s="37">
        <v>450</v>
      </c>
    </row>
    <row r="55" spans="1:4" x14ac:dyDescent="0.25">
      <c r="A55" s="18">
        <v>44</v>
      </c>
      <c r="B55" s="18" t="s">
        <v>223</v>
      </c>
      <c r="C55" s="18" t="s">
        <v>228</v>
      </c>
      <c r="D55" s="37">
        <v>4900</v>
      </c>
    </row>
    <row r="56" spans="1:4" x14ac:dyDescent="0.25">
      <c r="A56" s="18">
        <v>45</v>
      </c>
      <c r="B56" s="18" t="s">
        <v>223</v>
      </c>
      <c r="C56" s="18" t="s">
        <v>227</v>
      </c>
      <c r="D56" s="37">
        <v>3400</v>
      </c>
    </row>
    <row r="57" spans="1:4" x14ac:dyDescent="0.25">
      <c r="A57" s="18">
        <v>46</v>
      </c>
      <c r="B57" s="18" t="s">
        <v>221</v>
      </c>
      <c r="C57" s="18" t="s">
        <v>227</v>
      </c>
      <c r="D57" s="37">
        <v>800</v>
      </c>
    </row>
    <row r="58" spans="1:4" x14ac:dyDescent="0.25">
      <c r="A58" s="18">
        <v>47</v>
      </c>
      <c r="B58" s="18" t="s">
        <v>224</v>
      </c>
      <c r="C58" s="18" t="s">
        <v>228</v>
      </c>
      <c r="D58" s="37">
        <v>4850</v>
      </c>
    </row>
    <row r="59" spans="1:4" x14ac:dyDescent="0.25">
      <c r="A59" s="18">
        <v>48</v>
      </c>
      <c r="B59" s="18" t="s">
        <v>224</v>
      </c>
      <c r="C59" s="18" t="s">
        <v>229</v>
      </c>
      <c r="D59" s="37">
        <v>2850</v>
      </c>
    </row>
    <row r="60" spans="1:4" x14ac:dyDescent="0.25">
      <c r="A60" s="18">
        <v>49</v>
      </c>
      <c r="B60" s="18" t="s">
        <v>220</v>
      </c>
      <c r="C60" s="18" t="s">
        <v>227</v>
      </c>
      <c r="D60" s="37">
        <v>2500</v>
      </c>
    </row>
    <row r="61" spans="1:4" x14ac:dyDescent="0.25">
      <c r="A61" s="18">
        <v>50</v>
      </c>
      <c r="B61" s="18" t="s">
        <v>219</v>
      </c>
      <c r="C61" s="18" t="s">
        <v>227</v>
      </c>
      <c r="D61" s="37">
        <v>800</v>
      </c>
    </row>
    <row r="62" spans="1:4" x14ac:dyDescent="0.25">
      <c r="A62" s="18">
        <v>51</v>
      </c>
      <c r="B62" s="18" t="s">
        <v>219</v>
      </c>
      <c r="C62" s="18" t="s">
        <v>227</v>
      </c>
      <c r="D62" s="37">
        <v>2900</v>
      </c>
    </row>
    <row r="63" spans="1:4" x14ac:dyDescent="0.25">
      <c r="A63" s="18">
        <v>52</v>
      </c>
      <c r="B63" s="18" t="s">
        <v>224</v>
      </c>
      <c r="C63" s="18" t="s">
        <v>227</v>
      </c>
      <c r="D63" s="37">
        <v>2250</v>
      </c>
    </row>
    <row r="64" spans="1:4" x14ac:dyDescent="0.25">
      <c r="A64" s="18">
        <v>53</v>
      </c>
      <c r="B64" s="18" t="s">
        <v>224</v>
      </c>
      <c r="C64" s="18" t="s">
        <v>227</v>
      </c>
      <c r="D64" s="37">
        <v>2500</v>
      </c>
    </row>
    <row r="65" spans="1:4" x14ac:dyDescent="0.25">
      <c r="A65" s="18">
        <v>54</v>
      </c>
      <c r="B65" s="18" t="s">
        <v>224</v>
      </c>
      <c r="C65" s="18" t="s">
        <v>227</v>
      </c>
      <c r="D65" s="37">
        <v>900</v>
      </c>
    </row>
    <row r="66" spans="1:4" x14ac:dyDescent="0.25">
      <c r="A66" s="18">
        <v>55</v>
      </c>
      <c r="B66" s="18" t="s">
        <v>222</v>
      </c>
      <c r="C66" s="18" t="s">
        <v>229</v>
      </c>
      <c r="D66" s="37">
        <v>1050</v>
      </c>
    </row>
    <row r="67" spans="1:4" x14ac:dyDescent="0.25">
      <c r="A67" s="18">
        <v>56</v>
      </c>
      <c r="B67" s="18" t="s">
        <v>220</v>
      </c>
      <c r="C67" s="18" t="s">
        <v>227</v>
      </c>
      <c r="D67" s="37">
        <v>2850</v>
      </c>
    </row>
    <row r="68" spans="1:4" x14ac:dyDescent="0.25">
      <c r="A68" s="18">
        <v>57</v>
      </c>
      <c r="B68" s="18" t="s">
        <v>220</v>
      </c>
      <c r="C68" s="18" t="s">
        <v>229</v>
      </c>
      <c r="D68" s="37">
        <v>3650</v>
      </c>
    </row>
    <row r="69" spans="1:4" x14ac:dyDescent="0.25">
      <c r="A69" s="18">
        <v>58</v>
      </c>
      <c r="B69" s="18" t="s">
        <v>224</v>
      </c>
      <c r="C69" s="18" t="s">
        <v>228</v>
      </c>
      <c r="D69" s="37">
        <v>4800</v>
      </c>
    </row>
    <row r="70" spans="1:4" x14ac:dyDescent="0.25">
      <c r="A70" s="18">
        <v>59</v>
      </c>
      <c r="B70" s="18" t="s">
        <v>221</v>
      </c>
      <c r="C70" s="18" t="s">
        <v>228</v>
      </c>
      <c r="D70" s="37">
        <v>2650</v>
      </c>
    </row>
    <row r="71" spans="1:4" x14ac:dyDescent="0.25">
      <c r="A71" s="18">
        <v>60</v>
      </c>
      <c r="B71" s="18" t="s">
        <v>222</v>
      </c>
      <c r="C71" s="18" t="s">
        <v>229</v>
      </c>
      <c r="D71" s="37">
        <v>2800</v>
      </c>
    </row>
    <row r="72" spans="1:4" x14ac:dyDescent="0.25">
      <c r="A72" s="18">
        <v>61</v>
      </c>
      <c r="B72" s="18" t="s">
        <v>219</v>
      </c>
      <c r="C72" s="18" t="s">
        <v>227</v>
      </c>
      <c r="D72" s="37">
        <v>3050</v>
      </c>
    </row>
    <row r="73" spans="1:4" x14ac:dyDescent="0.25">
      <c r="A73" s="18">
        <v>62</v>
      </c>
      <c r="B73" s="18" t="s">
        <v>224</v>
      </c>
      <c r="C73" s="18" t="s">
        <v>228</v>
      </c>
      <c r="D73" s="37">
        <v>2700</v>
      </c>
    </row>
    <row r="74" spans="1:4" x14ac:dyDescent="0.25">
      <c r="A74" s="18">
        <v>63</v>
      </c>
      <c r="B74" s="18" t="s">
        <v>223</v>
      </c>
      <c r="C74" s="18" t="s">
        <v>228</v>
      </c>
      <c r="D74" s="37">
        <v>2600</v>
      </c>
    </row>
    <row r="75" spans="1:4" x14ac:dyDescent="0.25">
      <c r="A75" s="18">
        <v>64</v>
      </c>
      <c r="B75" s="18" t="s">
        <v>220</v>
      </c>
      <c r="C75" s="18" t="s">
        <v>228</v>
      </c>
      <c r="D75" s="37">
        <v>50</v>
      </c>
    </row>
    <row r="76" spans="1:4" x14ac:dyDescent="0.25">
      <c r="A76" s="18">
        <v>65</v>
      </c>
      <c r="B76" s="18" t="s">
        <v>223</v>
      </c>
      <c r="C76" s="18" t="s">
        <v>229</v>
      </c>
      <c r="D76" s="37">
        <v>3700</v>
      </c>
    </row>
    <row r="77" spans="1:4" x14ac:dyDescent="0.25">
      <c r="A77" s="18">
        <v>66</v>
      </c>
      <c r="B77" s="18" t="s">
        <v>219</v>
      </c>
      <c r="C77" s="18" t="s">
        <v>229</v>
      </c>
      <c r="D77" s="37">
        <v>2450</v>
      </c>
    </row>
    <row r="78" spans="1:4" x14ac:dyDescent="0.25">
      <c r="A78" s="18">
        <v>67</v>
      </c>
      <c r="B78" s="18" t="s">
        <v>224</v>
      </c>
      <c r="C78" s="18" t="s">
        <v>228</v>
      </c>
      <c r="D78" s="37">
        <v>1300</v>
      </c>
    </row>
    <row r="79" spans="1:4" x14ac:dyDescent="0.25">
      <c r="A79" s="18">
        <v>68</v>
      </c>
      <c r="B79" s="18" t="s">
        <v>222</v>
      </c>
      <c r="C79" s="18" t="s">
        <v>227</v>
      </c>
      <c r="D79" s="37">
        <v>50</v>
      </c>
    </row>
    <row r="80" spans="1:4" x14ac:dyDescent="0.25">
      <c r="A80" s="18">
        <v>69</v>
      </c>
      <c r="B80" s="18" t="s">
        <v>221</v>
      </c>
      <c r="C80" s="18" t="s">
        <v>228</v>
      </c>
      <c r="D80" s="37">
        <v>4300</v>
      </c>
    </row>
    <row r="81" spans="1:4" x14ac:dyDescent="0.25">
      <c r="A81" s="18">
        <v>70</v>
      </c>
      <c r="B81" s="18" t="s">
        <v>224</v>
      </c>
      <c r="C81" s="18" t="s">
        <v>229</v>
      </c>
      <c r="D81" s="37">
        <v>4600</v>
      </c>
    </row>
    <row r="82" spans="1:4" x14ac:dyDescent="0.25">
      <c r="A82" s="18">
        <v>71</v>
      </c>
      <c r="B82" s="18" t="s">
        <v>224</v>
      </c>
      <c r="C82" s="18" t="s">
        <v>229</v>
      </c>
      <c r="D82" s="37">
        <v>4850</v>
      </c>
    </row>
    <row r="83" spans="1:4" x14ac:dyDescent="0.25">
      <c r="A83" s="18">
        <v>72</v>
      </c>
      <c r="B83" s="18" t="s">
        <v>224</v>
      </c>
      <c r="C83" s="18" t="s">
        <v>228</v>
      </c>
      <c r="D83" s="37">
        <v>900</v>
      </c>
    </row>
    <row r="84" spans="1:4" x14ac:dyDescent="0.25">
      <c r="A84" s="18">
        <v>73</v>
      </c>
      <c r="B84" s="18" t="s">
        <v>221</v>
      </c>
      <c r="C84" s="18" t="s">
        <v>229</v>
      </c>
      <c r="D84" s="37">
        <v>450</v>
      </c>
    </row>
    <row r="85" spans="1:4" x14ac:dyDescent="0.25">
      <c r="A85" s="18">
        <v>74</v>
      </c>
      <c r="B85" s="18" t="s">
        <v>222</v>
      </c>
      <c r="C85" s="18" t="s">
        <v>229</v>
      </c>
      <c r="D85" s="37">
        <v>3100</v>
      </c>
    </row>
    <row r="86" spans="1:4" x14ac:dyDescent="0.25">
      <c r="A86" s="18">
        <v>75</v>
      </c>
      <c r="B86" s="18" t="s">
        <v>222</v>
      </c>
      <c r="C86" s="18" t="s">
        <v>229</v>
      </c>
      <c r="D86" s="37">
        <v>2300</v>
      </c>
    </row>
    <row r="87" spans="1:4" x14ac:dyDescent="0.25">
      <c r="A87" s="18">
        <v>76</v>
      </c>
      <c r="B87" s="18" t="s">
        <v>224</v>
      </c>
      <c r="C87" s="18" t="s">
        <v>227</v>
      </c>
      <c r="D87" s="37">
        <v>4050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Вложенная ЕСЛИ</vt:lpstr>
      <vt:lpstr>И, ИЛИ</vt:lpstr>
      <vt:lpstr>СЧЁТЕСЛИ</vt:lpstr>
      <vt:lpstr>СУММЕСЛИ</vt:lpstr>
      <vt:lpstr>СЧЁТЕСЛИМН</vt:lpstr>
      <vt:lpstr>СУММЕСЛИМН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kristy</dc:creator>
  <cp:lastModifiedBy>admin</cp:lastModifiedBy>
  <dcterms:created xsi:type="dcterms:W3CDTF">2015-10-26T04:23:56Z</dcterms:created>
  <dcterms:modified xsi:type="dcterms:W3CDTF">2022-09-30T21:36:41Z</dcterms:modified>
</cp:coreProperties>
</file>