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v\bmstu-7th-term\economics\lab3\"/>
    </mc:Choice>
  </mc:AlternateContent>
  <xr:revisionPtr revIDLastSave="0" documentId="13_ncr:1_{0076494C-ADCC-49A5-9984-42B8F11BA4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7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L7" i="7" s="1"/>
  <c r="M7" i="7" s="1"/>
  <c r="H8" i="7" l="1"/>
  <c r="L4" i="7"/>
  <c r="M4" i="7" s="1"/>
  <c r="H4" i="7"/>
  <c r="L5" i="7"/>
  <c r="M5" i="7" s="1"/>
  <c r="L6" i="7"/>
  <c r="M6" i="7" s="1"/>
  <c r="I4" i="7" l="1"/>
  <c r="I6" i="7" s="1"/>
  <c r="I3" i="7" s="1"/>
  <c r="H11" i="7"/>
  <c r="H12" i="7"/>
  <c r="I8" i="7" l="1"/>
  <c r="I21" i="7"/>
  <c r="I22" i="7"/>
  <c r="I20" i="7"/>
  <c r="I19" i="7"/>
  <c r="I11" i="7" l="1"/>
  <c r="I14" i="7" s="1"/>
  <c r="I12" i="7"/>
  <c r="I16" i="7"/>
</calcChain>
</file>

<file path=xl/sharedStrings.xml><?xml version="1.0" encoding="utf-8"?>
<sst xmlns="http://schemas.openxmlformats.org/spreadsheetml/2006/main" count="49" uniqueCount="43">
  <si>
    <t>Сокращение длительности производственного цикла, %</t>
  </si>
  <si>
    <t>Показатели</t>
  </si>
  <si>
    <t>Года</t>
  </si>
  <si>
    <t>Стоимости групп</t>
  </si>
  <si>
    <t>Текущий</t>
  </si>
  <si>
    <t>Плановый</t>
  </si>
  <si>
    <t>Группа</t>
  </si>
  <si>
    <t>Периоды</t>
  </si>
  <si>
    <t>Незавершенное производство, %</t>
  </si>
  <si>
    <t>Коэффициент оборачиваемости оборотных средств предприятия, обороты</t>
  </si>
  <si>
    <t>Январь (текущий год)</t>
  </si>
  <si>
    <t>Февраль</t>
  </si>
  <si>
    <t>Длительность одного оборота, дни</t>
  </si>
  <si>
    <t>Март</t>
  </si>
  <si>
    <t>Коэффициент загрузки оборотных средств</t>
  </si>
  <si>
    <t>Апрель</t>
  </si>
  <si>
    <t>Май</t>
  </si>
  <si>
    <t>Изменение длительности оборота оборотных средств, дни</t>
  </si>
  <si>
    <t>Июнь</t>
  </si>
  <si>
    <t>Июль</t>
  </si>
  <si>
    <t>Август</t>
  </si>
  <si>
    <t>Сентябрь</t>
  </si>
  <si>
    <t>Октябрь</t>
  </si>
  <si>
    <t>Производственный запас, %</t>
  </si>
  <si>
    <t>Ноябрь</t>
  </si>
  <si>
    <t>Незаврешенное производство, %</t>
  </si>
  <si>
    <t>Декабрь</t>
  </si>
  <si>
    <t>Расходы будущих периодов, %</t>
  </si>
  <si>
    <t>Январь (планируемый год)</t>
  </si>
  <si>
    <t>Готовая продукция, %</t>
  </si>
  <si>
    <t>n</t>
  </si>
  <si>
    <t>T</t>
  </si>
  <si>
    <t>Структура оборотных средств предприятия</t>
  </si>
  <si>
    <t>Объем реализованной продукции, тыс. руб.</t>
  </si>
  <si>
    <t>Норматив оборотных средств, тыс. руб.</t>
  </si>
  <si>
    <t>Норматив оборотных средств в незавершенном производстве, тыс. руб.</t>
  </si>
  <si>
    <t>Производственный запас, тыс. руб.</t>
  </si>
  <si>
    <t>Незавершенное производство, тыс. руб.</t>
  </si>
  <si>
    <t>Высвобождение оборотных средств в незавершенном производстве, тыс. руб.</t>
  </si>
  <si>
    <t>Готовая продукция, тыс. руб.</t>
  </si>
  <si>
    <t>Средние остатки оборотных средств на начало месяца по счетам оборотных средств, тыс. руб.</t>
  </si>
  <si>
    <t>Расходы будущих периодов, тыс. руб.</t>
  </si>
  <si>
    <t>Возможный прирост объема реализованной продукции вследствие ускорения оборачиваемости,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</si>
</sst>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left"/>
    </xf>
    <xf numFmtId="0" fontId="2" fillId="2" borderId="1" xfId="1" applyFont="1" applyBorder="1" applyAlignment="1">
      <alignment horizontal="left" wrapText="1"/>
    </xf>
    <xf numFmtId="0" fontId="2" fillId="2" borderId="1" xfId="1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2" fillId="2" borderId="1" xfId="1" applyFont="1" applyBorder="1"/>
    <xf numFmtId="0" fontId="2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/>
  </cellXfs>
  <cellStyles count="2">
    <cellStyle name="40% — акцент3" xfId="1" builtinId="3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4920-1DF7-4CFC-A821-9454EDE03924}">
  <dimension ref="A1:M30"/>
  <sheetViews>
    <sheetView tabSelected="1" workbookViewId="0">
      <selection activeCell="N25" sqref="N25"/>
    </sheetView>
  </sheetViews>
  <sheetFormatPr defaultRowHeight="15.75" x14ac:dyDescent="0.25"/>
  <cols>
    <col min="1" max="1" width="23.28515625" style="3" customWidth="1"/>
    <col min="2" max="2" width="17.28515625" style="3" customWidth="1"/>
    <col min="3" max="7" width="9.140625" style="3"/>
    <col min="8" max="8" width="12.140625" style="3" customWidth="1"/>
    <col min="9" max="9" width="12.5703125" style="3" customWidth="1"/>
    <col min="10" max="10" width="9.140625" style="3"/>
    <col min="11" max="11" width="22.42578125" style="3" customWidth="1"/>
    <col min="12" max="12" width="9.140625" style="3"/>
    <col min="13" max="13" width="11.5703125" style="3" customWidth="1"/>
    <col min="14" max="16384" width="9.140625" style="3"/>
  </cols>
  <sheetData>
    <row r="1" spans="1:13" x14ac:dyDescent="0.25">
      <c r="A1" s="1" t="s">
        <v>0</v>
      </c>
      <c r="B1" s="2">
        <v>20</v>
      </c>
      <c r="D1" s="4" t="s">
        <v>1</v>
      </c>
      <c r="E1" s="4"/>
      <c r="F1" s="4"/>
      <c r="G1" s="4"/>
      <c r="H1" s="5" t="s">
        <v>2</v>
      </c>
      <c r="I1" s="5"/>
      <c r="K1" s="5" t="s">
        <v>3</v>
      </c>
      <c r="L1" s="5"/>
      <c r="M1" s="5"/>
    </row>
    <row r="2" spans="1:13" x14ac:dyDescent="0.25">
      <c r="A2" s="1"/>
      <c r="B2" s="2"/>
      <c r="D2" s="4"/>
      <c r="E2" s="4"/>
      <c r="F2" s="4"/>
      <c r="G2" s="4"/>
      <c r="H2" s="6" t="s">
        <v>4</v>
      </c>
      <c r="I2" s="6" t="s">
        <v>5</v>
      </c>
      <c r="K2" s="4" t="s">
        <v>6</v>
      </c>
      <c r="L2" s="5" t="s">
        <v>7</v>
      </c>
      <c r="M2" s="5"/>
    </row>
    <row r="3" spans="1:13" x14ac:dyDescent="0.25">
      <c r="A3" s="1" t="s">
        <v>33</v>
      </c>
      <c r="B3" s="2">
        <v>3000</v>
      </c>
      <c r="D3" s="7" t="s">
        <v>34</v>
      </c>
      <c r="E3" s="7"/>
      <c r="F3" s="7"/>
      <c r="G3" s="7"/>
      <c r="H3" s="14">
        <f>(0.5*B10 + SUM(B11:B21) + 0.5*B22)/(B23-1)</f>
        <v>302.79166666666669</v>
      </c>
      <c r="I3" s="14">
        <f>H3-I6</f>
        <v>278.56833333333338</v>
      </c>
      <c r="K3" s="4"/>
      <c r="L3" s="6" t="s">
        <v>4</v>
      </c>
      <c r="M3" s="6" t="s">
        <v>5</v>
      </c>
    </row>
    <row r="4" spans="1:13" x14ac:dyDescent="0.25">
      <c r="A4" s="1"/>
      <c r="B4" s="2"/>
      <c r="D4" s="8" t="s">
        <v>35</v>
      </c>
      <c r="E4" s="8"/>
      <c r="F4" s="8"/>
      <c r="G4" s="8"/>
      <c r="H4" s="13">
        <f>H3*B28/100</f>
        <v>121.11666666666667</v>
      </c>
      <c r="I4" s="13">
        <f>H4*(1-0.2)</f>
        <v>96.893333333333345</v>
      </c>
      <c r="K4" s="9" t="s">
        <v>36</v>
      </c>
      <c r="L4" s="19">
        <f>H3*B27/100</f>
        <v>105.97708333333334</v>
      </c>
      <c r="M4" s="19">
        <f>L4</f>
        <v>105.97708333333334</v>
      </c>
    </row>
    <row r="5" spans="1:13" x14ac:dyDescent="0.25">
      <c r="A5" s="10" t="s">
        <v>8</v>
      </c>
      <c r="B5" s="11">
        <v>40</v>
      </c>
      <c r="D5" s="8"/>
      <c r="E5" s="8"/>
      <c r="F5" s="8"/>
      <c r="G5" s="8"/>
      <c r="H5" s="13"/>
      <c r="I5" s="13"/>
      <c r="K5" s="9" t="s">
        <v>37</v>
      </c>
      <c r="L5" s="19">
        <f>H3*B28/100</f>
        <v>121.11666666666667</v>
      </c>
      <c r="M5" s="19">
        <f>L5*(1-0.2)</f>
        <v>96.893333333333345</v>
      </c>
    </row>
    <row r="6" spans="1:13" x14ac:dyDescent="0.25">
      <c r="D6" s="8" t="s">
        <v>38</v>
      </c>
      <c r="E6" s="8"/>
      <c r="F6" s="8"/>
      <c r="G6" s="8"/>
      <c r="H6" s="17"/>
      <c r="I6" s="13">
        <f>H4-I4</f>
        <v>24.223333333333329</v>
      </c>
      <c r="K6" s="9" t="s">
        <v>39</v>
      </c>
      <c r="L6" s="19">
        <f>H3*B29/100</f>
        <v>60.558333333333337</v>
      </c>
      <c r="M6" s="19">
        <f>L6</f>
        <v>60.558333333333337</v>
      </c>
    </row>
    <row r="7" spans="1:13" x14ac:dyDescent="0.25">
      <c r="A7" s="12" t="s">
        <v>40</v>
      </c>
      <c r="B7" s="12"/>
      <c r="D7" s="8"/>
      <c r="E7" s="8"/>
      <c r="F7" s="8"/>
      <c r="G7" s="8"/>
      <c r="H7" s="17"/>
      <c r="I7" s="13"/>
      <c r="K7" s="9" t="s">
        <v>41</v>
      </c>
      <c r="L7" s="19">
        <f>H3*B30/100</f>
        <v>15.139583333333334</v>
      </c>
      <c r="M7" s="19">
        <f>L7</f>
        <v>15.139583333333334</v>
      </c>
    </row>
    <row r="8" spans="1:13" x14ac:dyDescent="0.25">
      <c r="A8" s="12"/>
      <c r="B8" s="12"/>
      <c r="D8" s="8" t="s">
        <v>9</v>
      </c>
      <c r="E8" s="8"/>
      <c r="F8" s="8"/>
      <c r="G8" s="8"/>
      <c r="H8" s="13">
        <f>B3/H3</f>
        <v>9.9078023943855786</v>
      </c>
      <c r="I8" s="13">
        <f>B3/I3</f>
        <v>10.769350428679974</v>
      </c>
    </row>
    <row r="9" spans="1:13" x14ac:dyDescent="0.25">
      <c r="A9" s="12"/>
      <c r="B9" s="12"/>
      <c r="D9" s="8"/>
      <c r="E9" s="8"/>
      <c r="F9" s="8"/>
      <c r="G9" s="8"/>
      <c r="H9" s="13"/>
      <c r="I9" s="13"/>
    </row>
    <row r="10" spans="1:13" x14ac:dyDescent="0.25">
      <c r="A10" s="3" t="s">
        <v>10</v>
      </c>
      <c r="B10" s="11">
        <v>303</v>
      </c>
      <c r="D10" s="8"/>
      <c r="E10" s="8"/>
      <c r="F10" s="8"/>
      <c r="G10" s="8"/>
      <c r="H10" s="13"/>
      <c r="I10" s="13"/>
    </row>
    <row r="11" spans="1:13" x14ac:dyDescent="0.25">
      <c r="A11" s="3" t="s">
        <v>11</v>
      </c>
      <c r="B11" s="11">
        <v>302</v>
      </c>
      <c r="D11" s="7" t="s">
        <v>12</v>
      </c>
      <c r="E11" s="7"/>
      <c r="F11" s="7"/>
      <c r="G11" s="7"/>
      <c r="H11" s="14">
        <f>B24/H8</f>
        <v>36.335000000000001</v>
      </c>
      <c r="I11" s="14">
        <f>B24/I8</f>
        <v>33.428200000000004</v>
      </c>
    </row>
    <row r="12" spans="1:13" x14ac:dyDescent="0.25">
      <c r="A12" s="3" t="s">
        <v>13</v>
      </c>
      <c r="B12" s="11">
        <v>304</v>
      </c>
      <c r="D12" s="8" t="s">
        <v>14</v>
      </c>
      <c r="E12" s="8"/>
      <c r="F12" s="8"/>
      <c r="G12" s="8"/>
      <c r="H12" s="13">
        <f>1/H8</f>
        <v>0.10093055555555555</v>
      </c>
      <c r="I12" s="13">
        <f>1/I8</f>
        <v>9.2856111111111125E-2</v>
      </c>
    </row>
    <row r="13" spans="1:13" x14ac:dyDescent="0.25">
      <c r="A13" s="3" t="s">
        <v>15</v>
      </c>
      <c r="B13" s="11">
        <v>303</v>
      </c>
      <c r="D13" s="8"/>
      <c r="E13" s="8"/>
      <c r="F13" s="8"/>
      <c r="G13" s="8"/>
      <c r="H13" s="13"/>
      <c r="I13" s="13"/>
    </row>
    <row r="14" spans="1:13" x14ac:dyDescent="0.25">
      <c r="A14" s="3" t="s">
        <v>16</v>
      </c>
      <c r="B14" s="11">
        <v>305</v>
      </c>
      <c r="D14" s="8" t="s">
        <v>17</v>
      </c>
      <c r="E14" s="8"/>
      <c r="F14" s="8"/>
      <c r="G14" s="8"/>
      <c r="H14" s="17"/>
      <c r="I14" s="13">
        <f>H11-I11</f>
        <v>2.9067999999999969</v>
      </c>
    </row>
    <row r="15" spans="1:13" x14ac:dyDescent="0.25">
      <c r="A15" s="3" t="s">
        <v>18</v>
      </c>
      <c r="B15" s="11">
        <v>301</v>
      </c>
      <c r="D15" s="8"/>
      <c r="E15" s="8"/>
      <c r="F15" s="8"/>
      <c r="G15" s="8"/>
      <c r="H15" s="17"/>
      <c r="I15" s="13"/>
    </row>
    <row r="16" spans="1:13" x14ac:dyDescent="0.25">
      <c r="A16" s="3" t="s">
        <v>19</v>
      </c>
      <c r="B16" s="11">
        <v>302</v>
      </c>
      <c r="D16" s="8" t="s">
        <v>42</v>
      </c>
      <c r="E16" s="8"/>
      <c r="F16" s="8"/>
      <c r="G16" s="8"/>
      <c r="H16" s="17"/>
      <c r="I16" s="13">
        <f>H3*(I8-H8)</f>
        <v>260.86956521739057</v>
      </c>
    </row>
    <row r="17" spans="1:9" x14ac:dyDescent="0.25">
      <c r="A17" s="3" t="s">
        <v>20</v>
      </c>
      <c r="B17" s="11">
        <v>304</v>
      </c>
      <c r="D17" s="8"/>
      <c r="E17" s="8"/>
      <c r="F17" s="8"/>
      <c r="G17" s="8"/>
      <c r="H17" s="17"/>
      <c r="I17" s="13"/>
    </row>
    <row r="18" spans="1:9" x14ac:dyDescent="0.25">
      <c r="A18" s="3" t="s">
        <v>21</v>
      </c>
      <c r="B18" s="11">
        <v>302</v>
      </c>
      <c r="D18" s="8"/>
      <c r="E18" s="8"/>
      <c r="F18" s="8"/>
      <c r="G18" s="8"/>
      <c r="H18" s="17"/>
      <c r="I18" s="13"/>
    </row>
    <row r="19" spans="1:9" x14ac:dyDescent="0.25">
      <c r="A19" s="3" t="s">
        <v>22</v>
      </c>
      <c r="B19" s="11">
        <v>301</v>
      </c>
      <c r="D19" s="7" t="s">
        <v>23</v>
      </c>
      <c r="E19" s="7"/>
      <c r="F19" s="7"/>
      <c r="G19" s="7"/>
      <c r="H19" s="18"/>
      <c r="I19" s="14">
        <f>M4/I3*100</f>
        <v>38.043478260869563</v>
      </c>
    </row>
    <row r="20" spans="1:9" x14ac:dyDescent="0.25">
      <c r="A20" s="3" t="s">
        <v>24</v>
      </c>
      <c r="B20" s="11">
        <v>304</v>
      </c>
      <c r="D20" s="7" t="s">
        <v>25</v>
      </c>
      <c r="E20" s="7"/>
      <c r="F20" s="7"/>
      <c r="G20" s="7"/>
      <c r="H20" s="18"/>
      <c r="I20" s="14">
        <f>M5/I3*100</f>
        <v>34.782608695652172</v>
      </c>
    </row>
    <row r="21" spans="1:9" x14ac:dyDescent="0.25">
      <c r="A21" s="3" t="s">
        <v>26</v>
      </c>
      <c r="B21" s="11">
        <v>303</v>
      </c>
      <c r="D21" s="7" t="s">
        <v>27</v>
      </c>
      <c r="E21" s="7"/>
      <c r="F21" s="7"/>
      <c r="G21" s="7"/>
      <c r="H21" s="18"/>
      <c r="I21" s="14">
        <f>M7/I3*100</f>
        <v>5.4347826086956514</v>
      </c>
    </row>
    <row r="22" spans="1:9" x14ac:dyDescent="0.25">
      <c r="A22" s="3" t="s">
        <v>28</v>
      </c>
      <c r="B22" s="11">
        <v>302</v>
      </c>
      <c r="D22" s="15" t="s">
        <v>29</v>
      </c>
      <c r="E22" s="15"/>
      <c r="F22" s="15"/>
      <c r="G22" s="15"/>
      <c r="H22" s="18"/>
      <c r="I22" s="14">
        <f>M6/I3*100</f>
        <v>21.739130434782606</v>
      </c>
    </row>
    <row r="23" spans="1:9" x14ac:dyDescent="0.25">
      <c r="A23" s="3" t="s">
        <v>30</v>
      </c>
      <c r="B23" s="11">
        <v>13</v>
      </c>
    </row>
    <row r="24" spans="1:9" x14ac:dyDescent="0.25">
      <c r="A24" s="3" t="s">
        <v>31</v>
      </c>
      <c r="B24" s="11">
        <v>360</v>
      </c>
    </row>
    <row r="26" spans="1:9" x14ac:dyDescent="0.25">
      <c r="A26" s="16" t="s">
        <v>32</v>
      </c>
      <c r="B26" s="16"/>
    </row>
    <row r="27" spans="1:9" x14ac:dyDescent="0.25">
      <c r="A27" s="3" t="s">
        <v>23</v>
      </c>
      <c r="B27" s="11">
        <v>35</v>
      </c>
    </row>
    <row r="28" spans="1:9" x14ac:dyDescent="0.25">
      <c r="A28" s="3" t="s">
        <v>8</v>
      </c>
      <c r="B28" s="11">
        <v>40</v>
      </c>
    </row>
    <row r="29" spans="1:9" x14ac:dyDescent="0.25">
      <c r="A29" s="3" t="s">
        <v>29</v>
      </c>
      <c r="B29" s="11">
        <v>20</v>
      </c>
    </row>
    <row r="30" spans="1:9" x14ac:dyDescent="0.25">
      <c r="A30" s="3" t="s">
        <v>27</v>
      </c>
      <c r="B30" s="11">
        <v>5</v>
      </c>
    </row>
  </sheetData>
  <mergeCells count="35">
    <mergeCell ref="D19:G19"/>
    <mergeCell ref="D20:G20"/>
    <mergeCell ref="D21:G21"/>
    <mergeCell ref="D22:G22"/>
    <mergeCell ref="A26:B26"/>
    <mergeCell ref="D14:G15"/>
    <mergeCell ref="H14:H15"/>
    <mergeCell ref="I14:I15"/>
    <mergeCell ref="D16:G18"/>
    <mergeCell ref="H16:H18"/>
    <mergeCell ref="I16:I18"/>
    <mergeCell ref="A7:B9"/>
    <mergeCell ref="D8:G10"/>
    <mergeCell ref="H8:H10"/>
    <mergeCell ref="I8:I10"/>
    <mergeCell ref="D11:G11"/>
    <mergeCell ref="D12:G13"/>
    <mergeCell ref="H12:H13"/>
    <mergeCell ref="I12:I13"/>
    <mergeCell ref="D4:G5"/>
    <mergeCell ref="H4:H5"/>
    <mergeCell ref="I4:I5"/>
    <mergeCell ref="D6:G7"/>
    <mergeCell ref="H6:H7"/>
    <mergeCell ref="I6:I7"/>
    <mergeCell ref="A1:A2"/>
    <mergeCell ref="B1:B2"/>
    <mergeCell ref="D1:G2"/>
    <mergeCell ref="H1:I1"/>
    <mergeCell ref="K1:M1"/>
    <mergeCell ref="K2:K3"/>
    <mergeCell ref="L2:M2"/>
    <mergeCell ref="A3:A4"/>
    <mergeCell ref="B3:B4"/>
    <mergeCell ref="D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Safronov</dc:creator>
  <cp:lastModifiedBy>Nikita Safronov</cp:lastModifiedBy>
  <cp:lastPrinted>2023-09-12T06:14:15Z</cp:lastPrinted>
  <dcterms:created xsi:type="dcterms:W3CDTF">2023-09-12T06:10:28Z</dcterms:created>
  <dcterms:modified xsi:type="dcterms:W3CDTF">2023-10-23T18:36:01Z</dcterms:modified>
</cp:coreProperties>
</file>