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Y15" i="1" l="1"/>
  <c r="AN50" i="1"/>
  <c r="AJ36" i="1"/>
  <c r="AV22" i="1"/>
  <c r="AR22" i="1"/>
  <c r="AJ22" i="1"/>
  <c r="AJ29" i="1"/>
  <c r="AJ50" i="1"/>
  <c r="AJ43" i="1"/>
  <c r="AX6" i="1"/>
  <c r="AF50" i="1" l="1"/>
  <c r="AF36" i="1"/>
  <c r="AY50" i="1"/>
  <c r="AV50" i="1"/>
  <c r="AR50" i="1"/>
  <c r="AY43" i="1"/>
  <c r="AV43" i="1"/>
  <c r="AR43" i="1"/>
  <c r="AN43" i="1"/>
  <c r="AF43" i="1"/>
  <c r="AY36" i="1"/>
  <c r="AV36" i="1"/>
  <c r="AR36" i="1"/>
  <c r="AN36" i="1"/>
  <c r="AY29" i="1"/>
  <c r="AV29" i="1"/>
  <c r="AR29" i="1"/>
  <c r="AN29" i="1"/>
  <c r="AF29" i="1"/>
  <c r="AY22" i="1"/>
  <c r="AN22" i="1"/>
  <c r="AF22" i="1"/>
  <c r="AV15" i="1"/>
  <c r="AR15" i="1"/>
  <c r="AN15" i="1"/>
  <c r="AJ15" i="1"/>
  <c r="AF15" i="1"/>
  <c r="AY8" i="1"/>
  <c r="AV8" i="1"/>
  <c r="AR8" i="1"/>
  <c r="AN8" i="1"/>
  <c r="AJ8" i="1"/>
  <c r="AF8" i="1"/>
  <c r="C7" i="1" l="1"/>
  <c r="C13" i="1" s="1"/>
  <c r="C6" i="1"/>
  <c r="C8" i="1" s="1"/>
  <c r="C5" i="1"/>
  <c r="AL11" i="1" s="1"/>
  <c r="C4" i="1"/>
  <c r="AO10" i="1" s="1"/>
  <c r="C3" i="1"/>
  <c r="BC3" i="1" s="1"/>
  <c r="I4" i="1" l="1"/>
  <c r="N4" i="1"/>
  <c r="S4" i="1"/>
  <c r="X4" i="1"/>
  <c r="AF4" i="1"/>
  <c r="AK4" i="1"/>
  <c r="AP4" i="1"/>
  <c r="AU4" i="1"/>
  <c r="AJ10" i="1"/>
  <c r="AT10" i="1"/>
  <c r="BC6" i="1"/>
  <c r="G4" i="1"/>
  <c r="L4" i="1"/>
  <c r="Q4" i="1"/>
  <c r="V4" i="1"/>
  <c r="AD4" i="1"/>
  <c r="AI4" i="1"/>
  <c r="AN4" i="1"/>
  <c r="AS4" i="1"/>
  <c r="BC4" i="1"/>
  <c r="AE10" i="1"/>
  <c r="I3" i="1"/>
  <c r="N3" i="1"/>
  <c r="S3" i="1"/>
  <c r="X3" i="1"/>
  <c r="AF3" i="1"/>
  <c r="AK3" i="1"/>
  <c r="AP3" i="1"/>
  <c r="AU3" i="1"/>
  <c r="I5" i="1"/>
  <c r="N5" i="1"/>
  <c r="V5" i="1"/>
  <c r="I7" i="1"/>
  <c r="N7" i="1"/>
  <c r="S7" i="1"/>
  <c r="X7" i="1"/>
  <c r="AG11" i="1"/>
  <c r="G3" i="1"/>
  <c r="L3" i="1"/>
  <c r="Q3" i="1"/>
  <c r="V3" i="1"/>
  <c r="AD3" i="1"/>
  <c r="AI3" i="1"/>
  <c r="AN3" i="1"/>
  <c r="AS3" i="1"/>
  <c r="G5" i="1"/>
  <c r="L5" i="1"/>
  <c r="Q5" i="1"/>
  <c r="G7" i="1"/>
  <c r="L7" i="1"/>
  <c r="Q7" i="1"/>
  <c r="V7" i="1"/>
  <c r="C11" i="1"/>
  <c r="W11" i="1" s="1"/>
  <c r="C14" i="1"/>
  <c r="X8" i="1"/>
  <c r="V8" i="1"/>
  <c r="S8" i="1"/>
  <c r="Q8" i="1"/>
  <c r="N8" i="1"/>
  <c r="L8" i="1"/>
  <c r="I8" i="1"/>
  <c r="G8" i="1"/>
  <c r="W8" i="1"/>
  <c r="R8" i="1"/>
  <c r="H8" i="1"/>
  <c r="Y8" i="1"/>
  <c r="T8" i="1"/>
  <c r="O8" i="1"/>
  <c r="J8" i="1"/>
  <c r="M8" i="1"/>
  <c r="J6" i="1"/>
  <c r="O6" i="1"/>
  <c r="Y6" i="1"/>
  <c r="BC45" i="1"/>
  <c r="AU45" i="1"/>
  <c r="AS45" i="1"/>
  <c r="AP45" i="1"/>
  <c r="AN45" i="1"/>
  <c r="AK45" i="1"/>
  <c r="AI45" i="1"/>
  <c r="AF45" i="1"/>
  <c r="AD45" i="1"/>
  <c r="AV45" i="1"/>
  <c r="AQ45" i="1"/>
  <c r="AL45" i="1"/>
  <c r="AG45" i="1"/>
  <c r="AO45" i="1"/>
  <c r="AE45" i="1"/>
  <c r="X13" i="1"/>
  <c r="V13" i="1"/>
  <c r="S13" i="1"/>
  <c r="Q13" i="1"/>
  <c r="N13" i="1"/>
  <c r="L13" i="1"/>
  <c r="I13" i="1"/>
  <c r="G13" i="1"/>
  <c r="AT45" i="1"/>
  <c r="AJ45" i="1"/>
  <c r="Y13" i="1"/>
  <c r="W13" i="1"/>
  <c r="T13" i="1"/>
  <c r="R13" i="1"/>
  <c r="O13" i="1"/>
  <c r="M13" i="1"/>
  <c r="J13" i="1"/>
  <c r="H13" i="1"/>
  <c r="BC38" i="1"/>
  <c r="AU38" i="1"/>
  <c r="AS38" i="1"/>
  <c r="AP38" i="1"/>
  <c r="AN38" i="1"/>
  <c r="AK38" i="1"/>
  <c r="AI38" i="1"/>
  <c r="AF38" i="1"/>
  <c r="AD38" i="1"/>
  <c r="AT38" i="1"/>
  <c r="AO38" i="1"/>
  <c r="AJ38" i="1"/>
  <c r="AE38" i="1"/>
  <c r="AQ38" i="1"/>
  <c r="AG38" i="1"/>
  <c r="AV38" i="1"/>
  <c r="AL38" i="1"/>
  <c r="C9" i="1"/>
  <c r="H3" i="1"/>
  <c r="J3" i="1"/>
  <c r="M3" i="1"/>
  <c r="O3" i="1"/>
  <c r="R3" i="1"/>
  <c r="T3" i="1"/>
  <c r="W3" i="1"/>
  <c r="Y3" i="1"/>
  <c r="AE3" i="1"/>
  <c r="AG3" i="1"/>
  <c r="AJ3" i="1"/>
  <c r="AL3" i="1"/>
  <c r="AO3" i="1"/>
  <c r="AQ3" i="1"/>
  <c r="AT3" i="1"/>
  <c r="AV3" i="1"/>
  <c r="AV17" i="1"/>
  <c r="BC17" i="1"/>
  <c r="AT17" i="1"/>
  <c r="AQ17" i="1"/>
  <c r="AO17" i="1"/>
  <c r="AL17" i="1"/>
  <c r="AJ17" i="1"/>
  <c r="AG17" i="1"/>
  <c r="AE17" i="1"/>
  <c r="AU17" i="1"/>
  <c r="AS17" i="1"/>
  <c r="AP17" i="1"/>
  <c r="AN17" i="1"/>
  <c r="AK17" i="1"/>
  <c r="AI17" i="1"/>
  <c r="AF17" i="1"/>
  <c r="AD17" i="1"/>
  <c r="BC10" i="1"/>
  <c r="AU10" i="1"/>
  <c r="AS10" i="1"/>
  <c r="AP10" i="1"/>
  <c r="AN10" i="1"/>
  <c r="AK10" i="1"/>
  <c r="AI10" i="1"/>
  <c r="AF10" i="1"/>
  <c r="AD10" i="1"/>
  <c r="H4" i="1"/>
  <c r="J4" i="1"/>
  <c r="M4" i="1"/>
  <c r="O4" i="1"/>
  <c r="R4" i="1"/>
  <c r="T4" i="1"/>
  <c r="W4" i="1"/>
  <c r="Y4" i="1"/>
  <c r="AE4" i="1"/>
  <c r="AG4" i="1"/>
  <c r="AJ4" i="1"/>
  <c r="AL4" i="1"/>
  <c r="AO4" i="1"/>
  <c r="AQ4" i="1"/>
  <c r="AT4" i="1"/>
  <c r="AV4" i="1"/>
  <c r="AV46" i="1"/>
  <c r="AT46" i="1"/>
  <c r="AQ46" i="1"/>
  <c r="AO46" i="1"/>
  <c r="AL46" i="1"/>
  <c r="AJ46" i="1"/>
  <c r="AG46" i="1"/>
  <c r="AE46" i="1"/>
  <c r="BC46" i="1"/>
  <c r="AU46" i="1"/>
  <c r="AS46" i="1"/>
  <c r="AP46" i="1"/>
  <c r="AN46" i="1"/>
  <c r="AK46" i="1"/>
  <c r="AI46" i="1"/>
  <c r="AF46" i="1"/>
  <c r="AD46" i="1"/>
  <c r="AV11" i="1"/>
  <c r="AT11" i="1"/>
  <c r="AQ11" i="1"/>
  <c r="AO11" i="1"/>
  <c r="BC11" i="1"/>
  <c r="AU11" i="1"/>
  <c r="AS11" i="1"/>
  <c r="AP11" i="1"/>
  <c r="AN11" i="1"/>
  <c r="AK11" i="1"/>
  <c r="AI11" i="1"/>
  <c r="AF11" i="1"/>
  <c r="AD11" i="1"/>
  <c r="Y5" i="1"/>
  <c r="W5" i="1"/>
  <c r="T5" i="1"/>
  <c r="R5" i="1"/>
  <c r="H5" i="1"/>
  <c r="J5" i="1"/>
  <c r="M5" i="1"/>
  <c r="O5" i="1"/>
  <c r="S5" i="1"/>
  <c r="X5" i="1"/>
  <c r="H6" i="1"/>
  <c r="M6" i="1"/>
  <c r="R6" i="1"/>
  <c r="W6" i="1"/>
  <c r="C10" i="1"/>
  <c r="AG10" i="1"/>
  <c r="AL10" i="1"/>
  <c r="AQ10" i="1"/>
  <c r="AV10" i="1"/>
  <c r="M11" i="1"/>
  <c r="AE11" i="1"/>
  <c r="AJ11" i="1"/>
  <c r="C12" i="1"/>
  <c r="X6" i="1"/>
  <c r="V6" i="1"/>
  <c r="S6" i="1"/>
  <c r="Q6" i="1"/>
  <c r="N6" i="1"/>
  <c r="L6" i="1"/>
  <c r="I6" i="1"/>
  <c r="G6" i="1"/>
  <c r="T6" i="1"/>
  <c r="AV32" i="1"/>
  <c r="AQ32" i="1"/>
  <c r="AL32" i="1"/>
  <c r="AG32" i="1"/>
  <c r="AU32" i="1"/>
  <c r="AK32" i="1"/>
  <c r="AS32" i="1"/>
  <c r="BC32" i="1"/>
  <c r="AD32" i="1"/>
  <c r="V11" i="1"/>
  <c r="Q11" i="1"/>
  <c r="L11" i="1"/>
  <c r="G11" i="1"/>
  <c r="O11" i="1"/>
  <c r="Y11" i="1"/>
  <c r="H7" i="1"/>
  <c r="J7" i="1"/>
  <c r="M7" i="1"/>
  <c r="O7" i="1"/>
  <c r="R7" i="1"/>
  <c r="T7" i="1"/>
  <c r="W7" i="1"/>
  <c r="Y7" i="1"/>
  <c r="T11" i="1" l="1"/>
  <c r="J11" i="1"/>
  <c r="I11" i="1"/>
  <c r="N11" i="1"/>
  <c r="S11" i="1"/>
  <c r="X11" i="1"/>
  <c r="AN32" i="1"/>
  <c r="AI32" i="1"/>
  <c r="AF32" i="1"/>
  <c r="AP32" i="1"/>
  <c r="AE32" i="1"/>
  <c r="AJ32" i="1"/>
  <c r="AO32" i="1"/>
  <c r="AT32" i="1"/>
  <c r="R11" i="1"/>
  <c r="H11" i="1"/>
  <c r="AV13" i="1"/>
  <c r="AU13" i="1" s="1"/>
  <c r="AT13" i="1" s="1"/>
  <c r="AS13" i="1" s="1"/>
  <c r="Y12" i="1"/>
  <c r="W12" i="1"/>
  <c r="T12" i="1"/>
  <c r="R12" i="1"/>
  <c r="O12" i="1"/>
  <c r="M12" i="1"/>
  <c r="J12" i="1"/>
  <c r="H12" i="1"/>
  <c r="X12" i="1"/>
  <c r="V12" i="1"/>
  <c r="S12" i="1"/>
  <c r="Q12" i="1"/>
  <c r="N12" i="1"/>
  <c r="L12" i="1"/>
  <c r="I12" i="1"/>
  <c r="G12" i="1"/>
  <c r="BC13" i="1"/>
  <c r="AV6" i="1"/>
  <c r="AU6" i="1" s="1"/>
  <c r="AV24" i="1"/>
  <c r="AT24" i="1"/>
  <c r="AQ24" i="1"/>
  <c r="AO24" i="1"/>
  <c r="AL24" i="1"/>
  <c r="AJ24" i="1"/>
  <c r="AG24" i="1"/>
  <c r="AE24" i="1"/>
  <c r="BC18" i="1"/>
  <c r="BC20" i="1" s="1"/>
  <c r="AU18" i="1"/>
  <c r="AS18" i="1"/>
  <c r="AP18" i="1"/>
  <c r="AN18" i="1"/>
  <c r="AK18" i="1"/>
  <c r="AI18" i="1"/>
  <c r="AF18" i="1"/>
  <c r="AD18" i="1"/>
  <c r="AU24" i="1"/>
  <c r="AP24" i="1"/>
  <c r="AK24" i="1"/>
  <c r="AF24" i="1"/>
  <c r="AV18" i="1"/>
  <c r="AV20" i="1" s="1"/>
  <c r="AQ18" i="1"/>
  <c r="AL18" i="1"/>
  <c r="AG18" i="1"/>
  <c r="BC24" i="1"/>
  <c r="AS24" i="1"/>
  <c r="AN24" i="1"/>
  <c r="AI24" i="1"/>
  <c r="AD24" i="1"/>
  <c r="AT18" i="1"/>
  <c r="AO18" i="1"/>
  <c r="AJ18" i="1"/>
  <c r="AE18" i="1"/>
  <c r="Y9" i="1"/>
  <c r="W9" i="1"/>
  <c r="T9" i="1"/>
  <c r="R9" i="1"/>
  <c r="O9" i="1"/>
  <c r="M9" i="1"/>
  <c r="J9" i="1"/>
  <c r="H9" i="1"/>
  <c r="X9" i="1"/>
  <c r="S9" i="1"/>
  <c r="N9" i="1"/>
  <c r="I9" i="1"/>
  <c r="V9" i="1"/>
  <c r="Q9" i="1"/>
  <c r="L9" i="1"/>
  <c r="G9" i="1"/>
  <c r="BC48" i="1"/>
  <c r="AV39" i="1"/>
  <c r="AV41" i="1" s="1"/>
  <c r="AT39" i="1"/>
  <c r="AQ39" i="1"/>
  <c r="AO39" i="1"/>
  <c r="AL39" i="1"/>
  <c r="AJ39" i="1"/>
  <c r="AG39" i="1"/>
  <c r="AE39" i="1"/>
  <c r="BC31" i="1"/>
  <c r="BC34" i="1" s="1"/>
  <c r="AU31" i="1"/>
  <c r="AS31" i="1"/>
  <c r="AP31" i="1"/>
  <c r="AN31" i="1"/>
  <c r="AK31" i="1"/>
  <c r="AI31" i="1"/>
  <c r="BC39" i="1"/>
  <c r="BC41" i="1" s="1"/>
  <c r="AS39" i="1"/>
  <c r="AN39" i="1"/>
  <c r="AI39" i="1"/>
  <c r="AD39" i="1"/>
  <c r="AV31" i="1"/>
  <c r="AV34" i="1" s="1"/>
  <c r="AQ31" i="1"/>
  <c r="AL31" i="1"/>
  <c r="AG31" i="1"/>
  <c r="AE31" i="1"/>
  <c r="BC25" i="1"/>
  <c r="AU25" i="1"/>
  <c r="AS25" i="1"/>
  <c r="AP25" i="1"/>
  <c r="AN25" i="1"/>
  <c r="AK25" i="1"/>
  <c r="AI25" i="1"/>
  <c r="AF25" i="1"/>
  <c r="AD25" i="1"/>
  <c r="AP39" i="1"/>
  <c r="AF39" i="1"/>
  <c r="AT31" i="1"/>
  <c r="AJ31" i="1"/>
  <c r="AD31" i="1"/>
  <c r="AT25" i="1"/>
  <c r="AO25" i="1"/>
  <c r="AJ25" i="1"/>
  <c r="AE25" i="1"/>
  <c r="AU39" i="1"/>
  <c r="AK39" i="1"/>
  <c r="AO31" i="1"/>
  <c r="AF31" i="1"/>
  <c r="AV25" i="1"/>
  <c r="AQ25" i="1"/>
  <c r="AL25" i="1"/>
  <c r="AG25" i="1"/>
  <c r="X10" i="1"/>
  <c r="V10" i="1"/>
  <c r="S10" i="1"/>
  <c r="Q10" i="1"/>
  <c r="N10" i="1"/>
  <c r="L10" i="1"/>
  <c r="I10" i="1"/>
  <c r="G10" i="1"/>
  <c r="W10" i="1"/>
  <c r="R10" i="1"/>
  <c r="M10" i="1"/>
  <c r="H10" i="1"/>
  <c r="Y10" i="1"/>
  <c r="T10" i="1"/>
  <c r="O10" i="1"/>
  <c r="J10" i="1"/>
  <c r="AT6" i="1"/>
  <c r="AS6" i="1" s="1"/>
  <c r="AV48" i="1"/>
  <c r="AU48" i="1" s="1"/>
  <c r="AT48" i="1" s="1"/>
  <c r="AS48" i="1" s="1"/>
  <c r="Y14" i="1"/>
  <c r="W14" i="1"/>
  <c r="T14" i="1"/>
  <c r="R14" i="1"/>
  <c r="O14" i="1"/>
  <c r="M14" i="1"/>
  <c r="J14" i="1"/>
  <c r="H14" i="1"/>
  <c r="X14" i="1"/>
  <c r="V14" i="1"/>
  <c r="S14" i="1"/>
  <c r="Q14" i="1"/>
  <c r="N14" i="1"/>
  <c r="L14" i="1"/>
  <c r="I14" i="1"/>
  <c r="G14" i="1"/>
  <c r="AU20" i="1" l="1"/>
  <c r="AT20" i="1" s="1"/>
  <c r="AS20" i="1" s="1"/>
  <c r="AU41" i="1"/>
  <c r="AQ20" i="1"/>
  <c r="AP20" i="1" s="1"/>
  <c r="AO20" i="1" s="1"/>
  <c r="AN20" i="1" s="1"/>
  <c r="AQ48" i="1"/>
  <c r="AP48" i="1" s="1"/>
  <c r="AO48" i="1" s="1"/>
  <c r="AN48" i="1" s="1"/>
  <c r="AL48" i="1" s="1"/>
  <c r="AK48" i="1" s="1"/>
  <c r="AJ48" i="1" s="1"/>
  <c r="AI48" i="1" s="1"/>
  <c r="AG48" i="1" s="1"/>
  <c r="AF48" i="1" s="1"/>
  <c r="AE48" i="1" s="1"/>
  <c r="AD48" i="1" s="1"/>
  <c r="AQ6" i="1"/>
  <c r="AP6" i="1" s="1"/>
  <c r="AO6" i="1" s="1"/>
  <c r="AN6" i="1" s="1"/>
  <c r="AL6" i="1" s="1"/>
  <c r="AK6" i="1" s="1"/>
  <c r="AJ6" i="1" s="1"/>
  <c r="AI6" i="1" s="1"/>
  <c r="AG6" i="1" s="1"/>
  <c r="AF6" i="1" s="1"/>
  <c r="AE6" i="1" s="1"/>
  <c r="AD6" i="1" s="1"/>
  <c r="AQ13" i="1"/>
  <c r="AP13" i="1" s="1"/>
  <c r="AO13" i="1" s="1"/>
  <c r="AN13" i="1" s="1"/>
  <c r="AL13" i="1" s="1"/>
  <c r="AK13" i="1" s="1"/>
  <c r="AJ13" i="1" s="1"/>
  <c r="AI13" i="1" s="1"/>
  <c r="AG13" i="1" s="1"/>
  <c r="AF13" i="1" s="1"/>
  <c r="AE13" i="1" s="1"/>
  <c r="AD13" i="1" s="1"/>
  <c r="AT41" i="1"/>
  <c r="AS41" i="1" s="1"/>
  <c r="AV27" i="1"/>
  <c r="AU34" i="1"/>
  <c r="AT34" i="1" s="1"/>
  <c r="AS34" i="1" s="1"/>
  <c r="BC27" i="1"/>
  <c r="AU27" i="1"/>
  <c r="AT27" i="1" s="1"/>
  <c r="AS27" i="1" s="1"/>
  <c r="AL20" i="1" l="1"/>
  <c r="AK20" i="1" s="1"/>
  <c r="AJ20" i="1" s="1"/>
  <c r="AI20" i="1" s="1"/>
  <c r="AQ34" i="1"/>
  <c r="AP34" i="1" s="1"/>
  <c r="AO34" i="1" s="1"/>
  <c r="AN34" i="1" s="1"/>
  <c r="AL34" i="1" s="1"/>
  <c r="AK34" i="1" s="1"/>
  <c r="AJ34" i="1" s="1"/>
  <c r="AI34" i="1" s="1"/>
  <c r="AG34" i="1" s="1"/>
  <c r="AF34" i="1" s="1"/>
  <c r="AE34" i="1" s="1"/>
  <c r="AD34" i="1" s="1"/>
  <c r="AG20" i="1"/>
  <c r="AF20" i="1" s="1"/>
  <c r="AE20" i="1" s="1"/>
  <c r="AD20" i="1" s="1"/>
  <c r="AQ27" i="1"/>
  <c r="AP27" i="1" s="1"/>
  <c r="AO27" i="1" s="1"/>
  <c r="AN27" i="1" s="1"/>
  <c r="AL27" i="1" s="1"/>
  <c r="AK27" i="1" s="1"/>
  <c r="AJ27" i="1" s="1"/>
  <c r="AI27" i="1" s="1"/>
  <c r="AG27" i="1" s="1"/>
  <c r="AF27" i="1" s="1"/>
  <c r="AE27" i="1" s="1"/>
  <c r="AD27" i="1" s="1"/>
  <c r="AQ41" i="1"/>
  <c r="AP41" i="1" s="1"/>
  <c r="AO41" i="1" s="1"/>
  <c r="AN41" i="1" s="1"/>
  <c r="AL41" i="1" s="1"/>
  <c r="AK41" i="1" s="1"/>
  <c r="AJ41" i="1" s="1"/>
  <c r="AI41" i="1" s="1"/>
  <c r="AG41" i="1" s="1"/>
  <c r="AF41" i="1" s="1"/>
  <c r="AE41" i="1" s="1"/>
  <c r="AD41" i="1" s="1"/>
  <c r="AX13" i="1"/>
  <c r="AX48" i="1"/>
  <c r="AX41" i="1" l="1"/>
  <c r="AX27" i="1"/>
  <c r="AX20" i="1"/>
  <c r="AX34" i="1"/>
</calcChain>
</file>

<file path=xl/sharedStrings.xml><?xml version="1.0" encoding="utf-8"?>
<sst xmlns="http://schemas.openxmlformats.org/spreadsheetml/2006/main" count="404" uniqueCount="77">
  <si>
    <t>A=</t>
  </si>
  <si>
    <t>C=</t>
  </si>
  <si>
    <t>X1=</t>
  </si>
  <si>
    <t>B1=</t>
  </si>
  <si>
    <t>.</t>
  </si>
  <si>
    <t>X1</t>
  </si>
  <si>
    <t>X2=</t>
  </si>
  <si>
    <t>B2=</t>
  </si>
  <si>
    <t>+</t>
  </si>
  <si>
    <t>X2</t>
  </si>
  <si>
    <t>X3=</t>
  </si>
  <si>
    <t>A+C=</t>
  </si>
  <si>
    <t>B3=</t>
  </si>
  <si>
    <t>---</t>
  </si>
  <si>
    <t>=</t>
  </si>
  <si>
    <t>X4=</t>
  </si>
  <si>
    <t>A+C+C=</t>
  </si>
  <si>
    <t>B4=</t>
  </si>
  <si>
    <t>X5=</t>
  </si>
  <si>
    <t>C-A=</t>
  </si>
  <si>
    <t>B5=</t>
  </si>
  <si>
    <t>X6=</t>
  </si>
  <si>
    <t>65536-X4</t>
  </si>
  <si>
    <t>B6=</t>
  </si>
  <si>
    <t>CF=</t>
  </si>
  <si>
    <t>PF=</t>
  </si>
  <si>
    <t>AF=</t>
  </si>
  <si>
    <t>ZF=</t>
  </si>
  <si>
    <t>SF=</t>
  </si>
  <si>
    <t>OF=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</si>
  <si>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</si>
  <si>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</si>
  <si>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</si>
  <si>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</si>
  <si>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</si>
  <si>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</si>
  <si>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</si>
  <si>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</si>
  <si>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</si>
  <si>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</si>
  <si>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</si>
  <si>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</si>
  <si>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X3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</si>
  <si>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</si>
  <si>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</si>
  <si>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</si>
  <si>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</si>
  <si>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</si>
  <si>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</si>
  <si>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</si>
  <si>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</si>
  <si>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</si>
  <si>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</si>
  <si>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</si>
  <si>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</si>
  <si>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ОДЗ:</t>
  </si>
  <si>
    <t>[-32768;32767]</t>
  </si>
  <si>
    <t>X7</t>
  </si>
  <si>
    <t>B8(2)</t>
  </si>
  <si>
    <t>X8</t>
  </si>
  <si>
    <t>B9(2)</t>
  </si>
  <si>
    <t>X9</t>
  </si>
  <si>
    <t>При сложении положительного числа и отрицательного числа получено положительное число. Результат выполнения операции верный, совпадает с суммой десятичных эквивалентов.</t>
  </si>
  <si>
    <t>X11</t>
  </si>
  <si>
    <t>При сложении отрицательного числа и положительного числа получено положительное число. Результат выполнения операции верный, совпадает с суммой десятичных эквивалентов.</t>
  </si>
  <si>
    <t>При сложении двух положительных чисел получено положительное число. Результат выполнения операции верный, совпадает с суммой десятичных эквивалентов.</t>
  </si>
  <si>
    <t>При сложении двух положительных чисел получено отрицательное число. Результат выполнения операции неверный, не совпадает с суммой десятичных эквивалентов, произошло переполнение</t>
  </si>
  <si>
    <t>При сложении положительного числа и отрицательного числа получено положительное число. Результат выполнения операции корректный, совпадает с суммой десятичных эквивалентов.</t>
  </si>
  <si>
    <t>При сложении двух отрицательных чисел получено положительное число. Результат выполнения операции неверный, не совпадает с суммой десятичных эквивалентов, произошло переполнение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</si>
  <si>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</si>
  <si>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</si>
  <si>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</si>
  <si>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</si>
  <si>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</si>
  <si>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</si>
  <si>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rPr>
        <vertAlign val="subscript"/>
        <sz val="11"/>
        <color rgb="FF000000"/>
        <rFont val="Calibri"/>
        <family val="2"/>
        <charset val="204"/>
        <scheme val="minor"/>
      </rPr>
      <t>(2)</t>
    </r>
    <r>
      <rPr>
        <sz val="11"/>
        <color rgb="FF000000"/>
        <rFont val="Calibri"/>
        <family val="2"/>
        <charset val="204"/>
        <scheme val="minor"/>
      </rPr>
      <t>=</t>
    </r>
  </si>
  <si>
    <t>При сложении двух отрицательных чисел получено отрицательное число. Результат выполнения операции верный,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</si>
</sst>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2">
    <dxf>
      <font>
        <color rgb="FF9C0006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Views>
    <sheetView tabSelected="1" view="pageLayout" zoomScaleNormal="100" workbookViewId="0">
      <selection activeCell="Y6" sqref="Y6"/>
    </sheetView>
  </sheetViews>
  <sheetFormatPr defaultRowHeight="15" x14ac:dyDescent="0.25"/>
  <cols>
    <col min="1" max="1" width="5.140625" customWidth="1"/>
    <col min="2" max="2" width="8.85546875" customWidth="1"/>
    <col min="3" max="3" width="6.7109375" customWidth="1"/>
    <col min="4" max="4" width="6" customWidth="1"/>
    <col min="5" max="5" width="5.140625" customWidth="1"/>
    <col min="6" max="6" width="4.85546875" customWidth="1"/>
    <col min="7" max="10" width="2" customWidth="1"/>
    <col min="11" max="11" width="1.5703125" customWidth="1"/>
    <col min="12" max="15" width="2" customWidth="1"/>
    <col min="16" max="16" width="1.5703125" customWidth="1"/>
    <col min="17" max="20" width="2" customWidth="1"/>
    <col min="21" max="21" width="1.5703125" customWidth="1"/>
    <col min="22" max="25" width="2" customWidth="1"/>
    <col min="28" max="28" width="2" style="1" bestFit="1" customWidth="1"/>
    <col min="29" max="29" width="5.7109375" bestFit="1" customWidth="1"/>
    <col min="30" max="48" width="3.140625" customWidth="1"/>
    <col min="49" max="49" width="3.5703125" bestFit="1" customWidth="1"/>
    <col min="50" max="50" width="6.7109375" customWidth="1"/>
    <col min="51" max="51" width="2" customWidth="1"/>
    <col min="53" max="53" width="2" style="1" bestFit="1" customWidth="1"/>
    <col min="54" max="54" width="4.140625" bestFit="1" customWidth="1"/>
    <col min="55" max="55" width="6.7109375" bestFit="1" customWidth="1"/>
    <col min="56" max="56" width="50.7109375" customWidth="1"/>
  </cols>
  <sheetData>
    <row r="1" spans="1:56" x14ac:dyDescent="0.25">
      <c r="A1" s="2" t="s">
        <v>0</v>
      </c>
      <c r="B1" s="10">
        <v>11807</v>
      </c>
      <c r="C1" s="2" t="s">
        <v>1</v>
      </c>
      <c r="D1" s="2">
        <v>18069</v>
      </c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2"/>
      <c r="AB1" s="6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6"/>
      <c r="BB1" s="2"/>
      <c r="BC1" s="5"/>
      <c r="BD1" s="2"/>
    </row>
    <row r="2" spans="1:56" x14ac:dyDescent="0.25">
      <c r="A2" s="2"/>
      <c r="B2" s="2"/>
      <c r="C2" s="2"/>
      <c r="D2" s="2"/>
      <c r="E2" s="2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2"/>
      <c r="AB2" s="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6"/>
      <c r="BB2" s="2"/>
      <c r="BC2" s="5"/>
      <c r="BD2" s="2"/>
    </row>
    <row r="3" spans="1:56" ht="15" customHeight="1" x14ac:dyDescent="0.35">
      <c r="A3" s="3" t="s">
        <v>2</v>
      </c>
      <c r="B3" s="3" t="s">
        <v>0</v>
      </c>
      <c r="C3" s="3">
        <f>B1</f>
        <v>11807</v>
      </c>
      <c r="D3" s="6"/>
      <c r="E3" s="2" t="s">
        <v>3</v>
      </c>
      <c r="F3" s="7"/>
      <c r="G3" s="6">
        <f>MOD(QUOTIENT($C$3,POWER(2,15)),2)</f>
        <v>0</v>
      </c>
      <c r="H3" s="6">
        <f>MOD(QUOTIENT($C$3,POWER(2,14)),2)</f>
        <v>0</v>
      </c>
      <c r="I3" s="6">
        <f>MOD(QUOTIENT($C$3,POWER(2,13)),2)</f>
        <v>1</v>
      </c>
      <c r="J3" s="6">
        <f>MOD(QUOTIENT($C$3,POWER(2,12)),2)</f>
        <v>0</v>
      </c>
      <c r="K3" s="6" t="s">
        <v>4</v>
      </c>
      <c r="L3" s="6">
        <f>MOD(QUOTIENT($C$3,POWER(2,11)),2)</f>
        <v>1</v>
      </c>
      <c r="M3" s="6">
        <f>MOD(QUOTIENT($C$3,POWER(2,10)),2)</f>
        <v>1</v>
      </c>
      <c r="N3" s="6">
        <f>MOD(QUOTIENT($C$3,POWER(2,9)),2)</f>
        <v>1</v>
      </c>
      <c r="O3" s="6">
        <f>MOD(QUOTIENT($C$3,POWER(2,8)),2)</f>
        <v>0</v>
      </c>
      <c r="P3" s="6" t="s">
        <v>4</v>
      </c>
      <c r="Q3" s="6">
        <f>MOD(QUOTIENT($C$3,POWER(2,7)),2)</f>
        <v>0</v>
      </c>
      <c r="R3" s="6">
        <f>MOD(QUOTIENT($C$3,POWER(2,6)),2)</f>
        <v>0</v>
      </c>
      <c r="S3" s="6">
        <f>MOD(QUOTIENT($C$3,POWER(2,5)),2)</f>
        <v>0</v>
      </c>
      <c r="T3" s="6">
        <f>MOD(QUOTIENT($C$3,POWER(2,4)),2)</f>
        <v>1</v>
      </c>
      <c r="U3" s="6" t="s">
        <v>4</v>
      </c>
      <c r="V3" s="6">
        <f>MOD(QUOTIENT($C$3,POWER(2,3)),2)</f>
        <v>1</v>
      </c>
      <c r="W3" s="6">
        <f>MOD(QUOTIENT($C$3,POWER(2,2)),2)</f>
        <v>1</v>
      </c>
      <c r="X3" s="6">
        <f>MOD(QUOTIENT($C$3,POWER(2,1)),2)</f>
        <v>1</v>
      </c>
      <c r="Y3" s="6">
        <f>MOD($C$3,2)</f>
        <v>1</v>
      </c>
      <c r="Z3" s="2"/>
      <c r="AA3" s="4"/>
      <c r="AB3" s="6"/>
      <c r="AC3" s="3" t="s">
        <v>69</v>
      </c>
      <c r="AD3" s="8">
        <f>MOD(QUOTIENT($C$3,POWER(2,15)),2)</f>
        <v>0</v>
      </c>
      <c r="AE3" s="8">
        <f>MOD(QUOTIENT($C$3,POWER(2,14)),2)</f>
        <v>0</v>
      </c>
      <c r="AF3" s="8">
        <f>MOD(QUOTIENT($C$3,POWER(2,13)),2)</f>
        <v>1</v>
      </c>
      <c r="AG3" s="8">
        <f>MOD(QUOTIENT($C$3,POWER(2,12)),2)</f>
        <v>0</v>
      </c>
      <c r="AH3" s="8" t="s">
        <v>4</v>
      </c>
      <c r="AI3" s="8">
        <f>MOD(QUOTIENT($C$3,POWER(2,11)),2)</f>
        <v>1</v>
      </c>
      <c r="AJ3" s="8">
        <f>MOD(QUOTIENT($C$3,POWER(2,10)),2)</f>
        <v>1</v>
      </c>
      <c r="AK3" s="8">
        <f>MOD(QUOTIENT($C$3,POWER(2,9)),2)</f>
        <v>1</v>
      </c>
      <c r="AL3" s="8">
        <f>MOD(QUOTIENT($C$3,POWER(2,8)),2)</f>
        <v>0</v>
      </c>
      <c r="AM3" s="8" t="s">
        <v>4</v>
      </c>
      <c r="AN3" s="8">
        <f>MOD(QUOTIENT($C$3,POWER(2,7)),2)</f>
        <v>0</v>
      </c>
      <c r="AO3" s="8">
        <f>MOD(QUOTIENT($C$3,POWER(2,6)),2)</f>
        <v>0</v>
      </c>
      <c r="AP3" s="8">
        <f>MOD(QUOTIENT($C$3,POWER(2,5)),2)</f>
        <v>0</v>
      </c>
      <c r="AQ3" s="8">
        <f>MOD(QUOTIENT($C$3,POWER(2,4)),2)</f>
        <v>1</v>
      </c>
      <c r="AR3" s="8" t="s">
        <v>4</v>
      </c>
      <c r="AS3" s="8">
        <f>MOD(QUOTIENT($C$3,POWER(2,3)),2)</f>
        <v>1</v>
      </c>
      <c r="AT3" s="8">
        <f>MOD(QUOTIENT($C$3,POWER(2,2)),2)</f>
        <v>1</v>
      </c>
      <c r="AU3" s="8">
        <f>MOD(QUOTIENT($C$3,POWER(2,1)),2)</f>
        <v>1</v>
      </c>
      <c r="AV3" s="8">
        <f>MOD($C$3,2)</f>
        <v>1</v>
      </c>
      <c r="AW3" s="3"/>
      <c r="AX3" s="3"/>
      <c r="AY3" s="3"/>
      <c r="AZ3" s="3"/>
      <c r="BA3" s="8"/>
      <c r="BB3" s="3" t="s">
        <v>5</v>
      </c>
      <c r="BC3" s="11">
        <f>C3</f>
        <v>11807</v>
      </c>
      <c r="BD3" s="12" t="s">
        <v>65</v>
      </c>
    </row>
    <row r="4" spans="1:56" ht="18" x14ac:dyDescent="0.35">
      <c r="A4" s="3" t="s">
        <v>6</v>
      </c>
      <c r="B4" s="3" t="s">
        <v>1</v>
      </c>
      <c r="C4" s="3">
        <f>D1</f>
        <v>18069</v>
      </c>
      <c r="D4" s="6"/>
      <c r="E4" s="2" t="s">
        <v>7</v>
      </c>
      <c r="F4" s="2"/>
      <c r="G4" s="6">
        <f>MOD(QUOTIENT($C$4,POWER(2,15)),2)</f>
        <v>0</v>
      </c>
      <c r="H4" s="6">
        <f>MOD(QUOTIENT($C$4,POWER(2,14)),2)</f>
        <v>1</v>
      </c>
      <c r="I4" s="6">
        <f>MOD(QUOTIENT($C$4,POWER(2,13)),2)</f>
        <v>0</v>
      </c>
      <c r="J4" s="6">
        <f>MOD(QUOTIENT($C$4,POWER(2,12)),2)</f>
        <v>0</v>
      </c>
      <c r="K4" s="6" t="s">
        <v>4</v>
      </c>
      <c r="L4" s="6">
        <f>MOD(QUOTIENT($C$4,POWER(2,11)),2)</f>
        <v>0</v>
      </c>
      <c r="M4" s="6">
        <f>MOD(QUOTIENT($C$4,POWER(2,10)),2)</f>
        <v>1</v>
      </c>
      <c r="N4" s="6">
        <f>MOD(QUOTIENT($C$4,POWER(2,9)),2)</f>
        <v>1</v>
      </c>
      <c r="O4" s="6">
        <f>MOD(QUOTIENT($C$4,POWER(2,8)),2)</f>
        <v>0</v>
      </c>
      <c r="P4" s="6" t="s">
        <v>4</v>
      </c>
      <c r="Q4" s="6">
        <f>MOD(QUOTIENT($C$4,POWER(2,7)),2)</f>
        <v>1</v>
      </c>
      <c r="R4" s="6">
        <f>MOD(QUOTIENT($C$4,POWER(2,6)),2)</f>
        <v>0</v>
      </c>
      <c r="S4" s="6">
        <f>MOD(QUOTIENT($C$4,POWER(2,5)),2)</f>
        <v>0</v>
      </c>
      <c r="T4" s="6">
        <f>MOD(QUOTIENT($C$4,POWER(2,4)),2)</f>
        <v>1</v>
      </c>
      <c r="U4" s="6" t="s">
        <v>4</v>
      </c>
      <c r="V4" s="6">
        <f>MOD(QUOTIENT($C$4,POWER(2,3)),2)</f>
        <v>0</v>
      </c>
      <c r="W4" s="6">
        <f>MOD(QUOTIENT($C$4,POWER(2,2)),2)</f>
        <v>1</v>
      </c>
      <c r="X4" s="6">
        <f>MOD(QUOTIENT($C$4,POWER(2,1)),2)</f>
        <v>0</v>
      </c>
      <c r="Y4" s="6">
        <f>MOD($C$4,2)</f>
        <v>1</v>
      </c>
      <c r="Z4" s="2"/>
      <c r="AA4" s="4"/>
      <c r="AB4" s="6" t="s">
        <v>8</v>
      </c>
      <c r="AC4" s="3" t="s">
        <v>70</v>
      </c>
      <c r="AD4" s="8">
        <f>MOD(QUOTIENT($C$4,POWER(2,15)),2)</f>
        <v>0</v>
      </c>
      <c r="AE4" s="8">
        <f>MOD(QUOTIENT($C$4,POWER(2,14)),2)</f>
        <v>1</v>
      </c>
      <c r="AF4" s="8">
        <f>MOD(QUOTIENT($C$4,POWER(2,13)),2)</f>
        <v>0</v>
      </c>
      <c r="AG4" s="8">
        <f>MOD(QUOTIENT($C$4,POWER(2,12)),2)</f>
        <v>0</v>
      </c>
      <c r="AH4" s="8" t="s">
        <v>4</v>
      </c>
      <c r="AI4" s="8">
        <f>MOD(QUOTIENT($C$4,POWER(2,11)),2)</f>
        <v>0</v>
      </c>
      <c r="AJ4" s="8">
        <f>MOD(QUOTIENT($C$4,POWER(2,10)),2)</f>
        <v>1</v>
      </c>
      <c r="AK4" s="8">
        <f>MOD(QUOTIENT($C$4,POWER(2,9)),2)</f>
        <v>1</v>
      </c>
      <c r="AL4" s="8">
        <f>MOD(QUOTIENT($C$4,POWER(2,8)),2)</f>
        <v>0</v>
      </c>
      <c r="AM4" s="8" t="s">
        <v>4</v>
      </c>
      <c r="AN4" s="8">
        <f>MOD(QUOTIENT($C$4,POWER(2,7)),2)</f>
        <v>1</v>
      </c>
      <c r="AO4" s="8">
        <f>MOD(QUOTIENT($C$4,POWER(2,6)),2)</f>
        <v>0</v>
      </c>
      <c r="AP4" s="8">
        <f>MOD(QUOTIENT($C$4,POWER(2,5)),2)</f>
        <v>0</v>
      </c>
      <c r="AQ4" s="8">
        <f>MOD(QUOTIENT($C$4,POWER(2,4)),2)</f>
        <v>1</v>
      </c>
      <c r="AR4" s="8" t="s">
        <v>4</v>
      </c>
      <c r="AS4" s="8">
        <f>MOD(QUOTIENT($C$4,POWER(2,3)),2)</f>
        <v>0</v>
      </c>
      <c r="AT4" s="8">
        <f>MOD(QUOTIENT($C$4,POWER(2,2)),2)</f>
        <v>1</v>
      </c>
      <c r="AU4" s="8">
        <f>MOD(QUOTIENT($C$4,POWER(2,1)),2)</f>
        <v>0</v>
      </c>
      <c r="AV4" s="8">
        <f>MOD($C$4,2)</f>
        <v>1</v>
      </c>
      <c r="AW4" s="3"/>
      <c r="AX4" s="3"/>
      <c r="AY4" s="3"/>
      <c r="AZ4" s="3"/>
      <c r="BA4" s="8" t="s">
        <v>8</v>
      </c>
      <c r="BB4" s="3" t="s">
        <v>9</v>
      </c>
      <c r="BC4" s="11">
        <f>C4</f>
        <v>18069</v>
      </c>
      <c r="BD4" s="12"/>
    </row>
    <row r="5" spans="1:56" x14ac:dyDescent="0.25">
      <c r="A5" s="3" t="s">
        <v>10</v>
      </c>
      <c r="B5" s="3" t="s">
        <v>11</v>
      </c>
      <c r="C5" s="3">
        <f>B1+D1</f>
        <v>29876</v>
      </c>
      <c r="D5" s="6"/>
      <c r="E5" s="2" t="s">
        <v>12</v>
      </c>
      <c r="F5" s="2"/>
      <c r="G5" s="6">
        <f>MOD(QUOTIENT($C$5,POWER(2,15)),2)</f>
        <v>0</v>
      </c>
      <c r="H5" s="6">
        <f>MOD(QUOTIENT($C$5,POWER(2,14)),2)</f>
        <v>1</v>
      </c>
      <c r="I5" s="6">
        <f>MOD(QUOTIENT($C$5,POWER(2,13)),2)</f>
        <v>1</v>
      </c>
      <c r="J5" s="6">
        <f>MOD(QUOTIENT($C$5,POWER(2,12)),2)</f>
        <v>1</v>
      </c>
      <c r="K5" s="6" t="s">
        <v>4</v>
      </c>
      <c r="L5" s="6">
        <f>MOD(QUOTIENT($C$5,POWER(2,11)),2)</f>
        <v>0</v>
      </c>
      <c r="M5" s="6">
        <f>MOD(QUOTIENT($C$5,POWER(2,10)),2)</f>
        <v>1</v>
      </c>
      <c r="N5" s="6">
        <f>MOD(QUOTIENT($C$5,POWER(2,9)),2)</f>
        <v>0</v>
      </c>
      <c r="O5" s="6">
        <f>MOD(QUOTIENT($C$5,POWER(2,8)),2)</f>
        <v>0</v>
      </c>
      <c r="P5" s="6" t="s">
        <v>4</v>
      </c>
      <c r="Q5" s="6">
        <f>MOD(QUOTIENT($C$5,POWER(2,7)),2)</f>
        <v>1</v>
      </c>
      <c r="R5" s="6">
        <f>MOD(QUOTIENT($C$5,POWER(2,6)),2)</f>
        <v>0</v>
      </c>
      <c r="S5" s="6">
        <f>MOD(QUOTIENT($C$5,POWER(2,5)),2)</f>
        <v>1</v>
      </c>
      <c r="T5" s="6">
        <f>MOD(QUOTIENT($C$5,POWER(2,4)),2)</f>
        <v>1</v>
      </c>
      <c r="U5" s="6" t="s">
        <v>4</v>
      </c>
      <c r="V5" s="6">
        <f>MOD(QUOTIENT($C$5,POWER(2,3)),2)</f>
        <v>0</v>
      </c>
      <c r="W5" s="6">
        <f>MOD(QUOTIENT($C$5,POWER(2,2)),2)</f>
        <v>1</v>
      </c>
      <c r="X5" s="6">
        <f>MOD(QUOTIENT($C$5,POWER(2,1)),2)</f>
        <v>0</v>
      </c>
      <c r="Y5" s="6">
        <f>MOD($C$5,2)</f>
        <v>0</v>
      </c>
      <c r="Z5" s="4"/>
      <c r="AA5" s="2"/>
      <c r="AB5" s="6"/>
      <c r="AC5" s="3"/>
      <c r="AD5" s="8" t="s">
        <v>13</v>
      </c>
      <c r="AE5" s="8" t="s">
        <v>13</v>
      </c>
      <c r="AF5" s="8" t="s">
        <v>13</v>
      </c>
      <c r="AG5" s="8" t="s">
        <v>13</v>
      </c>
      <c r="AH5" s="8" t="s">
        <v>13</v>
      </c>
      <c r="AI5" s="8" t="s">
        <v>13</v>
      </c>
      <c r="AJ5" s="8" t="s">
        <v>13</v>
      </c>
      <c r="AK5" s="8" t="s">
        <v>13</v>
      </c>
      <c r="AL5" s="8" t="s">
        <v>13</v>
      </c>
      <c r="AM5" s="8" t="s">
        <v>13</v>
      </c>
      <c r="AN5" s="8" t="s">
        <v>13</v>
      </c>
      <c r="AO5" s="8" t="s">
        <v>13</v>
      </c>
      <c r="AP5" s="8" t="s">
        <v>13</v>
      </c>
      <c r="AQ5" s="8" t="s">
        <v>13</v>
      </c>
      <c r="AR5" s="8" t="s">
        <v>13</v>
      </c>
      <c r="AS5" s="8" t="s">
        <v>13</v>
      </c>
      <c r="AT5" s="8" t="s">
        <v>13</v>
      </c>
      <c r="AU5" s="8" t="s">
        <v>13</v>
      </c>
      <c r="AV5" s="8" t="s">
        <v>13</v>
      </c>
      <c r="AW5" s="3"/>
      <c r="AX5" s="3"/>
      <c r="AY5" s="3"/>
      <c r="AZ5" s="8"/>
      <c r="BA5" s="8"/>
      <c r="BB5" s="8" t="s">
        <v>13</v>
      </c>
      <c r="BC5" s="8" t="s">
        <v>13</v>
      </c>
      <c r="BD5" s="12"/>
    </row>
    <row r="6" spans="1:56" ht="18" x14ac:dyDescent="0.35">
      <c r="A6" s="3" t="s">
        <v>15</v>
      </c>
      <c r="B6" s="3" t="s">
        <v>16</v>
      </c>
      <c r="C6" s="3">
        <f>B1+D1+D1</f>
        <v>47945</v>
      </c>
      <c r="D6" s="6"/>
      <c r="E6" s="2" t="s">
        <v>17</v>
      </c>
      <c r="F6" s="2"/>
      <c r="G6" s="6">
        <f>MOD(QUOTIENT($C$6,POWER(2,15)),2)</f>
        <v>1</v>
      </c>
      <c r="H6" s="6">
        <f>MOD(QUOTIENT($C$6,POWER(2,14)),2)</f>
        <v>0</v>
      </c>
      <c r="I6" s="6">
        <f>MOD(QUOTIENT($C$6,POWER(2,13)),2)</f>
        <v>1</v>
      </c>
      <c r="J6" s="6">
        <f>MOD(QUOTIENT($C$6,POWER(2,12)),2)</f>
        <v>1</v>
      </c>
      <c r="K6" s="6" t="s">
        <v>4</v>
      </c>
      <c r="L6" s="6">
        <f>MOD(QUOTIENT($C$6,POWER(2,11)),2)</f>
        <v>1</v>
      </c>
      <c r="M6" s="6">
        <f>MOD(QUOTIENT($C$6,POWER(2,10)),2)</f>
        <v>0</v>
      </c>
      <c r="N6" s="6">
        <f>MOD(QUOTIENT($C$6,POWER(2,9)),2)</f>
        <v>1</v>
      </c>
      <c r="O6" s="6">
        <f>MOD(QUOTIENT($C$6,POWER(2,8)),2)</f>
        <v>1</v>
      </c>
      <c r="P6" s="6" t="s">
        <v>4</v>
      </c>
      <c r="Q6" s="6">
        <f>MOD(QUOTIENT($C$6,POWER(2,7)),2)</f>
        <v>0</v>
      </c>
      <c r="R6" s="6">
        <f>MOD(QUOTIENT($C$6,POWER(2,6)),2)</f>
        <v>1</v>
      </c>
      <c r="S6" s="6">
        <f>MOD(QUOTIENT($C$6,POWER(2,5)),2)</f>
        <v>0</v>
      </c>
      <c r="T6" s="6">
        <f>MOD(QUOTIENT($C$6,POWER(2,4)),2)</f>
        <v>0</v>
      </c>
      <c r="U6" s="6" t="s">
        <v>4</v>
      </c>
      <c r="V6" s="6">
        <f>MOD(QUOTIENT($C$6,POWER(2,3)),2)</f>
        <v>1</v>
      </c>
      <c r="W6" s="6">
        <f>MOD(QUOTIENT($C$6,POWER(2,2)),2)</f>
        <v>0</v>
      </c>
      <c r="X6" s="6">
        <f>MOD(QUOTIENT($C$6,POWER(2,1)),2)</f>
        <v>0</v>
      </c>
      <c r="Y6" s="6">
        <f>MOD($C$6,2)</f>
        <v>1</v>
      </c>
      <c r="Z6" s="4"/>
      <c r="AA6" s="2"/>
      <c r="AB6" s="6" t="s">
        <v>14</v>
      </c>
      <c r="AC6" s="8"/>
      <c r="AD6" s="8">
        <f>MOD(AD3+AD4+IF(AND(AE3+AE4&lt;&gt;AE6,AE3+AE4&gt;0),1,0),2)</f>
        <v>0</v>
      </c>
      <c r="AE6" s="8">
        <f>MOD(AE3+AE4+IF(AND(AF3+AF4&lt;&gt;AF6,AF3+AF4&gt;0),1,0),2)</f>
        <v>1</v>
      </c>
      <c r="AF6" s="8">
        <f>MOD(AF3+AF4+IF(AND(AG3+AG4&lt;&gt;AG6,AG3+AG4&gt;0),1,0),2)</f>
        <v>1</v>
      </c>
      <c r="AG6" s="8">
        <f>MOD(AG3+AG4+IF(AND(AI3+AI4&lt;&gt;AI6,AI3+AI4&gt;0),1,0),2)</f>
        <v>1</v>
      </c>
      <c r="AH6" s="8" t="s">
        <v>4</v>
      </c>
      <c r="AI6" s="8">
        <f>MOD(AI3+AI4+IF(AND(AJ3+AJ4&lt;&gt;AJ6,AJ3+AJ4&gt;0),1,0),2)</f>
        <v>0</v>
      </c>
      <c r="AJ6" s="8">
        <f>MOD(AJ3+AJ4+IF(AND(AK3+AK4&lt;&gt;AK6,AK3+AK4&gt;0),1,0),2)</f>
        <v>1</v>
      </c>
      <c r="AK6" s="8">
        <f>MOD(AK3+AK4+IF(AND(AL3+AL4&lt;&gt;AL6,AL3+AL4&gt;0),1,0),2)</f>
        <v>0</v>
      </c>
      <c r="AL6" s="8">
        <f>MOD(AL3+AL4+IF(AND(AN3+AN4&lt;&gt;AN6,AN3+AN4&gt;0),1,0),2)</f>
        <v>0</v>
      </c>
      <c r="AM6" s="8" t="s">
        <v>4</v>
      </c>
      <c r="AN6" s="8">
        <f>MOD(AN3+AN4+IF(AND(AO3+AO4&lt;&gt;AO6,AO3+AO4&gt;0),1,0),2)</f>
        <v>1</v>
      </c>
      <c r="AO6" s="8">
        <f>MOD(AO3+AO4+IF(AND(AP3+AP4&lt;&gt;AP6,AP3+AP4&gt;0),1,0),2)</f>
        <v>0</v>
      </c>
      <c r="AP6" s="8">
        <f>MOD(AP3+AP4+IF(AND(AQ3+AQ4&lt;&gt;AQ6,AQ3+AQ4&gt;0),1,0),2)</f>
        <v>1</v>
      </c>
      <c r="AQ6" s="8">
        <f>MOD(AQ3+AQ4+IF(AND(AS3+AS4&lt;&gt;AS6,AS3+AS4&gt;0),1,0),2)</f>
        <v>1</v>
      </c>
      <c r="AR6" s="8" t="s">
        <v>4</v>
      </c>
      <c r="AS6" s="8">
        <f>MOD(AS3+AS4+IF(AND(AT3+AT4&lt;&gt;AT6,AT3+AT4&gt;0),1,0),2)</f>
        <v>0</v>
      </c>
      <c r="AT6" s="8">
        <f>MOD(AT3+AT4+IF(AND(AU3+AU4&lt;&gt;AU6,AU3+AU4&gt;0),1,0),2)</f>
        <v>1</v>
      </c>
      <c r="AU6" s="8">
        <f>MOD(AU3+AU4+IF(AND(AV3+AV4&lt;&gt;AV6,AV3+AV4&gt;0),1,0),2)</f>
        <v>0</v>
      </c>
      <c r="AV6" s="8">
        <f>MOD(AV3+AV4,2)</f>
        <v>0</v>
      </c>
      <c r="AW6" s="9" t="s">
        <v>75</v>
      </c>
      <c r="AX6" s="3">
        <f>IF(AD6=0,AV6+AU6*POWER(2,1)+AT6*POWER(2,2)+AS6*POWER(2,3)+AQ6*POWER(2,4)+AP6*POWER(2,5)+AO6*POWER(2,6)+AN6*POWER(2,7)+AL6*POWER(2,8)+AK6*POWER(2,9)+AJ6*POWER(2,10)+AI6*POWER(2,11)+AG6*POWER(2,12)+AF6*POWER(2,13)+AE6*POWER(2,14),(AV6+AU6*POWER(2,1)+AT6*POWER(2,2)+AS6*POWER(2,3)+AQ6*POWER(2,4)+AP6*POWER(2,5)+AO6*POWER(2,6)+AN6*POWER(2,7)+AL6*POWER(2,8)+AK6*POWER(2,9)+AJ6*POWER(2,10)+AI6*POWER(2,11)+AG6*POWER(2,12)+AF6*POWER(2,13)+AE6*POWER(2,14))-POWER(2,15))</f>
        <v>29876</v>
      </c>
      <c r="AY6" s="3"/>
      <c r="AZ6" s="3"/>
      <c r="BA6" s="8" t="s">
        <v>14</v>
      </c>
      <c r="BB6" s="3"/>
      <c r="BC6" s="11">
        <f>BC3+BC4</f>
        <v>29876</v>
      </c>
      <c r="BD6" s="12"/>
    </row>
    <row r="7" spans="1:56" x14ac:dyDescent="0.25">
      <c r="A7" s="3" t="s">
        <v>18</v>
      </c>
      <c r="B7" s="3" t="s">
        <v>19</v>
      </c>
      <c r="C7" s="3">
        <f>D1-B1</f>
        <v>6262</v>
      </c>
      <c r="D7" s="6"/>
      <c r="E7" s="2" t="s">
        <v>20</v>
      </c>
      <c r="F7" s="2"/>
      <c r="G7" s="6">
        <f>MOD(QUOTIENT($C$7,POWER(2,15)),2)</f>
        <v>0</v>
      </c>
      <c r="H7" s="6">
        <f>MOD(QUOTIENT($C$7,POWER(2,14)),2)</f>
        <v>0</v>
      </c>
      <c r="I7" s="6">
        <f>MOD(QUOTIENT($C$7,POWER(2,13)),2)</f>
        <v>0</v>
      </c>
      <c r="J7" s="6">
        <f>MOD(QUOTIENT($C$7,POWER(2,12)),2)</f>
        <v>1</v>
      </c>
      <c r="K7" s="6" t="s">
        <v>4</v>
      </c>
      <c r="L7" s="6">
        <f>MOD(QUOTIENT($C$7,POWER(2,11)),2)</f>
        <v>1</v>
      </c>
      <c r="M7" s="6">
        <f>MOD(QUOTIENT($C$7,POWER(2,10)),2)</f>
        <v>0</v>
      </c>
      <c r="N7" s="6">
        <f>MOD(QUOTIENT($C$7,POWER(2,9)),2)</f>
        <v>0</v>
      </c>
      <c r="O7" s="6">
        <f>MOD(QUOTIENT($C$7,POWER(2,8)),2)</f>
        <v>0</v>
      </c>
      <c r="P7" s="6" t="s">
        <v>4</v>
      </c>
      <c r="Q7" s="6">
        <f>MOD(QUOTIENT($C$7,POWER(2,7)),2)</f>
        <v>0</v>
      </c>
      <c r="R7" s="6">
        <f>MOD(QUOTIENT($C$7,POWER(2,6)),2)</f>
        <v>1</v>
      </c>
      <c r="S7" s="6">
        <f>MOD(QUOTIENT($C$7,POWER(2,5)),2)</f>
        <v>1</v>
      </c>
      <c r="T7" s="6">
        <f>MOD(QUOTIENT($C$7,POWER(2,4)),2)</f>
        <v>1</v>
      </c>
      <c r="U7" s="6" t="s">
        <v>4</v>
      </c>
      <c r="V7" s="6">
        <f>MOD(QUOTIENT($C$7,POWER(2,3)),2)</f>
        <v>0</v>
      </c>
      <c r="W7" s="6">
        <f>MOD(QUOTIENT($C$7,POWER(2,2)),2)</f>
        <v>1</v>
      </c>
      <c r="X7" s="6">
        <f>MOD(QUOTIENT($C$7,POWER(2,1)),2)</f>
        <v>1</v>
      </c>
      <c r="Y7" s="6">
        <f>MOD($C$7,2)</f>
        <v>0</v>
      </c>
      <c r="Z7" s="4"/>
      <c r="AA7" s="2"/>
      <c r="AB7" s="6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3"/>
      <c r="AW7" s="3"/>
      <c r="AX7" s="3"/>
      <c r="AY7" s="3"/>
      <c r="AZ7" s="3"/>
      <c r="BA7" s="8"/>
      <c r="BB7" s="3"/>
      <c r="BC7" s="11"/>
      <c r="BD7" s="12"/>
    </row>
    <row r="8" spans="1:56" x14ac:dyDescent="0.25">
      <c r="A8" s="3" t="s">
        <v>21</v>
      </c>
      <c r="B8" s="3" t="s">
        <v>22</v>
      </c>
      <c r="C8" s="3">
        <f>65536-C6</f>
        <v>17591</v>
      </c>
      <c r="D8" s="6"/>
      <c r="E8" s="2" t="s">
        <v>23</v>
      </c>
      <c r="F8" s="2"/>
      <c r="G8" s="6">
        <f>MOD(QUOTIENT($C$8,POWER(2,15)),2)</f>
        <v>0</v>
      </c>
      <c r="H8" s="6">
        <f>MOD(QUOTIENT($C$8,POWER(2,14)),2)</f>
        <v>1</v>
      </c>
      <c r="I8" s="6">
        <f>MOD(QUOTIENT($C$8,POWER(2,13)),2)</f>
        <v>0</v>
      </c>
      <c r="J8" s="6">
        <f>MOD(QUOTIENT($C$8,POWER(2,12)),2)</f>
        <v>0</v>
      </c>
      <c r="K8" s="6" t="s">
        <v>4</v>
      </c>
      <c r="L8" s="6">
        <f>MOD(QUOTIENT($C$8,POWER(2,11)),2)</f>
        <v>0</v>
      </c>
      <c r="M8" s="6">
        <f>MOD(QUOTIENT($C$8,POWER(2,10)),2)</f>
        <v>1</v>
      </c>
      <c r="N8" s="6">
        <f>MOD(QUOTIENT($C$8,POWER(2,9)),2)</f>
        <v>0</v>
      </c>
      <c r="O8" s="6">
        <f>MOD(QUOTIENT($C$8,POWER(2,8)),2)</f>
        <v>0</v>
      </c>
      <c r="P8" s="6" t="s">
        <v>4</v>
      </c>
      <c r="Q8" s="6">
        <f>MOD(QUOTIENT($C$8,POWER(2,7)),2)</f>
        <v>1</v>
      </c>
      <c r="R8" s="6">
        <f>MOD(QUOTIENT($C$8,POWER(2,6)),2)</f>
        <v>0</v>
      </c>
      <c r="S8" s="6">
        <f>MOD(QUOTIENT($C$8,POWER(2,5)),2)</f>
        <v>1</v>
      </c>
      <c r="T8" s="6">
        <f>MOD(QUOTIENT($C$8,POWER(2,4)),2)</f>
        <v>1</v>
      </c>
      <c r="U8" s="6" t="s">
        <v>4</v>
      </c>
      <c r="V8" s="6">
        <f>MOD(QUOTIENT($C$8,POWER(2,3)),2)</f>
        <v>0</v>
      </c>
      <c r="W8" s="6">
        <f>MOD(QUOTIENT($C$8,POWER(2,2)),2)</f>
        <v>1</v>
      </c>
      <c r="X8" s="6">
        <f>MOD(QUOTIENT($C$8,POWER(2,1)),2)</f>
        <v>1</v>
      </c>
      <c r="Y8" s="6">
        <f>MOD($C$8,2)</f>
        <v>1</v>
      </c>
      <c r="Z8" s="4"/>
      <c r="AA8" s="2"/>
      <c r="AB8" s="6"/>
      <c r="AC8" s="8"/>
      <c r="AD8" s="13" t="s">
        <v>24</v>
      </c>
      <c r="AE8" s="13"/>
      <c r="AF8">
        <f>IF(AD3+AD4&gt;1,1,0)</f>
        <v>0</v>
      </c>
      <c r="AH8" s="13" t="s">
        <v>25</v>
      </c>
      <c r="AI8" s="13"/>
      <c r="AJ8">
        <f>MOD(SUM(AS6:AV6,AN6:AQ6),2)</f>
        <v>0</v>
      </c>
      <c r="AL8" s="13" t="s">
        <v>26</v>
      </c>
      <c r="AM8" s="13"/>
      <c r="AN8">
        <f>IF(AND(AS3+AS4&gt;1,AS3+AS4&lt;&gt;AS6),1,0)</f>
        <v>0</v>
      </c>
      <c r="AP8" s="13" t="s">
        <v>27</v>
      </c>
      <c r="AQ8" s="13"/>
      <c r="AR8">
        <f>IF(SUM(AS6:AV6,AN6:AQ6,AI6:AL6,AD6:AG6)=0,1,0)</f>
        <v>0</v>
      </c>
      <c r="AT8" s="13" t="s">
        <v>28</v>
      </c>
      <c r="AU8" s="13"/>
      <c r="AV8">
        <f>AD6</f>
        <v>0</v>
      </c>
      <c r="AX8" t="s">
        <v>29</v>
      </c>
      <c r="AY8">
        <f>IF(AND(AD3=AD4,AD3&lt;&gt;AD6),1,0)</f>
        <v>0</v>
      </c>
      <c r="AZ8" s="3"/>
      <c r="BA8" s="8"/>
      <c r="BB8" s="3"/>
      <c r="BC8" s="11"/>
      <c r="BD8" s="12"/>
    </row>
    <row r="9" spans="1:56" x14ac:dyDescent="0.25">
      <c r="A9" s="3" t="s">
        <v>30</v>
      </c>
      <c r="B9" s="3" t="s">
        <v>31</v>
      </c>
      <c r="C9" s="3">
        <f t="shared" ref="C9:C14" si="0">-C3</f>
        <v>-11807</v>
      </c>
      <c r="D9" s="6"/>
      <c r="E9" s="2" t="s">
        <v>32</v>
      </c>
      <c r="F9" s="2" t="s">
        <v>33</v>
      </c>
      <c r="G9" s="6">
        <f>IF($C$9&lt;0,1,0)</f>
        <v>1</v>
      </c>
      <c r="H9" s="6">
        <f>MOD(QUOTIENT(POWER(2,15)+$C$9,POWER(2,14)),2)</f>
        <v>1</v>
      </c>
      <c r="I9" s="6">
        <f>MOD(QUOTIENT(POWER(2,15)+$C$9,POWER(2,13)),2)</f>
        <v>0</v>
      </c>
      <c r="J9" s="6">
        <f>MOD(QUOTIENT(POWER(2,15)+$C$9,POWER(2,12)),2)</f>
        <v>1</v>
      </c>
      <c r="K9" s="6" t="s">
        <v>4</v>
      </c>
      <c r="L9" s="6">
        <f>MOD(QUOTIENT(POWER(2,15)+$C$9,POWER(2,11)),2)</f>
        <v>0</v>
      </c>
      <c r="M9" s="6">
        <f>MOD(QUOTIENT(POWER(2,15)+$C$9,POWER(2,10)),2)</f>
        <v>0</v>
      </c>
      <c r="N9" s="6">
        <f>MOD(QUOTIENT(POWER(2,15)+$C$9,POWER(2,9)),2)</f>
        <v>0</v>
      </c>
      <c r="O9" s="6">
        <f>MOD(QUOTIENT(POWER(2,15)+$C$9,POWER(2,8)),2)</f>
        <v>1</v>
      </c>
      <c r="P9" s="6" t="s">
        <v>4</v>
      </c>
      <c r="Q9" s="6">
        <f>MOD(QUOTIENT(POWER(2,15)+$C$9,POWER(2,7)),2)</f>
        <v>1</v>
      </c>
      <c r="R9" s="6">
        <f>MOD(QUOTIENT(POWER(2,15)+$C$9,POWER(2,6)),2)</f>
        <v>1</v>
      </c>
      <c r="S9" s="6">
        <f>MOD(QUOTIENT(POWER(2,15)+$C$9,POWER(2,5)),2)</f>
        <v>1</v>
      </c>
      <c r="T9" s="6">
        <f>MOD(QUOTIENT(POWER(2,15)+$C$9,POWER(2,4)),2)</f>
        <v>0</v>
      </c>
      <c r="U9" s="6" t="s">
        <v>4</v>
      </c>
      <c r="V9" s="6">
        <f>MOD(QUOTIENT(POWER(2,15)+$C$9,POWER(2,3)),2)</f>
        <v>0</v>
      </c>
      <c r="W9" s="6">
        <f>MOD(QUOTIENT(POWER(2,15)+$C$9,POWER(2,2)),2)</f>
        <v>0</v>
      </c>
      <c r="X9" s="6">
        <f>MOD(QUOTIENT(POWER(2,15)+$C$9,POWER(2,1)),2)</f>
        <v>0</v>
      </c>
      <c r="Y9" s="6">
        <f>MOD(POWER(2,15)+$C$9,2)</f>
        <v>1</v>
      </c>
      <c r="Z9" s="4"/>
      <c r="AA9" s="2"/>
      <c r="AB9" s="6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3"/>
      <c r="AW9" s="3"/>
      <c r="AX9" s="3"/>
      <c r="AY9" s="3"/>
      <c r="AZ9" s="3"/>
      <c r="BA9" s="8"/>
      <c r="BB9" s="3"/>
      <c r="BC9" s="11"/>
      <c r="BD9" s="2"/>
    </row>
    <row r="10" spans="1:56" ht="18" x14ac:dyDescent="0.35">
      <c r="A10" s="3" t="s">
        <v>34</v>
      </c>
      <c r="B10" s="3" t="s">
        <v>35</v>
      </c>
      <c r="C10" s="3">
        <f t="shared" si="0"/>
        <v>-18069</v>
      </c>
      <c r="D10" s="6"/>
      <c r="E10" s="2" t="s">
        <v>36</v>
      </c>
      <c r="F10" s="2" t="s">
        <v>37</v>
      </c>
      <c r="G10" s="6">
        <f>IF($C$10&lt;0,1,0)</f>
        <v>1</v>
      </c>
      <c r="H10" s="6">
        <f>MOD(QUOTIENT(POWER(2,15)+$C$10,POWER(2,14)),2)</f>
        <v>0</v>
      </c>
      <c r="I10" s="6">
        <f>MOD(QUOTIENT(POWER(2,15)+$C$10,POWER(2,13)),2)</f>
        <v>1</v>
      </c>
      <c r="J10" s="6">
        <f>MOD(QUOTIENT(POWER(2,15)+$C$10,POWER(2,12)),2)</f>
        <v>1</v>
      </c>
      <c r="K10" s="6" t="s">
        <v>4</v>
      </c>
      <c r="L10" s="6">
        <f>MOD(QUOTIENT(POWER(2,15)+$C$10,POWER(2,11)),2)</f>
        <v>1</v>
      </c>
      <c r="M10" s="6">
        <f>MOD(QUOTIENT(POWER(2,15)+$C$10,POWER(2,10)),2)</f>
        <v>0</v>
      </c>
      <c r="N10" s="6">
        <f>MOD(QUOTIENT(POWER(2,15)+$C$10,POWER(2,9)),2)</f>
        <v>0</v>
      </c>
      <c r="O10" s="6">
        <f>MOD(QUOTIENT(POWER(2,15)+$C$10,POWER(2,8)),2)</f>
        <v>1</v>
      </c>
      <c r="P10" s="6" t="s">
        <v>4</v>
      </c>
      <c r="Q10" s="6">
        <f>MOD(QUOTIENT(POWER(2,15)+$C$10,POWER(2,7)),2)</f>
        <v>0</v>
      </c>
      <c r="R10" s="6">
        <f>MOD(QUOTIENT(POWER(2,15)+$C$10,POWER(2,6)),2)</f>
        <v>1</v>
      </c>
      <c r="S10" s="6">
        <f>MOD(QUOTIENT(POWER(2,15)+$C$10,POWER(2,5)),2)</f>
        <v>1</v>
      </c>
      <c r="T10" s="6">
        <f>MOD(QUOTIENT(POWER(2,15)+$C$10,POWER(2,4)),2)</f>
        <v>0</v>
      </c>
      <c r="U10" s="6" t="s">
        <v>4</v>
      </c>
      <c r="V10" s="6">
        <f>MOD(QUOTIENT(POWER(2,15)+$C$10,POWER(2,3)),2)</f>
        <v>1</v>
      </c>
      <c r="W10" s="6">
        <f>MOD(QUOTIENT(POWER(2,15)+$C$10,POWER(2,2)),2)</f>
        <v>0</v>
      </c>
      <c r="X10" s="6">
        <f>MOD(QUOTIENT(POWER(2,15)+$C$10,POWER(2,1)),2)</f>
        <v>1</v>
      </c>
      <c r="Y10" s="6">
        <f>MOD(POWER(2,15)+$C$10,2)</f>
        <v>1</v>
      </c>
      <c r="Z10" s="4"/>
      <c r="AA10" s="2"/>
      <c r="AB10" s="6"/>
      <c r="AC10" s="3" t="s">
        <v>70</v>
      </c>
      <c r="AD10" s="8">
        <f>MOD(QUOTIENT($C$4,POWER(2,15)),2)</f>
        <v>0</v>
      </c>
      <c r="AE10" s="8">
        <f>MOD(QUOTIENT($C$4,POWER(2,14)),2)</f>
        <v>1</v>
      </c>
      <c r="AF10" s="8">
        <f>MOD(QUOTIENT($C$4,POWER(2,13)),2)</f>
        <v>0</v>
      </c>
      <c r="AG10" s="8">
        <f>MOD(QUOTIENT($C$4,POWER(2,12)),2)</f>
        <v>0</v>
      </c>
      <c r="AH10" s="8" t="s">
        <v>4</v>
      </c>
      <c r="AI10" s="8">
        <f>MOD(QUOTIENT($C$4,POWER(2,11)),2)</f>
        <v>0</v>
      </c>
      <c r="AJ10" s="8">
        <f>MOD(QUOTIENT($C$4,POWER(2,10)),2)</f>
        <v>1</v>
      </c>
      <c r="AK10" s="8">
        <f>MOD(QUOTIENT($C$4,POWER(2,9)),2)</f>
        <v>1</v>
      </c>
      <c r="AL10" s="8">
        <f>MOD(QUOTIENT($C$4,POWER(2,8)),2)</f>
        <v>0</v>
      </c>
      <c r="AM10" s="8" t="s">
        <v>4</v>
      </c>
      <c r="AN10" s="8">
        <f>MOD(QUOTIENT($C$4,POWER(2,7)),2)</f>
        <v>1</v>
      </c>
      <c r="AO10" s="8">
        <f>MOD(QUOTIENT($C$4,POWER(2,6)),2)</f>
        <v>0</v>
      </c>
      <c r="AP10" s="8">
        <f>MOD(QUOTIENT($C$4,POWER(2,5)),2)</f>
        <v>0</v>
      </c>
      <c r="AQ10" s="8">
        <f>MOD(QUOTIENT($C$4,POWER(2,4)),2)</f>
        <v>1</v>
      </c>
      <c r="AR10" s="8" t="s">
        <v>4</v>
      </c>
      <c r="AS10" s="8">
        <f>MOD(QUOTIENT($C$4,POWER(2,3)),2)</f>
        <v>0</v>
      </c>
      <c r="AT10" s="8">
        <f>MOD(QUOTIENT($C$4,POWER(2,2)),2)</f>
        <v>1</v>
      </c>
      <c r="AU10" s="8">
        <f>MOD(QUOTIENT($C$4,POWER(2,1)),2)</f>
        <v>0</v>
      </c>
      <c r="AV10" s="8">
        <f>MOD($C$4,2)</f>
        <v>1</v>
      </c>
      <c r="AW10" s="3"/>
      <c r="AX10" s="3"/>
      <c r="AY10" s="3"/>
      <c r="AZ10" s="3"/>
      <c r="BA10" s="8"/>
      <c r="BB10" s="3" t="s">
        <v>9</v>
      </c>
      <c r="BC10" s="11">
        <f>C4</f>
        <v>18069</v>
      </c>
      <c r="BD10" s="12" t="s">
        <v>66</v>
      </c>
    </row>
    <row r="11" spans="1:56" ht="18" x14ac:dyDescent="0.35">
      <c r="A11" s="3" t="s">
        <v>38</v>
      </c>
      <c r="B11" s="3" t="s">
        <v>39</v>
      </c>
      <c r="C11" s="3">
        <f t="shared" si="0"/>
        <v>-29876</v>
      </c>
      <c r="D11" s="6"/>
      <c r="E11" s="2" t="s">
        <v>40</v>
      </c>
      <c r="F11" s="2" t="s">
        <v>41</v>
      </c>
      <c r="G11" s="6">
        <f>IF($C$11&lt;0,1,0)</f>
        <v>1</v>
      </c>
      <c r="H11" s="6">
        <f>MOD(QUOTIENT(POWER(2,15)+$C$11,POWER(2,14)),2)</f>
        <v>0</v>
      </c>
      <c r="I11" s="6">
        <f>MOD(QUOTIENT(POWER(2,15)+$C$11,POWER(2,13)),2)</f>
        <v>0</v>
      </c>
      <c r="J11" s="6">
        <f>MOD(QUOTIENT(POWER(2,15)+$C$11,POWER(2,12)),2)</f>
        <v>0</v>
      </c>
      <c r="K11" s="6" t="s">
        <v>4</v>
      </c>
      <c r="L11" s="6">
        <f>MOD(QUOTIENT(POWER(2,15)+$C$11,POWER(2,11)),2)</f>
        <v>1</v>
      </c>
      <c r="M11" s="6">
        <f>MOD(QUOTIENT(POWER(2,15)+$C$11,POWER(2,10)),2)</f>
        <v>0</v>
      </c>
      <c r="N11" s="6">
        <f>MOD(QUOTIENT(POWER(2,15)+$C$11,POWER(2,9)),2)</f>
        <v>1</v>
      </c>
      <c r="O11" s="6">
        <f>MOD(QUOTIENT(POWER(2,15)+$C$11,POWER(2,8)),2)</f>
        <v>1</v>
      </c>
      <c r="P11" s="6" t="s">
        <v>4</v>
      </c>
      <c r="Q11" s="6">
        <f>MOD(QUOTIENT(POWER(2,15)+$C$11,POWER(2,7)),2)</f>
        <v>0</v>
      </c>
      <c r="R11" s="6">
        <f>MOD(QUOTIENT(POWER(2,15)+$C$11,POWER(2,6)),2)</f>
        <v>1</v>
      </c>
      <c r="S11" s="6">
        <f>MOD(QUOTIENT(POWER(2,15)+$C$11,POWER(2,5)),2)</f>
        <v>0</v>
      </c>
      <c r="T11" s="6">
        <f>MOD(QUOTIENT(POWER(2,15)+$C$11,POWER(2,4)),2)</f>
        <v>0</v>
      </c>
      <c r="U11" s="6" t="s">
        <v>4</v>
      </c>
      <c r="V11" s="6">
        <f>MOD(QUOTIENT(POWER(2,15)+$C$11,POWER(2,3)),2)</f>
        <v>1</v>
      </c>
      <c r="W11" s="6">
        <f>MOD(QUOTIENT(POWER(2,15)+$C$11,POWER(2,2)),2)</f>
        <v>1</v>
      </c>
      <c r="X11" s="6">
        <f>MOD(QUOTIENT(POWER(2,15)+$C$11,POWER(2,1)),2)</f>
        <v>0</v>
      </c>
      <c r="Y11" s="6">
        <f>MOD(POWER(2,15)+$C$11,2)</f>
        <v>0</v>
      </c>
      <c r="Z11" s="4"/>
      <c r="AA11" s="2"/>
      <c r="AB11" s="6" t="s">
        <v>8</v>
      </c>
      <c r="AC11" s="3" t="s">
        <v>71</v>
      </c>
      <c r="AD11" s="8">
        <f>MOD(QUOTIENT($C$5,POWER(2,15)),2)</f>
        <v>0</v>
      </c>
      <c r="AE11" s="8">
        <f>MOD(QUOTIENT($C$5,POWER(2,14)),2)</f>
        <v>1</v>
      </c>
      <c r="AF11" s="8">
        <f>MOD(QUOTIENT($C$5,POWER(2,13)),2)</f>
        <v>1</v>
      </c>
      <c r="AG11" s="8">
        <f>MOD(QUOTIENT($C$5,POWER(2,12)),2)</f>
        <v>1</v>
      </c>
      <c r="AH11" s="8" t="s">
        <v>4</v>
      </c>
      <c r="AI11" s="8">
        <f>MOD(QUOTIENT($C$5,POWER(2,11)),2)</f>
        <v>0</v>
      </c>
      <c r="AJ11" s="8">
        <f>MOD(QUOTIENT($C$5,POWER(2,10)),2)</f>
        <v>1</v>
      </c>
      <c r="AK11" s="8">
        <f>MOD(QUOTIENT($C$5,POWER(2,9)),2)</f>
        <v>0</v>
      </c>
      <c r="AL11" s="8">
        <f>MOD(QUOTIENT($C$5,POWER(2,8)),2)</f>
        <v>0</v>
      </c>
      <c r="AM11" s="8" t="s">
        <v>4</v>
      </c>
      <c r="AN11" s="8">
        <f>MOD(QUOTIENT($C$5,POWER(2,7)),2)</f>
        <v>1</v>
      </c>
      <c r="AO11" s="8">
        <f>MOD(QUOTIENT($C$5,POWER(2,6)),2)</f>
        <v>0</v>
      </c>
      <c r="AP11" s="8">
        <f>MOD(QUOTIENT($C$5,POWER(2,5)),2)</f>
        <v>1</v>
      </c>
      <c r="AQ11" s="8">
        <f>MOD(QUOTIENT($C$5,POWER(2,4)),2)</f>
        <v>1</v>
      </c>
      <c r="AR11" s="8" t="s">
        <v>4</v>
      </c>
      <c r="AS11" s="8">
        <f>MOD(QUOTIENT($C$5,POWER(2,3)),2)</f>
        <v>0</v>
      </c>
      <c r="AT11" s="8">
        <f>MOD(QUOTIENT($C$5,POWER(2,2)),2)</f>
        <v>1</v>
      </c>
      <c r="AU11" s="8">
        <f>MOD(QUOTIENT($C$5,POWER(2,1)),2)</f>
        <v>0</v>
      </c>
      <c r="AV11" s="8">
        <f>MOD($C$5,2)</f>
        <v>0</v>
      </c>
      <c r="AW11" s="3"/>
      <c r="AX11" s="3"/>
      <c r="AY11" s="3"/>
      <c r="AZ11" s="3"/>
      <c r="BA11" s="8" t="s">
        <v>8</v>
      </c>
      <c r="BB11" s="3" t="s">
        <v>42</v>
      </c>
      <c r="BC11" s="11">
        <f>C5</f>
        <v>29876</v>
      </c>
      <c r="BD11" s="12"/>
    </row>
    <row r="12" spans="1:56" x14ac:dyDescent="0.25">
      <c r="A12" s="3" t="s">
        <v>43</v>
      </c>
      <c r="B12" s="3" t="s">
        <v>44</v>
      </c>
      <c r="C12" s="3">
        <f t="shared" si="0"/>
        <v>-47945</v>
      </c>
      <c r="D12" s="6"/>
      <c r="E12" s="2" t="s">
        <v>45</v>
      </c>
      <c r="F12" s="2" t="s">
        <v>46</v>
      </c>
      <c r="G12" s="6">
        <f>IF(2*POWER(2,15)+$C$12&lt;0,1,0)</f>
        <v>0</v>
      </c>
      <c r="H12" s="6">
        <f>MOD(QUOTIENT(POWER(2,16)+$C$12,POWER(2,14)),2)</f>
        <v>1</v>
      </c>
      <c r="I12" s="6">
        <f>MOD(QUOTIENT(POWER(2,16)+$C$12,POWER(2,13)),2)</f>
        <v>0</v>
      </c>
      <c r="J12" s="6">
        <f>MOD(QUOTIENT(POWER(2,16)+$C$12,POWER(2,12)),2)</f>
        <v>0</v>
      </c>
      <c r="K12" s="6" t="s">
        <v>4</v>
      </c>
      <c r="L12" s="6">
        <f>MOD(QUOTIENT(POWER(2,16)+$C$12,POWER(2,11)),2)</f>
        <v>0</v>
      </c>
      <c r="M12" s="6">
        <f>MOD(QUOTIENT(POWER(2,16)+$C$12,POWER(2,10)),2)</f>
        <v>1</v>
      </c>
      <c r="N12" s="6">
        <f>MOD(QUOTIENT(POWER(2,16)+$C$12,POWER(2,9)),2)</f>
        <v>0</v>
      </c>
      <c r="O12" s="6">
        <f>MOD(QUOTIENT(POWER(2,16)+$C$12,POWER(2,8)),2)</f>
        <v>0</v>
      </c>
      <c r="P12" s="6" t="s">
        <v>4</v>
      </c>
      <c r="Q12" s="6">
        <f>MOD(QUOTIENT(POWER(2,16)+$C$12,POWER(2,7)),2)</f>
        <v>1</v>
      </c>
      <c r="R12" s="6">
        <f>MOD(QUOTIENT(POWER(2,16)+$C$12,POWER(2,6)),2)</f>
        <v>0</v>
      </c>
      <c r="S12" s="6">
        <f>MOD(QUOTIENT(POWER(2,16)+$C$12,POWER(2,5)),2)</f>
        <v>1</v>
      </c>
      <c r="T12" s="6">
        <f>MOD(QUOTIENT(POWER(2,16)+$C$12,POWER(2,4)),2)</f>
        <v>1</v>
      </c>
      <c r="U12" s="6" t="s">
        <v>4</v>
      </c>
      <c r="V12" s="6">
        <f>MOD(QUOTIENT(POWER(2,16)+$C$12,POWER(2,3)),2)</f>
        <v>0</v>
      </c>
      <c r="W12" s="6">
        <f>MOD(QUOTIENT(POWER(2,16)+$C$12,POWER(2,2)),2)</f>
        <v>1</v>
      </c>
      <c r="X12" s="6">
        <f>MOD(QUOTIENT(POWER(2,16)+$C$12,POWER(2,1)),2)</f>
        <v>1</v>
      </c>
      <c r="Y12" s="6">
        <f>MOD(POWER(2,16)+$C$12,2)</f>
        <v>1</v>
      </c>
      <c r="Z12" s="4"/>
      <c r="AA12" s="2"/>
      <c r="AB12" s="6"/>
      <c r="AC12" s="3"/>
      <c r="AD12" s="8" t="s">
        <v>13</v>
      </c>
      <c r="AE12" s="8" t="s">
        <v>13</v>
      </c>
      <c r="AF12" s="8" t="s">
        <v>13</v>
      </c>
      <c r="AG12" s="8" t="s">
        <v>13</v>
      </c>
      <c r="AH12" s="8" t="s">
        <v>13</v>
      </c>
      <c r="AI12" s="8" t="s">
        <v>13</v>
      </c>
      <c r="AJ12" s="8" t="s">
        <v>13</v>
      </c>
      <c r="AK12" s="8" t="s">
        <v>13</v>
      </c>
      <c r="AL12" s="8" t="s">
        <v>13</v>
      </c>
      <c r="AM12" s="8" t="s">
        <v>13</v>
      </c>
      <c r="AN12" s="8" t="s">
        <v>13</v>
      </c>
      <c r="AO12" s="8" t="s">
        <v>13</v>
      </c>
      <c r="AP12" s="8" t="s">
        <v>13</v>
      </c>
      <c r="AQ12" s="8" t="s">
        <v>13</v>
      </c>
      <c r="AR12" s="8" t="s">
        <v>13</v>
      </c>
      <c r="AS12" s="8" t="s">
        <v>13</v>
      </c>
      <c r="AT12" s="8" t="s">
        <v>13</v>
      </c>
      <c r="AU12" s="8" t="s">
        <v>13</v>
      </c>
      <c r="AV12" s="8" t="s">
        <v>13</v>
      </c>
      <c r="AW12" s="3"/>
      <c r="AX12" s="3"/>
      <c r="AY12" s="3"/>
      <c r="AZ12" s="8"/>
      <c r="BA12" s="8"/>
      <c r="BB12" s="8" t="s">
        <v>13</v>
      </c>
      <c r="BC12" s="8" t="s">
        <v>13</v>
      </c>
      <c r="BD12" s="12"/>
    </row>
    <row r="13" spans="1:56" ht="18" x14ac:dyDescent="0.35">
      <c r="A13" s="3" t="s">
        <v>47</v>
      </c>
      <c r="B13" s="3" t="s">
        <v>48</v>
      </c>
      <c r="C13" s="3">
        <f t="shared" si="0"/>
        <v>-6262</v>
      </c>
      <c r="D13" s="6"/>
      <c r="E13" s="2" t="s">
        <v>49</v>
      </c>
      <c r="F13" s="2" t="s">
        <v>50</v>
      </c>
      <c r="G13" s="6">
        <f>IF($C$13&lt;0,1,0)</f>
        <v>1</v>
      </c>
      <c r="H13" s="6">
        <f>MOD(QUOTIENT(POWER(2,15)+$C$13,POWER(2,14)),2)</f>
        <v>1</v>
      </c>
      <c r="I13" s="6">
        <f>MOD(QUOTIENT(POWER(2,15)+$C$13,POWER(2,13)),2)</f>
        <v>1</v>
      </c>
      <c r="J13" s="6">
        <f>MOD(QUOTIENT(POWER(2,15)+$C$13,POWER(2,12)),2)</f>
        <v>0</v>
      </c>
      <c r="K13" s="6" t="s">
        <v>4</v>
      </c>
      <c r="L13" s="6">
        <f>MOD(QUOTIENT(POWER(2,15)+$C$13,POWER(2,11)),2)</f>
        <v>0</v>
      </c>
      <c r="M13" s="6">
        <f>MOD(QUOTIENT(POWER(2,15)+$C$13,POWER(2,10)),2)</f>
        <v>1</v>
      </c>
      <c r="N13" s="6">
        <f>MOD(QUOTIENT(POWER(2,15)+$C$13,POWER(2,9)),2)</f>
        <v>1</v>
      </c>
      <c r="O13" s="6">
        <f>MOD(QUOTIENT(POWER(2,15)+$C$13,POWER(2,8)),2)</f>
        <v>1</v>
      </c>
      <c r="P13" s="6" t="s">
        <v>4</v>
      </c>
      <c r="Q13" s="6">
        <f>MOD(QUOTIENT(POWER(2,15)+$C$13,POWER(2,7)),2)</f>
        <v>1</v>
      </c>
      <c r="R13" s="6">
        <f>MOD(QUOTIENT(POWER(2,15)+$C$13,POWER(2,6)),2)</f>
        <v>0</v>
      </c>
      <c r="S13" s="6">
        <f>MOD(QUOTIENT(POWER(2,15)+$C$13,POWER(2,5)),2)</f>
        <v>0</v>
      </c>
      <c r="T13" s="6">
        <f>MOD(QUOTIENT(POWER(2,15)+$C$13,POWER(2,4)),2)</f>
        <v>0</v>
      </c>
      <c r="U13" s="6" t="s">
        <v>4</v>
      </c>
      <c r="V13" s="6">
        <f>MOD(QUOTIENT(POWER(2,15)+$C$13,POWER(2,3)),2)</f>
        <v>1</v>
      </c>
      <c r="W13" s="6">
        <f>MOD(QUOTIENT(POWER(2,15)+$C$13,POWER(2,2)),2)</f>
        <v>0</v>
      </c>
      <c r="X13" s="6">
        <f>MOD(QUOTIENT(POWER(2,15)+$C$13,POWER(2,1)),2)</f>
        <v>1</v>
      </c>
      <c r="Y13" s="6">
        <f>MOD(POWER(2,15)+$C$13,2)</f>
        <v>0</v>
      </c>
      <c r="Z13" s="4"/>
      <c r="AA13" s="2"/>
      <c r="AB13" s="6" t="s">
        <v>14</v>
      </c>
      <c r="AC13" s="8"/>
      <c r="AD13" s="8">
        <f>MOD(AD10+AD11+IF(AND(AE10+AE11&lt;&gt;AE13,AE10+AE11&gt;0),1,0),2)</f>
        <v>1</v>
      </c>
      <c r="AE13" s="8">
        <f>MOD(AE10+AE11+IF(AND(AF10+AF11&lt;&gt;AF13,AF10+AF11&gt;0),1,0),2)</f>
        <v>0</v>
      </c>
      <c r="AF13" s="8">
        <f>MOD(AF10+AF11+IF(AND(AG10+AG11&lt;&gt;AG13,AG10+AG11&gt;0),1,0),2)</f>
        <v>1</v>
      </c>
      <c r="AG13" s="8">
        <f>MOD(AG10+AG11+IF(AND(AI10+AI11&lt;&gt;AI13,AI10+AI11&gt;0),1,0),2)</f>
        <v>1</v>
      </c>
      <c r="AH13" s="8" t="s">
        <v>4</v>
      </c>
      <c r="AI13" s="8">
        <f>MOD(AI10+AI11+IF(AND(AJ10+AJ11&lt;&gt;AJ13,AJ10+AJ11&gt;0),1,0),2)</f>
        <v>1</v>
      </c>
      <c r="AJ13" s="8">
        <f>MOD(AJ10+AJ11+IF(AND(AK10+AK11&lt;&gt;AK13,AK10+AK11&gt;0),1,0),2)</f>
        <v>0</v>
      </c>
      <c r="AK13" s="8">
        <f>MOD(AK10+AK11+IF(AND(AL10+AL11&lt;&gt;AL13,AL10+AL11&gt;0),1,0),2)</f>
        <v>1</v>
      </c>
      <c r="AL13" s="8">
        <f>MOD(AL10+AL11+IF(AND(AN10+AN11&lt;&gt;AN13,AN10+AN11&gt;0),1,0),2)</f>
        <v>1</v>
      </c>
      <c r="AM13" s="8" t="s">
        <v>4</v>
      </c>
      <c r="AN13" s="8">
        <f>MOD(AN10+AN11+IF(AND(AO10+AO11&lt;&gt;AO13,AO10+AO11&gt;0),1,0),2)</f>
        <v>0</v>
      </c>
      <c r="AO13" s="8">
        <f>MOD(AO10+AO11+IF(AND(AP10+AP11&lt;&gt;AP13,AP10+AP11&gt;0),1,0),2)</f>
        <v>1</v>
      </c>
      <c r="AP13" s="8">
        <f>MOD(AP10+AP11+IF(AND(AQ10+AQ11&lt;&gt;AQ13,AQ10+AQ11&gt;0),1,0),2)</f>
        <v>0</v>
      </c>
      <c r="AQ13" s="8">
        <f>MOD(AQ10+AQ11+IF(AND(AS10+AS11&lt;&gt;AS13,AS10+AS11&gt;0),1,0),2)</f>
        <v>0</v>
      </c>
      <c r="AR13" s="8" t="s">
        <v>4</v>
      </c>
      <c r="AS13" s="8">
        <f>MOD(AS10+AS11+IF(AND(AT10+AT11&lt;&gt;AT13,AT10+AT11&gt;0),1,0),2)</f>
        <v>1</v>
      </c>
      <c r="AT13" s="8">
        <f>MOD(AT10+AT11+IF(AND(AU10+AU11&lt;&gt;AU13,AU10+AU11&gt;0),1,0),2)</f>
        <v>0</v>
      </c>
      <c r="AU13" s="8">
        <f>MOD(AU10+AU11+IF(AND(AV10+AV11&lt;&gt;AV13,AV10+AV11&gt;0),1,0),2)</f>
        <v>0</v>
      </c>
      <c r="AV13" s="8">
        <f>MOD(AV10+AV11,2)</f>
        <v>1</v>
      </c>
      <c r="AW13" s="9" t="s">
        <v>75</v>
      </c>
      <c r="AX13" s="3">
        <f>IF(AD13=0,AV13+AU13*POWER(2,1)+AT13*POWER(2,2)+AS13*POWER(2,3)+AQ13*POWER(2,4)+AP13*POWER(2,5)+AO13*POWER(2,6)+AN13*POWER(2,7)+AL13*POWER(2,8)+AK13*POWER(2,9)+AJ13*POWER(2,10)+AI13*POWER(2,11)+AG13*POWER(2,12)+AF13*POWER(2,13)+AE13*POWER(2,14),(AV13+AU13*POWER(2,1)+AT13*POWER(2,2)+AS13*POWER(2,3)+AQ13*POWER(2,4)+AP13*POWER(2,5)+AO13*POWER(2,6)+AN13*POWER(2,7)+AL13*POWER(2,8)+AK13*POWER(2,9)+AJ13*POWER(2,10)+AI13*POWER(2,11)+AG13*POWER(2,12)+AF13*POWER(2,13)+AE13*POWER(2,14))-POWER(2,15))</f>
        <v>-17591</v>
      </c>
      <c r="AY13" s="3"/>
      <c r="AZ13" s="3"/>
      <c r="BA13" s="8" t="s">
        <v>14</v>
      </c>
      <c r="BB13" s="3"/>
      <c r="BC13" s="11">
        <f>BC10+BC11</f>
        <v>47945</v>
      </c>
      <c r="BD13" s="12"/>
    </row>
    <row r="14" spans="1:56" x14ac:dyDescent="0.25">
      <c r="A14" s="3" t="s">
        <v>51</v>
      </c>
      <c r="B14" s="3" t="s">
        <v>52</v>
      </c>
      <c r="C14" s="3">
        <f t="shared" si="0"/>
        <v>-17591</v>
      </c>
      <c r="D14" s="6"/>
      <c r="E14" s="2" t="s">
        <v>53</v>
      </c>
      <c r="F14" s="2" t="s">
        <v>54</v>
      </c>
      <c r="G14" s="6">
        <f>IF($C$14&lt;0,1,0)</f>
        <v>1</v>
      </c>
      <c r="H14" s="6">
        <f>MOD(QUOTIENT(POWER(2,15)+$C$14,POWER(2,14)),2)</f>
        <v>0</v>
      </c>
      <c r="I14" s="6">
        <f>MOD(QUOTIENT(POWER(2,15)+$C$14,POWER(2,13)),2)</f>
        <v>1</v>
      </c>
      <c r="J14" s="6">
        <f>MOD(QUOTIENT(POWER(2,15)+$C$14,POWER(2,12)),2)</f>
        <v>1</v>
      </c>
      <c r="K14" s="6" t="s">
        <v>4</v>
      </c>
      <c r="L14" s="6">
        <f>MOD(QUOTIENT(POWER(2,15)+$C$14,POWER(2,11)),2)</f>
        <v>1</v>
      </c>
      <c r="M14" s="6">
        <f>MOD(QUOTIENT(POWER(2,15)+$C$14,POWER(2,10)),2)</f>
        <v>0</v>
      </c>
      <c r="N14" s="6">
        <f>MOD(QUOTIENT(POWER(2,15)+$C$14,POWER(2,9)),2)</f>
        <v>1</v>
      </c>
      <c r="O14" s="6">
        <f>MOD(QUOTIENT(POWER(2,15)+$C$14,POWER(2,8)),2)</f>
        <v>1</v>
      </c>
      <c r="P14" s="6" t="s">
        <v>4</v>
      </c>
      <c r="Q14" s="6">
        <f>MOD(QUOTIENT(POWER(2,15)+$C$14,POWER(2,7)),2)</f>
        <v>0</v>
      </c>
      <c r="R14" s="6">
        <f>MOD(QUOTIENT(POWER(2,15)+$C$14,POWER(2,6)),2)</f>
        <v>1</v>
      </c>
      <c r="S14" s="6">
        <f>MOD(QUOTIENT(POWER(2,15)+$C$14,POWER(2,5)),2)</f>
        <v>0</v>
      </c>
      <c r="T14" s="6">
        <f>MOD(QUOTIENT(POWER(2,15)+$C$14,POWER(2,4)),2)</f>
        <v>0</v>
      </c>
      <c r="U14" s="6" t="s">
        <v>4</v>
      </c>
      <c r="V14" s="6">
        <f>MOD(QUOTIENT(POWER(2,15)+$C$14,POWER(2,3)),2)</f>
        <v>1</v>
      </c>
      <c r="W14" s="6">
        <f>MOD(QUOTIENT(POWER(2,15)+$C$14,POWER(2,2)),2)</f>
        <v>0</v>
      </c>
      <c r="X14" s="6">
        <f>MOD(QUOTIENT(POWER(2,15)+$C$14,POWER(2,1)),2)</f>
        <v>0</v>
      </c>
      <c r="Y14" s="6">
        <f>MOD(POWER(2,15)+$C$14,2)</f>
        <v>1</v>
      </c>
      <c r="Z14" s="4"/>
      <c r="AA14" s="2"/>
      <c r="AB14" s="6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3"/>
      <c r="AW14" s="3"/>
      <c r="AX14" s="3"/>
      <c r="AY14" s="3"/>
      <c r="AZ14" s="3"/>
      <c r="BA14" s="8"/>
      <c r="BB14" s="3"/>
      <c r="BC14" s="11"/>
      <c r="BD14" s="12"/>
    </row>
    <row r="15" spans="1:5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  <c r="AA15" s="2"/>
      <c r="AB15" s="6"/>
      <c r="AC15" s="8"/>
      <c r="AD15" s="13" t="s">
        <v>24</v>
      </c>
      <c r="AE15" s="13"/>
      <c r="AF15">
        <f>IF(AD10+AD11&gt;1,1,0)</f>
        <v>0</v>
      </c>
      <c r="AH15" s="13" t="s">
        <v>25</v>
      </c>
      <c r="AI15" s="13"/>
      <c r="AJ15">
        <f>MOD(SUM(AS13:AV13,AN13:AQ13),2)</f>
        <v>1</v>
      </c>
      <c r="AL15" s="13" t="s">
        <v>26</v>
      </c>
      <c r="AM15" s="13"/>
      <c r="AN15">
        <f>IF(AND(AS10+AS11&gt;1,AS10+AS11&lt;&gt;AS13),1,0)</f>
        <v>0</v>
      </c>
      <c r="AP15" s="13" t="s">
        <v>27</v>
      </c>
      <c r="AQ15" s="13"/>
      <c r="AR15">
        <f>IF(SUM(AS13:AV13,AN13:AQ13,AI13:AL13,AD13:AG13)=0,1,0)</f>
        <v>0</v>
      </c>
      <c r="AT15" s="13" t="s">
        <v>28</v>
      </c>
      <c r="AU15" s="13"/>
      <c r="AV15">
        <f>AD13</f>
        <v>1</v>
      </c>
      <c r="AX15" t="s">
        <v>29</v>
      </c>
      <c r="AY15">
        <f>IF(AND(AD10=AD11,AD10&lt;&gt;AD13),1,0)</f>
        <v>1</v>
      </c>
      <c r="AZ15" s="3"/>
      <c r="BA15" s="8"/>
      <c r="BB15" s="3"/>
      <c r="BC15" s="11"/>
      <c r="BD15" s="12"/>
    </row>
    <row r="16" spans="1:5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  <c r="AA16" s="2"/>
      <c r="AB16" s="6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8"/>
      <c r="BB16" s="3"/>
      <c r="BC16" s="11"/>
      <c r="BD16" s="2"/>
    </row>
    <row r="17" spans="1:56" ht="18" x14ac:dyDescent="0.35">
      <c r="A17" s="2"/>
      <c r="B17" s="2"/>
      <c r="C17" s="2"/>
      <c r="D17" s="2"/>
      <c r="E17" s="2" t="s">
        <v>55</v>
      </c>
      <c r="F17" s="2" t="s">
        <v>56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  <c r="AA17" s="2"/>
      <c r="AB17" s="6"/>
      <c r="AC17" s="3" t="s">
        <v>70</v>
      </c>
      <c r="AD17" s="8">
        <f>MOD(QUOTIENT($C$4,POWER(2,15)),2)</f>
        <v>0</v>
      </c>
      <c r="AE17" s="8">
        <f>MOD(QUOTIENT($C$4,POWER(2,14)),2)</f>
        <v>1</v>
      </c>
      <c r="AF17" s="8">
        <f>MOD(QUOTIENT($C$4,POWER(2,13)),2)</f>
        <v>0</v>
      </c>
      <c r="AG17" s="8">
        <f>MOD(QUOTIENT($C$4,POWER(2,12)),2)</f>
        <v>0</v>
      </c>
      <c r="AH17" s="8" t="s">
        <v>4</v>
      </c>
      <c r="AI17" s="8">
        <f>MOD(QUOTIENT($C$4,POWER(2,11)),2)</f>
        <v>0</v>
      </c>
      <c r="AJ17" s="8">
        <f>MOD(QUOTIENT($C$4,POWER(2,10)),2)</f>
        <v>1</v>
      </c>
      <c r="AK17" s="8">
        <f>MOD(QUOTIENT($C$4,POWER(2,9)),2)</f>
        <v>1</v>
      </c>
      <c r="AL17" s="8">
        <f>MOD(QUOTIENT($C$4,POWER(2,8)),2)</f>
        <v>0</v>
      </c>
      <c r="AM17" s="8" t="s">
        <v>4</v>
      </c>
      <c r="AN17" s="8">
        <f>MOD(QUOTIENT($C$4,POWER(2,7)),2)</f>
        <v>1</v>
      </c>
      <c r="AO17" s="8">
        <f>MOD(QUOTIENT($C$4,POWER(2,6)),2)</f>
        <v>0</v>
      </c>
      <c r="AP17" s="8">
        <f>MOD(QUOTIENT($C$4,POWER(2,5)),2)</f>
        <v>0</v>
      </c>
      <c r="AQ17" s="8">
        <f>MOD(QUOTIENT($C$4,POWER(2,4)),2)</f>
        <v>1</v>
      </c>
      <c r="AR17" s="8" t="s">
        <v>4</v>
      </c>
      <c r="AS17" s="8">
        <f>MOD(QUOTIENT($C$4,POWER(2,3)),2)</f>
        <v>0</v>
      </c>
      <c r="AT17" s="8">
        <f>MOD(QUOTIENT($C$4,POWER(2,2)),2)</f>
        <v>1</v>
      </c>
      <c r="AU17" s="8">
        <f>MOD(QUOTIENT($C$4,POWER(2,1)),2)</f>
        <v>0</v>
      </c>
      <c r="AV17" s="8">
        <f>MOD($C$4,2)</f>
        <v>1</v>
      </c>
      <c r="AW17" s="3"/>
      <c r="AX17" s="3"/>
      <c r="AY17" s="3"/>
      <c r="AZ17" s="3"/>
      <c r="BA17" s="8"/>
      <c r="BB17" s="3" t="s">
        <v>9</v>
      </c>
      <c r="BC17" s="11">
        <f>C4</f>
        <v>18069</v>
      </c>
      <c r="BD17" s="12" t="s">
        <v>67</v>
      </c>
    </row>
    <row r="18" spans="1:56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  <c r="AA18" s="2"/>
      <c r="AB18" s="6" t="s">
        <v>8</v>
      </c>
      <c r="AC18" s="3" t="s">
        <v>72</v>
      </c>
      <c r="AD18" s="8">
        <f>IF($C$9&lt;0,1,0)</f>
        <v>1</v>
      </c>
      <c r="AE18" s="8">
        <f>MOD(QUOTIENT(POWER(2,15)+$C$9,POWER(2,14)),2)</f>
        <v>1</v>
      </c>
      <c r="AF18" s="8">
        <f>MOD(QUOTIENT(POWER(2,15)+$C$9,POWER(2,13)),2)</f>
        <v>0</v>
      </c>
      <c r="AG18" s="8">
        <f>MOD(QUOTIENT(POWER(2,15)+$C$9,POWER(2,12)),2)</f>
        <v>1</v>
      </c>
      <c r="AH18" s="8" t="s">
        <v>4</v>
      </c>
      <c r="AI18" s="8">
        <f>MOD(QUOTIENT(POWER(2,15)+$C$9,POWER(2,11)),2)</f>
        <v>0</v>
      </c>
      <c r="AJ18" s="8">
        <f>MOD(QUOTIENT(POWER(2,15)+$C$9,POWER(2,10)),2)</f>
        <v>0</v>
      </c>
      <c r="AK18" s="8">
        <f>MOD(QUOTIENT(POWER(2,15)+$C$9,POWER(2,9)),2)</f>
        <v>0</v>
      </c>
      <c r="AL18" s="8">
        <f>MOD(QUOTIENT(POWER(2,15)+$C$9,POWER(2,8)),2)</f>
        <v>1</v>
      </c>
      <c r="AM18" s="8" t="s">
        <v>4</v>
      </c>
      <c r="AN18" s="8">
        <f>MOD(QUOTIENT(POWER(2,15)+$C$9,POWER(2,7)),2)</f>
        <v>1</v>
      </c>
      <c r="AO18" s="8">
        <f>MOD(QUOTIENT(POWER(2,15)+$C$9,POWER(2,6)),2)</f>
        <v>1</v>
      </c>
      <c r="AP18" s="8">
        <f>MOD(QUOTIENT(POWER(2,15)+$C$9,POWER(2,5)),2)</f>
        <v>1</v>
      </c>
      <c r="AQ18" s="8">
        <f>MOD(QUOTIENT(POWER(2,15)+$C$9,POWER(2,4)),2)</f>
        <v>0</v>
      </c>
      <c r="AR18" s="8" t="s">
        <v>4</v>
      </c>
      <c r="AS18" s="8">
        <f>MOD(QUOTIENT(POWER(2,15)+$C$9,POWER(2,3)),2)</f>
        <v>0</v>
      </c>
      <c r="AT18" s="8">
        <f>MOD(QUOTIENT(POWER(2,15)+$C$9,POWER(2,2)),2)</f>
        <v>0</v>
      </c>
      <c r="AU18" s="8">
        <f>MOD(QUOTIENT(POWER(2,15)+$C$9,POWER(2,1)),2)</f>
        <v>0</v>
      </c>
      <c r="AV18" s="8">
        <f>MOD(POWER(2,15)+$C$9,2)</f>
        <v>1</v>
      </c>
      <c r="AW18" s="3"/>
      <c r="AX18" s="3"/>
      <c r="AY18" s="3"/>
      <c r="AZ18" s="3"/>
      <c r="BA18" s="8" t="s">
        <v>8</v>
      </c>
      <c r="BB18" s="3" t="s">
        <v>57</v>
      </c>
      <c r="BC18" s="11">
        <f>C9</f>
        <v>-11807</v>
      </c>
      <c r="BD18" s="12"/>
    </row>
    <row r="19" spans="1:5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  <c r="AA19" s="2"/>
      <c r="AB19" s="6"/>
      <c r="AC19" s="3"/>
      <c r="AD19" s="8" t="s">
        <v>13</v>
      </c>
      <c r="AE19" s="8" t="s">
        <v>13</v>
      </c>
      <c r="AF19" s="8" t="s">
        <v>13</v>
      </c>
      <c r="AG19" s="8" t="s">
        <v>13</v>
      </c>
      <c r="AH19" s="8" t="s">
        <v>13</v>
      </c>
      <c r="AI19" s="8" t="s">
        <v>13</v>
      </c>
      <c r="AJ19" s="8" t="s">
        <v>13</v>
      </c>
      <c r="AK19" s="8" t="s">
        <v>13</v>
      </c>
      <c r="AL19" s="8" t="s">
        <v>13</v>
      </c>
      <c r="AM19" s="8" t="s">
        <v>13</v>
      </c>
      <c r="AN19" s="8" t="s">
        <v>13</v>
      </c>
      <c r="AO19" s="8" t="s">
        <v>13</v>
      </c>
      <c r="AP19" s="8" t="s">
        <v>13</v>
      </c>
      <c r="AQ19" s="8" t="s">
        <v>13</v>
      </c>
      <c r="AR19" s="8" t="s">
        <v>13</v>
      </c>
      <c r="AS19" s="8" t="s">
        <v>13</v>
      </c>
      <c r="AT19" s="8" t="s">
        <v>13</v>
      </c>
      <c r="AU19" s="8" t="s">
        <v>13</v>
      </c>
      <c r="AV19" s="8" t="s">
        <v>13</v>
      </c>
      <c r="AW19" s="3"/>
      <c r="AX19" s="3"/>
      <c r="AY19" s="3"/>
      <c r="AZ19" s="8"/>
      <c r="BA19" s="8"/>
      <c r="BB19" s="8" t="s">
        <v>13</v>
      </c>
      <c r="BC19" s="8" t="s">
        <v>13</v>
      </c>
      <c r="BD19" s="12"/>
    </row>
    <row r="20" spans="1:56" ht="18" x14ac:dyDescent="0.35">
      <c r="A20" s="2"/>
      <c r="B20" s="2"/>
      <c r="C20" s="2"/>
      <c r="D20" s="2"/>
      <c r="E20" s="2"/>
      <c r="F20" s="2"/>
      <c r="G20" s="2"/>
      <c r="H20" s="2"/>
      <c r="I20" s="14"/>
      <c r="J20" s="14"/>
      <c r="K20" s="14"/>
      <c r="L20" s="14"/>
      <c r="M20" s="14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  <c r="AA20" s="2"/>
      <c r="AB20" s="6" t="s">
        <v>14</v>
      </c>
      <c r="AC20" s="8"/>
      <c r="AD20" s="8">
        <f>MOD(AD17+AD18+IF(AND(AE17+AE18&lt;&gt;AE20,AE17+AE18&gt;0),1,0),2)</f>
        <v>0</v>
      </c>
      <c r="AE20" s="8">
        <f>MOD(AE17+AE18+IF(AND(AF17+AF18&lt;&gt;AF20,AF17+AF18&gt;0),1,0),2)</f>
        <v>0</v>
      </c>
      <c r="AF20" s="8">
        <f>MOD(AF17+AF18+IF(AND(AG17+AG18&lt;&gt;AG20,AG17+AG18&gt;0),1,0),2)</f>
        <v>0</v>
      </c>
      <c r="AG20" s="8">
        <f>MOD(AG17+AG18+IF(AND(AI17+AI18&lt;&gt;AI20,AI17+AI18&gt;0),1,0),2)</f>
        <v>1</v>
      </c>
      <c r="AH20" s="8" t="s">
        <v>4</v>
      </c>
      <c r="AI20" s="8">
        <f>MOD(AI17+AI18+IF(AND(AJ17+AJ18&lt;&gt;AJ20,AJ17+AJ18&gt;0),1,0),2)</f>
        <v>1</v>
      </c>
      <c r="AJ20" s="8">
        <f>MOD(AJ17+AJ18+IF(AND(AK17+AK18&lt;&gt;AK20,AK17+AK18&gt;0),1,0),2)</f>
        <v>0</v>
      </c>
      <c r="AK20" s="8">
        <f>MOD(AK17+AK18+IF(AND(AL17+AL18&lt;&gt;AL20,AL17+AL18&gt;0),1,0),2)</f>
        <v>0</v>
      </c>
      <c r="AL20" s="8">
        <f>MOD(AL17+AL18+IF(AND(AN17+AN18&lt;&gt;AN20,AN17+AN18&gt;0),1,0),2)</f>
        <v>0</v>
      </c>
      <c r="AM20" s="8" t="s">
        <v>4</v>
      </c>
      <c r="AN20" s="8">
        <f>MOD(AN17+AN18+IF(AND(AO17+AO18&lt;&gt;AO20,AO17+AO18&gt;0),1,0),2)</f>
        <v>0</v>
      </c>
      <c r="AO20" s="8">
        <f>MOD(AO17+AO18+IF(AND(AP17+AP18&lt;&gt;AP20,AP17+AP18&gt;0),1,0),2)</f>
        <v>1</v>
      </c>
      <c r="AP20" s="8">
        <f>MOD(AP17+AP18+IF(AND(AQ17+AQ18&lt;&gt;AQ20,AQ17+AQ18&gt;0),1,0),2)</f>
        <v>1</v>
      </c>
      <c r="AQ20" s="8">
        <f>MOD(AQ17+AQ18+IF(AND(AS17+AS18&lt;&gt;AS20,AS17+AS18&gt;0),1,0),2)</f>
        <v>1</v>
      </c>
      <c r="AR20" s="8" t="s">
        <v>4</v>
      </c>
      <c r="AS20" s="8">
        <f>MOD(AS17+AS18+IF(AND(AT17+AT18&lt;&gt;AT20,AT17+AT18&gt;0),1,0),2)</f>
        <v>0</v>
      </c>
      <c r="AT20" s="8">
        <f>MOD(AT17+AT18+IF(AND(AU17+AU18&lt;&gt;AU20,AU17+AU18&gt;0),1,0),2)</f>
        <v>1</v>
      </c>
      <c r="AU20" s="8">
        <f>MOD(AU17+AU18+IF(AND(AV17+AV18&lt;&gt;AV20,AV17+AV18&gt;0),1,0),2)</f>
        <v>1</v>
      </c>
      <c r="AV20" s="8">
        <f>MOD(AV17+AV18,2)</f>
        <v>0</v>
      </c>
      <c r="AW20" s="9" t="s">
        <v>75</v>
      </c>
      <c r="AX20" s="3">
        <f>IF(AD20=0,AV20+AU20*POWER(2,1)+AT20*POWER(2,2)+AS20*POWER(2,3)+AQ20*POWER(2,4)+AP20*POWER(2,5)+AO20*POWER(2,6)+AN20*POWER(2,7)+AL20*POWER(2,8)+AK20*POWER(2,9)+AJ20*POWER(2,10)+AI20*POWER(2,11)+AG20*POWER(2,12)+AF20*POWER(2,13)+AE20*POWER(2,14),(AV20+AU20*POWER(2,1)+AT20*POWER(2,2)+AS20*POWER(2,3)+AQ20*POWER(2,4)+AP20*POWER(2,5)+AO20*POWER(2,6)+AN20*POWER(2,7)+AL20*POWER(2,8)+AK20*POWER(2,9)+AJ20*POWER(2,10)+AI20*POWER(2,11)+AG20*POWER(2,12)+AF20*POWER(2,13)+AE20*POWER(2,14))-POWER(2,15))</f>
        <v>6262</v>
      </c>
      <c r="AY20" s="3"/>
      <c r="AZ20" s="3"/>
      <c r="BA20" s="8" t="s">
        <v>14</v>
      </c>
      <c r="BB20" s="3"/>
      <c r="BC20" s="11">
        <f>BC17+BC18</f>
        <v>6262</v>
      </c>
      <c r="BD20" s="12"/>
    </row>
    <row r="21" spans="1:56" x14ac:dyDescent="0.25">
      <c r="A21" s="2"/>
      <c r="B21" s="2"/>
      <c r="C21" s="2"/>
      <c r="D21" s="2"/>
      <c r="E21" s="2"/>
      <c r="F21" s="2"/>
      <c r="G21" s="6"/>
      <c r="H21" s="6"/>
      <c r="I21" s="14"/>
      <c r="J21" s="14"/>
      <c r="K21" s="14"/>
      <c r="L21" s="14"/>
      <c r="M21" s="14"/>
      <c r="N21" s="1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4"/>
      <c r="AA21" s="2"/>
      <c r="AB21" s="6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3"/>
      <c r="AW21" s="3"/>
      <c r="AX21" s="3"/>
      <c r="AY21" s="3"/>
      <c r="AZ21" s="3"/>
      <c r="BA21" s="8"/>
      <c r="BB21" s="3"/>
      <c r="BC21" s="11"/>
      <c r="BD21" s="12"/>
    </row>
    <row r="22" spans="1:56" x14ac:dyDescent="0.25">
      <c r="A22" s="2"/>
      <c r="B22" s="2"/>
      <c r="C22" s="2"/>
      <c r="D22" s="2"/>
      <c r="E22" s="2"/>
      <c r="F22" s="2"/>
      <c r="G22" s="6"/>
      <c r="H22" s="6"/>
      <c r="I22" s="14"/>
      <c r="J22" s="14"/>
      <c r="K22" s="14"/>
      <c r="L22" s="14"/>
      <c r="M22" s="14"/>
      <c r="N22" s="14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4"/>
      <c r="AA22" s="2"/>
      <c r="AB22" s="6"/>
      <c r="AC22" s="8"/>
      <c r="AD22" s="13" t="s">
        <v>24</v>
      </c>
      <c r="AE22" s="13"/>
      <c r="AF22">
        <f>IF(AD17+AD18&gt;1,1,0)</f>
        <v>0</v>
      </c>
      <c r="AH22" s="13" t="s">
        <v>25</v>
      </c>
      <c r="AI22" s="13"/>
      <c r="AJ22">
        <f>MOD(SUM(AS20:AV20,AN20:AQ20)+1,2)</f>
        <v>0</v>
      </c>
      <c r="AL22" s="13" t="s">
        <v>26</v>
      </c>
      <c r="AM22" s="13"/>
      <c r="AN22">
        <f>IF(AND(AS17+AS18&gt;1,AS17+AS18&lt;&gt;AS20),1,0)</f>
        <v>0</v>
      </c>
      <c r="AP22" s="13" t="s">
        <v>27</v>
      </c>
      <c r="AQ22" s="13"/>
      <c r="AR22">
        <f>IF(SUM(AS20:AV20,AN20:AQ20,AI20:AL20,AD20:AG20)=0,1,0)</f>
        <v>0</v>
      </c>
      <c r="AT22" s="13" t="s">
        <v>28</v>
      </c>
      <c r="AU22" s="13"/>
      <c r="AV22">
        <f>AD20</f>
        <v>0</v>
      </c>
      <c r="AX22" t="s">
        <v>29</v>
      </c>
      <c r="AY22">
        <f>IF(AND(AD17=AD18,AD17&lt;&gt;AD20),1,0)</f>
        <v>0</v>
      </c>
      <c r="AZ22" s="3"/>
      <c r="BA22" s="8"/>
      <c r="BB22" s="3"/>
      <c r="BC22" s="11"/>
      <c r="BD22" s="12"/>
    </row>
    <row r="23" spans="1:5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  <c r="AA23" s="2"/>
      <c r="AB23" s="6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8"/>
      <c r="BB23" s="3"/>
      <c r="BC23" s="11"/>
      <c r="BD23" s="2"/>
    </row>
    <row r="24" spans="1:56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  <c r="AA24" s="2"/>
      <c r="AC24" s="3" t="s">
        <v>72</v>
      </c>
      <c r="AD24" s="8">
        <f>IF($C$9&lt;0,1,0)</f>
        <v>1</v>
      </c>
      <c r="AE24" s="8">
        <f>MOD(QUOTIENT(POWER(2,15)+$C$9,POWER(2,14)),2)</f>
        <v>1</v>
      </c>
      <c r="AF24" s="8">
        <f>MOD(QUOTIENT(POWER(2,15)+$C$9,POWER(2,13)),2)</f>
        <v>0</v>
      </c>
      <c r="AG24" s="8">
        <f>MOD(QUOTIENT(POWER(2,15)+$C$9,POWER(2,12)),2)</f>
        <v>1</v>
      </c>
      <c r="AH24" s="8" t="s">
        <v>4</v>
      </c>
      <c r="AI24" s="8">
        <f>MOD(QUOTIENT(POWER(2,15)+$C$9,POWER(2,11)),2)</f>
        <v>0</v>
      </c>
      <c r="AJ24" s="8">
        <f>MOD(QUOTIENT(POWER(2,15)+$C$9,POWER(2,10)),2)</f>
        <v>0</v>
      </c>
      <c r="AK24" s="8">
        <f>MOD(QUOTIENT(POWER(2,15)+$C$9,POWER(2,9)),2)</f>
        <v>0</v>
      </c>
      <c r="AL24" s="8">
        <f>MOD(QUOTIENT(POWER(2,15)+$C$9,POWER(2,8)),2)</f>
        <v>1</v>
      </c>
      <c r="AM24" s="8" t="s">
        <v>4</v>
      </c>
      <c r="AN24" s="8">
        <f>MOD(QUOTIENT(POWER(2,15)+$C$9,POWER(2,7)),2)</f>
        <v>1</v>
      </c>
      <c r="AO24" s="8">
        <f>MOD(QUOTIENT(POWER(2,15)+$C$9,POWER(2,6)),2)</f>
        <v>1</v>
      </c>
      <c r="AP24" s="8">
        <f>MOD(QUOTIENT(POWER(2,15)+$C$9,POWER(2,5)),2)</f>
        <v>1</v>
      </c>
      <c r="AQ24" s="8">
        <f>MOD(QUOTIENT(POWER(2,15)+$C$9,POWER(2,4)),2)</f>
        <v>0</v>
      </c>
      <c r="AR24" s="8" t="s">
        <v>4</v>
      </c>
      <c r="AS24" s="8">
        <f>MOD(QUOTIENT(POWER(2,15)+$C$9,POWER(2,3)),2)</f>
        <v>0</v>
      </c>
      <c r="AT24" s="8">
        <f>MOD(QUOTIENT(POWER(2,15)+$C$9,POWER(2,2)),2)</f>
        <v>0</v>
      </c>
      <c r="AU24" s="8">
        <f>MOD(QUOTIENT(POWER(2,15)+$C$9,POWER(2,1)),2)</f>
        <v>0</v>
      </c>
      <c r="AV24" s="8">
        <f>MOD(POWER(2,15)+$C$9,2)</f>
        <v>1</v>
      </c>
      <c r="AW24" s="3"/>
      <c r="AX24" s="3"/>
      <c r="AY24" s="3"/>
      <c r="AZ24" s="3"/>
      <c r="BA24" s="8"/>
      <c r="BB24" s="3" t="s">
        <v>57</v>
      </c>
      <c r="BC24" s="11">
        <f>C9</f>
        <v>-11807</v>
      </c>
      <c r="BD24" s="12" t="s">
        <v>76</v>
      </c>
    </row>
    <row r="25" spans="1:56" ht="18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  <c r="AA25" s="2"/>
      <c r="AB25" s="6" t="s">
        <v>8</v>
      </c>
      <c r="AC25" s="3" t="s">
        <v>73</v>
      </c>
      <c r="AD25" s="8">
        <f>IF($C$10&lt;0,1,0)</f>
        <v>1</v>
      </c>
      <c r="AE25" s="8">
        <f>MOD(QUOTIENT(POWER(2,15)+$C$10,POWER(2,14)),2)</f>
        <v>0</v>
      </c>
      <c r="AF25" s="8">
        <f>MOD(QUOTIENT(POWER(2,15)+$C$10,POWER(2,13)),2)</f>
        <v>1</v>
      </c>
      <c r="AG25" s="8">
        <f>MOD(QUOTIENT(POWER(2,15)+$C$10,POWER(2,12)),2)</f>
        <v>1</v>
      </c>
      <c r="AH25" s="8" t="s">
        <v>4</v>
      </c>
      <c r="AI25" s="8">
        <f>MOD(QUOTIENT(POWER(2,15)+$C$10,POWER(2,11)),2)</f>
        <v>1</v>
      </c>
      <c r="AJ25" s="8">
        <f>MOD(QUOTIENT(POWER(2,15)+$C$10,POWER(2,10)),2)</f>
        <v>0</v>
      </c>
      <c r="AK25" s="8">
        <f>MOD(QUOTIENT(POWER(2,15)+$C$10,POWER(2,9)),2)</f>
        <v>0</v>
      </c>
      <c r="AL25" s="8">
        <f>MOD(QUOTIENT(POWER(2,15)+$C$10,POWER(2,8)),2)</f>
        <v>1</v>
      </c>
      <c r="AM25" s="8" t="s">
        <v>4</v>
      </c>
      <c r="AN25" s="8">
        <f>MOD(QUOTIENT(POWER(2,15)+$C$10,POWER(2,7)),2)</f>
        <v>0</v>
      </c>
      <c r="AO25" s="8">
        <f>MOD(QUOTIENT(POWER(2,15)+$C$10,POWER(2,6)),2)</f>
        <v>1</v>
      </c>
      <c r="AP25" s="8">
        <f>MOD(QUOTIENT(POWER(2,15)+$C$10,POWER(2,5)),2)</f>
        <v>1</v>
      </c>
      <c r="AQ25" s="8">
        <f>MOD(QUOTIENT(POWER(2,15)+$C$10,POWER(2,4)),2)</f>
        <v>0</v>
      </c>
      <c r="AR25" s="8" t="s">
        <v>4</v>
      </c>
      <c r="AS25" s="8">
        <f>MOD(QUOTIENT(POWER(2,15)+$C$10,POWER(2,3)),2)</f>
        <v>1</v>
      </c>
      <c r="AT25" s="8">
        <f>MOD(QUOTIENT(POWER(2,15)+$C$10,POWER(2,2)),2)</f>
        <v>0</v>
      </c>
      <c r="AU25" s="8">
        <f>MOD(QUOTIENT(POWER(2,15)+$C$10,POWER(2,1)),2)</f>
        <v>1</v>
      </c>
      <c r="AV25" s="8">
        <f>MOD(POWER(2,15)+$C$10,2)</f>
        <v>1</v>
      </c>
      <c r="AW25" s="3"/>
      <c r="AX25" s="3"/>
      <c r="AY25" s="3"/>
      <c r="AZ25" s="3"/>
      <c r="BA25" s="8" t="s">
        <v>8</v>
      </c>
      <c r="BB25" s="3" t="s">
        <v>59</v>
      </c>
      <c r="BC25" s="11">
        <f>C10</f>
        <v>-18069</v>
      </c>
      <c r="BD25" s="12"/>
    </row>
    <row r="26" spans="1:5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  <c r="AA26" s="2"/>
      <c r="AB26" s="6"/>
      <c r="AC26" s="3"/>
      <c r="AD26" s="8" t="s">
        <v>13</v>
      </c>
      <c r="AE26" s="8" t="s">
        <v>13</v>
      </c>
      <c r="AF26" s="8" t="s">
        <v>13</v>
      </c>
      <c r="AG26" s="8" t="s">
        <v>13</v>
      </c>
      <c r="AH26" s="8" t="s">
        <v>13</v>
      </c>
      <c r="AI26" s="8" t="s">
        <v>13</v>
      </c>
      <c r="AJ26" s="8" t="s">
        <v>13</v>
      </c>
      <c r="AK26" s="8" t="s">
        <v>13</v>
      </c>
      <c r="AL26" s="8" t="s">
        <v>13</v>
      </c>
      <c r="AM26" s="8" t="s">
        <v>13</v>
      </c>
      <c r="AN26" s="8" t="s">
        <v>13</v>
      </c>
      <c r="AO26" s="8" t="s">
        <v>13</v>
      </c>
      <c r="AP26" s="8" t="s">
        <v>13</v>
      </c>
      <c r="AQ26" s="8" t="s">
        <v>13</v>
      </c>
      <c r="AR26" s="8" t="s">
        <v>13</v>
      </c>
      <c r="AS26" s="8" t="s">
        <v>13</v>
      </c>
      <c r="AT26" s="8" t="s">
        <v>13</v>
      </c>
      <c r="AU26" s="8" t="s">
        <v>13</v>
      </c>
      <c r="AV26" s="8" t="s">
        <v>13</v>
      </c>
      <c r="AW26" s="3"/>
      <c r="AX26" s="3"/>
      <c r="AY26" s="3"/>
      <c r="AZ26" s="8"/>
      <c r="BA26" s="8"/>
      <c r="BB26" s="8" t="s">
        <v>13</v>
      </c>
      <c r="BC26" s="8" t="s">
        <v>13</v>
      </c>
      <c r="BD26" s="12"/>
    </row>
    <row r="27" spans="1:56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  <c r="AA27" s="2"/>
      <c r="AB27" s="6" t="s">
        <v>14</v>
      </c>
      <c r="AC27" s="8"/>
      <c r="AD27" s="8">
        <f>MOD(AD24+AD25+IF(AND(AE24+AE25&lt;&gt;AE27,AE24+AE25&gt;0),1,0),2)</f>
        <v>1</v>
      </c>
      <c r="AE27" s="8">
        <f>MOD(AE24+AE25+IF(AND(AF24+AF25&lt;&gt;AF27,AF24+AF25&gt;0),1,0),2)</f>
        <v>0</v>
      </c>
      <c r="AF27" s="8">
        <f>MOD(AF24+AF25+IF(AND(AG24+AG25&lt;&gt;AG27,AG24+AG25&gt;0),1,0),2)</f>
        <v>0</v>
      </c>
      <c r="AG27" s="8">
        <f>MOD(AG24+AG25+IF(AND(AI24+AI25&lt;&gt;AI27,AI24+AI25&gt;0),1,0),2)</f>
        <v>0</v>
      </c>
      <c r="AH27" s="8" t="s">
        <v>4</v>
      </c>
      <c r="AI27" s="8">
        <f>MOD(AI24+AI25+IF(AND(AJ24+AJ25&lt;&gt;AJ27,AJ24+AJ25&gt;0),1,0),2)</f>
        <v>1</v>
      </c>
      <c r="AJ27" s="8">
        <f>MOD(AJ24+AJ25+IF(AND(AK24+AK25&lt;&gt;AK27,AK24+AK25&gt;0),1,0),2)</f>
        <v>0</v>
      </c>
      <c r="AK27" s="8">
        <f>MOD(AK24+AK25+IF(AND(AL24+AL25&lt;&gt;AL27,AL24+AL25&gt;0),1,0),2)</f>
        <v>1</v>
      </c>
      <c r="AL27" s="8">
        <f>MOD(AL24+AL25+IF(AND(AN24+AN25&lt;&gt;AN27,AN24+AN25&gt;0),1,0),2)</f>
        <v>1</v>
      </c>
      <c r="AM27" s="8" t="s">
        <v>4</v>
      </c>
      <c r="AN27" s="8">
        <f>MOD(AN24+AN25+IF(AND(AO24+AO25&lt;&gt;AO27,AO24+AO25&gt;0),1,0),2)</f>
        <v>0</v>
      </c>
      <c r="AO27" s="8">
        <f>MOD(AO24+AO25+IF(AND(AP24+AP25&lt;&gt;AP27,AP24+AP25&gt;0),1,0),2)</f>
        <v>1</v>
      </c>
      <c r="AP27" s="8">
        <f>MOD(AP24+AP25+IF(AND(AQ24+AQ25&lt;&gt;AQ27,AQ24+AQ25&gt;0),1,0),2)</f>
        <v>0</v>
      </c>
      <c r="AQ27" s="8">
        <f>MOD(AQ24+AQ25+IF(AND(AS24+AS25&lt;&gt;AS27,AS24+AS25&gt;0),1,0),2)</f>
        <v>0</v>
      </c>
      <c r="AR27" s="8" t="s">
        <v>4</v>
      </c>
      <c r="AS27" s="8">
        <f>MOD(AS24+AS25+IF(AND(AT24+AT25&lt;&gt;AT27,AT24+AT25&gt;0),1,0),2)</f>
        <v>1</v>
      </c>
      <c r="AT27" s="8">
        <f>MOD(AT24+AT25+IF(AND(AU24+AU25&lt;&gt;AU27,AU24+AU25&gt;0),1,0),2)</f>
        <v>1</v>
      </c>
      <c r="AU27" s="8">
        <f>MOD(AU24+AU25+IF(AND(AV24+AV25&lt;&gt;AV27,AV24+AV25&gt;0),1,0),2)</f>
        <v>0</v>
      </c>
      <c r="AV27" s="8">
        <f>MOD(AV24+AV25,2)</f>
        <v>0</v>
      </c>
      <c r="AW27" s="9" t="s">
        <v>75</v>
      </c>
      <c r="AX27" s="3">
        <f>IF(AD27=0,AV27+AU27*POWER(2,1)+AT27*POWER(2,2)+AS27*POWER(2,3)+AQ27*POWER(2,4)+AP27*POWER(2,5)+AO27*POWER(2,6)+AN27*POWER(2,7)+AL27*POWER(2,8)+AK27*POWER(2,9)+AJ27*POWER(2,10)+AI27*POWER(2,11)+AG27*POWER(2,12)+AF27*POWER(2,13)+AE27*POWER(2,14),(AV27+AU27*POWER(2,1)+AT27*POWER(2,2)+AS27*POWER(2,3)+AQ27*POWER(2,4)+AP27*POWER(2,5)+AO27*POWER(2,6)+AN27*POWER(2,7)+AL27*POWER(2,8)+AK27*POWER(2,9)+AJ27*POWER(2,10)+AI27*POWER(2,11)+AG27*POWER(2,12)+AF27*POWER(2,13)+AE27*POWER(2,14))-POWER(2,15))</f>
        <v>-29876</v>
      </c>
      <c r="AY27" s="3"/>
      <c r="AZ27" s="3"/>
      <c r="BA27" s="8" t="s">
        <v>14</v>
      </c>
      <c r="BB27" s="3"/>
      <c r="BC27" s="11">
        <f>BC24+BC25</f>
        <v>-29876</v>
      </c>
      <c r="BD27" s="12"/>
    </row>
    <row r="28" spans="1:5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  <c r="AA28" s="2"/>
      <c r="AB28" s="6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3"/>
      <c r="AW28" s="3"/>
      <c r="AX28" s="3"/>
      <c r="AY28" s="3"/>
      <c r="AZ28" s="3"/>
      <c r="BA28" s="8"/>
      <c r="BB28" s="3"/>
      <c r="BC28" s="11"/>
      <c r="BD28" s="12"/>
    </row>
    <row r="29" spans="1:5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  <c r="AA29" s="2"/>
      <c r="AB29" s="6"/>
      <c r="AC29" s="8"/>
      <c r="AD29" s="13" t="s">
        <v>24</v>
      </c>
      <c r="AE29" s="13"/>
      <c r="AF29">
        <f>IF(AD24+AD25&gt;1,1,0)</f>
        <v>1</v>
      </c>
      <c r="AH29" s="13" t="s">
        <v>25</v>
      </c>
      <c r="AI29" s="13"/>
      <c r="AJ29">
        <f>MOD(SUM(AS27:AV27,AN27:AQ27)+1,2)</f>
        <v>0</v>
      </c>
      <c r="AL29" s="13" t="s">
        <v>26</v>
      </c>
      <c r="AM29" s="13"/>
      <c r="AN29">
        <f>IF(AND(AS24+AS25&gt;1,AS24+AS25&lt;&gt;AS27),1,0)</f>
        <v>0</v>
      </c>
      <c r="AP29" s="13" t="s">
        <v>27</v>
      </c>
      <c r="AQ29" s="13"/>
      <c r="AR29">
        <f>IF(SUM(AS27:AV27,AN27:AQ27,AI27:AL27,AD27:AG27)=0,1,0)</f>
        <v>0</v>
      </c>
      <c r="AT29" s="13" t="s">
        <v>28</v>
      </c>
      <c r="AU29" s="13"/>
      <c r="AV29">
        <f>AD27</f>
        <v>1</v>
      </c>
      <c r="AX29" t="s">
        <v>29</v>
      </c>
      <c r="AY29">
        <f>IF(AND(AD24=AD25,AD24&lt;&gt;AD27),1,0)</f>
        <v>0</v>
      </c>
      <c r="AZ29" s="3"/>
      <c r="BA29" s="8"/>
      <c r="BB29" s="3"/>
      <c r="BC29" s="11"/>
      <c r="BD29" s="12"/>
    </row>
    <row r="30" spans="1:5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  <c r="AA30" s="2"/>
      <c r="AB30" s="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8"/>
      <c r="BB30" s="3"/>
      <c r="BC30" s="11"/>
      <c r="BD30" s="6"/>
    </row>
    <row r="31" spans="1:5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  <c r="AA31" s="2"/>
      <c r="AC31" s="3" t="s">
        <v>58</v>
      </c>
      <c r="AD31" s="8">
        <f>IF($C$10&lt;0,1,0)</f>
        <v>1</v>
      </c>
      <c r="AE31" s="8">
        <f>MOD(QUOTIENT(POWER(2,15)+$C$10,POWER(2,14)),2)</f>
        <v>0</v>
      </c>
      <c r="AF31" s="8">
        <f>MOD(QUOTIENT(POWER(2,15)+$C$10,POWER(2,13)),2)</f>
        <v>1</v>
      </c>
      <c r="AG31" s="8">
        <f>MOD(QUOTIENT(POWER(2,15)+$C$10,POWER(2,12)),2)</f>
        <v>1</v>
      </c>
      <c r="AH31" s="8" t="s">
        <v>4</v>
      </c>
      <c r="AI31" s="8">
        <f>MOD(QUOTIENT(POWER(2,15)+$C$10,POWER(2,11)),2)</f>
        <v>1</v>
      </c>
      <c r="AJ31" s="8">
        <f>MOD(QUOTIENT(POWER(2,15)+$C$10,POWER(2,10)),2)</f>
        <v>0</v>
      </c>
      <c r="AK31" s="8">
        <f>MOD(QUOTIENT(POWER(2,15)+$C$10,POWER(2,9)),2)</f>
        <v>0</v>
      </c>
      <c r="AL31" s="8">
        <f>MOD(QUOTIENT(POWER(2,15)+$C$10,POWER(2,8)),2)</f>
        <v>1</v>
      </c>
      <c r="AM31" s="8" t="s">
        <v>4</v>
      </c>
      <c r="AN31" s="8">
        <f>MOD(QUOTIENT(POWER(2,15)+$C$10,POWER(2,7)),2)</f>
        <v>0</v>
      </c>
      <c r="AO31" s="8">
        <f>MOD(QUOTIENT(POWER(2,15)+$C$10,POWER(2,6)),2)</f>
        <v>1</v>
      </c>
      <c r="AP31" s="8">
        <f>MOD(QUOTIENT(POWER(2,15)+$C$10,POWER(2,5)),2)</f>
        <v>1</v>
      </c>
      <c r="AQ31" s="8">
        <f>MOD(QUOTIENT(POWER(2,15)+$C$10,POWER(2,4)),2)</f>
        <v>0</v>
      </c>
      <c r="AR31" s="8" t="s">
        <v>4</v>
      </c>
      <c r="AS31" s="8">
        <f>MOD(QUOTIENT(POWER(2,15)+$C$10,POWER(2,3)),2)</f>
        <v>1</v>
      </c>
      <c r="AT31" s="8">
        <f>MOD(QUOTIENT(POWER(2,15)+$C$10,POWER(2,2)),2)</f>
        <v>0</v>
      </c>
      <c r="AU31" s="8">
        <f>MOD(QUOTIENT(POWER(2,15)+$C$10,POWER(2,1)),2)</f>
        <v>1</v>
      </c>
      <c r="AV31" s="8">
        <f>MOD(POWER(2,15)+$C$10,2)</f>
        <v>1</v>
      </c>
      <c r="AW31" s="3"/>
      <c r="AX31" s="3"/>
      <c r="AY31" s="3"/>
      <c r="AZ31" s="3"/>
      <c r="BA31" s="8"/>
      <c r="BB31" s="3" t="s">
        <v>59</v>
      </c>
      <c r="BC31" s="11">
        <f>C10</f>
        <v>-18069</v>
      </c>
      <c r="BD31" s="12" t="s">
        <v>68</v>
      </c>
    </row>
    <row r="32" spans="1:5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  <c r="AA32" s="2"/>
      <c r="AB32" s="6" t="s">
        <v>8</v>
      </c>
      <c r="AC32" s="3" t="s">
        <v>60</v>
      </c>
      <c r="AD32" s="8">
        <f>IF($C$11&lt;0,1,0)</f>
        <v>1</v>
      </c>
      <c r="AE32" s="8">
        <f>MOD(QUOTIENT(POWER(2,15)+$C$11,POWER(2,14)),2)</f>
        <v>0</v>
      </c>
      <c r="AF32" s="8">
        <f>MOD(QUOTIENT(POWER(2,15)+$C$11,POWER(2,13)),2)</f>
        <v>0</v>
      </c>
      <c r="AG32" s="8">
        <f>MOD(QUOTIENT(POWER(2,15)+$C$11,POWER(2,12)),2)</f>
        <v>0</v>
      </c>
      <c r="AH32" s="8" t="s">
        <v>4</v>
      </c>
      <c r="AI32" s="8">
        <f>MOD(QUOTIENT(POWER(2,15)+$C$11,POWER(2,11)),2)</f>
        <v>1</v>
      </c>
      <c r="AJ32" s="8">
        <f>MOD(QUOTIENT(POWER(2,15)+$C$11,POWER(2,10)),2)</f>
        <v>0</v>
      </c>
      <c r="AK32" s="8">
        <f>MOD(QUOTIENT(POWER(2,15)+$C$11,POWER(2,9)),2)</f>
        <v>1</v>
      </c>
      <c r="AL32" s="8">
        <f>MOD(QUOTIENT(POWER(2,15)+$C$11,POWER(2,8)),2)</f>
        <v>1</v>
      </c>
      <c r="AM32" s="8" t="s">
        <v>4</v>
      </c>
      <c r="AN32" s="8">
        <f>MOD(QUOTIENT(POWER(2,15)+$C$11,POWER(2,7)),2)</f>
        <v>0</v>
      </c>
      <c r="AO32" s="8">
        <f>MOD(QUOTIENT(POWER(2,15)+$C$11,POWER(2,6)),2)</f>
        <v>1</v>
      </c>
      <c r="AP32" s="8">
        <f>MOD(QUOTIENT(POWER(2,15)+$C$11,POWER(2,5)),2)</f>
        <v>0</v>
      </c>
      <c r="AQ32" s="8">
        <f>MOD(QUOTIENT(POWER(2,15)+$C$11,POWER(2,4)),2)</f>
        <v>0</v>
      </c>
      <c r="AR32" s="8" t="s">
        <v>4</v>
      </c>
      <c r="AS32" s="8">
        <f>MOD(QUOTIENT(POWER(2,15)+$C$11,POWER(2,3)),2)</f>
        <v>1</v>
      </c>
      <c r="AT32" s="8">
        <f>MOD(QUOTIENT(POWER(2,15)+$C$11,POWER(2,2)),2)</f>
        <v>1</v>
      </c>
      <c r="AU32" s="8">
        <f>MOD(QUOTIENT(POWER(2,15)+$C$11,POWER(2,1)),2)</f>
        <v>0</v>
      </c>
      <c r="AV32" s="8">
        <f>MOD(POWER(2,15)+$C$11,2)</f>
        <v>0</v>
      </c>
      <c r="AW32" s="3"/>
      <c r="AX32" s="3"/>
      <c r="AY32" s="3"/>
      <c r="AZ32" s="3"/>
      <c r="BA32" s="8" t="s">
        <v>8</v>
      </c>
      <c r="BB32" s="3" t="s">
        <v>61</v>
      </c>
      <c r="BC32" s="11">
        <f>C11</f>
        <v>-29876</v>
      </c>
      <c r="BD32" s="12"/>
    </row>
    <row r="33" spans="1:5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  <c r="AA33" s="2"/>
      <c r="AB33" s="6"/>
      <c r="AC33" s="3"/>
      <c r="AD33" s="8" t="s">
        <v>13</v>
      </c>
      <c r="AE33" s="8" t="s">
        <v>13</v>
      </c>
      <c r="AF33" s="8" t="s">
        <v>13</v>
      </c>
      <c r="AG33" s="8" t="s">
        <v>13</v>
      </c>
      <c r="AH33" s="8" t="s">
        <v>13</v>
      </c>
      <c r="AI33" s="8" t="s">
        <v>13</v>
      </c>
      <c r="AJ33" s="8" t="s">
        <v>13</v>
      </c>
      <c r="AK33" s="8" t="s">
        <v>13</v>
      </c>
      <c r="AL33" s="8" t="s">
        <v>13</v>
      </c>
      <c r="AM33" s="8" t="s">
        <v>13</v>
      </c>
      <c r="AN33" s="8" t="s">
        <v>13</v>
      </c>
      <c r="AO33" s="8" t="s">
        <v>13</v>
      </c>
      <c r="AP33" s="8" t="s">
        <v>13</v>
      </c>
      <c r="AQ33" s="8" t="s">
        <v>13</v>
      </c>
      <c r="AR33" s="8" t="s">
        <v>13</v>
      </c>
      <c r="AS33" s="8" t="s">
        <v>13</v>
      </c>
      <c r="AT33" s="8" t="s">
        <v>13</v>
      </c>
      <c r="AU33" s="8" t="s">
        <v>13</v>
      </c>
      <c r="AV33" s="8" t="s">
        <v>13</v>
      </c>
      <c r="AW33" s="3"/>
      <c r="AX33" s="3"/>
      <c r="AY33" s="3"/>
      <c r="AZ33" s="8"/>
      <c r="BA33" s="8"/>
      <c r="BB33" s="8" t="s">
        <v>13</v>
      </c>
      <c r="BC33" s="8" t="s">
        <v>13</v>
      </c>
      <c r="BD33" s="12"/>
    </row>
    <row r="34" spans="1:56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  <c r="AA34" s="2"/>
      <c r="AB34" s="6" t="s">
        <v>14</v>
      </c>
      <c r="AC34" s="8"/>
      <c r="AD34" s="8">
        <f>MOD(AD31+AD32+IF(AND(AE31+AE32&lt;&gt;AE34,AE31+AE32&gt;0),1,0),2)</f>
        <v>0</v>
      </c>
      <c r="AE34" s="8">
        <f>MOD(AE31+AE32+IF(AND(AF31+AF32&lt;&gt;AF34,AF31+AF32&gt;0),1,0),2)</f>
        <v>1</v>
      </c>
      <c r="AF34" s="8">
        <f>MOD(AF31+AF32+IF(AND(AG31+AG32&lt;&gt;AG34,AG31+AG32&gt;0),1,0),2)</f>
        <v>0</v>
      </c>
      <c r="AG34" s="8">
        <f>MOD(AG31+AG32+IF(AND(AI31+AI32&lt;&gt;AI34,AI31+AI32&gt;0),1,0),2)</f>
        <v>0</v>
      </c>
      <c r="AH34" s="8" t="s">
        <v>4</v>
      </c>
      <c r="AI34" s="8">
        <f>MOD(AI31+AI32+IF(AND(AJ31+AJ32&lt;&gt;AJ34,AJ31+AJ32&gt;0),1,0),2)</f>
        <v>0</v>
      </c>
      <c r="AJ34" s="8">
        <f>MOD(AJ31+AJ32+IF(AND(AK31+AK32&lt;&gt;AK34,AK31+AK32&gt;0),1,0),2)</f>
        <v>1</v>
      </c>
      <c r="AK34" s="8">
        <f>MOD(AK31+AK32+IF(AND(AL31+AL32&lt;&gt;AL34,AL31+AL32&gt;0),1,0),2)</f>
        <v>0</v>
      </c>
      <c r="AL34" s="8">
        <f>MOD(AL31+AL32+IF(AND(AN31+AN32&lt;&gt;AN34,AN31+AN32&gt;0),1,0),2)</f>
        <v>0</v>
      </c>
      <c r="AM34" s="8" t="s">
        <v>4</v>
      </c>
      <c r="AN34" s="8">
        <f>MOD(AN31+AN32+IF(AND(AO31+AO32&lt;&gt;AO34,AO31+AO32&gt;0),1,0),2)</f>
        <v>1</v>
      </c>
      <c r="AO34" s="8">
        <f>MOD(AO31+AO32+IF(AND(AP31+AP32&lt;&gt;AP34,AP31+AP32&gt;0),1,0),2)</f>
        <v>0</v>
      </c>
      <c r="AP34" s="8">
        <f>MOD(AP31+AP32+IF(AND(AQ31+AQ32&lt;&gt;AQ34,AQ31+AQ32&gt;0),1,0),2)</f>
        <v>1</v>
      </c>
      <c r="AQ34" s="8">
        <f>MOD(AQ31+AQ32+IF(AND(AS31+AS32&lt;&gt;AS34,AS31+AS32&gt;0),1,0),2)</f>
        <v>1</v>
      </c>
      <c r="AR34" s="8" t="s">
        <v>4</v>
      </c>
      <c r="AS34" s="8">
        <f>MOD(AS31+AS32+IF(AND(AT31+AT32&lt;&gt;AT34,AT31+AT32&gt;0),1,0),2)</f>
        <v>0</v>
      </c>
      <c r="AT34" s="8">
        <f>MOD(AT31+AT32+IF(AND(AU31+AU32&lt;&gt;AU34,AU31+AU32&gt;0),1,0),2)</f>
        <v>1</v>
      </c>
      <c r="AU34" s="8">
        <f>MOD(AU31+AU32+IF(AND(AV31+AV32&lt;&gt;AV34,AV31+AV32&gt;0),1,0),2)</f>
        <v>1</v>
      </c>
      <c r="AV34" s="8">
        <f>MOD(AV31+AV32,2)</f>
        <v>1</v>
      </c>
      <c r="AW34" s="9" t="s">
        <v>75</v>
      </c>
      <c r="AX34" s="3">
        <f>IF(AD34=0,AV34+AU34*POWER(2,1)+AT34*POWER(2,2)+AS34*POWER(2,3)+AQ34*POWER(2,4)+AP34*POWER(2,5)+AO34*POWER(2,6)+AN34*POWER(2,7)+AL34*POWER(2,8)+AK34*POWER(2,9)+AJ34*POWER(2,10)+AI34*POWER(2,11)+AG34*POWER(2,12)+AF34*POWER(2,13)+AE34*POWER(2,14),(AV34+AU34*POWER(2,1)+AT34*POWER(2,2)+AS34*POWER(2,3)+AQ34*POWER(2,4)+AP34*POWER(2,5)+AO34*POWER(2,6)+AN34*POWER(2,7)+AL34*POWER(2,8)+AK34*POWER(2,9)+AJ34*POWER(2,10)+AI34*POWER(2,11)+AG34*POWER(2,12)+AF34*POWER(2,13)+AE34*POWER(2,14))-POWER(2,15))</f>
        <v>17591</v>
      </c>
      <c r="AY34" s="3"/>
      <c r="AZ34" s="3"/>
      <c r="BA34" s="8" t="s">
        <v>14</v>
      </c>
      <c r="BB34" s="3"/>
      <c r="BC34" s="11">
        <f>BC31+BC32</f>
        <v>-47945</v>
      </c>
      <c r="BD34" s="12"/>
    </row>
    <row r="35" spans="1:5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  <c r="AA35" s="2"/>
      <c r="AB35" s="6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3"/>
      <c r="AW35" s="3"/>
      <c r="AX35" s="3"/>
      <c r="AY35" s="3"/>
      <c r="AZ35" s="3"/>
      <c r="BA35" s="8"/>
      <c r="BB35" s="3"/>
      <c r="BC35" s="11"/>
      <c r="BD35" s="12"/>
    </row>
    <row r="36" spans="1:5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  <c r="AA36" s="2"/>
      <c r="AB36" s="6"/>
      <c r="AC36" s="8"/>
      <c r="AD36" s="13" t="s">
        <v>24</v>
      </c>
      <c r="AE36" s="13"/>
      <c r="AF36">
        <f>IF(AD31+AD32&gt;1,1,0)</f>
        <v>1</v>
      </c>
      <c r="AH36" s="13" t="s">
        <v>25</v>
      </c>
      <c r="AI36" s="13"/>
      <c r="AJ36">
        <f>MOD(SUM(AS34:AV34,AN34:AQ34)+1,2)</f>
        <v>1</v>
      </c>
      <c r="AL36" s="13" t="s">
        <v>26</v>
      </c>
      <c r="AM36" s="13"/>
      <c r="AN36">
        <f>IF(AND(AS31+AS32&gt;1,AS31+AS32&lt;&gt;AS34),1,0)</f>
        <v>1</v>
      </c>
      <c r="AP36" s="13" t="s">
        <v>27</v>
      </c>
      <c r="AQ36" s="13"/>
      <c r="AR36">
        <f>IF(SUM(AS34:AV34,AN34:AQ34,AI34:AL34,AD34:AG34)=0,1,0)</f>
        <v>0</v>
      </c>
      <c r="AT36" s="13" t="s">
        <v>28</v>
      </c>
      <c r="AU36" s="13"/>
      <c r="AV36">
        <f>AD34</f>
        <v>0</v>
      </c>
      <c r="AX36" t="s">
        <v>29</v>
      </c>
      <c r="AY36">
        <f>IF(AND(AD31=AD32,AD31&lt;&gt;AD34),1,0)</f>
        <v>1</v>
      </c>
      <c r="AZ36" s="3"/>
      <c r="BA36" s="8"/>
      <c r="BB36" s="3"/>
      <c r="BC36" s="11"/>
      <c r="BD36" s="12"/>
    </row>
    <row r="37" spans="1:5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  <c r="AA37" s="2"/>
      <c r="AB37" s="6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8"/>
      <c r="BB37" s="3"/>
      <c r="BC37" s="11"/>
      <c r="BD37" s="6"/>
    </row>
    <row r="38" spans="1:56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  <c r="AA38" s="2"/>
      <c r="AB38" s="6"/>
      <c r="AC38" s="3" t="s">
        <v>69</v>
      </c>
      <c r="AD38" s="8">
        <f>MOD(QUOTIENT($C$3,POWER(2,15)),2)</f>
        <v>0</v>
      </c>
      <c r="AE38" s="8">
        <f>MOD(QUOTIENT($C$3,POWER(2,14)),2)</f>
        <v>0</v>
      </c>
      <c r="AF38" s="8">
        <f>MOD(QUOTIENT($C$3,POWER(2,13)),2)</f>
        <v>1</v>
      </c>
      <c r="AG38" s="8">
        <f>MOD(QUOTIENT($C$3,POWER(2,12)),2)</f>
        <v>0</v>
      </c>
      <c r="AH38" s="8" t="s">
        <v>4</v>
      </c>
      <c r="AI38" s="8">
        <f>MOD(QUOTIENT($C$3,POWER(2,11)),2)</f>
        <v>1</v>
      </c>
      <c r="AJ38" s="8">
        <f>MOD(QUOTIENT($C$3,POWER(2,10)),2)</f>
        <v>1</v>
      </c>
      <c r="AK38" s="8">
        <f>MOD(QUOTIENT($C$3,POWER(2,9)),2)</f>
        <v>1</v>
      </c>
      <c r="AL38" s="8">
        <f>MOD(QUOTIENT($C$3,POWER(2,8)),2)</f>
        <v>0</v>
      </c>
      <c r="AM38" s="8" t="s">
        <v>4</v>
      </c>
      <c r="AN38" s="8">
        <f>MOD(QUOTIENT($C$3,POWER(2,7)),2)</f>
        <v>0</v>
      </c>
      <c r="AO38" s="8">
        <f>MOD(QUOTIENT($C$3,POWER(2,6)),2)</f>
        <v>0</v>
      </c>
      <c r="AP38" s="8">
        <f>MOD(QUOTIENT($C$3,POWER(2,5)),2)</f>
        <v>0</v>
      </c>
      <c r="AQ38" s="8">
        <f>MOD(QUOTIENT($C$3,POWER(2,4)),2)</f>
        <v>1</v>
      </c>
      <c r="AR38" s="8" t="s">
        <v>4</v>
      </c>
      <c r="AS38" s="8">
        <f>MOD(QUOTIENT($C$3,POWER(2,3)),2)</f>
        <v>1</v>
      </c>
      <c r="AT38" s="8">
        <f>MOD(QUOTIENT($C$3,POWER(2,2)),2)</f>
        <v>1</v>
      </c>
      <c r="AU38" s="8">
        <f>MOD(QUOTIENT($C$3,POWER(2,1)),2)</f>
        <v>1</v>
      </c>
      <c r="AV38" s="8">
        <f>MOD($C$3,2)</f>
        <v>1</v>
      </c>
      <c r="AW38" s="3"/>
      <c r="AX38" s="3"/>
      <c r="AY38" s="3"/>
      <c r="AZ38" s="3"/>
      <c r="BA38" s="8"/>
      <c r="BB38" s="3" t="s">
        <v>5</v>
      </c>
      <c r="BC38" s="11">
        <f>C3</f>
        <v>11807</v>
      </c>
      <c r="BD38" s="12" t="s">
        <v>62</v>
      </c>
    </row>
    <row r="39" spans="1:56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  <c r="AA39" s="2"/>
      <c r="AB39" s="6" t="s">
        <v>8</v>
      </c>
      <c r="AC39" s="3" t="s">
        <v>73</v>
      </c>
      <c r="AD39" s="8">
        <f>IF($C$10&lt;0,1,0)</f>
        <v>1</v>
      </c>
      <c r="AE39" s="8">
        <f>MOD(QUOTIENT(POWER(2,15)+$C$10,POWER(2,14)),2)</f>
        <v>0</v>
      </c>
      <c r="AF39" s="8">
        <f>MOD(QUOTIENT(POWER(2,15)+$C$10,POWER(2,13)),2)</f>
        <v>1</v>
      </c>
      <c r="AG39" s="8">
        <f>MOD(QUOTIENT(POWER(2,15)+$C$10,POWER(2,12)),2)</f>
        <v>1</v>
      </c>
      <c r="AH39" s="8" t="s">
        <v>4</v>
      </c>
      <c r="AI39" s="8">
        <f>MOD(QUOTIENT(POWER(2,15)+$C$10,POWER(2,11)),2)</f>
        <v>1</v>
      </c>
      <c r="AJ39" s="8">
        <f>MOD(QUOTIENT(POWER(2,15)+$C$10,POWER(2,10)),2)</f>
        <v>0</v>
      </c>
      <c r="AK39" s="8">
        <f>MOD(QUOTIENT(POWER(2,15)+$C$10,POWER(2,9)),2)</f>
        <v>0</v>
      </c>
      <c r="AL39" s="8">
        <f>MOD(QUOTIENT(POWER(2,15)+$C$10,POWER(2,8)),2)</f>
        <v>1</v>
      </c>
      <c r="AM39" s="8" t="s">
        <v>4</v>
      </c>
      <c r="AN39" s="8">
        <f>MOD(QUOTIENT(POWER(2,15)+$C$10,POWER(2,7)),2)</f>
        <v>0</v>
      </c>
      <c r="AO39" s="8">
        <f>MOD(QUOTIENT(POWER(2,15)+$C$10,POWER(2,6)),2)</f>
        <v>1</v>
      </c>
      <c r="AP39" s="8">
        <f>MOD(QUOTIENT(POWER(2,15)+$C$10,POWER(2,5)),2)</f>
        <v>1</v>
      </c>
      <c r="AQ39" s="8">
        <f>MOD(QUOTIENT(POWER(2,15)+$C$10,POWER(2,4)),2)</f>
        <v>0</v>
      </c>
      <c r="AR39" s="8" t="s">
        <v>4</v>
      </c>
      <c r="AS39" s="8">
        <f>MOD(QUOTIENT(POWER(2,15)+$C$10,POWER(2,3)),2)</f>
        <v>1</v>
      </c>
      <c r="AT39" s="8">
        <f>MOD(QUOTIENT(POWER(2,15)+$C$10,POWER(2,2)),2)</f>
        <v>0</v>
      </c>
      <c r="AU39" s="8">
        <f>MOD(QUOTIENT(POWER(2,15)+$C$10,POWER(2,1)),2)</f>
        <v>1</v>
      </c>
      <c r="AV39" s="8">
        <f>MOD(POWER(2,15)+$C$10,2)</f>
        <v>1</v>
      </c>
      <c r="AW39" s="3"/>
      <c r="AX39" s="3"/>
      <c r="AY39" s="3"/>
      <c r="AZ39" s="3"/>
      <c r="BA39" s="8" t="s">
        <v>8</v>
      </c>
      <c r="BB39" s="3" t="s">
        <v>59</v>
      </c>
      <c r="BC39" s="11">
        <f>C10</f>
        <v>-18069</v>
      </c>
      <c r="BD39" s="12"/>
    </row>
    <row r="40" spans="1:5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  <c r="AA40" s="2"/>
      <c r="AB40" s="6"/>
      <c r="AC40" s="3"/>
      <c r="AD40" s="8" t="s">
        <v>13</v>
      </c>
      <c r="AE40" s="8" t="s">
        <v>13</v>
      </c>
      <c r="AF40" s="8" t="s">
        <v>13</v>
      </c>
      <c r="AG40" s="8" t="s">
        <v>13</v>
      </c>
      <c r="AH40" s="8" t="s">
        <v>13</v>
      </c>
      <c r="AI40" s="8" t="s">
        <v>13</v>
      </c>
      <c r="AJ40" s="8" t="s">
        <v>13</v>
      </c>
      <c r="AK40" s="8" t="s">
        <v>13</v>
      </c>
      <c r="AL40" s="8" t="s">
        <v>13</v>
      </c>
      <c r="AM40" s="8" t="s">
        <v>13</v>
      </c>
      <c r="AN40" s="8" t="s">
        <v>13</v>
      </c>
      <c r="AO40" s="8" t="s">
        <v>13</v>
      </c>
      <c r="AP40" s="8" t="s">
        <v>13</v>
      </c>
      <c r="AQ40" s="8" t="s">
        <v>13</v>
      </c>
      <c r="AR40" s="8" t="s">
        <v>13</v>
      </c>
      <c r="AS40" s="8" t="s">
        <v>13</v>
      </c>
      <c r="AT40" s="8" t="s">
        <v>13</v>
      </c>
      <c r="AU40" s="8" t="s">
        <v>13</v>
      </c>
      <c r="AV40" s="8" t="s">
        <v>13</v>
      </c>
      <c r="AW40" s="3"/>
      <c r="AX40" s="3"/>
      <c r="AY40" s="3"/>
      <c r="BA40" s="8"/>
      <c r="BB40" s="8" t="s">
        <v>13</v>
      </c>
      <c r="BC40" s="8" t="s">
        <v>13</v>
      </c>
      <c r="BD40" s="12"/>
    </row>
    <row r="41" spans="1:56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  <c r="AA41" s="2"/>
      <c r="AB41" s="6" t="s">
        <v>14</v>
      </c>
      <c r="AC41" s="8"/>
      <c r="AD41" s="8">
        <f>MOD(AD38+AD39+IF(AND(AE38+AE39&lt;&gt;AE41,AE38+AE39&gt;0),1,0),2)</f>
        <v>1</v>
      </c>
      <c r="AE41" s="8">
        <f>MOD(AE38+AE39+IF(AND(AF38+AF39&lt;&gt;AF41,AF38+AF39&gt;0),1,0),2)</f>
        <v>1</v>
      </c>
      <c r="AF41" s="8">
        <f>MOD(AF38+AF39+IF(AND(AG38+AG39&lt;&gt;AG41,AG38+AG39&gt;0),1,0),2)</f>
        <v>1</v>
      </c>
      <c r="AG41" s="8">
        <f>MOD(AG38+AG39+IF(AND(AI38+AI39&lt;&gt;AI41,AI38+AI39&gt;0),1,0),2)</f>
        <v>0</v>
      </c>
      <c r="AH41" s="8" t="s">
        <v>4</v>
      </c>
      <c r="AI41" s="8">
        <f>MOD(AI38+AI39+IF(AND(AJ38+AJ39&lt;&gt;AJ41,AJ38+AJ39&gt;0),1,0),2)</f>
        <v>0</v>
      </c>
      <c r="AJ41" s="8">
        <f>MOD(AJ38+AJ39+IF(AND(AK38+AK39&lt;&gt;AK41,AK38+AK39&gt;0),1,0),2)</f>
        <v>1</v>
      </c>
      <c r="AK41" s="8">
        <f>MOD(AK38+AK39+IF(AND(AL38+AL39&lt;&gt;AL41,AL38+AL39&gt;0),1,0),2)</f>
        <v>1</v>
      </c>
      <c r="AL41" s="8">
        <f>MOD(AL38+AL39+IF(AND(AN38+AN39&lt;&gt;AN41,AN38+AN39&gt;0),1,0),2)</f>
        <v>1</v>
      </c>
      <c r="AM41" s="8" t="s">
        <v>4</v>
      </c>
      <c r="AN41" s="8">
        <f>MOD(AN38+AN39+IF(AND(AO38+AO39&lt;&gt;AO41,AO38+AO39&gt;0),1,0),2)</f>
        <v>1</v>
      </c>
      <c r="AO41" s="8">
        <f>MOD(AO38+AO39+IF(AND(AP38+AP39&lt;&gt;AP41,AP38+AP39&gt;0),1,0),2)</f>
        <v>0</v>
      </c>
      <c r="AP41" s="8">
        <f>MOD(AP38+AP39+IF(AND(AQ38+AQ39&lt;&gt;AQ41,AQ38+AQ39&gt;0),1,0),2)</f>
        <v>0</v>
      </c>
      <c r="AQ41" s="8">
        <f>MOD(AQ38+AQ39+IF(AND(AS38+AS39&lt;&gt;AS41,AS38+AS39&gt;0),1,0),2)</f>
        <v>0</v>
      </c>
      <c r="AR41" s="8" t="s">
        <v>4</v>
      </c>
      <c r="AS41" s="8">
        <f>MOD(AS38+AS39+IF(AND(AT38+AT39&lt;&gt;AT41,AT38+AT39&gt;0),1,0),2)</f>
        <v>1</v>
      </c>
      <c r="AT41" s="8">
        <f>MOD(AT38+AT39+IF(AND(AU38+AU39&lt;&gt;AU41,AU38+AU39&gt;0),1,0),2)</f>
        <v>0</v>
      </c>
      <c r="AU41" s="8">
        <f>MOD(AU38+AU39+IF(AND(AV38+AV39&lt;&gt;AV41,AV38+AV39&gt;0),1,0),2)</f>
        <v>1</v>
      </c>
      <c r="AV41" s="8">
        <f>MOD(AV38+AV39,2)</f>
        <v>0</v>
      </c>
      <c r="AW41" s="9" t="s">
        <v>75</v>
      </c>
      <c r="AX41" s="3">
        <f>IF(AD41=0,AV41+AU41*POWER(2,1)+AT41*POWER(2,2)+AS41*POWER(2,3)+AQ41*POWER(2,4)+AP41*POWER(2,5)+AO41*POWER(2,6)+AN41*POWER(2,7)+AL41*POWER(2,8)+AK41*POWER(2,9)+AJ41*POWER(2,10)+AI41*POWER(2,11)+AG41*POWER(2,12)+AF41*POWER(2,13)+AE41*POWER(2,14),(AV41+AU41*POWER(2,1)+AT41*POWER(2,2)+AS41*POWER(2,3)+AQ41*POWER(2,4)+AP41*POWER(2,5)+AO41*POWER(2,6)+AN41*POWER(2,7)+AL41*POWER(2,8)+AK41*POWER(2,9)+AJ41*POWER(2,10)+AI41*POWER(2,11)+AG41*POWER(2,12)+AF41*POWER(2,13)+AE41*POWER(2,14))-POWER(2,15))</f>
        <v>-6262</v>
      </c>
      <c r="AY41" s="3"/>
      <c r="AZ41" s="3"/>
      <c r="BA41" s="8" t="s">
        <v>14</v>
      </c>
      <c r="BB41" s="3"/>
      <c r="BC41" s="11">
        <f>BC38+BC39</f>
        <v>-6262</v>
      </c>
      <c r="BD41" s="12"/>
    </row>
    <row r="42" spans="1:5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  <c r="AA42" s="2"/>
      <c r="AB42" s="6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3"/>
      <c r="AW42" s="3"/>
      <c r="AX42" s="3"/>
      <c r="AY42" s="3"/>
      <c r="AZ42" s="3"/>
      <c r="BA42" s="8"/>
      <c r="BB42" s="3"/>
      <c r="BC42" s="11"/>
      <c r="BD42" s="12"/>
    </row>
    <row r="43" spans="1:5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  <c r="AA43" s="2"/>
      <c r="AB43" s="6"/>
      <c r="AC43" s="8"/>
      <c r="AD43" s="13" t="s">
        <v>24</v>
      </c>
      <c r="AE43" s="13"/>
      <c r="AF43">
        <f>IF(AD38+AD39&gt;1,1,0)</f>
        <v>0</v>
      </c>
      <c r="AH43" s="13" t="s">
        <v>25</v>
      </c>
      <c r="AI43" s="13"/>
      <c r="AJ43">
        <f>MOD(SUM(AS41:AV41,AN41:AQ41)+1,2)</f>
        <v>0</v>
      </c>
      <c r="AL43" s="13" t="s">
        <v>26</v>
      </c>
      <c r="AM43" s="13"/>
      <c r="AN43">
        <f>IF(AND(AS38+AS39&gt;1,AS38+AS39&lt;&gt;AS41),1,0)</f>
        <v>1</v>
      </c>
      <c r="AP43" s="13" t="s">
        <v>27</v>
      </c>
      <c r="AQ43" s="13"/>
      <c r="AR43">
        <f>IF(SUM(AS41:AV41,AN41:AQ41,AI41:AL41,AD41:AG41)=0,1,0)</f>
        <v>0</v>
      </c>
      <c r="AT43" s="13" t="s">
        <v>28</v>
      </c>
      <c r="AU43" s="13"/>
      <c r="AV43">
        <f>AD41</f>
        <v>1</v>
      </c>
      <c r="AX43" t="s">
        <v>29</v>
      </c>
      <c r="AY43">
        <f>IF(AND(AD38=AD39,AD38&lt;&gt;AD41),1,0)</f>
        <v>0</v>
      </c>
      <c r="AZ43" s="3"/>
      <c r="BA43" s="8"/>
      <c r="BB43" s="3"/>
      <c r="BC43" s="11"/>
      <c r="BD43" s="12"/>
    </row>
    <row r="44" spans="1:5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  <c r="AA44" s="2"/>
      <c r="AB44" s="6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8"/>
      <c r="BB44" s="3"/>
      <c r="BC44" s="11"/>
      <c r="BD44" s="6"/>
    </row>
    <row r="45" spans="1:56" ht="18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  <c r="AA45" s="2"/>
      <c r="AB45" s="6"/>
      <c r="AC45" s="3" t="s">
        <v>74</v>
      </c>
      <c r="AD45" s="8">
        <f>IF($C$13&lt;0,1,0)</f>
        <v>1</v>
      </c>
      <c r="AE45" s="8">
        <f>MOD(QUOTIENT(POWER(2,15)+$C$13,POWER(2,14)),2)</f>
        <v>1</v>
      </c>
      <c r="AF45" s="8">
        <f>MOD(QUOTIENT(POWER(2,15)+$C$13,POWER(2,13)),2)</f>
        <v>1</v>
      </c>
      <c r="AG45" s="8">
        <f>MOD(QUOTIENT(POWER(2,15)+$C$13,POWER(2,12)),2)</f>
        <v>0</v>
      </c>
      <c r="AH45" s="8" t="s">
        <v>4</v>
      </c>
      <c r="AI45" s="8">
        <f>MOD(QUOTIENT(POWER(2,15)+$C$13,POWER(2,11)),2)</f>
        <v>0</v>
      </c>
      <c r="AJ45" s="8">
        <f>MOD(QUOTIENT(POWER(2,15)+$C$13,POWER(2,10)),2)</f>
        <v>1</v>
      </c>
      <c r="AK45" s="8">
        <f>MOD(QUOTIENT(POWER(2,15)+$C$13,POWER(2,9)),2)</f>
        <v>1</v>
      </c>
      <c r="AL45" s="8">
        <f>MOD(QUOTIENT(POWER(2,15)+$C$13,POWER(2,8)),2)</f>
        <v>1</v>
      </c>
      <c r="AM45" s="8" t="s">
        <v>4</v>
      </c>
      <c r="AN45" s="8">
        <f>MOD(QUOTIENT(POWER(2,15)+$C$13,POWER(2,7)),2)</f>
        <v>1</v>
      </c>
      <c r="AO45" s="8">
        <f>MOD(QUOTIENT(POWER(2,15)+$C$13,POWER(2,6)),2)</f>
        <v>0</v>
      </c>
      <c r="AP45" s="8">
        <f>MOD(QUOTIENT(POWER(2,15)+$C$13,POWER(2,5)),2)</f>
        <v>0</v>
      </c>
      <c r="AQ45" s="8">
        <f>MOD(QUOTIENT(POWER(2,15)+$C$13,POWER(2,4)),2)</f>
        <v>0</v>
      </c>
      <c r="AR45" s="8" t="s">
        <v>4</v>
      </c>
      <c r="AS45" s="8">
        <f>MOD(QUOTIENT(POWER(2,15)+$C$13,POWER(2,3)),2)</f>
        <v>1</v>
      </c>
      <c r="AT45" s="8">
        <f>MOD(QUOTIENT(POWER(2,15)+$C$13,POWER(2,2)),2)</f>
        <v>0</v>
      </c>
      <c r="AU45" s="8">
        <f>MOD(QUOTIENT(POWER(2,15)+$C$13,POWER(2,1)),2)</f>
        <v>1</v>
      </c>
      <c r="AV45" s="8">
        <f>MOD(POWER(2,15)+$C$13,2)</f>
        <v>0</v>
      </c>
      <c r="AW45" s="3"/>
      <c r="AX45" s="3"/>
      <c r="AY45" s="3"/>
      <c r="AZ45" s="3"/>
      <c r="BA45" s="8"/>
      <c r="BB45" s="3" t="s">
        <v>63</v>
      </c>
      <c r="BC45" s="11">
        <f>C13</f>
        <v>-6262</v>
      </c>
      <c r="BD45" s="12" t="s">
        <v>64</v>
      </c>
    </row>
    <row r="46" spans="1:56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  <c r="AA46" s="2"/>
      <c r="AB46" s="6" t="s">
        <v>8</v>
      </c>
      <c r="AC46" s="3" t="s">
        <v>71</v>
      </c>
      <c r="AD46" s="8">
        <f>MOD(QUOTIENT($C$5,POWER(2,15)),2)</f>
        <v>0</v>
      </c>
      <c r="AE46" s="8">
        <f>MOD(QUOTIENT($C$5,POWER(2,14)),2)</f>
        <v>1</v>
      </c>
      <c r="AF46" s="8">
        <f>MOD(QUOTIENT($C$5,POWER(2,13)),2)</f>
        <v>1</v>
      </c>
      <c r="AG46" s="8">
        <f>MOD(QUOTIENT($C$5,POWER(2,12)),2)</f>
        <v>1</v>
      </c>
      <c r="AH46" s="8" t="s">
        <v>4</v>
      </c>
      <c r="AI46" s="8">
        <f>MOD(QUOTIENT($C$5,POWER(2,11)),2)</f>
        <v>0</v>
      </c>
      <c r="AJ46" s="8">
        <f>MOD(QUOTIENT($C$5,POWER(2,10)),2)</f>
        <v>1</v>
      </c>
      <c r="AK46" s="8">
        <f>MOD(QUOTIENT($C$5,POWER(2,9)),2)</f>
        <v>0</v>
      </c>
      <c r="AL46" s="8">
        <f>MOD(QUOTIENT($C$5,POWER(2,8)),2)</f>
        <v>0</v>
      </c>
      <c r="AM46" s="8" t="s">
        <v>4</v>
      </c>
      <c r="AN46" s="8">
        <f>MOD(QUOTIENT($C$5,POWER(2,7)),2)</f>
        <v>1</v>
      </c>
      <c r="AO46" s="8">
        <f>MOD(QUOTIENT($C$5,POWER(2,6)),2)</f>
        <v>0</v>
      </c>
      <c r="AP46" s="8">
        <f>MOD(QUOTIENT($C$5,POWER(2,5)),2)</f>
        <v>1</v>
      </c>
      <c r="AQ46" s="8">
        <f>MOD(QUOTIENT($C$5,POWER(2,4)),2)</f>
        <v>1</v>
      </c>
      <c r="AR46" s="8" t="s">
        <v>4</v>
      </c>
      <c r="AS46" s="8">
        <f>MOD(QUOTIENT($C$5,POWER(2,3)),2)</f>
        <v>0</v>
      </c>
      <c r="AT46" s="8">
        <f>MOD(QUOTIENT($C$5,POWER(2,2)),2)</f>
        <v>1</v>
      </c>
      <c r="AU46" s="8">
        <f>MOD(QUOTIENT($C$5,POWER(2,1)),2)</f>
        <v>0</v>
      </c>
      <c r="AV46" s="8">
        <f>MOD($C$5,2)</f>
        <v>0</v>
      </c>
      <c r="AW46" s="3"/>
      <c r="AX46" s="3"/>
      <c r="AY46" s="3"/>
      <c r="AZ46" s="3"/>
      <c r="BA46" s="8" t="s">
        <v>8</v>
      </c>
      <c r="BB46" s="3" t="s">
        <v>42</v>
      </c>
      <c r="BC46" s="11">
        <f>C5</f>
        <v>29876</v>
      </c>
      <c r="BD46" s="12"/>
    </row>
    <row r="47" spans="1:5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  <c r="AA47" s="2"/>
      <c r="AB47" s="6"/>
      <c r="AC47" s="3"/>
      <c r="AD47" s="8" t="s">
        <v>13</v>
      </c>
      <c r="AE47" s="8" t="s">
        <v>13</v>
      </c>
      <c r="AF47" s="8" t="s">
        <v>13</v>
      </c>
      <c r="AG47" s="8" t="s">
        <v>13</v>
      </c>
      <c r="AH47" s="8" t="s">
        <v>13</v>
      </c>
      <c r="AI47" s="8" t="s">
        <v>13</v>
      </c>
      <c r="AJ47" s="8" t="s">
        <v>13</v>
      </c>
      <c r="AK47" s="8" t="s">
        <v>13</v>
      </c>
      <c r="AL47" s="8" t="s">
        <v>13</v>
      </c>
      <c r="AM47" s="8" t="s">
        <v>13</v>
      </c>
      <c r="AN47" s="8" t="s">
        <v>13</v>
      </c>
      <c r="AO47" s="8" t="s">
        <v>13</v>
      </c>
      <c r="AP47" s="8" t="s">
        <v>13</v>
      </c>
      <c r="AQ47" s="8" t="s">
        <v>13</v>
      </c>
      <c r="AR47" s="8" t="s">
        <v>13</v>
      </c>
      <c r="AS47" s="8" t="s">
        <v>13</v>
      </c>
      <c r="AT47" s="8" t="s">
        <v>13</v>
      </c>
      <c r="AU47" s="8" t="s">
        <v>13</v>
      </c>
      <c r="AV47" s="8" t="s">
        <v>13</v>
      </c>
      <c r="AW47" s="3"/>
      <c r="AX47" s="3"/>
      <c r="AY47" s="3"/>
      <c r="AZ47" s="8"/>
      <c r="BA47" s="8"/>
      <c r="BB47" s="8" t="s">
        <v>13</v>
      </c>
      <c r="BC47" s="8" t="s">
        <v>13</v>
      </c>
      <c r="BD47" s="12"/>
    </row>
    <row r="48" spans="1:56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  <c r="AA48" s="2"/>
      <c r="AB48" s="6" t="s">
        <v>14</v>
      </c>
      <c r="AC48" s="8"/>
      <c r="AD48" s="8">
        <f>MOD(AD45+AD46+IF(AND(AE45+AE46&lt;&gt;AE48,AE45+AE46&gt;0),1,0),2)</f>
        <v>0</v>
      </c>
      <c r="AE48" s="8">
        <f>MOD(AE45+AE46+IF(AND(AF45+AF46&lt;&gt;AF48,AF45+AF46&gt;0),1,0),2)</f>
        <v>1</v>
      </c>
      <c r="AF48" s="8">
        <f>MOD(AF45+AF46+IF(AND(AG45+AG46&lt;&gt;AG48,AG45+AG46&gt;0),1,0),2)</f>
        <v>0</v>
      </c>
      <c r="AG48" s="8">
        <f>MOD(AG45+AG46+IF(AND(AI45+AI46&lt;&gt;AI48,AI45+AI46&gt;0),1,0),2)</f>
        <v>1</v>
      </c>
      <c r="AH48" s="8" t="s">
        <v>4</v>
      </c>
      <c r="AI48" s="8">
        <f>MOD(AI45+AI46+IF(AND(AJ45+AJ46&lt;&gt;AJ48,AJ45+AJ46&gt;0),1,0),2)</f>
        <v>1</v>
      </c>
      <c r="AJ48" s="8">
        <f>MOD(AJ45+AJ46+IF(AND(AK45+AK46&lt;&gt;AK48,AK45+AK46&gt;0),1,0),2)</f>
        <v>1</v>
      </c>
      <c r="AK48" s="8">
        <f>MOD(AK45+AK46+IF(AND(AL45+AL46&lt;&gt;AL48,AL45+AL46&gt;0),1,0),2)</f>
        <v>0</v>
      </c>
      <c r="AL48" s="8">
        <f>MOD(AL45+AL46+IF(AND(AN45+AN46&lt;&gt;AN48,AN45+AN46&gt;0),1,0),2)</f>
        <v>0</v>
      </c>
      <c r="AM48" s="8" t="s">
        <v>4</v>
      </c>
      <c r="AN48" s="8">
        <f>MOD(AN45+AN46+IF(AND(AO45+AO46&lt;&gt;AO48,AO45+AO46&gt;0),1,0),2)</f>
        <v>0</v>
      </c>
      <c r="AO48" s="8">
        <f>MOD(AO45+AO46+IF(AND(AP45+AP46&lt;&gt;AP48,AP45+AP46&gt;0),1,0),2)</f>
        <v>0</v>
      </c>
      <c r="AP48" s="8">
        <f>MOD(AP45+AP46+IF(AND(AQ45+AQ46&lt;&gt;AQ48,AQ45+AQ46&gt;0),1,0),2)</f>
        <v>1</v>
      </c>
      <c r="AQ48" s="8">
        <f>MOD(AQ45+AQ46+IF(AND(AS45+AS46&lt;&gt;AS48,AS45+AS46&gt;0),1,0),2)</f>
        <v>1</v>
      </c>
      <c r="AR48" s="8" t="s">
        <v>4</v>
      </c>
      <c r="AS48" s="8">
        <f>MOD(AS45+AS46+IF(AND(AT45+AT46&lt;&gt;AT48,AT45+AT46&gt;0),1,0),2)</f>
        <v>1</v>
      </c>
      <c r="AT48" s="8">
        <f>MOD(AT45+AT46+IF(AND(AU45+AU46&lt;&gt;AU48,AU45+AU46&gt;0),1,0),2)</f>
        <v>1</v>
      </c>
      <c r="AU48" s="8">
        <f>MOD(AU45+AU46+IF(AND(AV45+AV46&lt;&gt;AV48,AV45+AV46&gt;0),1,0),2)</f>
        <v>1</v>
      </c>
      <c r="AV48" s="8">
        <f>MOD(AV45+AV46,2)</f>
        <v>0</v>
      </c>
      <c r="AW48" s="9" t="s">
        <v>75</v>
      </c>
      <c r="AX48" s="3">
        <f>IF(AD48=0,AV48+AU48*POWER(2,1)+AT48*POWER(2,2)+AS48*POWER(2,3)+AQ48*POWER(2,4)+AP48*POWER(2,5)+AO48*POWER(2,6)+AN48*POWER(2,7)+AL48*POWER(2,8)+AK48*POWER(2,9)+AJ48*POWER(2,10)+AI48*POWER(2,11)+AG48*POWER(2,12)+AF48*POWER(2,13)+AE48*POWER(2,14),(AV48+AU48*POWER(2,1)+AT48*POWER(2,2)+AS48*POWER(2,3)+AQ48*POWER(2,4)+AP48*POWER(2,5)+AO48*POWER(2,6)+AN48*POWER(2,7)+AL48*POWER(2,8)+AK48*POWER(2,9)+AJ48*POWER(2,10)+AI48*POWER(2,11)+AG48*POWER(2,12)+AF48*POWER(2,13)+AE48*POWER(2,14))-POWER(2,15))</f>
        <v>23614</v>
      </c>
      <c r="AY48" s="3"/>
      <c r="AZ48" s="3"/>
      <c r="BA48" s="8" t="s">
        <v>14</v>
      </c>
      <c r="BB48" s="3"/>
      <c r="BC48" s="11">
        <f>BC45+BC46</f>
        <v>23614</v>
      </c>
      <c r="BD48" s="12"/>
    </row>
    <row r="49" spans="1:5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  <c r="AA49" s="2"/>
      <c r="AB49" s="6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3"/>
      <c r="AW49" s="3"/>
      <c r="AX49" s="3"/>
      <c r="AY49" s="3"/>
      <c r="AZ49" s="3"/>
      <c r="BA49" s="8"/>
      <c r="BB49" s="3"/>
      <c r="BC49" s="11"/>
      <c r="BD49" s="12"/>
    </row>
    <row r="50" spans="1:5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  <c r="AA50" s="2"/>
      <c r="AB50" s="6"/>
      <c r="AC50" s="8"/>
      <c r="AD50" s="13" t="s">
        <v>24</v>
      </c>
      <c r="AE50" s="13"/>
      <c r="AF50">
        <f>IF(AD45+AD46&gt;1,1,0)</f>
        <v>0</v>
      </c>
      <c r="AH50" s="13" t="s">
        <v>25</v>
      </c>
      <c r="AI50" s="13"/>
      <c r="AJ50">
        <f>MOD(SUM(AS48:AV48,AN48:AQ48)+1,2)</f>
        <v>0</v>
      </c>
      <c r="AL50" s="13" t="s">
        <v>26</v>
      </c>
      <c r="AM50" s="13"/>
      <c r="AN50">
        <f>IF(AND(AS45+AS46&gt;1,AS45+AS46&lt;&gt;AS48),1,0)</f>
        <v>0</v>
      </c>
      <c r="AP50" s="13" t="s">
        <v>27</v>
      </c>
      <c r="AQ50" s="13"/>
      <c r="AR50">
        <f>IF(SUM(AS48:AV48,AN48:AQ48,AI48:AL48,AD48:AG48)=0,1,0)</f>
        <v>0</v>
      </c>
      <c r="AT50" s="13" t="s">
        <v>28</v>
      </c>
      <c r="AU50" s="13"/>
      <c r="AV50">
        <f>AD48</f>
        <v>0</v>
      </c>
      <c r="AX50" t="s">
        <v>29</v>
      </c>
      <c r="AY50">
        <f>IF(AND(AD45=AD46,AD45&lt;&gt;AD48),1,0)</f>
        <v>0</v>
      </c>
      <c r="AZ50" s="3"/>
      <c r="BA50" s="8"/>
      <c r="BB50" s="3"/>
      <c r="BC50" s="11"/>
      <c r="BD50" s="12"/>
    </row>
  </sheetData>
  <mergeCells count="43">
    <mergeCell ref="BD3:BD8"/>
    <mergeCell ref="AD8:AE8"/>
    <mergeCell ref="AH8:AI8"/>
    <mergeCell ref="AL8:AM8"/>
    <mergeCell ref="AP8:AQ8"/>
    <mergeCell ref="AT8:AU8"/>
    <mergeCell ref="BD10:BD15"/>
    <mergeCell ref="AD15:AE15"/>
    <mergeCell ref="AH15:AI15"/>
    <mergeCell ref="AL15:AM15"/>
    <mergeCell ref="AP15:AQ15"/>
    <mergeCell ref="AT15:AU15"/>
    <mergeCell ref="BD17:BD22"/>
    <mergeCell ref="I20:N22"/>
    <mergeCell ref="AD22:AE22"/>
    <mergeCell ref="AH22:AI22"/>
    <mergeCell ref="AL22:AM22"/>
    <mergeCell ref="AP22:AQ22"/>
    <mergeCell ref="AT22:AU22"/>
    <mergeCell ref="BD24:BD29"/>
    <mergeCell ref="AD29:AE29"/>
    <mergeCell ref="AH29:AI29"/>
    <mergeCell ref="AL29:AM29"/>
    <mergeCell ref="AP29:AQ29"/>
    <mergeCell ref="AT29:AU29"/>
    <mergeCell ref="BD31:BD36"/>
    <mergeCell ref="AD36:AE36"/>
    <mergeCell ref="AH36:AI36"/>
    <mergeCell ref="AL36:AM36"/>
    <mergeCell ref="AP36:AQ36"/>
    <mergeCell ref="AT36:AU36"/>
    <mergeCell ref="BD38:BD43"/>
    <mergeCell ref="AD43:AE43"/>
    <mergeCell ref="AH43:AI43"/>
    <mergeCell ref="AL43:AM43"/>
    <mergeCell ref="AP43:AQ43"/>
    <mergeCell ref="AT43:AU43"/>
    <mergeCell ref="BD45:BD50"/>
    <mergeCell ref="AD50:AE50"/>
    <mergeCell ref="AH50:AI50"/>
    <mergeCell ref="AL50:AM50"/>
    <mergeCell ref="AP50:AQ50"/>
    <mergeCell ref="AT50:AU50"/>
  </mergeCells>
  <conditionalFormatting sqref="G3:Y6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headerFooter>
    <oddHeader>&amp;CТаранов Кирилл Викторович, вариант №23, lab5.xlsx(Основное задание,доп.1)</oddHeader>
    <oddFooter>&amp;C19.12.2022 (23:07)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</dc:creator>
  <cp:lastModifiedBy>BEST</cp:lastModifiedBy>
  <dcterms:created xsi:type="dcterms:W3CDTF">2022-12-19T18:40:10Z</dcterms:created>
  <dcterms:modified xsi:type="dcterms:W3CDTF">2022-12-20T17:25:37Z</dcterms:modified>
</cp:coreProperties>
</file>