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edd740b53416be3/Courses/RAM205-2/published/sprint1/week02/power_source/"/>
    </mc:Choice>
  </mc:AlternateContent>
  <xr:revisionPtr revIDLastSave="28" documentId="8_{9206AC66-B96F-48F5-973B-FED42AB19498}" xr6:coauthVersionLast="46" xr6:coauthVersionMax="46" xr10:uidLastSave="{152000AA-947B-45FF-9FCB-6F0D3AC3AE3A}"/>
  <bookViews>
    <workbookView xWindow="18000" yWindow="11835" windowWidth="18000" windowHeight="12390" xr2:uid="{80239F9B-28E3-4269-A12C-43DFDE13784A}"/>
  </bookViews>
  <sheets>
    <sheet name="power_supply_class_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4" i="1" l="1"/>
  <c r="I16" i="1"/>
  <c r="I15" i="1"/>
  <c r="I14" i="1"/>
  <c r="I13" i="1"/>
  <c r="I12" i="1"/>
  <c r="I11" i="1"/>
  <c r="I10" i="1"/>
  <c r="I9" i="1"/>
  <c r="I8" i="1"/>
  <c r="I7" i="1"/>
  <c r="I6" i="1"/>
  <c r="I5" i="1"/>
  <c r="M16" i="1"/>
  <c r="M15" i="1"/>
  <c r="M14" i="1"/>
  <c r="M13" i="1"/>
  <c r="M12" i="1"/>
  <c r="M11" i="1"/>
  <c r="M10" i="1"/>
  <c r="M9" i="1"/>
  <c r="M8" i="1"/>
  <c r="M7" i="1"/>
  <c r="M6" i="1"/>
  <c r="M5" i="1"/>
  <c r="M17" i="1"/>
  <c r="M20" i="1" s="1"/>
  <c r="I17" i="1"/>
  <c r="I20" i="1" s="1"/>
  <c r="L20" i="1"/>
  <c r="K20" i="1"/>
  <c r="J20" i="1"/>
  <c r="M19" i="1"/>
  <c r="L19" i="1"/>
  <c r="K19" i="1"/>
  <c r="J19" i="1"/>
  <c r="H20" i="1"/>
  <c r="G20" i="1"/>
  <c r="F20" i="1"/>
  <c r="F22" i="1" s="1"/>
  <c r="D20" i="1"/>
  <c r="D22" i="1" s="1"/>
  <c r="C20" i="1"/>
  <c r="C22" i="1" s="1"/>
  <c r="H19" i="1"/>
  <c r="G19" i="1"/>
  <c r="F19" i="1"/>
  <c r="D19" i="1"/>
  <c r="C19" i="1"/>
  <c r="B19" i="1"/>
  <c r="B20" i="1"/>
  <c r="B22" i="1" s="1"/>
  <c r="E17" i="1"/>
  <c r="E16" i="1"/>
  <c r="E15" i="1"/>
  <c r="E13" i="1"/>
  <c r="E11" i="1"/>
  <c r="E9" i="1"/>
  <c r="E8" i="1"/>
  <c r="E7" i="1"/>
  <c r="E6" i="1"/>
  <c r="E19" i="1" s="1"/>
  <c r="E5" i="1"/>
  <c r="L21" i="1" l="1"/>
  <c r="K21" i="1"/>
  <c r="H22" i="1"/>
  <c r="M22" i="1"/>
  <c r="K22" i="1"/>
  <c r="M21" i="1"/>
  <c r="I19" i="1"/>
  <c r="I21" i="1" s="1"/>
  <c r="J22" i="1"/>
  <c r="L22" i="1"/>
  <c r="H21" i="1"/>
  <c r="G22" i="1"/>
  <c r="G21" i="1"/>
  <c r="F21" i="1"/>
  <c r="J21" i="1"/>
  <c r="E20" i="1"/>
  <c r="E21" i="1" s="1"/>
  <c r="B21" i="1"/>
  <c r="D21" i="1"/>
  <c r="C21" i="1"/>
  <c r="I22" i="1" l="1"/>
  <c r="E22" i="1"/>
</calcChain>
</file>

<file path=xl/sharedStrings.xml><?xml version="1.0" encoding="utf-8"?>
<sst xmlns="http://schemas.openxmlformats.org/spreadsheetml/2006/main" count="40" uniqueCount="32">
  <si>
    <t>First name</t>
  </si>
  <si>
    <t>Alejandro</t>
  </si>
  <si>
    <t>Alex</t>
  </si>
  <si>
    <t>Chase</t>
  </si>
  <si>
    <t>Dalton</t>
  </si>
  <si>
    <t>Daniel</t>
  </si>
  <si>
    <t>Desmond</t>
  </si>
  <si>
    <t>Emma</t>
  </si>
  <si>
    <t>Jake</t>
  </si>
  <si>
    <t>Jordan</t>
  </si>
  <si>
    <t>Max</t>
  </si>
  <si>
    <t>Nolan</t>
  </si>
  <si>
    <t>Trevor</t>
  </si>
  <si>
    <t>Power Source: Test Data</t>
  </si>
  <si>
    <t>VL</t>
  </si>
  <si>
    <t>VT</t>
  </si>
  <si>
    <t>IL</t>
  </si>
  <si>
    <t>RS</t>
  </si>
  <si>
    <t>Keith</t>
  </si>
  <si>
    <t>Test 1 - Pi Only</t>
  </si>
  <si>
    <t>Test 2 - Pi Plus Drive</t>
  </si>
  <si>
    <t>standard dev</t>
  </si>
  <si>
    <t>mean</t>
  </si>
  <si>
    <t>min</t>
  </si>
  <si>
    <t>max</t>
  </si>
  <si>
    <t>12.48</t>
  </si>
  <si>
    <t>12.32</t>
  </si>
  <si>
    <t>.34</t>
  </si>
  <si>
    <t>12.79</t>
  </si>
  <si>
    <t>12.55</t>
  </si>
  <si>
    <t>.47</t>
  </si>
  <si>
    <t>Test 3 - Pi Plus Drive with 120V 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</si>
</sst>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</font>
    <font>
      <b/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6">
    <border>
      <left/>
      <right/>
      <top/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43" fontId="6" fillId="0" borderId="0" applyFont="0" applyFill="0" applyBorder="0" applyAlignment="0" applyProtection="0"/>
  </cellStyleXfs>
  <cellXfs count="18">
    <xf numFmtId="0" fontId="0" fillId="0" borderId="0" xfId="0"/>
    <xf numFmtId="49" fontId="3" fillId="0" borderId="1" xfId="1" applyNumberFormat="1" applyFont="1" applyBorder="1"/>
    <xf numFmtId="49" fontId="4" fillId="2" borderId="0" xfId="1" applyNumberFormat="1" applyFont="1" applyFill="1"/>
    <xf numFmtId="49" fontId="4" fillId="0" borderId="0" xfId="1" applyNumberFormat="1" applyFont="1"/>
    <xf numFmtId="49" fontId="4" fillId="0" borderId="2" xfId="1" applyNumberFormat="1" applyFont="1" applyBorder="1"/>
    <xf numFmtId="0" fontId="1" fillId="0" borderId="0" xfId="0" applyFont="1"/>
    <xf numFmtId="14" fontId="1" fillId="0" borderId="0" xfId="0" applyNumberFormat="1" applyFont="1"/>
    <xf numFmtId="43" fontId="0" fillId="0" borderId="0" xfId="0" applyNumberFormat="1"/>
    <xf numFmtId="49" fontId="3" fillId="0" borderId="2" xfId="1" applyNumberFormat="1" applyFont="1" applyBorder="1"/>
    <xf numFmtId="43" fontId="4" fillId="2" borderId="0" xfId="2" applyFont="1" applyFill="1"/>
    <xf numFmtId="43" fontId="5" fillId="0" borderId="0" xfId="2" applyFont="1"/>
    <xf numFmtId="43" fontId="4" fillId="0" borderId="0" xfId="2" applyFont="1"/>
    <xf numFmtId="43" fontId="5" fillId="0" borderId="2" xfId="2" applyFont="1" applyBorder="1"/>
    <xf numFmtId="43" fontId="4" fillId="0" borderId="2" xfId="2" applyFont="1" applyBorder="1"/>
    <xf numFmtId="0" fontId="4" fillId="2" borderId="0" xfId="2" applyNumberFormat="1" applyFont="1" applyFill="1"/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</cellXfs>
  <cellStyles count="3">
    <cellStyle name="Comma" xfId="2" builtinId="3"/>
    <cellStyle name="Normal" xfId="0" builtinId="0"/>
    <cellStyle name="Normal 2" xfId="1" xr:uid="{2E60F7CC-2C3F-4BD9-A07E-3D23A85C1C2B}"/>
  </cellStyles>
  <dxfs count="6"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7E94F-66A9-4E51-A9C2-22AA33D577E5}">
  <dimension ref="A1:M22"/>
  <sheetViews>
    <sheetView tabSelected="1" workbookViewId="0">
      <selection activeCell="L8" sqref="L8"/>
    </sheetView>
  </sheetViews>
  <sheetFormatPr defaultRowHeight="15" x14ac:dyDescent="0.25"/>
  <cols>
    <col min="1" max="1" width="21.5703125" bestFit="1" customWidth="1"/>
  </cols>
  <sheetData>
    <row r="1" spans="1:13" x14ac:dyDescent="0.25">
      <c r="A1" s="5" t="s">
        <v>13</v>
      </c>
    </row>
    <row r="2" spans="1:13" x14ac:dyDescent="0.25">
      <c r="A2" s="6">
        <v>44223</v>
      </c>
    </row>
    <row r="3" spans="1:13" x14ac:dyDescent="0.25">
      <c r="B3" s="15" t="s">
        <v>19</v>
      </c>
      <c r="C3" s="16"/>
      <c r="D3" s="16"/>
      <c r="E3" s="17"/>
      <c r="F3" s="15" t="s">
        <v>20</v>
      </c>
      <c r="G3" s="16"/>
      <c r="H3" s="16"/>
      <c r="I3" s="17"/>
      <c r="J3" s="15" t="s">
        <v>31</v>
      </c>
      <c r="K3" s="16"/>
      <c r="L3" s="16"/>
      <c r="M3" s="17"/>
    </row>
    <row r="4" spans="1:13" x14ac:dyDescent="0.25">
      <c r="A4" s="1" t="s">
        <v>0</v>
      </c>
      <c r="B4" s="8" t="s">
        <v>15</v>
      </c>
      <c r="C4" s="8" t="s">
        <v>14</v>
      </c>
      <c r="D4" s="8" t="s">
        <v>16</v>
      </c>
      <c r="E4" s="8" t="s">
        <v>17</v>
      </c>
      <c r="F4" s="1" t="s">
        <v>15</v>
      </c>
      <c r="G4" s="1" t="s">
        <v>14</v>
      </c>
      <c r="H4" s="1" t="s">
        <v>16</v>
      </c>
      <c r="I4" s="1" t="s">
        <v>17</v>
      </c>
      <c r="J4" s="1" t="s">
        <v>15</v>
      </c>
      <c r="K4" s="1" t="s">
        <v>14</v>
      </c>
      <c r="L4" s="1" t="s">
        <v>16</v>
      </c>
      <c r="M4" s="1" t="s">
        <v>17</v>
      </c>
    </row>
    <row r="5" spans="1:13" x14ac:dyDescent="0.25">
      <c r="A5" s="2" t="s">
        <v>1</v>
      </c>
      <c r="B5" s="9">
        <v>12.56</v>
      </c>
      <c r="C5" s="9">
        <v>12.43</v>
      </c>
      <c r="D5" s="9">
        <v>0.43</v>
      </c>
      <c r="E5" s="9">
        <f>(B5-C5)/D5</f>
        <v>0.30232558139535065</v>
      </c>
      <c r="F5" s="9">
        <v>12.48</v>
      </c>
      <c r="G5" s="9">
        <v>12.02</v>
      </c>
      <c r="H5" s="9"/>
      <c r="I5" s="9" t="e">
        <f t="shared" ref="I5:I16" si="0">(F5-G5)/H5</f>
        <v>#DIV/0!</v>
      </c>
      <c r="J5" s="9"/>
      <c r="K5" s="9"/>
      <c r="L5" s="9"/>
      <c r="M5" s="9" t="e">
        <f t="shared" ref="M5:M16" si="1">(J5-K5)/L5</f>
        <v>#DIV/0!</v>
      </c>
    </row>
    <row r="6" spans="1:13" x14ac:dyDescent="0.25">
      <c r="A6" s="3" t="s">
        <v>2</v>
      </c>
      <c r="B6" s="10" t="s">
        <v>28</v>
      </c>
      <c r="C6" s="10" t="s">
        <v>29</v>
      </c>
      <c r="D6" s="10" t="s">
        <v>30</v>
      </c>
      <c r="E6" s="11">
        <f t="shared" ref="E6:E17" si="2">(B6-C6)/D6</f>
        <v>0.51063829787233717</v>
      </c>
      <c r="F6" s="11"/>
      <c r="G6" s="11"/>
      <c r="H6" s="11"/>
      <c r="I6" s="9" t="e">
        <f t="shared" si="0"/>
        <v>#DIV/0!</v>
      </c>
      <c r="J6" s="11"/>
      <c r="K6" s="11"/>
      <c r="L6" s="11"/>
      <c r="M6" s="9" t="e">
        <f t="shared" si="1"/>
        <v>#DIV/0!</v>
      </c>
    </row>
    <row r="7" spans="1:13" x14ac:dyDescent="0.25">
      <c r="A7" s="2" t="s">
        <v>3</v>
      </c>
      <c r="B7" s="9">
        <v>12.36</v>
      </c>
      <c r="C7" s="9">
        <v>12.18</v>
      </c>
      <c r="D7" s="9">
        <v>0.33</v>
      </c>
      <c r="E7" s="9">
        <f t="shared" si="2"/>
        <v>0.54545454545454453</v>
      </c>
      <c r="F7" s="9">
        <v>12.53</v>
      </c>
      <c r="G7" s="9">
        <v>12.04</v>
      </c>
      <c r="H7" s="9">
        <v>0.75</v>
      </c>
      <c r="I7" s="9">
        <f t="shared" si="0"/>
        <v>0.65333333333333365</v>
      </c>
      <c r="J7" s="9">
        <v>12.21</v>
      </c>
      <c r="K7" s="9">
        <v>12.15</v>
      </c>
      <c r="L7" s="9">
        <v>0.73</v>
      </c>
      <c r="M7" s="9">
        <f t="shared" si="1"/>
        <v>8.2191780821918498E-2</v>
      </c>
    </row>
    <row r="8" spans="1:13" x14ac:dyDescent="0.25">
      <c r="A8" s="3" t="s">
        <v>4</v>
      </c>
      <c r="B8" s="11">
        <v>12.79</v>
      </c>
      <c r="C8" s="11">
        <v>12.56</v>
      </c>
      <c r="D8" s="11">
        <v>0.52</v>
      </c>
      <c r="E8" s="11">
        <f t="shared" si="2"/>
        <v>0.44230769230768968</v>
      </c>
      <c r="F8" s="11">
        <v>12.62</v>
      </c>
      <c r="G8" s="11">
        <v>12.03</v>
      </c>
      <c r="H8" s="9">
        <v>0.75</v>
      </c>
      <c r="I8" s="9">
        <f t="shared" si="0"/>
        <v>0.78666666666666651</v>
      </c>
      <c r="J8" s="11">
        <v>12.65</v>
      </c>
      <c r="K8" s="11">
        <v>12.25</v>
      </c>
      <c r="L8" s="11">
        <v>1.52</v>
      </c>
      <c r="M8" s="9">
        <f t="shared" si="1"/>
        <v>0.26315789473684231</v>
      </c>
    </row>
    <row r="9" spans="1:13" x14ac:dyDescent="0.25">
      <c r="A9" s="2" t="s">
        <v>5</v>
      </c>
      <c r="B9" s="9">
        <v>12.7</v>
      </c>
      <c r="C9" s="9">
        <v>12.6</v>
      </c>
      <c r="D9" s="9">
        <v>0.44</v>
      </c>
      <c r="E9" s="9">
        <f t="shared" si="2"/>
        <v>0.22727272727272646</v>
      </c>
      <c r="F9" s="9">
        <v>12.4</v>
      </c>
      <c r="G9" s="9">
        <v>12.05</v>
      </c>
      <c r="H9" s="9"/>
      <c r="I9" s="9" t="e">
        <f t="shared" si="0"/>
        <v>#DIV/0!</v>
      </c>
      <c r="J9" s="9"/>
      <c r="K9" s="9"/>
      <c r="L9" s="9"/>
      <c r="M9" s="9" t="e">
        <f t="shared" si="1"/>
        <v>#DIV/0!</v>
      </c>
    </row>
    <row r="10" spans="1:13" x14ac:dyDescent="0.25">
      <c r="A10" s="3" t="s">
        <v>6</v>
      </c>
      <c r="B10" s="11">
        <v>12.62</v>
      </c>
      <c r="C10" s="11">
        <v>12.44</v>
      </c>
      <c r="D10" s="11"/>
      <c r="E10" s="11"/>
      <c r="F10" s="11">
        <v>11.63</v>
      </c>
      <c r="G10" s="11">
        <v>11.48</v>
      </c>
      <c r="H10" s="11">
        <v>0.87</v>
      </c>
      <c r="I10" s="9">
        <f t="shared" si="0"/>
        <v>0.17241379310344868</v>
      </c>
      <c r="J10" s="11">
        <v>12.4</v>
      </c>
      <c r="K10" s="11">
        <v>12.33</v>
      </c>
      <c r="L10" s="11">
        <v>0.84</v>
      </c>
      <c r="M10" s="9">
        <f t="shared" si="1"/>
        <v>8.3333333333333676E-2</v>
      </c>
    </row>
    <row r="11" spans="1:13" x14ac:dyDescent="0.25">
      <c r="A11" s="2" t="s">
        <v>7</v>
      </c>
      <c r="B11" s="9">
        <v>12.61</v>
      </c>
      <c r="C11" s="9">
        <v>12.35</v>
      </c>
      <c r="D11" s="9">
        <v>0.5</v>
      </c>
      <c r="E11" s="9">
        <f t="shared" si="2"/>
        <v>0.51999999999999957</v>
      </c>
      <c r="F11" s="9"/>
      <c r="G11" s="9"/>
      <c r="H11" s="9"/>
      <c r="I11" s="9" t="e">
        <f t="shared" si="0"/>
        <v>#DIV/0!</v>
      </c>
      <c r="J11" s="9"/>
      <c r="K11" s="9"/>
      <c r="L11" s="9"/>
      <c r="M11" s="9" t="e">
        <f t="shared" si="1"/>
        <v>#DIV/0!</v>
      </c>
    </row>
    <row r="12" spans="1:13" x14ac:dyDescent="0.25">
      <c r="A12" s="3" t="s">
        <v>8</v>
      </c>
      <c r="B12" s="11">
        <v>12.2</v>
      </c>
      <c r="C12" s="11"/>
      <c r="D12" s="11"/>
      <c r="E12" s="11"/>
      <c r="F12" s="11">
        <v>12.3</v>
      </c>
      <c r="G12" s="11">
        <v>11.46</v>
      </c>
      <c r="H12" s="11">
        <v>2.52</v>
      </c>
      <c r="I12" s="9">
        <f t="shared" si="0"/>
        <v>0.33333333333333326</v>
      </c>
      <c r="J12" s="11">
        <v>12.23</v>
      </c>
      <c r="K12" s="11">
        <v>12.05</v>
      </c>
      <c r="L12" s="11">
        <v>2.5299999999999998</v>
      </c>
      <c r="M12" s="9">
        <f t="shared" si="1"/>
        <v>7.1146245059288432E-2</v>
      </c>
    </row>
    <row r="13" spans="1:13" x14ac:dyDescent="0.25">
      <c r="A13" s="2" t="s">
        <v>9</v>
      </c>
      <c r="B13" s="9">
        <v>12.7</v>
      </c>
      <c r="C13" s="9">
        <v>12.5</v>
      </c>
      <c r="D13" s="9">
        <v>0.37</v>
      </c>
      <c r="E13" s="9">
        <f t="shared" si="2"/>
        <v>0.54054054054053857</v>
      </c>
      <c r="F13" s="9">
        <v>12.22</v>
      </c>
      <c r="G13" s="9">
        <v>11.95</v>
      </c>
      <c r="H13" s="9">
        <v>0.97</v>
      </c>
      <c r="I13" s="9">
        <f t="shared" si="0"/>
        <v>0.27835051546391892</v>
      </c>
      <c r="J13" s="9">
        <v>12.37</v>
      </c>
      <c r="K13" s="9">
        <v>12.3</v>
      </c>
      <c r="L13" s="9">
        <v>1.01</v>
      </c>
      <c r="M13" s="9">
        <f t="shared" si="1"/>
        <v>6.9306930693067828E-2</v>
      </c>
    </row>
    <row r="14" spans="1:13" x14ac:dyDescent="0.25">
      <c r="A14" s="3" t="s">
        <v>10</v>
      </c>
      <c r="B14" s="11">
        <v>12.53</v>
      </c>
      <c r="C14" s="11">
        <v>12.33</v>
      </c>
      <c r="D14" s="11">
        <v>0.4</v>
      </c>
      <c r="E14" s="9">
        <f t="shared" si="2"/>
        <v>0.49999999999999822</v>
      </c>
      <c r="F14" s="11">
        <v>12.44</v>
      </c>
      <c r="G14" s="11">
        <v>11.75</v>
      </c>
      <c r="H14" s="11">
        <v>1.1499999999999999</v>
      </c>
      <c r="I14" s="9">
        <f t="shared" si="0"/>
        <v>0.59999999999999964</v>
      </c>
      <c r="J14" s="11">
        <v>12.31</v>
      </c>
      <c r="K14" s="11">
        <v>12.22</v>
      </c>
      <c r="L14" s="11">
        <v>0.97</v>
      </c>
      <c r="M14" s="9">
        <f t="shared" si="1"/>
        <v>9.2783505154639026E-2</v>
      </c>
    </row>
    <row r="15" spans="1:13" x14ac:dyDescent="0.25">
      <c r="A15" s="2" t="s">
        <v>11</v>
      </c>
      <c r="B15" s="9">
        <v>12.58</v>
      </c>
      <c r="C15" s="9">
        <v>12.37</v>
      </c>
      <c r="D15" s="9">
        <v>0.42</v>
      </c>
      <c r="E15" s="9">
        <f t="shared" si="2"/>
        <v>0.500000000000002</v>
      </c>
      <c r="F15" s="9">
        <v>12.24</v>
      </c>
      <c r="G15" s="9">
        <v>11.9</v>
      </c>
      <c r="H15" s="9">
        <v>0.84</v>
      </c>
      <c r="I15" s="9">
        <f t="shared" si="0"/>
        <v>0.4047619047619046</v>
      </c>
      <c r="J15" s="9">
        <v>12.41</v>
      </c>
      <c r="K15" s="9">
        <v>12.3</v>
      </c>
      <c r="L15" s="14">
        <v>0.81</v>
      </c>
      <c r="M15" s="9">
        <f t="shared" si="1"/>
        <v>0.13580246913580177</v>
      </c>
    </row>
    <row r="16" spans="1:13" x14ac:dyDescent="0.25">
      <c r="A16" s="4" t="s">
        <v>12</v>
      </c>
      <c r="B16" s="12" t="s">
        <v>25</v>
      </c>
      <c r="C16" s="12" t="s">
        <v>26</v>
      </c>
      <c r="D16" s="12" t="s">
        <v>27</v>
      </c>
      <c r="E16" s="13">
        <f t="shared" si="2"/>
        <v>0.47058823529411803</v>
      </c>
      <c r="F16" s="13">
        <v>12.19</v>
      </c>
      <c r="G16" s="13">
        <v>11.98</v>
      </c>
      <c r="H16" s="13">
        <v>0.8</v>
      </c>
      <c r="I16" s="9">
        <f t="shared" si="0"/>
        <v>0.26249999999999885</v>
      </c>
      <c r="J16" s="13">
        <v>12.45</v>
      </c>
      <c r="K16" s="13">
        <v>12.34</v>
      </c>
      <c r="L16" s="13">
        <v>0.78</v>
      </c>
      <c r="M16" s="9">
        <f t="shared" si="1"/>
        <v>0.1410256410256403</v>
      </c>
    </row>
    <row r="17" spans="1:13" x14ac:dyDescent="0.25">
      <c r="A17" s="2" t="s">
        <v>18</v>
      </c>
      <c r="B17" s="9">
        <v>12.68</v>
      </c>
      <c r="C17" s="9">
        <v>12.51</v>
      </c>
      <c r="D17" s="9">
        <v>0.45</v>
      </c>
      <c r="E17" s="9">
        <f t="shared" si="2"/>
        <v>0.3777777777777776</v>
      </c>
      <c r="F17" s="9">
        <v>12.49</v>
      </c>
      <c r="G17" s="9">
        <v>12.05</v>
      </c>
      <c r="H17" s="9">
        <v>1.02</v>
      </c>
      <c r="I17" s="9">
        <f t="shared" ref="I17" si="3">(F17-G17)/H17</f>
        <v>0.43137254901960737</v>
      </c>
      <c r="J17" s="9">
        <v>12.32</v>
      </c>
      <c r="K17" s="9">
        <v>12.16</v>
      </c>
      <c r="L17" s="9">
        <v>1</v>
      </c>
      <c r="M17" s="9">
        <f t="shared" ref="M17" si="4">(J17-K17)/L17</f>
        <v>0.16000000000000014</v>
      </c>
    </row>
    <row r="19" spans="1:13" x14ac:dyDescent="0.25">
      <c r="A19" t="s">
        <v>22</v>
      </c>
      <c r="B19" s="7">
        <f>AVERAGE(B5:B17)</f>
        <v>12.575454545454544</v>
      </c>
      <c r="C19" s="7">
        <f t="shared" ref="C19:I19" si="5">AVERAGE(C5:C17)</f>
        <v>12.427000000000001</v>
      </c>
      <c r="D19" s="7">
        <f t="shared" si="5"/>
        <v>0.42888888888888888</v>
      </c>
      <c r="E19" s="7">
        <f t="shared" si="5"/>
        <v>0.44880958162864376</v>
      </c>
      <c r="F19" s="7">
        <f t="shared" si="5"/>
        <v>12.32181818181818</v>
      </c>
      <c r="G19" s="7">
        <f t="shared" si="5"/>
        <v>11.882727272727276</v>
      </c>
      <c r="H19" s="7">
        <f t="shared" si="5"/>
        <v>1.0744444444444445</v>
      </c>
      <c r="I19" s="7" t="e">
        <f t="shared" si="5"/>
        <v>#DIV/0!</v>
      </c>
      <c r="J19" s="7">
        <f t="shared" ref="J19:M19" si="6">AVERAGE(J5:J17)</f>
        <v>12.372222222222222</v>
      </c>
      <c r="K19" s="7">
        <f t="shared" si="6"/>
        <v>12.233333333333333</v>
      </c>
      <c r="L19" s="7">
        <f t="shared" si="6"/>
        <v>1.132222222222222</v>
      </c>
      <c r="M19" s="7" t="e">
        <f t="shared" si="6"/>
        <v>#DIV/0!</v>
      </c>
    </row>
    <row r="20" spans="1:13" x14ac:dyDescent="0.25">
      <c r="A20" t="s">
        <v>21</v>
      </c>
      <c r="B20">
        <f>STDEV(B5:B17)</f>
        <v>0.16759257957103207</v>
      </c>
      <c r="C20">
        <f t="shared" ref="C20:I20" si="7">STDEV(C5:C17)</f>
        <v>0.12454807193297793</v>
      </c>
      <c r="D20">
        <f t="shared" si="7"/>
        <v>5.9254629448770295E-2</v>
      </c>
      <c r="E20">
        <f t="shared" si="7"/>
        <v>0.10391575587123426</v>
      </c>
      <c r="F20">
        <f t="shared" si="7"/>
        <v>0.26817226485295503</v>
      </c>
      <c r="G20">
        <f t="shared" si="7"/>
        <v>0.22226519786466364</v>
      </c>
      <c r="H20">
        <f t="shared" si="7"/>
        <v>0.55810194210177944</v>
      </c>
      <c r="I20" t="e">
        <f t="shared" si="7"/>
        <v>#DIV/0!</v>
      </c>
      <c r="J20">
        <f t="shared" ref="J20:M20" si="8">STDEV(J5:J17)</f>
        <v>0.13160336030833103</v>
      </c>
      <c r="K20">
        <f t="shared" si="8"/>
        <v>9.7467943448089511E-2</v>
      </c>
      <c r="L20">
        <f t="shared" si="8"/>
        <v>0.57423378901319</v>
      </c>
      <c r="M20" t="e">
        <f t="shared" si="8"/>
        <v>#DIV/0!</v>
      </c>
    </row>
    <row r="21" spans="1:13" x14ac:dyDescent="0.25">
      <c r="A21" t="s">
        <v>23</v>
      </c>
      <c r="B21" s="7">
        <f>B19-B20</f>
        <v>12.407861965883512</v>
      </c>
      <c r="C21" s="7">
        <f t="shared" ref="C21:I21" si="9">C19-C20</f>
        <v>12.302451928067024</v>
      </c>
      <c r="D21" s="7">
        <f t="shared" si="9"/>
        <v>0.36963425944011857</v>
      </c>
      <c r="E21" s="7">
        <f t="shared" si="9"/>
        <v>0.34489382575740951</v>
      </c>
      <c r="F21" s="7">
        <f t="shared" si="9"/>
        <v>12.053645916965225</v>
      </c>
      <c r="G21" s="7">
        <f t="shared" si="9"/>
        <v>11.660462074862613</v>
      </c>
      <c r="H21" s="7">
        <f t="shared" si="9"/>
        <v>0.5163425023426651</v>
      </c>
      <c r="I21" s="7" t="e">
        <f t="shared" si="9"/>
        <v>#DIV/0!</v>
      </c>
      <c r="J21" s="7">
        <f t="shared" ref="J21:M21" si="10">J19-J20</f>
        <v>12.240618861913891</v>
      </c>
      <c r="K21" s="7">
        <f t="shared" si="10"/>
        <v>12.135865389885243</v>
      </c>
      <c r="L21" s="7">
        <f t="shared" si="10"/>
        <v>0.55798843320903202</v>
      </c>
      <c r="M21" s="7" t="e">
        <f t="shared" si="10"/>
        <v>#DIV/0!</v>
      </c>
    </row>
    <row r="22" spans="1:13" x14ac:dyDescent="0.25">
      <c r="A22" t="s">
        <v>24</v>
      </c>
      <c r="B22" s="7">
        <f>B20+B19</f>
        <v>12.743047125025576</v>
      </c>
      <c r="C22" s="7">
        <f t="shared" ref="C22:I22" si="11">C20+C19</f>
        <v>12.551548071932979</v>
      </c>
      <c r="D22" s="7">
        <f t="shared" si="11"/>
        <v>0.48814351833765918</v>
      </c>
      <c r="E22" s="7">
        <f t="shared" si="11"/>
        <v>0.55272533749987807</v>
      </c>
      <c r="F22" s="7">
        <f t="shared" si="11"/>
        <v>12.589990446671136</v>
      </c>
      <c r="G22" s="7">
        <f t="shared" si="11"/>
        <v>12.10499247059194</v>
      </c>
      <c r="H22" s="7">
        <f t="shared" si="11"/>
        <v>1.632546386546224</v>
      </c>
      <c r="I22" s="7" t="e">
        <f t="shared" si="11"/>
        <v>#DIV/0!</v>
      </c>
      <c r="J22" s="7">
        <f t="shared" ref="J22:M22" si="12">J20+J19</f>
        <v>12.503825582530553</v>
      </c>
      <c r="K22" s="7">
        <f t="shared" si="12"/>
        <v>12.330801276781422</v>
      </c>
      <c r="L22" s="7">
        <f t="shared" si="12"/>
        <v>1.7064560112354119</v>
      </c>
      <c r="M22" s="7" t="e">
        <f t="shared" si="12"/>
        <v>#DIV/0!</v>
      </c>
    </row>
  </sheetData>
  <mergeCells count="3">
    <mergeCell ref="B3:E3"/>
    <mergeCell ref="F3:I3"/>
    <mergeCell ref="J3:M3"/>
  </mergeCells>
  <conditionalFormatting sqref="B17:I17 B5:H16">
    <cfRule type="expression" dxfId="5" priority="6">
      <formula>"&lt;$B$19-$B$20 OR &gt;$B$18:$E$19+$B$20"</formula>
    </cfRule>
  </conditionalFormatting>
  <conditionalFormatting sqref="J5:L17">
    <cfRule type="expression" dxfId="4" priority="5">
      <formula>"&lt;$B$19-$B$20 OR &gt;$B$18:$E$19+$B$20"</formula>
    </cfRule>
  </conditionalFormatting>
  <conditionalFormatting sqref="M17">
    <cfRule type="expression" dxfId="3" priority="4">
      <formula>"&lt;$B$19-$B$20 OR &gt;$B$18:$E$19+$B$20"</formula>
    </cfRule>
  </conditionalFormatting>
  <conditionalFormatting sqref="M5:M16">
    <cfRule type="expression" dxfId="2" priority="3">
      <formula>"&lt;$B$19-$B$20 OR &gt;$B$18:$E$19+$B$20"</formula>
    </cfRule>
  </conditionalFormatting>
  <conditionalFormatting sqref="I5">
    <cfRule type="expression" dxfId="1" priority="2">
      <formula>"&lt;$B$19-$B$20 OR &gt;$B$18:$E$19+$B$20"</formula>
    </cfRule>
  </conditionalFormatting>
  <conditionalFormatting sqref="I6:I16">
    <cfRule type="expression" dxfId="0" priority="1">
      <formula>"&lt;$B$19-$B$20 OR &gt;$B$18:$E$19+$B$20"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power_supply_class_data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Keith E. Kelly</dc:creator>
  <cp:lastModifiedBy>Keith E. Kelly</cp:lastModifiedBy>
  <dcterms:created xsi:type="dcterms:W3CDTF">2021-01-18T14:59:46Z</dcterms:created>
  <dcterms:modified xsi:type="dcterms:W3CDTF">2021-01-31T18:00:41Z</dcterms:modified>
</cp:coreProperties>
</file>