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eet103/hardware_kit/"/>
    </mc:Choice>
  </mc:AlternateContent>
  <xr:revisionPtr revIDLastSave="1" documentId="8_{BAEBB5D5-45A3-4136-BF8A-840CEB9D5CF7}" xr6:coauthVersionLast="47" xr6:coauthVersionMax="47" xr10:uidLastSave="{FDE5F993-AE8C-4CF4-B428-5A45E760A473}"/>
  <bookViews>
    <workbookView xWindow="21490" yWindow="-110" windowWidth="21820" windowHeight="37900" xr2:uid="{C5A32510-B305-4331-9E1B-79CCF2794904}"/>
  </bookViews>
  <sheets>
    <sheet name="EET103" sheetId="4" r:id="rId1"/>
  </sheets>
  <definedNames>
    <definedName name="_xlnm.Print_Titles" localSheetId="0">'EET103'!$1:$7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C41" i="4"/>
  <c r="C40" i="4"/>
  <c r="C48" i="4"/>
  <c r="E48" i="4" s="1"/>
  <c r="C47" i="4"/>
  <c r="C37" i="4"/>
  <c r="E37" i="4" s="1"/>
  <c r="C57" i="4"/>
  <c r="C56" i="4"/>
  <c r="C55" i="4"/>
  <c r="C54" i="4"/>
  <c r="C53" i="4"/>
  <c r="C52" i="4"/>
  <c r="C51" i="4"/>
  <c r="E51" i="4" s="1"/>
  <c r="C50" i="4"/>
  <c r="C49" i="4"/>
  <c r="C46" i="4"/>
  <c r="C45" i="4"/>
  <c r="C44" i="4"/>
  <c r="E44" i="4" s="1"/>
  <c r="C43" i="4"/>
  <c r="E43" i="4" s="1"/>
  <c r="C42" i="4"/>
  <c r="E42" i="4" s="1"/>
  <c r="C39" i="4"/>
  <c r="C38" i="4"/>
  <c r="E50" i="4"/>
  <c r="E49" i="4"/>
  <c r="E47" i="4"/>
  <c r="E46" i="4"/>
  <c r="E45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G9" i="4"/>
  <c r="B36" i="4"/>
  <c r="B37" i="4"/>
  <c r="E57" i="4" l="1"/>
  <c r="E55" i="4"/>
  <c r="E52" i="4"/>
  <c r="E53" i="4"/>
  <c r="E38" i="4"/>
  <c r="E54" i="4"/>
  <c r="E39" i="4"/>
  <c r="E40" i="4"/>
  <c r="E41" i="4"/>
  <c r="E56" i="4"/>
</calcChain>
</file>

<file path=xl/sharedStrings.xml><?xml version="1.0" encoding="utf-8"?>
<sst xmlns="http://schemas.openxmlformats.org/spreadsheetml/2006/main" count="147" uniqueCount="79">
  <si>
    <t>Part Name</t>
  </si>
  <si>
    <t>Quantity</t>
  </si>
  <si>
    <t>Procurement Type</t>
  </si>
  <si>
    <t>Cost</t>
  </si>
  <si>
    <t>Price</t>
  </si>
  <si>
    <t>BOM Notes/Source</t>
  </si>
  <si>
    <t>each</t>
  </si>
  <si>
    <t>OTS</t>
  </si>
  <si>
    <t>subtotal</t>
  </si>
  <si>
    <t>Item #</t>
  </si>
  <si>
    <t>Battery Holder with Alligator Clips Leads</t>
  </si>
  <si>
    <t>Signal Generator Kit</t>
  </si>
  <si>
    <t>Soldering Iron Kit, 80W 110V LCD Digital</t>
  </si>
  <si>
    <t>Handheld DVM</t>
  </si>
  <si>
    <t>Safety Glasses</t>
  </si>
  <si>
    <t>Fuse 250V 250mA Fast Blow Ceramic (meter)</t>
  </si>
  <si>
    <t>Fuse Fast-Blow 10A 250V Ceramic Fuses (meter)</t>
  </si>
  <si>
    <t>Test leads with alligator clip and short wire </t>
  </si>
  <si>
    <t>Battery - 9 Volt Alkaline</t>
  </si>
  <si>
    <t xml:space="preserve">Battery AAA Alkaline </t>
  </si>
  <si>
    <t>DC Motor - miniature</t>
  </si>
  <si>
    <t>Electronics Component Fun Kit </t>
  </si>
  <si>
    <t>Wired Headset</t>
  </si>
  <si>
    <t>Package Cnt</t>
  </si>
  <si>
    <t>https://www.amazon.com/dp/B007JZD8TO/?coliid=I2K53FN7J03B8I&amp;colid=OZF5STCYELOQ&amp;psc=1&amp;ref_=list_c_wl_lv_ov_lig_dp_it</t>
  </si>
  <si>
    <t>https://www.amazon.com/dp/B00YJJB7YG/?coliid=I3RTWHYTHGX5EJ&amp;colid=OZF5STCYELOQ&amp;psc=1&amp;ref_=list_c_wl_lv_ov_lig_dp_it</t>
  </si>
  <si>
    <t>See Yahboom quote</t>
  </si>
  <si>
    <t>https://www.amazon.com/dp/B08R3515SF/?coliid=IXJ9XNBW2D3VJ&amp;colid=OZF5STCYELOQ&amp;psc=1&amp;ref_=list_c_wl_lv_ov_lig_dp_it</t>
  </si>
  <si>
    <t>https://www.amazon.com/dp/B07Z1BK7NG/?coliid=IJWZYIYVQNYJN&amp;colid=OZF5STCYELOQ&amp;psc=1&amp;ref_=list_c_wl_lv_ov_lig_dp_it</t>
  </si>
  <si>
    <t>https://www.amazon.com/dp/B08SMB6DRM/?coliid=I1A1KVYE2ZNOEF&amp;colid=OZF5STCYELOQ&amp;psc=1&amp;ref_=list_c_wl_lv_ov_lig_dp_it</t>
  </si>
  <si>
    <t>https://www.amazon.com/dp/B07SQXRSNR/?coliid=I1AEWSOFFKGFU0&amp;colid=OZF5STCYELOQ&amp;psc=1&amp;ref_=list_c_wl_lv_ov_lig_dp_it</t>
  </si>
  <si>
    <t>https://www.amazon.com/dp/B00MNV8E0C/?coliid=I3S1MTWYGDVS8S&amp;colid=OZF5STCYELOQ&amp;psc=1&amp;ref_=list_c_wl_lv_ov_lig_dp_it</t>
  </si>
  <si>
    <t>https://www.amazon.com/dp/B07MWPHV25/?coliid=I3R0SU0EIT3V08&amp;colid=OZF5STCYELOQ&amp;psc=1&amp;ref_=list_c_wl_lv_ov_lig_dp_it</t>
  </si>
  <si>
    <t>https://www.amazon.com/dp/B07Z8LJZVP/?coliid=I2KO945GOLZKCU&amp;colid=OZF5STCYELOQ&amp;psc=1&amp;ref_=list_c_wl_lv_ov_lig_dp_it</t>
  </si>
  <si>
    <t>https://www.amazon.com/dp/B00OKCOYHO/?coliid=I2EFV5CX54AM3T&amp;colid=OZF5STCYELOQ&amp;psc=1&amp;ref_=list_c_wl_lv_ov_lig_dp_it</t>
  </si>
  <si>
    <t>https://www.amazon.com/dp/B07JFDTTMJ/?coliid=I387XQF7KKWKXU&amp;colid=OZF5STCYELOQ&amp;psc=1&amp;ref_=list_c_wl_lv_ov_lig_dp_it</t>
  </si>
  <si>
    <t>https://www.amazon.com/dp/B07Y5VCL9Q/?coliid=IQO2DJX1ZLF5B&amp;colid=OZF5STCYELOQ&amp;psc=1&amp;ref_=list_c_wl_lv_ov_lig_dp_it</t>
  </si>
  <si>
    <t>order qty</t>
  </si>
  <si>
    <t>ordered</t>
  </si>
  <si>
    <t>needed</t>
  </si>
  <si>
    <t>Student Kit - kkelly</t>
  </si>
  <si>
    <t>EET103 Student Kit</t>
  </si>
  <si>
    <t>comments</t>
  </si>
  <si>
    <t>Unit</t>
  </si>
  <si>
    <t>https://www.amazon.com/dp/B0BPD9L2JW/?coliid=I9U0KX8ATPC0X&amp;colid=14M9USMIS5DRN&amp;psc=1&amp;ref_=list_c_wl_lv_ov_lig_dp_it</t>
  </si>
  <si>
    <t>Box/container 12x9x4</t>
  </si>
  <si>
    <t>Button Switch</t>
  </si>
  <si>
    <t>DAOKI 100Pcs Tact Button Switch 2 Pin DIP 6x6x5mm PCB Momentary Tactile Tact Push Button Switch: Amazon.com: Industrial &amp; Scientific</t>
  </si>
  <si>
    <t>Toggle Switch</t>
  </si>
  <si>
    <t>Chanzon SPDT Mini Micro Slide Switch 1p2t 2 Position 70pcs 3mm Toggle Vertical Slide Switch Panel Mount Small High Knob Vertical for PCB Arduino Breadboard Electronic Board Dip Miniature SlideSwitch: Amazon.com: Industrial &amp; Scientific</t>
  </si>
  <si>
    <t>1000uF 10V</t>
  </si>
  <si>
    <t>ALLECIN 1000uF 10V 8x12mm Electrolytic Capacitor 1000 UF MFD 10 Volt 0.32x0.47in Aluminum Capacitors (Pack of 15): Amazon.com: Industrial &amp; Scientific</t>
  </si>
  <si>
    <t>IC socket</t>
  </si>
  <si>
    <t>Amazon.com: 20PCS 8Pin DIP SIP Round IC Sockets Adaptor Solder Type Gold Plated Machined,for 8 DIP OP-AMP IC, MCU Straight Socket : Industrial &amp; Scientific</t>
  </si>
  <si>
    <t>https://www.amazon.com/dp/B0BFGWS531/?coliid=I2L9AR2V6URR5K&amp;colid=14M9USMIS5DRN&amp;psc=1&amp;ref_=list_c_wl_lv_ov_lig_dp_it</t>
  </si>
  <si>
    <t>bread board 5x7cm</t>
  </si>
  <si>
    <t>Amazon.com: HiLetgo 10pcs 5x7CM FR-4 Universal Breadboard Double Sided Prototype Boards Thickness 1.6mm : Industrial &amp; Scientific</t>
  </si>
  <si>
    <t>Relay 9V PCB Compatible</t>
  </si>
  <si>
    <t>Amazon.com: 12Pcs DPDT Relay DC 9V Coil 8 Pin 2NO 2NC Mini PCB Power Relays HK19F-9V : Industrial &amp; Scientific</t>
  </si>
  <si>
    <t>Yahboom inventory</t>
  </si>
  <si>
    <t>add for inventory</t>
  </si>
  <si>
    <t>Amazon.com: Soldering Iron Kit, 80W 110V LCD Digital Solder Iron Pen with Ceramic Heater, Portable Welding Tools with 5pcs Tips, Stand, Solders Wire, Sponge, Paste, for Metal,Electric Repairs, DIY : Tools &amp; Home Improvement</t>
  </si>
  <si>
    <t>Amazon.com: WayinTop Electronics Component Fun Kit w/E-Book, Upgraded Electronic Starter Kit with Breadboard Jumper Wires Kit, PCB Soldering Kit, LEDs &amp; Resisitor Kit for Arduino/for Raspberry pi/ESP32/ESP8266 : Electronics</t>
  </si>
  <si>
    <t>Signal Generator Kit, XR2206 Precise Function Signal Generator Frequency Module DIY Kit Sine Triangle Square Output Adjustable 1Hz-1MHz, 9-12V Direct Current Input(1 Piece): Amazon.com: Industrial &amp; Scientific</t>
  </si>
  <si>
    <t>Gikfun 1.5V-6V Type 130 Miniature DC Motors for Arduino Hobby Projects DIY (Case Pack of 6) EK1450 - Amazon.com</t>
  </si>
  <si>
    <t>Amazon.com: Amazon Basics 48-Pack AA Alkaline High-Performance Batteries, 1.5 Volt, 10-Year Shelf Life : Health &amp; Household</t>
  </si>
  <si>
    <t>Amazon.com: Amazon Basics 24-Pack 9V Alkaline Batteries, 5-Year Shelf Life - for Smoke/CO Detector, Electronics &amp; Audio : Electronics</t>
  </si>
  <si>
    <t>Amazon.com: WMYCONGCONG 10 PCS 1x 1.5V Battery Holder with Alligator Clips Leads Wire Battery Holder case with Leads Plastic Battery Storage Case Box (10 PCS) : Electronics</t>
  </si>
  <si>
    <t>Amazon.com: Adafruit Short Wire Alligator Clip Test Lead (Set of 12) : Industrial &amp; Scientific</t>
  </si>
  <si>
    <t>ZUPAYIPA Pack of 10 pcs F10AL Fast-Blow Fuse 10A 10amp 250V Ceramic Fuses 0.2 x 0.79 inch / 5 x 20 mm (F10A Ceramic) - Amazon.com</t>
  </si>
  <si>
    <t>bnafes 10 Pcs 250V 250mA Fast Blow Ceramic Fuse Tube 5mm x 20mm: Amazon.com: Tools &amp; Home Improvement</t>
  </si>
  <si>
    <t>Amazon.com: ASAWASA Coffee Mug Warmer, Candle Warmers for Large Jar, Safely Releases Scents Without a Flame, Enjoy Your Warm Coffee Tea and Milk, Gifts for Festival Birthday Men Women Mom Dad.: Home &amp; Kitchen</t>
  </si>
  <si>
    <t>on hand?</t>
  </si>
  <si>
    <t>3 of 15 seats remain.</t>
  </si>
  <si>
    <t>Fall 2025 kit count</t>
  </si>
  <si>
    <t>Coffee Mug Warmer (not in kit box)</t>
  </si>
  <si>
    <t>version 1.6</t>
  </si>
  <si>
    <t>Notes:</t>
  </si>
  <si>
    <t>Final project 3d printed box required along with screws and zip 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</si>
</sst>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rgb="FF0F1111"/>
      <name val="Calibri"/>
      <family val="2"/>
      <scheme val="minor"/>
    </font>
    <font>
      <sz val="12"/>
      <color rgb="FF0F111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1" fillId="0" borderId="0" xfId="3" applyAlignment="1">
      <alignment wrapText="1"/>
    </xf>
    <xf numFmtId="0" fontId="2" fillId="0" borderId="0" xfId="3" applyFont="1" applyAlignment="1">
      <alignment wrapText="1"/>
    </xf>
    <xf numFmtId="0" fontId="1" fillId="0" borderId="1" xfId="3" applyBorder="1" applyAlignment="1">
      <alignment horizontal="center"/>
    </xf>
    <xf numFmtId="44" fontId="0" fillId="0" borderId="1" xfId="4" applyFont="1" applyFill="1" applyBorder="1" applyAlignment="1">
      <alignment wrapText="1"/>
    </xf>
    <xf numFmtId="44" fontId="2" fillId="0" borderId="0" xfId="3" applyNumberFormat="1" applyFont="1" applyAlignment="1">
      <alignment wrapText="1"/>
    </xf>
    <xf numFmtId="0" fontId="1" fillId="0" borderId="0" xfId="3" applyAlignment="1">
      <alignment horizontal="left" vertical="top" wrapText="1"/>
    </xf>
    <xf numFmtId="0" fontId="1" fillId="0" borderId="0" xfId="3" applyAlignment="1">
      <alignment horizontal="left" vertical="top"/>
    </xf>
    <xf numFmtId="0" fontId="8" fillId="0" borderId="0" xfId="0" applyFont="1" applyAlignment="1">
      <alignment vertical="center" wrapText="1"/>
    </xf>
    <xf numFmtId="0" fontId="6" fillId="2" borderId="3" xfId="3" applyFont="1" applyFill="1" applyBorder="1"/>
    <xf numFmtId="0" fontId="6" fillId="2" borderId="3" xfId="3" applyFont="1" applyFill="1" applyBorder="1" applyAlignment="1">
      <alignment horizontal="center" wrapText="1"/>
    </xf>
    <xf numFmtId="0" fontId="6" fillId="2" borderId="3" xfId="3" applyFont="1" applyFill="1" applyBorder="1" applyAlignment="1">
      <alignment wrapText="1"/>
    </xf>
    <xf numFmtId="0" fontId="6" fillId="2" borderId="4" xfId="3" applyFont="1" applyFill="1" applyBorder="1" applyAlignment="1">
      <alignment wrapText="1"/>
    </xf>
    <xf numFmtId="0" fontId="6" fillId="2" borderId="5" xfId="3" applyFont="1" applyFill="1" applyBorder="1" applyAlignment="1">
      <alignment wrapText="1"/>
    </xf>
    <xf numFmtId="0" fontId="9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5" fillId="0" borderId="1" xfId="2" applyBorder="1" applyAlignment="1">
      <alignment horizontal="left" vertical="top" wrapText="1"/>
    </xf>
    <xf numFmtId="0" fontId="1" fillId="0" borderId="1" xfId="3" applyBorder="1" applyAlignment="1">
      <alignment horizontal="left" vertical="top" wrapText="1"/>
    </xf>
    <xf numFmtId="0" fontId="2" fillId="0" borderId="0" xfId="3" applyFont="1" applyAlignment="1">
      <alignment horizontal="left" vertical="top" wrapText="1"/>
    </xf>
    <xf numFmtId="0" fontId="6" fillId="0" borderId="0" xfId="3" applyFont="1"/>
    <xf numFmtId="0" fontId="1" fillId="0" borderId="0" xfId="3" applyAlignment="1">
      <alignment vertical="top" wrapText="1"/>
    </xf>
    <xf numFmtId="44" fontId="1" fillId="0" borderId="0" xfId="3" applyNumberFormat="1" applyAlignment="1">
      <alignment horizontal="left" vertical="top" wrapText="1"/>
    </xf>
    <xf numFmtId="0" fontId="5" fillId="0" borderId="0" xfId="2"/>
    <xf numFmtId="0" fontId="10" fillId="0" borderId="1" xfId="0" applyFont="1" applyBorder="1" applyAlignment="1">
      <alignment vertical="center" wrapText="1"/>
    </xf>
    <xf numFmtId="0" fontId="9" fillId="0" borderId="0" xfId="0" applyFont="1"/>
    <xf numFmtId="14" fontId="11" fillId="0" borderId="0" xfId="3" applyNumberFormat="1" applyFont="1" applyAlignment="1">
      <alignment horizontal="left" vertical="top" wrapText="1"/>
    </xf>
    <xf numFmtId="49" fontId="11" fillId="0" borderId="0" xfId="3" quotePrefix="1" applyNumberFormat="1" applyFont="1" applyAlignment="1">
      <alignment horizontal="left" vertical="top"/>
    </xf>
    <xf numFmtId="0" fontId="1" fillId="0" borderId="0" xfId="3" applyAlignment="1">
      <alignment horizontal="left"/>
    </xf>
    <xf numFmtId="0" fontId="2" fillId="0" borderId="0" xfId="3" applyFont="1" applyAlignment="1">
      <alignment horizontal="left" vertical="top"/>
    </xf>
    <xf numFmtId="0" fontId="1" fillId="0" borderId="0" xfId="3" applyAlignment="1">
      <alignment horizontal="left" vertical="top" wrapText="1"/>
    </xf>
    <xf numFmtId="0" fontId="2" fillId="0" borderId="0" xfId="3" applyFont="1" applyAlignment="1">
      <alignment horizontal="left" vertical="top" wrapText="1"/>
    </xf>
    <xf numFmtId="0" fontId="2" fillId="0" borderId="2" xfId="3" applyFont="1" applyBorder="1" applyAlignment="1">
      <alignment horizontal="left"/>
    </xf>
    <xf numFmtId="164" fontId="2" fillId="0" borderId="2" xfId="3" applyNumberFormat="1" applyFont="1" applyBorder="1" applyAlignment="1">
      <alignment horizontal="left"/>
    </xf>
  </cellXfs>
  <cellStyles count="6">
    <cellStyle name="Currency 2" xfId="4" xr:uid="{57A93F78-8598-4D2F-85DF-B14501BB7301}"/>
    <cellStyle name="Hyperlink" xfId="2" builtinId="8"/>
    <cellStyle name="Hyperlink 2" xfId="5" xr:uid="{FAF166E4-B6CF-4E0C-AE78-E01BC5446AE1}"/>
    <cellStyle name="Normal" xfId="0" builtinId="0"/>
    <cellStyle name="Normal 2" xfId="3" xr:uid="{1170D491-BE02-4A60-8E20-BD665D465354}"/>
    <cellStyle name="常规_quotation for Isaac" xfId="1" xr:uid="{9A123AF3-4547-4297-B30B-ECF94F8BC61B}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11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right style="thin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DC0FF-057F-40C1-8585-C502D4A8236C}" name="Table1" displayName="Table1" ref="A7:I28" totalsRowShown="0" headerRowDxfId="12" headerRowBorderDxfId="11" tableBorderDxfId="10" headerRowCellStyle="Normal 2">
  <autoFilter ref="A7:I28" xr:uid="{057DC0FF-057F-40C1-8585-C502D4A8236C}"/>
  <sortState xmlns:xlrd2="http://schemas.microsoft.com/office/spreadsheetml/2017/richdata2" ref="A8:I28">
    <sortCondition ref="A7:A28"/>
  </sortState>
  <tableColumns count="9">
    <tableColumn id="1" xr3:uid="{EA1B4AE6-DD4B-4BA3-BCD8-ED591B4B932C}" name="Item #" dataDxfId="9"/>
    <tableColumn id="2" xr3:uid="{56D0B783-23C3-4406-99A9-F9EA8B1741CF}" name="Part Name" dataDxfId="8"/>
    <tableColumn id="3" xr3:uid="{DB10B371-67C8-4FD6-88D9-D1D8940B4FBE}" name="Package Cnt" dataDxfId="7" dataCellStyle="Normal 2"/>
    <tableColumn id="4" xr3:uid="{A43DECE4-74F0-48ED-B53B-0C1B052D6104}" name="Quantity" dataDxfId="6"/>
    <tableColumn id="5" xr3:uid="{EA1F00B2-48B0-4071-B828-76C826930E09}" name="Unit" dataDxfId="5" dataCellStyle="Normal 2"/>
    <tableColumn id="6" xr3:uid="{F6004B4F-5B70-4F34-BEF5-B447C564E0EA}" name="Procurement Type" dataDxfId="4" dataCellStyle="Normal 2"/>
    <tableColumn id="7" xr3:uid="{EC071E67-61F7-4BAD-8281-0285CC95A74F}" name="Cost" dataDxfId="3" dataCellStyle="Currency 2"/>
    <tableColumn id="9" xr3:uid="{876976C4-34F9-407F-A7F7-3580A28EE4EE}" name="Price" dataDxfId="2" dataCellStyle="Currency 2">
      <calculatedColumnFormula>Table1[[#This Row],[Cost]]/Table1[[#This Row],[Package Cnt]]*Table1[[#This Row],[Quantity]]</calculatedColumnFormula>
    </tableColumn>
    <tableColumn id="8" xr3:uid="{76EC719A-A5C3-44EA-85D8-AA28DF647E17}" name="BOM Notes/Source" dataDxfId="1" dataCellStyle="Currency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BPD9L2JW/?coliid=I9U0KX8ATPC0X&amp;colid=14M9USMIS5DRN&amp;psc=1&amp;ref_=list_c_wl_lv_ov_lig_dp_it" TargetMode="External"/><Relationship Id="rId18" Type="http://schemas.openxmlformats.org/officeDocument/2006/relationships/hyperlink" Target="https://www.amazon.com/dp/B00M2GHB7K/?coliid=I2IQA1RUBSN98R&amp;colid=14M9USMIS5DRN&amp;psc=1&amp;ref_=list_c_wl_lv_ov_lig_dp_it" TargetMode="External"/><Relationship Id="rId26" Type="http://schemas.openxmlformats.org/officeDocument/2006/relationships/hyperlink" Target="https://www.amazon.com/dp/B07Z1BK7NG/?coliid=IJWZYIYVQNYJN&amp;colid=OZF5STCYELOQ&amp;psc=1&amp;ref_=list_c_wl_lv_ov_lig_dp_it" TargetMode="External"/><Relationship Id="rId39" Type="http://schemas.openxmlformats.org/officeDocument/2006/relationships/hyperlink" Target="https://www.amazon.com/dp/B0BFGWS531/?coliid=I2L9AR2V6URR5K&amp;colid=14M9USMIS5DRN&amp;psc=1&amp;ref_=list_c_wl_lv_ov_lig_dp_it" TargetMode="External"/><Relationship Id="rId21" Type="http://schemas.openxmlformats.org/officeDocument/2006/relationships/hyperlink" Target="https://www.amazon.com/dp/B09P1CXQ86/?coliid=I2KN9VJ68L6DSR&amp;colid=14M9USMIS5DRN&amp;ref_=list_c_wl_lv_ov_lig_dp_it&amp;th=1" TargetMode="External"/><Relationship Id="rId34" Type="http://schemas.openxmlformats.org/officeDocument/2006/relationships/hyperlink" Target="https://www.amazon.com/dp/B07MWPHV25/?coliid=I3R0SU0EIT3V08&amp;colid=OZF5STCYELOQ&amp;ref_=list_c_wl_lv_ov_lig_dp_it&amp;th=1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www.amazon.com/dp/B07MWPHV25/?coliid=I3R0SU0EIT3V08&amp;colid=OZF5STCYELOQ&amp;psc=1&amp;ref_=list_c_wl_lv_ov_lig_dp_it" TargetMode="External"/><Relationship Id="rId2" Type="http://schemas.openxmlformats.org/officeDocument/2006/relationships/hyperlink" Target="https://www.amazon.com/dp/B08R3515SF/?coliid=IXJ9XNBW2D3VJ&amp;colid=OZF5STCYELOQ&amp;psc=1&amp;ref_=list_c_wl_lv_ov_lig_dp_it" TargetMode="External"/><Relationship Id="rId16" Type="http://schemas.openxmlformats.org/officeDocument/2006/relationships/hyperlink" Target="https://www.amazon.com/dp/B0CMQCC5D3/?coliid=I263NNNQSFMRGW&amp;colid=14M9USMIS5DRN&amp;ref_=list_c_wl_lv_ov_lig_dp_it&amp;th=1" TargetMode="External"/><Relationship Id="rId20" Type="http://schemas.openxmlformats.org/officeDocument/2006/relationships/hyperlink" Target="https://www.amazon.com/dp/B0BPD9L2JW/?coliid=I9U0KX8ATPC0X&amp;colid=14M9USMIS5DRN&amp;psc=1&amp;ref_=list_c_wl_lv_ov_lig_dp_it" TargetMode="External"/><Relationship Id="rId29" Type="http://schemas.openxmlformats.org/officeDocument/2006/relationships/hyperlink" Target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0YJJB7YG/?coliid=I3RTWHYTHGX5EJ&amp;colid=OZF5STCYELOQ&amp;psc=1&amp;ref_=list_c_wl_lv_ov_lig_dp_it" TargetMode="External"/><Relationship Id="rId6" Type="http://schemas.openxmlformats.org/officeDocument/2006/relationships/hyperlink" Target="https://www.amazon.com/dp/B00MNV8E0C/?coliid=I3S1MTWYGDVS8S&amp;colid=OZF5STCYELOQ&amp;psc=1&amp;ref_=list_c_wl_lv_ov_lig_dp_it" TargetMode="External"/><Relationship Id="rId11" Type="http://schemas.openxmlformats.org/officeDocument/2006/relationships/hyperlink" Target="https://www.amazon.com/dp/B07Y5VCL9Q/?coliid=IQO2DJX1ZLF5B&amp;colid=OZF5STCYELOQ&amp;psc=1&amp;ref_=list_c_wl_lv_ov_lig_dp_it" TargetMode="External"/><Relationship Id="rId24" Type="http://schemas.openxmlformats.org/officeDocument/2006/relationships/hyperlink" Target="https://www.amazon.com/dp/B00YJJB7YG/?coliid=I3RTWHYTHGX5EJ&amp;colid=OZF5STCYELOQ&amp;psc=1&amp;ref_=list_c_wl_lv_ov_lig_dp_it" TargetMode="External"/><Relationship Id="rId32" Type="http://schemas.openxmlformats.org/officeDocument/2006/relationships/hyperlink" Target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TargetMode="External"/><Relationship Id="rId37" Type="http://schemas.openxmlformats.org/officeDocument/2006/relationships/hyperlink" Target="https://www.amazon.com/dp/B07JFDTTMJ/?coliid=I387XQF7KKWKXU&amp;colid=OZF5STCYELOQ&amp;ref_=list_c_wl_lv_ov_lig_dp_it&amp;th=1" TargetMode="External"/><Relationship Id="rId40" Type="http://schemas.openxmlformats.org/officeDocument/2006/relationships/hyperlink" Target="https://www.amazon.com/dp/B0BFGWS531/?coliid=I2L9AR2V6URR5K&amp;colid=14M9USMIS5DRN&amp;ref_=list_c_wl_lv_ov_lig_dp_it&amp;th=1" TargetMode="External"/><Relationship Id="rId5" Type="http://schemas.openxmlformats.org/officeDocument/2006/relationships/hyperlink" Target="https://www.amazon.com/dp/B07SQXRSNR/?coliid=I1AEWSOFFKGFU0&amp;colid=OZF5STCYELOQ&amp;psc=1&amp;ref_=list_c_wl_lv_ov_lig_dp_it" TargetMode="External"/><Relationship Id="rId15" Type="http://schemas.openxmlformats.org/officeDocument/2006/relationships/hyperlink" Target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TargetMode="External"/><Relationship Id="rId23" Type="http://schemas.openxmlformats.org/officeDocument/2006/relationships/hyperlink" Target="https://www.amazon.com/dp/B00M2GHB7K/?coliid=I2IQA1RUBSN98R&amp;colid=14M9USMIS5DRN&amp;psc=1&amp;ref_=list_c_wl_lv_ov_lig_dp_it" TargetMode="External"/><Relationship Id="rId28" Type="http://schemas.openxmlformats.org/officeDocument/2006/relationships/hyperlink" Target="https://www.amazon.com/dp/B07X8T9D2Q/?coliid=I1MK0BGCLN1NEL&amp;colid=14M9USMIS5DRN&amp;ref_=list_c_wl_lv_ov_lig_dp_it&amp;th=1" TargetMode="External"/><Relationship Id="rId36" Type="http://schemas.openxmlformats.org/officeDocument/2006/relationships/hyperlink" Target="https://www.amazon.com/dp/B00OKCOYHO/?coliid=I2EFV5CX54AM3T&amp;colid=OZF5STCYELOQ&amp;psc=1&amp;ref_=list_c_wl_lv_ov_lig_dp_it" TargetMode="External"/><Relationship Id="rId10" Type="http://schemas.openxmlformats.org/officeDocument/2006/relationships/hyperlink" Target="https://www.amazon.com/dp/B07JFDTTMJ/?coliid=I387XQF7KKWKXU&amp;colid=OZF5STCYELOQ&amp;psc=1&amp;ref_=list_c_wl_lv_ov_lig_dp_it" TargetMode="External"/><Relationship Id="rId19" Type="http://schemas.openxmlformats.org/officeDocument/2006/relationships/hyperlink" Target="https://www.amazon.com/dp/B09P1CXQ86/?coliid=I2KN9VJ68L6DSR&amp;colid=14M9USMIS5DRN&amp;ref_=list_c_wl_lv_ov_lig_dp_it&amp;th=1" TargetMode="External"/><Relationship Id="rId31" Type="http://schemas.openxmlformats.org/officeDocument/2006/relationships/hyperlink" Target="https://www.amazon.com/dp/B07SQXRSNR/?coliid=I1AEWSOFFKGFU0&amp;colid=OZF5STCYELOQ&amp;psc=1&amp;ref_=list_c_wl_lv_ov_lig_dp_it" TargetMode="External"/><Relationship Id="rId4" Type="http://schemas.openxmlformats.org/officeDocument/2006/relationships/hyperlink" Target="https://www.amazon.com/dp/B08SMB6DRM/?coliid=I1A1KVYE2ZNOEF&amp;colid=OZF5STCYELOQ&amp;psc=1&amp;ref_=list_c_wl_lv_ov_lig_dp_it" TargetMode="External"/><Relationship Id="rId9" Type="http://schemas.openxmlformats.org/officeDocument/2006/relationships/hyperlink" Target="https://www.amazon.com/dp/B00OKCOYHO/?coliid=I2EFV5CX54AM3T&amp;colid=OZF5STCYELOQ&amp;psc=1&amp;ref_=list_c_wl_lv_ov_lig_dp_it" TargetMode="External"/><Relationship Id="rId14" Type="http://schemas.openxmlformats.org/officeDocument/2006/relationships/hyperlink" Target="https://www.amazon.com/dp/B07X8T9D2Q/?coliid=I1MK0BGCLN1NEL&amp;colid=14M9USMIS5DRN&amp;ref_=list_c_wl_lv_ov_lig_dp_it&amp;th=1" TargetMode="External"/><Relationship Id="rId22" Type="http://schemas.openxmlformats.org/officeDocument/2006/relationships/hyperlink" Target="https://www.amazon.com/dp/B007JZD8TO/?coliid=I2K53FN7J03B8I&amp;colid=OZF5STCYELOQ&amp;psc=1&amp;ref_=list_c_wl_lv_ov_lig_dp_it" TargetMode="External"/><Relationship Id="rId27" Type="http://schemas.openxmlformats.org/officeDocument/2006/relationships/hyperlink" Target="https://www.amazon.com/dp/B08SMB6DRM/?coliid=I1A1KVYE2ZNOEF&amp;colid=OZF5STCYELOQ&amp;ref_=list_c_wl_lv_ov_lig_dp_it&amp;th=1" TargetMode="External"/><Relationship Id="rId30" Type="http://schemas.openxmlformats.org/officeDocument/2006/relationships/hyperlink" Target="https://www.amazon.com/dp/B0CMQCC5D3/?coliid=I263NNNQSFMRGW&amp;colid=14M9USMIS5DRN&amp;ref_=list_c_wl_lv_ov_lig_dp_it&amp;th=1" TargetMode="External"/><Relationship Id="rId35" Type="http://schemas.openxmlformats.org/officeDocument/2006/relationships/hyperlink" Target="https://www.amazon.com/dp/B07Z8LJZVP/?coliid=I2KO945GOLZKCU&amp;colid=OZF5STCYELOQ&amp;psc=1&amp;ref_=list_c_wl_lv_ov_lig_dp_it" TargetMode="External"/><Relationship Id="rId8" Type="http://schemas.openxmlformats.org/officeDocument/2006/relationships/hyperlink" Target="https://www.amazon.com/dp/B07Z8LJZVP/?coliid=I2KO945GOLZKCU&amp;colid=OZF5STCYELOQ&amp;psc=1&amp;ref_=list_c_wl_lv_ov_lig_dp_it" TargetMode="External"/><Relationship Id="rId3" Type="http://schemas.openxmlformats.org/officeDocument/2006/relationships/hyperlink" Target="https://www.amazon.com/dp/B07Z1BK7NG/?coliid=IJWZYIYVQNYJN&amp;colid=OZF5STCYELOQ&amp;psc=1&amp;ref_=list_c_wl_lv_ov_lig_dp_it" TargetMode="External"/><Relationship Id="rId12" Type="http://schemas.openxmlformats.org/officeDocument/2006/relationships/hyperlink" Target="https://www.amazon.com/dp/B007JZD8TO/?coliid=I2K53FN7J03B8I&amp;colid=OZF5STCYELOQ&amp;psc=1&amp;ref_=list_c_wl_lv_ov_lig_dp_it" TargetMode="External"/><Relationship Id="rId17" Type="http://schemas.openxmlformats.org/officeDocument/2006/relationships/hyperlink" Target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TargetMode="External"/><Relationship Id="rId25" Type="http://schemas.openxmlformats.org/officeDocument/2006/relationships/hyperlink" Target="https://www.amazon.com/dp/B08R3515SF/?coliid=IXJ9XNBW2D3VJ&amp;colid=OZF5STCYELOQ&amp;ref_=list_c_wl_lv_ov_lig_dp_it&amp;th=1" TargetMode="External"/><Relationship Id="rId33" Type="http://schemas.openxmlformats.org/officeDocument/2006/relationships/hyperlink" Target="https://www.amazon.com/dp/B00MNV8E0C/?coliid=I3S1MTWYGDVS8S&amp;colid=OZF5STCYELOQ&amp;ref_=list_c_wl_lv_ov_lig_dp_it&amp;th=1" TargetMode="External"/><Relationship Id="rId38" Type="http://schemas.openxmlformats.org/officeDocument/2006/relationships/hyperlink" Target="https://www.amazon.com/dp/B07Y5VCL9Q/?coliid=IQO2DJX1ZLF5B&amp;colid=OZF5STCYELOQ&amp;psc=1&amp;ref_=list_c_wl_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9ECB-FB3D-4A5B-A4AD-038600D189A9}">
  <sheetPr>
    <outlinePr summaryBelow="0"/>
    <pageSetUpPr fitToPage="1"/>
  </sheetPr>
  <dimension ref="A1:J59"/>
  <sheetViews>
    <sheetView tabSelected="1" zoomScaleNormal="100" workbookViewId="0">
      <selection activeCell="I35" sqref="I35"/>
    </sheetView>
  </sheetViews>
  <sheetFormatPr defaultColWidth="9.1796875" defaultRowHeight="14.5"/>
  <cols>
    <col min="1" max="1" width="8.1796875" style="2" customWidth="1"/>
    <col min="2" max="2" width="52.26953125" style="1" bestFit="1" customWidth="1"/>
    <col min="3" max="3" width="9.7265625" style="1" customWidth="1"/>
    <col min="4" max="4" width="10.1796875" style="1" customWidth="1"/>
    <col min="5" max="5" width="9.26953125" style="1" bestFit="1" customWidth="1"/>
    <col min="6" max="6" width="13.54296875" style="3" customWidth="1"/>
    <col min="7" max="8" width="9.81640625" style="3" customWidth="1"/>
    <col min="9" max="9" width="20.7265625" style="2" customWidth="1"/>
    <col min="10" max="10" width="37.08984375" style="2" customWidth="1"/>
    <col min="11" max="16384" width="9.1796875" style="2"/>
  </cols>
  <sheetData>
    <row r="1" spans="1:10" ht="11.25" customHeight="1" thickBot="1">
      <c r="A1" s="1"/>
      <c r="B1" s="2"/>
      <c r="F1" s="1"/>
      <c r="G1" s="1"/>
      <c r="H1" s="1"/>
      <c r="I1" s="3"/>
      <c r="J1" s="3"/>
    </row>
    <row r="2" spans="1:10" ht="15" customHeight="1" thickBot="1">
      <c r="A2" s="33" t="s">
        <v>41</v>
      </c>
      <c r="B2" s="33"/>
      <c r="C2" s="33"/>
      <c r="D2" s="21"/>
      <c r="E2" s="21"/>
      <c r="F2" s="21"/>
      <c r="G2" s="21"/>
      <c r="H2" s="21"/>
      <c r="I2" s="21"/>
    </row>
    <row r="3" spans="1:10" ht="16" thickBot="1">
      <c r="A3" s="33" t="s">
        <v>40</v>
      </c>
      <c r="B3" s="33"/>
      <c r="C3" s="33"/>
      <c r="D3" s="21"/>
      <c r="E3" s="21"/>
      <c r="F3" s="21"/>
      <c r="G3" s="21"/>
      <c r="H3" s="21"/>
      <c r="I3" s="21"/>
    </row>
    <row r="4" spans="1:10" ht="16" thickBot="1">
      <c r="A4" s="33" t="s">
        <v>76</v>
      </c>
      <c r="B4" s="33"/>
      <c r="C4" s="33"/>
      <c r="D4" s="21"/>
      <c r="E4" s="21"/>
      <c r="F4" s="21"/>
      <c r="G4" s="21"/>
      <c r="H4" s="21"/>
      <c r="I4" s="21"/>
    </row>
    <row r="5" spans="1:10" ht="15.75" customHeight="1">
      <c r="A5" s="34">
        <v>45874</v>
      </c>
      <c r="B5" s="34"/>
      <c r="C5" s="34"/>
      <c r="D5" s="21"/>
      <c r="E5" s="21"/>
      <c r="F5" s="21"/>
      <c r="G5" s="21"/>
      <c r="H5" s="21"/>
      <c r="I5" s="21"/>
    </row>
    <row r="6" spans="1:10" ht="9" customHeight="1" thickBot="1"/>
    <row r="7" spans="1:10" s="4" customFormat="1" ht="31">
      <c r="A7" s="11" t="s">
        <v>9</v>
      </c>
      <c r="B7" s="11" t="s">
        <v>0</v>
      </c>
      <c r="C7" s="12" t="s">
        <v>23</v>
      </c>
      <c r="D7" s="12" t="s">
        <v>1</v>
      </c>
      <c r="E7" s="12" t="s">
        <v>43</v>
      </c>
      <c r="F7" s="12" t="s">
        <v>2</v>
      </c>
      <c r="G7" s="13" t="s">
        <v>3</v>
      </c>
      <c r="H7" s="14" t="s">
        <v>4</v>
      </c>
      <c r="I7" s="15" t="s">
        <v>5</v>
      </c>
      <c r="J7" s="15" t="s">
        <v>5</v>
      </c>
    </row>
    <row r="8" spans="1:10" ht="16" customHeight="1">
      <c r="A8" s="10">
        <v>1</v>
      </c>
      <c r="B8" s="16" t="s">
        <v>22</v>
      </c>
      <c r="C8" s="5">
        <v>1</v>
      </c>
      <c r="D8" s="17">
        <v>1</v>
      </c>
      <c r="E8" s="5" t="s">
        <v>6</v>
      </c>
      <c r="F8" s="5" t="s">
        <v>7</v>
      </c>
      <c r="G8" s="6">
        <v>11.99</v>
      </c>
      <c r="H8" s="6">
        <f>Table1[[#This Row],[Cost]]/Table1[[#This Row],[Package Cnt]]*Table1[[#This Row],[Quantity]]</f>
        <v>11.99</v>
      </c>
      <c r="I8" s="18" t="s">
        <v>25</v>
      </c>
      <c r="J8" s="18" t="s">
        <v>25</v>
      </c>
    </row>
    <row r="9" spans="1:10" ht="16" customHeight="1">
      <c r="A9" s="10">
        <v>2</v>
      </c>
      <c r="B9" s="16" t="s">
        <v>13</v>
      </c>
      <c r="C9" s="5">
        <v>1</v>
      </c>
      <c r="D9" s="17">
        <v>1</v>
      </c>
      <c r="E9" s="5" t="s">
        <v>6</v>
      </c>
      <c r="F9" s="5" t="s">
        <v>7</v>
      </c>
      <c r="G9" s="6">
        <f>245.25/15</f>
        <v>16.350000000000001</v>
      </c>
      <c r="H9" s="6">
        <f>Table1[[#This Row],[Cost]]/Table1[[#This Row],[Package Cnt]]*Table1[[#This Row],[Quantity]]</f>
        <v>16.350000000000001</v>
      </c>
      <c r="I9" s="6"/>
      <c r="J9" s="19" t="s">
        <v>26</v>
      </c>
    </row>
    <row r="10" spans="1:10" ht="16" customHeight="1">
      <c r="A10" s="10">
        <v>3</v>
      </c>
      <c r="B10" s="16" t="s">
        <v>12</v>
      </c>
      <c r="C10" s="5">
        <v>1</v>
      </c>
      <c r="D10" s="17">
        <v>1</v>
      </c>
      <c r="E10" s="5" t="s">
        <v>6</v>
      </c>
      <c r="F10" s="5" t="s">
        <v>7</v>
      </c>
      <c r="G10" s="6">
        <v>11.99</v>
      </c>
      <c r="H10" s="6">
        <f>Table1[[#This Row],[Cost]]/Table1[[#This Row],[Package Cnt]]*Table1[[#This Row],[Quantity]]</f>
        <v>11.99</v>
      </c>
      <c r="I10" s="24" t="s">
        <v>61</v>
      </c>
      <c r="J10" s="18" t="s">
        <v>27</v>
      </c>
    </row>
    <row r="11" spans="1:10" ht="16" customHeight="1">
      <c r="A11" s="10">
        <v>4</v>
      </c>
      <c r="B11" s="16" t="s">
        <v>21</v>
      </c>
      <c r="C11" s="5">
        <v>1</v>
      </c>
      <c r="D11" s="17">
        <v>1</v>
      </c>
      <c r="E11" s="5" t="s">
        <v>6</v>
      </c>
      <c r="F11" s="5" t="s">
        <v>7</v>
      </c>
      <c r="G11" s="6">
        <v>21.99</v>
      </c>
      <c r="H11" s="6">
        <f>Table1[[#This Row],[Cost]]/Table1[[#This Row],[Package Cnt]]*Table1[[#This Row],[Quantity]]</f>
        <v>21.99</v>
      </c>
      <c r="I11" s="24" t="s">
        <v>62</v>
      </c>
      <c r="J11" s="18" t="s">
        <v>28</v>
      </c>
    </row>
    <row r="12" spans="1:10" ht="16" customHeight="1">
      <c r="A12" s="10">
        <v>5</v>
      </c>
      <c r="B12" s="16" t="s">
        <v>46</v>
      </c>
      <c r="C12" s="5">
        <v>100</v>
      </c>
      <c r="D12" s="17">
        <v>2</v>
      </c>
      <c r="E12" s="5" t="s">
        <v>6</v>
      </c>
      <c r="F12" s="5" t="s">
        <v>7</v>
      </c>
      <c r="G12" s="6">
        <v>5.29</v>
      </c>
      <c r="H12" s="6">
        <f>Table1[[#This Row],[Cost]]/Table1[[#This Row],[Package Cnt]]*Table1[[#This Row],[Quantity]]</f>
        <v>0.10580000000000001</v>
      </c>
      <c r="I12" s="24" t="s">
        <v>47</v>
      </c>
      <c r="J12" s="18" t="s">
        <v>29</v>
      </c>
    </row>
    <row r="13" spans="1:10" ht="16" customHeight="1">
      <c r="A13" s="10">
        <v>6</v>
      </c>
      <c r="B13" s="16" t="s">
        <v>48</v>
      </c>
      <c r="C13" s="5">
        <v>70</v>
      </c>
      <c r="D13" s="17">
        <v>2</v>
      </c>
      <c r="E13" s="5" t="s">
        <v>6</v>
      </c>
      <c r="F13" s="5" t="s">
        <v>7</v>
      </c>
      <c r="G13" s="6">
        <v>6.99</v>
      </c>
      <c r="H13" s="6">
        <f>Table1[[#This Row],[Cost]]/Table1[[#This Row],[Package Cnt]]*Table1[[#This Row],[Quantity]]</f>
        <v>0.19971428571428573</v>
      </c>
      <c r="I13" s="24" t="s">
        <v>49</v>
      </c>
      <c r="J13" s="24" t="s">
        <v>47</v>
      </c>
    </row>
    <row r="14" spans="1:10" ht="16" customHeight="1">
      <c r="A14" s="10">
        <v>7</v>
      </c>
      <c r="B14" s="25" t="s">
        <v>50</v>
      </c>
      <c r="C14" s="5">
        <v>15</v>
      </c>
      <c r="D14" s="17">
        <v>1</v>
      </c>
      <c r="E14" s="5" t="s">
        <v>6</v>
      </c>
      <c r="F14" s="5" t="s">
        <v>7</v>
      </c>
      <c r="G14" s="6">
        <v>5.99</v>
      </c>
      <c r="H14" s="6">
        <f>Table1[[#This Row],[Cost]]/Table1[[#This Row],[Package Cnt]]*Table1[[#This Row],[Quantity]]</f>
        <v>0.39933333333333337</v>
      </c>
      <c r="I14" s="24" t="s">
        <v>51</v>
      </c>
      <c r="J14" s="24" t="s">
        <v>49</v>
      </c>
    </row>
    <row r="15" spans="1:10" ht="16" customHeight="1">
      <c r="A15" s="10">
        <v>8</v>
      </c>
      <c r="B15" s="26" t="s">
        <v>20</v>
      </c>
      <c r="C15" s="5">
        <v>6</v>
      </c>
      <c r="D15" s="17">
        <v>2</v>
      </c>
      <c r="E15" s="5" t="s">
        <v>6</v>
      </c>
      <c r="F15" s="5" t="s">
        <v>7</v>
      </c>
      <c r="G15" s="6">
        <v>9.68</v>
      </c>
      <c r="H15" s="6">
        <f>Table1[[#This Row],[Cost]]/Table1[[#This Row],[Package Cnt]]*Table1[[#This Row],[Quantity]]</f>
        <v>3.2266666666666666</v>
      </c>
      <c r="I15" s="24" t="s">
        <v>64</v>
      </c>
      <c r="J15" s="24" t="s">
        <v>51</v>
      </c>
    </row>
    <row r="16" spans="1:10" ht="16" customHeight="1">
      <c r="A16" s="10">
        <v>9</v>
      </c>
      <c r="B16" s="16" t="s">
        <v>52</v>
      </c>
      <c r="C16" s="5">
        <v>20</v>
      </c>
      <c r="D16" s="17">
        <v>2</v>
      </c>
      <c r="E16" s="5" t="s">
        <v>6</v>
      </c>
      <c r="F16" s="5" t="s">
        <v>7</v>
      </c>
      <c r="G16" s="6">
        <v>12.36</v>
      </c>
      <c r="H16" s="6">
        <f>Table1[[#This Row],[Cost]]/Table1[[#This Row],[Package Cnt]]*Table1[[#This Row],[Quantity]]</f>
        <v>1.236</v>
      </c>
      <c r="I16" s="24" t="s">
        <v>53</v>
      </c>
      <c r="J16" s="18" t="s">
        <v>30</v>
      </c>
    </row>
    <row r="17" spans="1:10" ht="16" customHeight="1">
      <c r="A17" s="10">
        <v>10</v>
      </c>
      <c r="B17" s="16" t="s">
        <v>19</v>
      </c>
      <c r="C17" s="5">
        <v>48</v>
      </c>
      <c r="D17" s="17">
        <v>3</v>
      </c>
      <c r="E17" s="5" t="s">
        <v>6</v>
      </c>
      <c r="F17" s="5" t="s">
        <v>7</v>
      </c>
      <c r="G17" s="6">
        <v>14.27</v>
      </c>
      <c r="H17" s="6">
        <f>Table1[[#This Row],[Cost]]/Table1[[#This Row],[Package Cnt]]*Table1[[#This Row],[Quantity]]</f>
        <v>0.89187499999999997</v>
      </c>
      <c r="I17" s="24" t="s">
        <v>65</v>
      </c>
      <c r="J17" s="24" t="s">
        <v>53</v>
      </c>
    </row>
    <row r="18" spans="1:10" ht="16" customHeight="1">
      <c r="A18" s="10">
        <v>11</v>
      </c>
      <c r="B18" s="16" t="s">
        <v>57</v>
      </c>
      <c r="C18" s="5">
        <v>12</v>
      </c>
      <c r="D18" s="17">
        <v>1</v>
      </c>
      <c r="E18" s="5" t="s">
        <v>6</v>
      </c>
      <c r="F18" s="5" t="s">
        <v>7</v>
      </c>
      <c r="G18" s="6">
        <v>13.98</v>
      </c>
      <c r="H18" s="6">
        <f>Table1[[#This Row],[Cost]]/Table1[[#This Row],[Package Cnt]]*Table1[[#This Row],[Quantity]]</f>
        <v>1.165</v>
      </c>
      <c r="I18" s="24" t="s">
        <v>58</v>
      </c>
      <c r="J18" s="18" t="s">
        <v>31</v>
      </c>
    </row>
    <row r="19" spans="1:10" ht="16" customHeight="1">
      <c r="A19" s="10">
        <v>12</v>
      </c>
      <c r="B19" s="16" t="s">
        <v>18</v>
      </c>
      <c r="C19" s="5">
        <v>24</v>
      </c>
      <c r="D19" s="17">
        <v>1</v>
      </c>
      <c r="E19" s="5" t="s">
        <v>6</v>
      </c>
      <c r="F19" s="5" t="s">
        <v>7</v>
      </c>
      <c r="G19" s="6">
        <v>27.86</v>
      </c>
      <c r="H19" s="6">
        <f>Table1[[#This Row],[Cost]]/Table1[[#This Row],[Package Cnt]]*Table1[[#This Row],[Quantity]]</f>
        <v>1.1608333333333334</v>
      </c>
      <c r="I19" s="24" t="s">
        <v>66</v>
      </c>
      <c r="J19" s="18" t="s">
        <v>32</v>
      </c>
    </row>
    <row r="20" spans="1:10" ht="16" customHeight="1">
      <c r="A20" s="10">
        <v>13</v>
      </c>
      <c r="B20" s="16" t="s">
        <v>55</v>
      </c>
      <c r="C20" s="5">
        <v>10</v>
      </c>
      <c r="D20" s="17">
        <v>1</v>
      </c>
      <c r="E20" s="5" t="s">
        <v>6</v>
      </c>
      <c r="F20" s="5" t="s">
        <v>7</v>
      </c>
      <c r="G20" s="6">
        <v>7.29</v>
      </c>
      <c r="H20" s="6">
        <f>Table1[[#This Row],[Cost]]/Table1[[#This Row],[Package Cnt]]*Table1[[#This Row],[Quantity]]</f>
        <v>0.72899999999999998</v>
      </c>
      <c r="I20" s="24" t="s">
        <v>56</v>
      </c>
      <c r="J20" s="18" t="s">
        <v>33</v>
      </c>
    </row>
    <row r="21" spans="1:10" ht="16" customHeight="1">
      <c r="A21" s="10">
        <v>14</v>
      </c>
      <c r="B21" s="16" t="s">
        <v>10</v>
      </c>
      <c r="C21" s="5">
        <v>10</v>
      </c>
      <c r="D21" s="17">
        <v>3</v>
      </c>
      <c r="E21" s="5" t="s">
        <v>6</v>
      </c>
      <c r="F21" s="5" t="s">
        <v>7</v>
      </c>
      <c r="G21" s="6">
        <v>9.99</v>
      </c>
      <c r="H21" s="6">
        <f>Table1[[#This Row],[Cost]]/Table1[[#This Row],[Package Cnt]]*Table1[[#This Row],[Quantity]]</f>
        <v>2.9969999999999999</v>
      </c>
      <c r="I21" s="24" t="s">
        <v>67</v>
      </c>
      <c r="J21" s="18" t="s">
        <v>34</v>
      </c>
    </row>
    <row r="22" spans="1:10" ht="16" customHeight="1">
      <c r="A22" s="10">
        <v>15</v>
      </c>
      <c r="B22" s="16" t="s">
        <v>17</v>
      </c>
      <c r="C22" s="5">
        <v>1</v>
      </c>
      <c r="D22" s="17">
        <v>1</v>
      </c>
      <c r="E22" s="5" t="s">
        <v>6</v>
      </c>
      <c r="F22" s="5" t="s">
        <v>7</v>
      </c>
      <c r="G22" s="6">
        <v>3.95</v>
      </c>
      <c r="H22" s="6">
        <f>Table1[[#This Row],[Cost]]/Table1[[#This Row],[Package Cnt]]*Table1[[#This Row],[Quantity]]</f>
        <v>3.95</v>
      </c>
      <c r="I22" s="24" t="s">
        <v>68</v>
      </c>
      <c r="J22" s="18" t="s">
        <v>35</v>
      </c>
    </row>
    <row r="23" spans="1:10" ht="16" customHeight="1">
      <c r="A23" s="10">
        <v>16</v>
      </c>
      <c r="B23" s="16" t="s">
        <v>16</v>
      </c>
      <c r="C23" s="5">
        <v>10</v>
      </c>
      <c r="D23" s="17">
        <v>1</v>
      </c>
      <c r="E23" s="5" t="s">
        <v>6</v>
      </c>
      <c r="F23" s="5" t="s">
        <v>7</v>
      </c>
      <c r="G23" s="6">
        <v>4.99</v>
      </c>
      <c r="H23" s="6">
        <f>Table1[[#This Row],[Cost]]/Table1[[#This Row],[Package Cnt]]*Table1[[#This Row],[Quantity]]</f>
        <v>0.499</v>
      </c>
      <c r="I23" s="24" t="s">
        <v>69</v>
      </c>
      <c r="J23" s="18" t="s">
        <v>36</v>
      </c>
    </row>
    <row r="24" spans="1:10" ht="16" customHeight="1">
      <c r="A24" s="10">
        <v>17</v>
      </c>
      <c r="B24" s="16" t="s">
        <v>15</v>
      </c>
      <c r="C24" s="5">
        <v>10</v>
      </c>
      <c r="D24" s="17">
        <v>1</v>
      </c>
      <c r="E24" s="5" t="s">
        <v>6</v>
      </c>
      <c r="F24" s="5" t="s">
        <v>7</v>
      </c>
      <c r="G24" s="6">
        <v>6.99</v>
      </c>
      <c r="H24" s="6">
        <f>Table1[[#This Row],[Cost]]/Table1[[#This Row],[Package Cnt]]*Table1[[#This Row],[Quantity]]</f>
        <v>0.69900000000000007</v>
      </c>
      <c r="I24" s="24" t="s">
        <v>70</v>
      </c>
      <c r="J24" s="18" t="s">
        <v>54</v>
      </c>
    </row>
    <row r="25" spans="1:10" ht="16" customHeight="1">
      <c r="A25" s="10">
        <v>18</v>
      </c>
      <c r="B25" s="16" t="s">
        <v>75</v>
      </c>
      <c r="C25" s="5">
        <v>1</v>
      </c>
      <c r="D25" s="17">
        <v>1</v>
      </c>
      <c r="E25" s="5" t="s">
        <v>6</v>
      </c>
      <c r="F25" s="5" t="s">
        <v>7</v>
      </c>
      <c r="G25" s="6">
        <v>7.66</v>
      </c>
      <c r="H25" s="6">
        <f>Table1[[#This Row],[Cost]]/Table1[[#This Row],[Package Cnt]]*Table1[[#This Row],[Quantity]]</f>
        <v>7.66</v>
      </c>
      <c r="I25" s="24" t="s">
        <v>71</v>
      </c>
      <c r="J25" s="24" t="s">
        <v>56</v>
      </c>
    </row>
    <row r="26" spans="1:10" ht="16" customHeight="1">
      <c r="A26" s="10">
        <v>19</v>
      </c>
      <c r="B26" s="16" t="s">
        <v>11</v>
      </c>
      <c r="C26" s="5">
        <v>1</v>
      </c>
      <c r="D26" s="17">
        <v>1</v>
      </c>
      <c r="E26" s="5" t="s">
        <v>6</v>
      </c>
      <c r="F26" s="5" t="s">
        <v>7</v>
      </c>
      <c r="G26" s="6">
        <v>9.99</v>
      </c>
      <c r="H26" s="6">
        <f>Table1[[#This Row],[Cost]]/Table1[[#This Row],[Package Cnt]]*Table1[[#This Row],[Quantity]]</f>
        <v>9.99</v>
      </c>
      <c r="I26" s="24" t="s">
        <v>63</v>
      </c>
      <c r="J26" s="24" t="s">
        <v>58</v>
      </c>
    </row>
    <row r="27" spans="1:10" ht="16" customHeight="1">
      <c r="A27" s="10">
        <v>20</v>
      </c>
      <c r="B27" s="16" t="s">
        <v>14</v>
      </c>
      <c r="C27" s="5">
        <v>20</v>
      </c>
      <c r="D27" s="17">
        <v>1</v>
      </c>
      <c r="E27" s="5" t="s">
        <v>6</v>
      </c>
      <c r="F27" s="5" t="s">
        <v>7</v>
      </c>
      <c r="G27" s="6">
        <v>34.99</v>
      </c>
      <c r="H27" s="6">
        <f>Table1[[#This Row],[Cost]]/Table1[[#This Row],[Package Cnt]]*Table1[[#This Row],[Quantity]]</f>
        <v>1.7495000000000001</v>
      </c>
      <c r="I27" s="18" t="s">
        <v>24</v>
      </c>
      <c r="J27" s="18" t="s">
        <v>24</v>
      </c>
    </row>
    <row r="28" spans="1:10" ht="16" customHeight="1">
      <c r="A28" s="10">
        <v>21</v>
      </c>
      <c r="B28" s="16" t="s">
        <v>45</v>
      </c>
      <c r="C28" s="5">
        <v>20</v>
      </c>
      <c r="D28" s="17">
        <v>1</v>
      </c>
      <c r="E28" s="5" t="s">
        <v>6</v>
      </c>
      <c r="F28" s="5" t="s">
        <v>7</v>
      </c>
      <c r="G28" s="6">
        <v>26.99</v>
      </c>
      <c r="H28" s="6">
        <f>Table1[[#This Row],[Cost]]/Table1[[#This Row],[Package Cnt]]*Table1[[#This Row],[Quantity]]</f>
        <v>1.3494999999999999</v>
      </c>
      <c r="I28" s="18" t="s">
        <v>44</v>
      </c>
      <c r="J28" s="18" t="s">
        <v>44</v>
      </c>
    </row>
    <row r="29" spans="1:10">
      <c r="B29" s="2"/>
      <c r="F29" s="1"/>
      <c r="G29" s="4" t="s">
        <v>8</v>
      </c>
      <c r="H29" s="7">
        <f>SUM(H8:H28)</f>
        <v>100.32822261904762</v>
      </c>
      <c r="I29" s="7"/>
    </row>
    <row r="30" spans="1:10" ht="50.65" customHeight="1">
      <c r="A30" s="30" t="s">
        <v>77</v>
      </c>
      <c r="B30" s="20" t="s">
        <v>78</v>
      </c>
      <c r="C30" s="8"/>
      <c r="D30" s="8"/>
      <c r="E30" s="8"/>
      <c r="F30" s="8"/>
      <c r="G30" s="8"/>
      <c r="H30" s="8"/>
      <c r="I30" s="8"/>
      <c r="J30" s="8"/>
    </row>
    <row r="31" spans="1:10" ht="15.75" customHeight="1">
      <c r="A31" s="9"/>
      <c r="B31" s="8"/>
      <c r="C31" s="8"/>
      <c r="D31" s="8"/>
      <c r="E31" s="8"/>
      <c r="F31" s="8"/>
      <c r="G31" s="8"/>
      <c r="H31" s="8"/>
      <c r="I31" s="23"/>
    </row>
    <row r="32" spans="1:10" ht="15.75" customHeight="1">
      <c r="A32" s="9"/>
      <c r="B32" s="8"/>
      <c r="C32" s="8"/>
      <c r="D32" s="8"/>
      <c r="E32" s="8"/>
      <c r="F32" s="8"/>
      <c r="G32" s="8"/>
      <c r="H32" s="8"/>
      <c r="I32" s="8"/>
    </row>
    <row r="33" spans="1:9" ht="15" customHeight="1">
      <c r="A33" s="9"/>
      <c r="B33" s="8"/>
      <c r="C33" s="8"/>
      <c r="D33" s="8"/>
      <c r="E33" s="8"/>
      <c r="F33" s="8"/>
      <c r="G33" s="8"/>
      <c r="H33" s="8"/>
      <c r="I33" s="8"/>
    </row>
    <row r="34" spans="1:9" ht="15.75" customHeight="1">
      <c r="A34" s="9"/>
      <c r="B34" s="8" t="s">
        <v>74</v>
      </c>
      <c r="C34" s="8">
        <v>15</v>
      </c>
      <c r="D34" s="27">
        <v>45846</v>
      </c>
      <c r="E34" s="28" t="s">
        <v>73</v>
      </c>
      <c r="F34" s="27"/>
      <c r="G34" s="8"/>
      <c r="H34" s="8"/>
      <c r="I34" s="8"/>
    </row>
    <row r="35" spans="1:9" ht="15.75" customHeight="1">
      <c r="B35" s="2"/>
      <c r="C35" s="2"/>
      <c r="D35" s="2"/>
      <c r="E35" s="2"/>
      <c r="F35" s="2"/>
      <c r="G35" s="2"/>
      <c r="H35" s="2"/>
    </row>
    <row r="36" spans="1:9" ht="15.75" customHeight="1">
      <c r="A36" s="9"/>
      <c r="B36" s="20" t="str">
        <f t="shared" ref="B36:B57" si="0">B7</f>
        <v>Part Name</v>
      </c>
      <c r="C36" s="20" t="s">
        <v>37</v>
      </c>
      <c r="D36" s="20" t="s">
        <v>38</v>
      </c>
      <c r="E36" s="20" t="s">
        <v>39</v>
      </c>
      <c r="F36" s="32" t="s">
        <v>42</v>
      </c>
      <c r="G36" s="32"/>
      <c r="H36" s="32"/>
      <c r="I36" s="32"/>
    </row>
    <row r="37" spans="1:9" ht="15.75" customHeight="1">
      <c r="A37" s="9">
        <v>17</v>
      </c>
      <c r="B37" s="8" t="str">
        <f t="shared" si="0"/>
        <v>Wired Headset</v>
      </c>
      <c r="C37" s="22">
        <f>ROUNDUP($C$34*D8/C8,0)</f>
        <v>15</v>
      </c>
      <c r="D37" s="22">
        <v>15</v>
      </c>
      <c r="E37" s="22">
        <f>C37-D37</f>
        <v>0</v>
      </c>
      <c r="F37" s="31" t="s">
        <v>72</v>
      </c>
      <c r="G37" s="31"/>
      <c r="H37" s="31"/>
      <c r="I37" s="31"/>
    </row>
    <row r="38" spans="1:9" ht="15.75" customHeight="1">
      <c r="A38" s="9">
        <v>17</v>
      </c>
      <c r="B38" s="8" t="str">
        <f t="shared" si="0"/>
        <v>Handheld DVM</v>
      </c>
      <c r="C38" s="22">
        <f t="shared" ref="C38:C57" si="1">ROUNDUP($C$34*D9/C9,0)</f>
        <v>15</v>
      </c>
      <c r="D38" s="22">
        <v>0</v>
      </c>
      <c r="E38" s="22">
        <f t="shared" ref="E38:E57" si="2">C38-D38</f>
        <v>15</v>
      </c>
      <c r="F38" s="31" t="s">
        <v>59</v>
      </c>
      <c r="G38" s="31"/>
      <c r="H38" s="31"/>
      <c r="I38" s="31"/>
    </row>
    <row r="39" spans="1:9" ht="15.75" customHeight="1">
      <c r="A39" s="9">
        <v>16</v>
      </c>
      <c r="B39" s="8" t="str">
        <f t="shared" si="0"/>
        <v>Soldering Iron Kit, 80W 110V LCD Digital</v>
      </c>
      <c r="C39" s="22">
        <f t="shared" si="1"/>
        <v>15</v>
      </c>
      <c r="D39" s="22">
        <v>15</v>
      </c>
      <c r="E39" s="22">
        <f t="shared" si="2"/>
        <v>0</v>
      </c>
      <c r="F39" s="31" t="s">
        <v>72</v>
      </c>
      <c r="G39" s="31"/>
      <c r="H39" s="31"/>
      <c r="I39" s="31"/>
    </row>
    <row r="40" spans="1:9" ht="15.75" customHeight="1">
      <c r="A40" s="9">
        <v>16</v>
      </c>
      <c r="B40" s="8" t="str">
        <f t="shared" si="0"/>
        <v>Electronics Component Fun Kit </v>
      </c>
      <c r="C40" s="22">
        <f>ROUNDUP($C$34*D11/C11,0)</f>
        <v>15</v>
      </c>
      <c r="D40" s="22">
        <v>15</v>
      </c>
      <c r="E40" s="22">
        <f t="shared" si="2"/>
        <v>0</v>
      </c>
      <c r="F40" s="31" t="s">
        <v>72</v>
      </c>
      <c r="G40" s="31"/>
      <c r="H40" s="31"/>
      <c r="I40" s="31"/>
    </row>
    <row r="41" spans="1:9" ht="15.75" customHeight="1">
      <c r="A41" s="9">
        <v>16</v>
      </c>
      <c r="B41" s="8" t="str">
        <f t="shared" si="0"/>
        <v>Button Switch</v>
      </c>
      <c r="C41" s="22">
        <f t="shared" si="1"/>
        <v>1</v>
      </c>
      <c r="D41" s="22">
        <v>1</v>
      </c>
      <c r="E41" s="22">
        <f t="shared" si="2"/>
        <v>0</v>
      </c>
      <c r="F41" s="31" t="s">
        <v>72</v>
      </c>
      <c r="G41" s="31"/>
      <c r="H41" s="31"/>
      <c r="I41" s="31"/>
    </row>
    <row r="42" spans="1:9" ht="15.75" customHeight="1">
      <c r="A42" s="9">
        <v>16</v>
      </c>
      <c r="B42" s="8" t="str">
        <f t="shared" si="0"/>
        <v>Toggle Switch</v>
      </c>
      <c r="C42" s="22">
        <f t="shared" si="1"/>
        <v>1</v>
      </c>
      <c r="D42" s="22">
        <v>1</v>
      </c>
      <c r="E42" s="22">
        <f t="shared" si="2"/>
        <v>0</v>
      </c>
      <c r="F42" s="31" t="s">
        <v>72</v>
      </c>
      <c r="G42" s="31"/>
      <c r="H42" s="31"/>
      <c r="I42" s="31"/>
    </row>
    <row r="43" spans="1:9">
      <c r="A43" s="29">
        <v>16</v>
      </c>
      <c r="B43" s="8" t="str">
        <f t="shared" si="0"/>
        <v>1000uF 10V</v>
      </c>
      <c r="C43" s="22">
        <f t="shared" si="1"/>
        <v>1</v>
      </c>
      <c r="D43" s="22">
        <v>1</v>
      </c>
      <c r="E43" s="22">
        <f t="shared" si="2"/>
        <v>0</v>
      </c>
      <c r="F43" s="31" t="s">
        <v>72</v>
      </c>
      <c r="G43" s="31"/>
      <c r="H43" s="31"/>
      <c r="I43" s="31"/>
    </row>
    <row r="44" spans="1:9">
      <c r="A44" s="29">
        <v>16</v>
      </c>
      <c r="B44" s="8" t="str">
        <f t="shared" si="0"/>
        <v>DC Motor - miniature</v>
      </c>
      <c r="C44" s="22">
        <f t="shared" si="1"/>
        <v>5</v>
      </c>
      <c r="D44" s="22">
        <v>5</v>
      </c>
      <c r="E44" s="22">
        <f t="shared" si="2"/>
        <v>0</v>
      </c>
      <c r="F44" s="31" t="s">
        <v>72</v>
      </c>
      <c r="G44" s="31"/>
      <c r="H44" s="31"/>
      <c r="I44" s="31"/>
    </row>
    <row r="45" spans="1:9">
      <c r="A45" s="29">
        <v>16</v>
      </c>
      <c r="B45" s="8" t="str">
        <f t="shared" si="0"/>
        <v>IC socket</v>
      </c>
      <c r="C45" s="22">
        <f t="shared" si="1"/>
        <v>2</v>
      </c>
      <c r="D45" s="22">
        <v>2</v>
      </c>
      <c r="E45" s="22">
        <f t="shared" si="2"/>
        <v>0</v>
      </c>
      <c r="F45" s="31" t="s">
        <v>72</v>
      </c>
      <c r="G45" s="31"/>
      <c r="H45" s="31"/>
      <c r="I45" s="31"/>
    </row>
    <row r="46" spans="1:9">
      <c r="A46" s="29">
        <v>16</v>
      </c>
      <c r="B46" s="8" t="str">
        <f t="shared" si="0"/>
        <v xml:space="preserve">Battery AAA Alkaline </v>
      </c>
      <c r="C46" s="22">
        <f t="shared" si="1"/>
        <v>1</v>
      </c>
      <c r="D46" s="22">
        <v>1</v>
      </c>
      <c r="E46" s="22">
        <f t="shared" si="2"/>
        <v>0</v>
      </c>
      <c r="F46" s="31" t="s">
        <v>72</v>
      </c>
      <c r="G46" s="31"/>
      <c r="H46" s="31"/>
      <c r="I46" s="31"/>
    </row>
    <row r="47" spans="1:9">
      <c r="A47" s="29">
        <v>16</v>
      </c>
      <c r="B47" s="8" t="str">
        <f t="shared" si="0"/>
        <v>Relay 9V PCB Compatible</v>
      </c>
      <c r="C47" s="22">
        <f>ROUNDUP($C$34*D18/C18,0)</f>
        <v>2</v>
      </c>
      <c r="D47" s="22">
        <v>2</v>
      </c>
      <c r="E47" s="22">
        <f t="shared" si="2"/>
        <v>0</v>
      </c>
      <c r="F47" s="31" t="s">
        <v>72</v>
      </c>
      <c r="G47" s="31"/>
      <c r="H47" s="31"/>
      <c r="I47" s="31"/>
    </row>
    <row r="48" spans="1:9">
      <c r="A48" s="29">
        <v>16</v>
      </c>
      <c r="B48" s="8" t="str">
        <f t="shared" si="0"/>
        <v>Battery - 9 Volt Alkaline</v>
      </c>
      <c r="C48" s="22">
        <f>ROUNDUP($C$34*D19/C19,0)</f>
        <v>1</v>
      </c>
      <c r="D48" s="22">
        <v>1</v>
      </c>
      <c r="E48" s="22">
        <f t="shared" si="2"/>
        <v>0</v>
      </c>
      <c r="F48" s="31" t="s">
        <v>72</v>
      </c>
      <c r="G48" s="31"/>
      <c r="H48" s="31"/>
      <c r="I48" s="31"/>
    </row>
    <row r="49" spans="1:9">
      <c r="A49" s="29">
        <v>16</v>
      </c>
      <c r="B49" s="8" t="str">
        <f t="shared" si="0"/>
        <v>bread board 5x7cm</v>
      </c>
      <c r="C49" s="22">
        <f t="shared" si="1"/>
        <v>2</v>
      </c>
      <c r="D49" s="22">
        <v>2</v>
      </c>
      <c r="E49" s="22">
        <f t="shared" si="2"/>
        <v>0</v>
      </c>
      <c r="F49" s="31" t="s">
        <v>72</v>
      </c>
      <c r="G49" s="31"/>
      <c r="H49" s="31"/>
      <c r="I49" s="31"/>
    </row>
    <row r="50" spans="1:9">
      <c r="A50" s="29">
        <v>16</v>
      </c>
      <c r="B50" s="8" t="str">
        <f t="shared" si="0"/>
        <v>Battery Holder with Alligator Clips Leads</v>
      </c>
      <c r="C50" s="22">
        <f t="shared" si="1"/>
        <v>5</v>
      </c>
      <c r="D50" s="22">
        <v>5</v>
      </c>
      <c r="E50" s="22">
        <f t="shared" si="2"/>
        <v>0</v>
      </c>
      <c r="F50" s="31" t="s">
        <v>72</v>
      </c>
      <c r="G50" s="31"/>
      <c r="H50" s="31"/>
      <c r="I50" s="31"/>
    </row>
    <row r="51" spans="1:9">
      <c r="A51" s="29">
        <v>16</v>
      </c>
      <c r="B51" s="8" t="str">
        <f t="shared" si="0"/>
        <v>Test leads with alligator clip and short wire </v>
      </c>
      <c r="C51" s="22">
        <f t="shared" si="1"/>
        <v>15</v>
      </c>
      <c r="D51" s="22">
        <v>15</v>
      </c>
      <c r="E51" s="22">
        <f t="shared" si="2"/>
        <v>0</v>
      </c>
      <c r="F51" s="31" t="s">
        <v>72</v>
      </c>
      <c r="G51" s="31"/>
      <c r="H51" s="31"/>
      <c r="I51" s="31"/>
    </row>
    <row r="52" spans="1:9">
      <c r="A52" s="29">
        <v>16</v>
      </c>
      <c r="B52" s="8" t="str">
        <f t="shared" si="0"/>
        <v>Fuse Fast-Blow 10A 250V Ceramic Fuses (meter)</v>
      </c>
      <c r="C52" s="22">
        <f t="shared" si="1"/>
        <v>2</v>
      </c>
      <c r="D52" s="22">
        <v>2</v>
      </c>
      <c r="E52" s="22">
        <f t="shared" si="2"/>
        <v>0</v>
      </c>
      <c r="F52" s="31" t="s">
        <v>72</v>
      </c>
      <c r="G52" s="31"/>
      <c r="H52" s="31"/>
      <c r="I52" s="31"/>
    </row>
    <row r="53" spans="1:9" ht="29">
      <c r="A53" s="29">
        <v>16</v>
      </c>
      <c r="B53" s="8" t="str">
        <f t="shared" si="0"/>
        <v>Fuse 250V 250mA Fast Blow Ceramic (meter)</v>
      </c>
      <c r="C53" s="22">
        <f t="shared" si="1"/>
        <v>2</v>
      </c>
      <c r="D53" s="22">
        <v>3</v>
      </c>
      <c r="E53" s="22">
        <f t="shared" si="2"/>
        <v>-1</v>
      </c>
      <c r="F53" s="3" t="s">
        <v>60</v>
      </c>
    </row>
    <row r="54" spans="1:9">
      <c r="A54" s="29">
        <v>0</v>
      </c>
      <c r="B54" s="8" t="str">
        <f t="shared" si="0"/>
        <v>Coffee Mug Warmer (not in kit box)</v>
      </c>
      <c r="C54" s="22">
        <f t="shared" si="1"/>
        <v>15</v>
      </c>
      <c r="D54" s="22">
        <v>15</v>
      </c>
      <c r="E54" s="22">
        <f t="shared" si="2"/>
        <v>0</v>
      </c>
      <c r="F54" s="31" t="s">
        <v>72</v>
      </c>
      <c r="G54" s="31"/>
      <c r="H54" s="31"/>
      <c r="I54" s="31"/>
    </row>
    <row r="55" spans="1:9">
      <c r="A55" s="29">
        <v>15</v>
      </c>
      <c r="B55" s="8" t="str">
        <f t="shared" si="0"/>
        <v>Signal Generator Kit</v>
      </c>
      <c r="C55" s="22">
        <f t="shared" si="1"/>
        <v>15</v>
      </c>
      <c r="D55" s="22">
        <v>15</v>
      </c>
      <c r="E55" s="22">
        <f t="shared" si="2"/>
        <v>0</v>
      </c>
      <c r="F55" s="31" t="s">
        <v>72</v>
      </c>
      <c r="G55" s="31"/>
      <c r="H55" s="31"/>
      <c r="I55" s="31"/>
    </row>
    <row r="56" spans="1:9">
      <c r="A56" s="29">
        <v>16</v>
      </c>
      <c r="B56" s="8" t="str">
        <f t="shared" si="0"/>
        <v>Safety Glasses</v>
      </c>
      <c r="C56" s="22">
        <f t="shared" si="1"/>
        <v>1</v>
      </c>
      <c r="D56" s="22">
        <v>1</v>
      </c>
      <c r="E56" s="22">
        <f t="shared" si="2"/>
        <v>0</v>
      </c>
      <c r="F56" s="31" t="s">
        <v>72</v>
      </c>
      <c r="G56" s="31"/>
      <c r="H56" s="31"/>
      <c r="I56" s="31"/>
    </row>
    <row r="57" spans="1:9">
      <c r="A57" s="29">
        <v>16</v>
      </c>
      <c r="B57" s="8" t="str">
        <f t="shared" si="0"/>
        <v>Box/container 12x9x4</v>
      </c>
      <c r="C57" s="22">
        <f t="shared" si="1"/>
        <v>1</v>
      </c>
      <c r="D57" s="22">
        <v>1</v>
      </c>
      <c r="E57" s="22">
        <f t="shared" si="2"/>
        <v>0</v>
      </c>
      <c r="F57" s="31" t="s">
        <v>72</v>
      </c>
      <c r="G57" s="31"/>
      <c r="H57" s="31"/>
      <c r="I57" s="31"/>
    </row>
    <row r="59" spans="1:9">
      <c r="B59" s="8"/>
    </row>
  </sheetData>
  <mergeCells count="25">
    <mergeCell ref="F56:I56"/>
    <mergeCell ref="F57:I57"/>
    <mergeCell ref="F50:I50"/>
    <mergeCell ref="F51:I51"/>
    <mergeCell ref="F52:I52"/>
    <mergeCell ref="F54:I54"/>
    <mergeCell ref="F55:I55"/>
    <mergeCell ref="A2:C2"/>
    <mergeCell ref="A3:C3"/>
    <mergeCell ref="A4:C4"/>
    <mergeCell ref="A5:C5"/>
    <mergeCell ref="F37:I37"/>
    <mergeCell ref="F49:I49"/>
    <mergeCell ref="F36:I36"/>
    <mergeCell ref="F47:I47"/>
    <mergeCell ref="F48:I48"/>
    <mergeCell ref="F42:I42"/>
    <mergeCell ref="F43:I43"/>
    <mergeCell ref="F44:I44"/>
    <mergeCell ref="F46:I46"/>
    <mergeCell ref="F45:I45"/>
    <mergeCell ref="F38:I38"/>
    <mergeCell ref="F39:I39"/>
    <mergeCell ref="F40:I40"/>
    <mergeCell ref="F41:I41"/>
  </mergeCells>
  <conditionalFormatting sqref="E37:E57">
    <cfRule type="cellIs" dxfId="0" priority="1" operator="greaterThan">
      <formula>0</formula>
    </cfRule>
  </conditionalFormatting>
  <hyperlinks>
    <hyperlink ref="J8" r:id="rId1" xr:uid="{FDA6BB18-FBC5-4D7E-B2CD-91E2A23A5549}"/>
    <hyperlink ref="J10" r:id="rId2" xr:uid="{CDD9FDD2-C43D-42CC-B4B7-336E799C4FE4}"/>
    <hyperlink ref="J11" r:id="rId3" xr:uid="{D9ABDFBF-0904-45FF-8D52-1975C20DAD5D}"/>
    <hyperlink ref="J12" r:id="rId4" xr:uid="{36D5001D-7801-4180-B505-E6A4DD2505D6}"/>
    <hyperlink ref="J16" r:id="rId5" xr:uid="{E183C29F-BF69-4546-911C-B4C1D5C52060}"/>
    <hyperlink ref="J18" r:id="rId6" xr:uid="{1412C125-9CD5-4048-BF8E-FD823F6688F2}"/>
    <hyperlink ref="J19" r:id="rId7" xr:uid="{6AFC9AA0-B2FD-4586-A54E-F605170467E5}"/>
    <hyperlink ref="J20" r:id="rId8" xr:uid="{8AD4B329-DF26-4DD1-8ECF-40EAEE213272}"/>
    <hyperlink ref="J21" r:id="rId9" xr:uid="{E7DE0908-09E2-4E04-81D7-3A44C64A6943}"/>
    <hyperlink ref="J22" r:id="rId10" xr:uid="{4277CEEA-ACF4-4EA8-ACF0-55D76FB79ADB}"/>
    <hyperlink ref="J23" r:id="rId11" xr:uid="{1EA89386-201F-46A6-A6C0-C36B07CAEE1A}"/>
    <hyperlink ref="J27" r:id="rId12" xr:uid="{49378D29-B894-4AFF-BAC0-F7E0B627E198}"/>
    <hyperlink ref="J28" r:id="rId13" xr:uid="{336A7AB8-F2C3-4875-A7C7-5AF795F956FF}"/>
    <hyperlink ref="J13" r:id="rId14" display="https://www.amazon.com/dp/B07X8T9D2Q/?coliid=I1MK0BGCLN1NEL&amp;colid=14M9USMIS5DRN&amp;ref_=list_c_wl_lv_ov_lig_dp_it&amp;th=1" xr:uid="{7421F66C-FA61-4A26-A3A4-CCC853A1207B}"/>
    <hyperlink ref="J14" r:id="rId15" display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xr:uid="{E48685D1-910E-4847-8069-170033726812}"/>
    <hyperlink ref="J15" r:id="rId16" display="https://www.amazon.com/dp/B0CMQCC5D3/?coliid=I263NNNQSFMRGW&amp;colid=14M9USMIS5DRN&amp;ref_=list_c_wl_lv_ov_lig_dp_it&amp;th=1" xr:uid="{9B40C660-DE44-4033-8B7A-DFB065EB1BD7}"/>
    <hyperlink ref="J17" r:id="rId17" display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xr:uid="{6E44FE77-0621-4E23-BA17-330FCA98784C}"/>
    <hyperlink ref="J25" r:id="rId18" display="https://www.amazon.com/dp/B00M2GHB7K/?coliid=I2IQA1RUBSN98R&amp;colid=14M9USMIS5DRN&amp;psc=1&amp;ref_=list_c_wl_lv_ov_lig_dp_it" xr:uid="{8D5E505E-CAB5-4DBF-ABE6-F47CE9665DBF}"/>
    <hyperlink ref="J26" r:id="rId19" display="https://www.amazon.com/dp/B09P1CXQ86/?coliid=I2KN9VJ68L6DSR&amp;colid=14M9USMIS5DRN&amp;ref_=list_c_wl_lv_ov_lig_dp_it&amp;th=1" xr:uid="{7067A171-FD12-4946-9DFD-1284CD11D5D7}"/>
    <hyperlink ref="I28" r:id="rId20" xr:uid="{BB2AE904-4B84-47B0-8D32-3586E478D71C}"/>
    <hyperlink ref="I18" r:id="rId21" display="https://www.amazon.com/dp/B09P1CXQ86/?coliid=I2KN9VJ68L6DSR&amp;colid=14M9USMIS5DRN&amp;ref_=list_c_wl_lv_ov_lig_dp_it&amp;th=1" xr:uid="{89BFF9DD-7B74-4E56-A1D1-C9A2E7868B3C}"/>
    <hyperlink ref="I27" r:id="rId22" xr:uid="{A2B69990-92B5-4782-BC69-6D44B86112F6}"/>
    <hyperlink ref="I20" r:id="rId23" display="https://www.amazon.com/dp/B00M2GHB7K/?coliid=I2IQA1RUBSN98R&amp;colid=14M9USMIS5DRN&amp;psc=1&amp;ref_=list_c_wl_lv_ov_lig_dp_it" xr:uid="{D3E59C90-4D6A-42ED-98FA-08CD414306DB}"/>
    <hyperlink ref="I8" r:id="rId24" xr:uid="{C30DF7F4-E933-4F03-840C-3CA88C306ED1}"/>
    <hyperlink ref="I10" r:id="rId25" display="https://www.amazon.com/dp/B08R3515SF/?coliid=IXJ9XNBW2D3VJ&amp;colid=OZF5STCYELOQ&amp;ref_=list_c_wl_lv_ov_lig_dp_it&amp;th=1" xr:uid="{1A504A00-790A-4C40-8131-B7844273F7CD}"/>
    <hyperlink ref="I11" r:id="rId26" display="https://www.amazon.com/dp/B07Z1BK7NG/?coliid=IJWZYIYVQNYJN&amp;colid=OZF5STCYELOQ&amp;psc=1&amp;ref_=list_c_wl_lv_ov_lig_dp_it" xr:uid="{83FF29E0-8323-40A1-95E0-A1E5D04F6907}"/>
    <hyperlink ref="I26" r:id="rId27" display="https://www.amazon.com/dp/B08SMB6DRM/?coliid=I1A1KVYE2ZNOEF&amp;colid=OZF5STCYELOQ&amp;ref_=list_c_wl_lv_ov_lig_dp_it&amp;th=1" xr:uid="{515F5A60-F9C3-4F6D-B059-CFF42E7DBD2D}"/>
    <hyperlink ref="I12" r:id="rId28" display="https://www.amazon.com/dp/B07X8T9D2Q/?coliid=I1MK0BGCLN1NEL&amp;colid=14M9USMIS5DRN&amp;ref_=list_c_wl_lv_ov_lig_dp_it&amp;th=1" xr:uid="{C791F255-AC80-466A-8015-A97EA911D5E5}"/>
    <hyperlink ref="I13" r:id="rId29" display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xr:uid="{A21CC4F7-B666-4299-8DC2-83A04D0FA103}"/>
    <hyperlink ref="I14" r:id="rId30" display="https://www.amazon.com/dp/B0CMQCC5D3/?coliid=I263NNNQSFMRGW&amp;colid=14M9USMIS5DRN&amp;ref_=list_c_wl_lv_ov_lig_dp_it&amp;th=1" xr:uid="{BB5D7EDC-6924-4EB9-976E-C212D0ABBDCD}"/>
    <hyperlink ref="I15" r:id="rId31" display="https://www.amazon.com/dp/B07SQXRSNR/?coliid=I1AEWSOFFKGFU0&amp;colid=OZF5STCYELOQ&amp;psc=1&amp;ref_=list_c_wl_lv_ov_lig_dp_it" xr:uid="{27861F8D-691E-4565-8514-1AEA78E9CFE8}"/>
    <hyperlink ref="I16" r:id="rId32" display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xr:uid="{C8916548-203E-42B9-A4F9-A4E7220B499D}"/>
    <hyperlink ref="I17" r:id="rId33" display="https://www.amazon.com/dp/B00MNV8E0C/?coliid=I3S1MTWYGDVS8S&amp;colid=OZF5STCYELOQ&amp;ref_=list_c_wl_lv_ov_lig_dp_it&amp;th=1" xr:uid="{A239E477-96B1-475A-98F0-1CE66EDF4C90}"/>
    <hyperlink ref="I19" r:id="rId34" display="https://www.amazon.com/dp/B07MWPHV25/?coliid=I3R0SU0EIT3V08&amp;colid=OZF5STCYELOQ&amp;ref_=list_c_wl_lv_ov_lig_dp_it&amp;th=1" xr:uid="{B341411C-6A6D-4E0E-8CE1-456F93763B13}"/>
    <hyperlink ref="I21" r:id="rId35" display="https://www.amazon.com/dp/B07Z8LJZVP/?coliid=I2KO945GOLZKCU&amp;colid=OZF5STCYELOQ&amp;psc=1&amp;ref_=list_c_wl_lv_ov_lig_dp_it" xr:uid="{850F4CB8-D7CD-4B89-86AB-E8AA590941D4}"/>
    <hyperlink ref="I22" r:id="rId36" display="https://www.amazon.com/dp/B00OKCOYHO/?coliid=I2EFV5CX54AM3T&amp;colid=OZF5STCYELOQ&amp;psc=1&amp;ref_=list_c_wl_lv_ov_lig_dp_it" xr:uid="{515C335D-6672-4143-A69F-5AB04BD6BAE1}"/>
    <hyperlink ref="I23" r:id="rId37" display="https://www.amazon.com/dp/B07JFDTTMJ/?coliid=I387XQF7KKWKXU&amp;colid=OZF5STCYELOQ&amp;ref_=list_c_wl_lv_ov_lig_dp_it&amp;th=1" xr:uid="{12351EC8-DD58-4EFA-AAC0-EC877AC6BC72}"/>
    <hyperlink ref="I24" r:id="rId38" display="https://www.amazon.com/dp/B07Y5VCL9Q/?coliid=IQO2DJX1ZLF5B&amp;colid=OZF5STCYELOQ&amp;psc=1&amp;ref_=list_c_wl_lv_ov_lig_dp_it" xr:uid="{D7E9C4B0-6012-4ED7-9AA9-49EDB99302FE}"/>
    <hyperlink ref="J24" r:id="rId39" xr:uid="{CA867E8D-9A6B-46D8-9B11-CA59BA47F264}"/>
    <hyperlink ref="I25" r:id="rId40" display="https://www.amazon.com/dp/B0BFGWS531/?coliid=I2L9AR2V6URR5K&amp;colid=14M9USMIS5DRN&amp;ref_=list_c_wl_lv_ov_lig_dp_it&amp;th=1" xr:uid="{A434FC6B-DEF2-4C39-843C-592E9796A411}"/>
  </hyperlinks>
  <pageMargins left="0.7" right="0.7" top="0.75" bottom="0.75" header="0.3" footer="0.3"/>
  <pageSetup scale="77" fitToHeight="0" orientation="landscape" r:id="rId41"/>
  <headerFooter>
    <oddFooter>&amp;L&amp;D&amp;Rpage&amp;P of &amp;N</oddFooter>
  </headerFooter>
  <rowBreaks count="1" manualBreakCount="1">
    <brk id="31" max="16383" man="1"/>
  </rowBreaks>
  <colBreaks count="1" manualBreakCount="1">
    <brk id="9" max="1048575" man="1"/>
  </colBreaks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EET103</vt:lpstr>
      <vt:lpstr>'EET103'!Print_Titles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E. Kelly</dc:creator>
  <cp:keywords/>
  <dc:description/>
  <cp:lastModifiedBy>Keith E. Kelly</cp:lastModifiedBy>
  <cp:revision/>
  <cp:lastPrinted>2024-08-25T07:28:09Z</cp:lastPrinted>
  <dcterms:created xsi:type="dcterms:W3CDTF">2022-02-19T13:31:29Z</dcterms:created>
  <dcterms:modified xsi:type="dcterms:W3CDTF">2025-08-24T06:48:38Z</dcterms:modified>
  <cp:category/>
  <cp:contentStatus/>
</cp:coreProperties>
</file>