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verlap calcula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<sst xmlns="http://schemas.openxmlformats.org/spreadsheetml/2006/main" count="21" uniqueCount="20">
  <si>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alt</t>
  </si>
  <si>
    <t xml:space="preserve">Gw</t>
  </si>
  <si>
    <t xml:space="preserve">Gl</t>
  </si>
  <si>
    <t xml:space="preserve">%OL_w</t>
  </si>
  <si>
    <t xml:space="preserve">%OL_l</t>
  </si>
  <si>
    <t xml:space="preserve">deg</t>
  </si>
  <si>
    <t xml:space="preserve">rad</t>
  </si>
  <si>
    <t xml:space="preserve">FoV</t>
  </si>
  <si>
    <t xml:space="preserve">aspect raito</t>
  </si>
  <si>
    <t xml:space="preserve">speed</t>
  </si>
  <si>
    <t xml:space="preserve">m/s</t>
  </si>
  <si>
    <t xml:space="preserve">photo int</t>
  </si>
  <si>
    <t xml:space="preserve">sec/photo</t>
  </si>
  <si>
    <t xml:space="preserve">grid space</t>
  </si>
  <si>
    <t xml:space="preserve">meter</t>
  </si>
  <si>
    <t xml:space="preserve">battery time</t>
  </si>
  <si>
    <t xml:space="preserve">min</t>
  </si>
  <si>
    <t xml:space="preserve">survey area</t>
  </si>
  <si>
    <t xml:space="preserve">max path len</t>
  </si>
  <si>
    <t xml:space="preserve">max path steps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</si>
</sst>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4"/>
  <cols>
    <col collapsed="false" hidden="false" max="7" min="1" style="0" width="8.23469387755102"/>
    <col collapsed="false" hidden="false" max="8" min="8" style="0" width="15.7959183673469"/>
    <col collapsed="false" hidden="false" max="1025" min="9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 t="s">
        <v>5</v>
      </c>
      <c r="J1" s="3" t="s">
        <v>6</v>
      </c>
      <c r="K1" s="3"/>
    </row>
    <row r="2" customFormat="false" ht="13.8" hidden="false" customHeight="false" outlineLevel="0" collapsed="false">
      <c r="A2" s="4" t="n">
        <v>30</v>
      </c>
      <c r="B2" s="5" t="n">
        <f aca="false">2*A2*TAN($J$2/2)</f>
        <v>43.5925516803217</v>
      </c>
      <c r="C2" s="5" t="n">
        <f aca="false">B2/4*3</f>
        <v>32.6944137602412</v>
      </c>
      <c r="D2" s="6" t="n">
        <f aca="false">(B2-$I$7)/B2</f>
        <v>0.0824120530192186</v>
      </c>
      <c r="E2" s="6" t="n">
        <f aca="false">(C2-I$5*I$6)/C2</f>
        <v>0.755309880805125</v>
      </c>
      <c r="F2" s="3"/>
      <c r="G2" s="3"/>
      <c r="H2" s="3" t="s">
        <v>7</v>
      </c>
      <c r="I2" s="5" t="n">
        <v>72</v>
      </c>
      <c r="J2" s="5" t="n">
        <f aca="false">I2/180*PI()</f>
        <v>1.25663706143592</v>
      </c>
      <c r="K2" s="3"/>
    </row>
    <row r="3" customFormat="false" ht="13.8" hidden="false" customHeight="false" outlineLevel="0" collapsed="false">
      <c r="A3" s="4" t="n">
        <v>40</v>
      </c>
      <c r="B3" s="5" t="n">
        <f aca="false">2*A3*TAN($J$2/2)</f>
        <v>58.123402240429</v>
      </c>
      <c r="C3" s="5" t="n">
        <f aca="false">B3/4*3</f>
        <v>43.5925516803218</v>
      </c>
      <c r="D3" s="6" t="n">
        <f aca="false">(B3-$I$7)/B3</f>
        <v>0.311809039764415</v>
      </c>
      <c r="E3" s="6" t="n">
        <f aca="false">(C3-I$5*I$6)/C3</f>
        <v>0.816482410603844</v>
      </c>
      <c r="F3" s="3"/>
      <c r="G3" s="3"/>
      <c r="H3" s="3" t="s">
        <v>8</v>
      </c>
      <c r="I3" s="3"/>
      <c r="J3" s="3"/>
      <c r="K3" s="3"/>
    </row>
    <row r="4" customFormat="false" ht="13.8" hidden="false" customHeight="false" outlineLevel="0" collapsed="false">
      <c r="A4" s="4" t="n">
        <v>50</v>
      </c>
      <c r="B4" s="5" t="n">
        <f aca="false">2*A4*TAN($J$2/2)</f>
        <v>72.6542528005361</v>
      </c>
      <c r="C4" s="5" t="n">
        <f aca="false">B4/4*3</f>
        <v>54.4906896004021</v>
      </c>
      <c r="D4" s="6" t="n">
        <f aca="false">(B4-$I$7)/B4</f>
        <v>0.449447231811531</v>
      </c>
      <c r="E4" s="6" t="n">
        <f aca="false">(C4-I$5*I$6)/C4</f>
        <v>0.853185928483075</v>
      </c>
      <c r="F4" s="3"/>
      <c r="G4" s="3"/>
      <c r="H4" s="3"/>
      <c r="I4" s="3"/>
      <c r="J4" s="3"/>
      <c r="K4" s="3"/>
    </row>
    <row r="5" customFormat="false" ht="13.8" hidden="false" customHeight="false" outlineLevel="0" collapsed="false">
      <c r="A5" s="4" t="n">
        <v>60</v>
      </c>
      <c r="B5" s="5" t="n">
        <f aca="false">2*A5*TAN($J$2/2)</f>
        <v>87.1851033606433</v>
      </c>
      <c r="C5" s="5" t="n">
        <f aca="false">B5/4*3</f>
        <v>65.3888275204825</v>
      </c>
      <c r="D5" s="6" t="n">
        <f aca="false">(B5-$I$7)/B5</f>
        <v>0.541206026509609</v>
      </c>
      <c r="E5" s="6" t="n">
        <f aca="false">(C5-I$5*I$6)/C5</f>
        <v>0.877654940402562</v>
      </c>
      <c r="F5" s="3"/>
      <c r="G5" s="3"/>
      <c r="H5" s="3" t="s">
        <v>9</v>
      </c>
      <c r="I5" s="5" t="n">
        <v>4</v>
      </c>
      <c r="J5" s="3" t="s">
        <v>10</v>
      </c>
      <c r="K5" s="3"/>
    </row>
    <row r="6" customFormat="false" ht="13.8" hidden="false" customHeight="false" outlineLevel="0" collapsed="false">
      <c r="A6" s="4" t="n">
        <v>70</v>
      </c>
      <c r="B6" s="5" t="n">
        <f aca="false">2*A6*TAN($J$2/2)</f>
        <v>101.715953920751</v>
      </c>
      <c r="C6" s="5" t="n">
        <f aca="false">B6/4*3</f>
        <v>76.2869654405629</v>
      </c>
      <c r="D6" s="6" t="n">
        <f aca="false">(B6-$I$7)/B6</f>
        <v>0.606748022722524</v>
      </c>
      <c r="E6" s="6" t="n">
        <f aca="false">(C6-I$5*I$6)/C6</f>
        <v>0.895132806059339</v>
      </c>
      <c r="F6" s="3"/>
      <c r="G6" s="3"/>
      <c r="H6" s="3" t="s">
        <v>11</v>
      </c>
      <c r="I6" s="5" t="n">
        <v>2</v>
      </c>
      <c r="J6" s="3" t="s">
        <v>12</v>
      </c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 t="s">
        <v>13</v>
      </c>
      <c r="I7" s="5" t="n">
        <v>40</v>
      </c>
      <c r="J7" s="3" t="s">
        <v>14</v>
      </c>
      <c r="K7" s="3"/>
    </row>
    <row r="8" customFormat="false" ht="27.6" hidden="false" customHeight="false" outlineLevel="0" collapsed="false">
      <c r="A8" s="3"/>
      <c r="B8" s="3"/>
      <c r="C8" s="3"/>
      <c r="D8" s="3"/>
      <c r="E8" s="3"/>
      <c r="F8" s="3"/>
      <c r="G8" s="3"/>
      <c r="H8" s="3" t="s">
        <v>15</v>
      </c>
      <c r="I8" s="5" t="n">
        <v>15</v>
      </c>
      <c r="J8" s="3" t="s">
        <v>16</v>
      </c>
      <c r="K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27.6" hidden="false" customHeight="false" outlineLevel="0" collapsed="false">
      <c r="A10" s="3"/>
      <c r="B10" s="3"/>
      <c r="C10" s="3"/>
      <c r="D10" s="3"/>
      <c r="E10" s="3"/>
      <c r="F10" s="3"/>
      <c r="G10" s="3"/>
      <c r="H10" s="3" t="s">
        <v>17</v>
      </c>
      <c r="I10" s="5" t="n">
        <v>500</v>
      </c>
      <c r="J10" s="5" t="n">
        <v>500</v>
      </c>
      <c r="K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18</v>
      </c>
      <c r="I11" s="5" t="n">
        <v>2700</v>
      </c>
      <c r="J11" s="3" t="s">
        <v>14</v>
      </c>
      <c r="K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26.4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5"/>
      <c r="J13" s="5"/>
      <c r="K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23.85" hidden="false" customHeight="false" outlineLevel="0" collapsed="false">
      <c r="A16" s="3"/>
      <c r="B16" s="3"/>
      <c r="C16" s="3"/>
      <c r="D16" s="3"/>
      <c r="E16" s="3"/>
      <c r="F16" s="3"/>
      <c r="G16" s="3" t="s">
        <v>19</v>
      </c>
      <c r="H16" s="5" t="n">
        <v>0.75</v>
      </c>
      <c r="I16" s="5" t="n">
        <f aca="false">H16*I5*I8*60/I7</f>
        <v>67.5</v>
      </c>
      <c r="J16" s="3"/>
      <c r="K16" s="3"/>
    </row>
  </sheetData>
  <mergeCells count="1"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2019-11-24T10:26:20Z</dcterms:created>
  <dc:creator>Annie Schmidt</dc:creator>
  <dc:description/>
  <dc:language>en-US</dc:language>
  <cp:lastModifiedBy/>
  <dcterms:modified xsi:type="dcterms:W3CDTF">2019-12-28T22:59:34Z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