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97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7" i="2"/>
  <c r="E17"/>
  <c r="F17" s="1"/>
  <c r="F16"/>
  <c r="E16"/>
  <c r="C16"/>
  <c r="E14"/>
  <c r="F14" s="1"/>
  <c r="E15"/>
  <c r="F15" s="1"/>
  <c r="E13"/>
  <c r="F13" s="1"/>
  <c r="E6"/>
  <c r="F6" s="1"/>
  <c r="E7"/>
  <c r="F7" s="1"/>
  <c r="E8"/>
  <c r="F8" s="1"/>
  <c r="E5"/>
  <c r="F5" s="1"/>
  <c r="F18" i="1"/>
  <c r="F20"/>
  <c r="F7"/>
  <c r="F8"/>
  <c r="F9"/>
  <c r="F13" s="1"/>
  <c r="F6"/>
  <c r="C14" i="2"/>
  <c r="C15"/>
  <c r="C13"/>
  <c r="C6"/>
  <c r="C7"/>
  <c r="C8"/>
  <c r="C5"/>
  <c r="D19" i="1"/>
  <c r="F19" s="1"/>
  <c r="D7"/>
  <c r="D8"/>
  <c r="D9"/>
  <c r="D6"/>
  <c r="F23" l="1"/>
  <c r="D13"/>
  <c r="B18" s="1"/>
  <c r="D18" s="1"/>
  <c r="D23" s="1"/>
</calcChain>
</file>

<file path=xl/sharedStrings.xml><?xml version="1.0" encoding="utf-8"?>
<sst xmlns="http://schemas.openxmlformats.org/spreadsheetml/2006/main" count="46" uniqueCount="43">
  <si>
    <t>UPS Sizing</t>
  </si>
  <si>
    <t>Single System (2 ch) avg power consumption</t>
  </si>
  <si>
    <t>Load</t>
  </si>
  <si>
    <t>Avg Power (W)</t>
  </si>
  <si>
    <t>Qty of loads</t>
  </si>
  <si>
    <t>Heater</t>
  </si>
  <si>
    <t>Fan</t>
  </si>
  <si>
    <t>Batt Charge</t>
  </si>
  <si>
    <t>5V PSU</t>
  </si>
  <si>
    <t>Total Load (W)</t>
  </si>
  <si>
    <t>Total System Load</t>
  </si>
  <si>
    <t>Battery Cycler Units(2 ch)</t>
  </si>
  <si>
    <t>usb hub</t>
  </si>
  <si>
    <t>DAQ computer</t>
  </si>
  <si>
    <t>Toal Load(W)</t>
  </si>
  <si>
    <t>Unit cost</t>
  </si>
  <si>
    <t>unit</t>
  </si>
  <si>
    <t>Rack mount</t>
  </si>
  <si>
    <t>unit cost</t>
  </si>
  <si>
    <t>rated load</t>
  </si>
  <si>
    <t>cost / watt</t>
  </si>
  <si>
    <t>run time</t>
  </si>
  <si>
    <t>run time (min)</t>
  </si>
  <si>
    <t>Cost per watt</t>
  </si>
  <si>
    <t>Rated load (W)</t>
  </si>
  <si>
    <t>APC RS 800VA</t>
  </si>
  <si>
    <t>SC 450VA</t>
  </si>
  <si>
    <t>APC SC1000VA</t>
  </si>
  <si>
    <t>APC SC1500VA</t>
  </si>
  <si>
    <t>APC Spart UPS 750VA</t>
  </si>
  <si>
    <t>APC smart UPS 1500 usb</t>
  </si>
  <si>
    <t>APC Smart-UPS x 1000</t>
  </si>
  <si>
    <t>Total power from load (W)</t>
  </si>
  <si>
    <t>Load power factor</t>
  </si>
  <si>
    <t>Total power from load (VA)</t>
  </si>
  <si>
    <t>Total Load (VA)</t>
  </si>
  <si>
    <t>energy (Wh)</t>
  </si>
  <si>
    <t>Cost per Wh</t>
  </si>
  <si>
    <t>cost per Wh</t>
  </si>
  <si>
    <t>Non-Rack mount</t>
  </si>
  <si>
    <t>UPS COSTS</t>
  </si>
  <si>
    <t>APC Smart-UPS 1500VA</t>
  </si>
  <si>
    <t>APC Smart-UPS 2200VA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</si>
</sst>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8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5" applyNumberFormat="0" applyAlignment="0" applyProtection="0"/>
    <xf numFmtId="0" fontId="5" fillId="3" borderId="6" applyNumberFormat="0" applyAlignment="0" applyProtection="0"/>
    <xf numFmtId="0" fontId="6" fillId="3" borderId="5" applyNumberFormat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Fill="1" applyBorder="1"/>
    <xf numFmtId="0" fontId="5" fillId="3" borderId="6" xfId="6"/>
    <xf numFmtId="0" fontId="6" fillId="3" borderId="5" xfId="7"/>
    <xf numFmtId="0" fontId="4" fillId="2" borderId="5" xfId="5"/>
    <xf numFmtId="0" fontId="1" fillId="0" borderId="2" xfId="1"/>
    <xf numFmtId="0" fontId="2" fillId="0" borderId="3" xfId="2"/>
    <xf numFmtId="0" fontId="3" fillId="0" borderId="4" xfId="3"/>
    <xf numFmtId="0" fontId="3" fillId="0" borderId="0" xfId="4"/>
    <xf numFmtId="164" fontId="6" fillId="3" borderId="5" xfId="7" applyNumberFormat="1"/>
    <xf numFmtId="0" fontId="3" fillId="0" borderId="1" xfId="4" applyBorder="1"/>
    <xf numFmtId="0" fontId="0" fillId="0" borderId="7" xfId="0" applyBorder="1"/>
    <xf numFmtId="164" fontId="6" fillId="3" borderId="8" xfId="7" applyNumberFormat="1" applyBorder="1"/>
    <xf numFmtId="0" fontId="6" fillId="3" borderId="8" xfId="7" applyBorder="1"/>
    <xf numFmtId="164" fontId="6" fillId="3" borderId="1" xfId="7" applyNumberFormat="1" applyBorder="1"/>
    <xf numFmtId="0" fontId="6" fillId="3" borderId="1" xfId="7" applyBorder="1"/>
  </cellXfs>
  <cellStyles count="8">
    <cellStyle name="Calculation" xfId="7" builtinId="22"/>
    <cellStyle name="Heading 1" xfId="1" builtinId="16"/>
    <cellStyle name="Heading 2" xfId="2" builtinId="17"/>
    <cellStyle name="Heading 3" xfId="3" builtinId="18"/>
    <cellStyle name="Heading 4" xfId="4" builtinId="19"/>
    <cellStyle name="Input" xfId="5" builtinId="20"/>
    <cellStyle name="Normal" xfId="0" builtinId="0"/>
    <cellStyle name="Output" xfId="6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G18" sqref="G18"/>
    </sheetView>
  </sheetViews>
  <sheetFormatPr defaultRowHeight="15"/>
  <cols>
    <col min="1" max="1" width="41.140625" bestFit="1" customWidth="1"/>
    <col min="2" max="2" width="14.28515625" bestFit="1" customWidth="1"/>
    <col min="3" max="3" width="13.85546875" bestFit="1" customWidth="1"/>
    <col min="4" max="4" width="24.7109375" bestFit="1" customWidth="1"/>
    <col min="5" max="5" width="17" bestFit="1" customWidth="1"/>
    <col min="6" max="6" width="25.5703125" bestFit="1" customWidth="1"/>
    <col min="7" max="7" width="12.5703125" customWidth="1"/>
  </cols>
  <sheetData>
    <row r="2" spans="1:6" ht="18" thickBot="1">
      <c r="A2" s="8" t="s">
        <v>0</v>
      </c>
    </row>
    <row r="3" spans="1:6" ht="15.75" thickTop="1"/>
    <row r="4" spans="1:6">
      <c r="A4" s="10" t="s">
        <v>1</v>
      </c>
    </row>
    <row r="5" spans="1:6">
      <c r="A5" s="1" t="s">
        <v>2</v>
      </c>
      <c r="B5" s="1" t="s">
        <v>3</v>
      </c>
      <c r="C5" s="1" t="s">
        <v>4</v>
      </c>
      <c r="D5" s="1" t="s">
        <v>32</v>
      </c>
      <c r="E5" s="3" t="s">
        <v>33</v>
      </c>
      <c r="F5" s="3" t="s">
        <v>34</v>
      </c>
    </row>
    <row r="6" spans="1:6">
      <c r="A6" s="1" t="s">
        <v>5</v>
      </c>
      <c r="B6" s="6">
        <v>20</v>
      </c>
      <c r="C6" s="6">
        <v>1</v>
      </c>
      <c r="D6" s="4">
        <f>C6*B6</f>
        <v>20</v>
      </c>
      <c r="E6" s="6">
        <v>0.98</v>
      </c>
      <c r="F6" s="4">
        <f>D6/E6</f>
        <v>20.408163265306122</v>
      </c>
    </row>
    <row r="7" spans="1:6">
      <c r="A7" s="1" t="s">
        <v>6</v>
      </c>
      <c r="B7" s="6">
        <v>10</v>
      </c>
      <c r="C7" s="6">
        <v>2</v>
      </c>
      <c r="D7" s="4">
        <f t="shared" ref="D7:D9" si="0">C7*B7</f>
        <v>20</v>
      </c>
      <c r="E7" s="6">
        <v>0.8</v>
      </c>
      <c r="F7" s="4">
        <f t="shared" ref="F7:F12" si="1">D7/E7</f>
        <v>25</v>
      </c>
    </row>
    <row r="8" spans="1:6">
      <c r="A8" s="1" t="s">
        <v>7</v>
      </c>
      <c r="B8" s="6">
        <v>30</v>
      </c>
      <c r="C8" s="6">
        <v>2</v>
      </c>
      <c r="D8" s="4">
        <f t="shared" si="0"/>
        <v>60</v>
      </c>
      <c r="E8" s="6">
        <v>0.98</v>
      </c>
      <c r="F8" s="4">
        <f t="shared" si="1"/>
        <v>61.224489795918366</v>
      </c>
    </row>
    <row r="9" spans="1:6">
      <c r="A9" s="1" t="s">
        <v>8</v>
      </c>
      <c r="B9" s="6">
        <v>10</v>
      </c>
      <c r="C9" s="6">
        <v>1</v>
      </c>
      <c r="D9" s="4">
        <f t="shared" si="0"/>
        <v>10</v>
      </c>
      <c r="E9" s="6">
        <v>0.56000000000000005</v>
      </c>
      <c r="F9" s="4">
        <f t="shared" si="1"/>
        <v>17.857142857142854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C13" s="5" t="s">
        <v>9</v>
      </c>
      <c r="D13" s="4">
        <f>SUM(D6:D12)</f>
        <v>110</v>
      </c>
      <c r="E13" s="5" t="s">
        <v>35</v>
      </c>
      <c r="F13" s="4">
        <f>SUM(F6:F12)</f>
        <v>124.48979591836735</v>
      </c>
    </row>
    <row r="17" spans="1:6">
      <c r="A17" s="10" t="s">
        <v>10</v>
      </c>
    </row>
    <row r="18" spans="1:6">
      <c r="A18" s="1" t="s">
        <v>11</v>
      </c>
      <c r="B18">
        <f>D13</f>
        <v>110</v>
      </c>
      <c r="C18" s="6">
        <v>6</v>
      </c>
      <c r="D18" s="4">
        <f>C18*B18</f>
        <v>660</v>
      </c>
      <c r="F18" s="4">
        <f>F13*C18</f>
        <v>746.9387755102041</v>
      </c>
    </row>
    <row r="19" spans="1:6">
      <c r="A19" s="1" t="s">
        <v>12</v>
      </c>
      <c r="B19" s="6">
        <v>10</v>
      </c>
      <c r="C19" s="6">
        <v>1</v>
      </c>
      <c r="D19" s="4">
        <f t="shared" ref="D19:D20" si="2">C19*B19</f>
        <v>10</v>
      </c>
      <c r="E19" s="6">
        <v>0.5</v>
      </c>
      <c r="F19" s="4">
        <f t="shared" ref="F18:F20" si="3">D19/E19</f>
        <v>20</v>
      </c>
    </row>
    <row r="20" spans="1:6">
      <c r="A20" s="1" t="s">
        <v>13</v>
      </c>
      <c r="B20" s="6">
        <v>300</v>
      </c>
      <c r="C20" s="6">
        <v>1</v>
      </c>
      <c r="D20" s="4">
        <v>150</v>
      </c>
      <c r="E20" s="6">
        <v>0.8</v>
      </c>
      <c r="F20" s="4">
        <f t="shared" si="3"/>
        <v>187.5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C23" s="5" t="s">
        <v>14</v>
      </c>
      <c r="D23" s="4">
        <f>SUM(D18:D20)</f>
        <v>820</v>
      </c>
      <c r="E23" s="5" t="s">
        <v>35</v>
      </c>
      <c r="F23" s="4">
        <f>SUM(F18:F22)</f>
        <v>954.4387755102041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16" sqref="G16"/>
    </sheetView>
  </sheetViews>
  <sheetFormatPr defaultRowHeight="15"/>
  <cols>
    <col min="2" max="2" width="14.5703125" customWidth="1"/>
    <col min="3" max="3" width="15" customWidth="1"/>
    <col min="4" max="6" width="13.5703125" customWidth="1"/>
    <col min="7" max="8" width="31.7109375" customWidth="1"/>
    <col min="9" max="9" width="16" customWidth="1"/>
    <col min="10" max="10" width="12.28515625" customWidth="1"/>
    <col min="11" max="11" width="10.28515625" bestFit="1" customWidth="1"/>
    <col min="12" max="12" width="13.85546875" customWidth="1"/>
    <col min="13" max="14" width="12" bestFit="1" customWidth="1"/>
    <col min="15" max="15" width="20.42578125" bestFit="1" customWidth="1"/>
  </cols>
  <sheetData>
    <row r="1" spans="1:11" ht="20.25" thickBot="1">
      <c r="A1" s="7" t="s">
        <v>40</v>
      </c>
    </row>
    <row r="2" spans="1:11" ht="15.75" thickTop="1"/>
    <row r="3" spans="1:11" ht="15.75" thickBot="1">
      <c r="A3" s="9" t="s">
        <v>39</v>
      </c>
    </row>
    <row r="4" spans="1:11">
      <c r="A4" s="12" t="s">
        <v>15</v>
      </c>
      <c r="B4" s="12" t="s">
        <v>24</v>
      </c>
      <c r="C4" s="12" t="s">
        <v>23</v>
      </c>
      <c r="D4" s="12" t="s">
        <v>22</v>
      </c>
      <c r="E4" s="12" t="s">
        <v>36</v>
      </c>
      <c r="F4" s="12" t="s">
        <v>37</v>
      </c>
      <c r="G4" s="12" t="s">
        <v>16</v>
      </c>
    </row>
    <row r="5" spans="1:11">
      <c r="A5" s="1">
        <v>139.63999999999999</v>
      </c>
      <c r="B5" s="1">
        <v>540</v>
      </c>
      <c r="C5" s="11">
        <f>A5/B5</f>
        <v>0.25859259259259254</v>
      </c>
      <c r="D5" s="1">
        <v>5</v>
      </c>
      <c r="E5" s="5">
        <f>B5*(D5/60)</f>
        <v>45</v>
      </c>
      <c r="F5" s="5">
        <f>A5/E5</f>
        <v>3.1031111111111107</v>
      </c>
      <c r="G5" s="1" t="s">
        <v>25</v>
      </c>
    </row>
    <row r="6" spans="1:11">
      <c r="A6" s="1">
        <v>281.29000000000002</v>
      </c>
      <c r="B6" s="1">
        <v>600</v>
      </c>
      <c r="C6" s="11">
        <f t="shared" ref="C6:C8" si="0">A6/B6</f>
        <v>0.46881666666666671</v>
      </c>
      <c r="D6" s="1">
        <v>7.4</v>
      </c>
      <c r="E6" s="5">
        <f t="shared" ref="E6:E8" si="1">B6*(D6/60)</f>
        <v>74</v>
      </c>
      <c r="F6" s="5">
        <f t="shared" ref="F6:F8" si="2">A6/E6</f>
        <v>3.8012162162162166</v>
      </c>
      <c r="G6" s="1" t="s">
        <v>27</v>
      </c>
    </row>
    <row r="7" spans="1:11">
      <c r="A7" s="1">
        <v>346.12</v>
      </c>
      <c r="B7" s="1">
        <v>865</v>
      </c>
      <c r="C7" s="11">
        <f t="shared" si="0"/>
        <v>0.4001387283236994</v>
      </c>
      <c r="D7" s="1">
        <v>7.6</v>
      </c>
      <c r="E7" s="5">
        <f t="shared" si="1"/>
        <v>109.56666666666665</v>
      </c>
      <c r="F7" s="5">
        <f t="shared" si="2"/>
        <v>3.1589899604502594</v>
      </c>
      <c r="G7" s="1" t="s">
        <v>28</v>
      </c>
    </row>
    <row r="8" spans="1:11">
      <c r="A8" s="1">
        <v>508.72</v>
      </c>
      <c r="B8" s="1">
        <v>980</v>
      </c>
      <c r="C8" s="11">
        <f t="shared" si="0"/>
        <v>0.5191020408163266</v>
      </c>
      <c r="D8" s="1">
        <v>6.7</v>
      </c>
      <c r="E8" s="5">
        <f t="shared" si="1"/>
        <v>109.43333333333334</v>
      </c>
      <c r="F8" s="5">
        <f t="shared" si="2"/>
        <v>4.6486749923850139</v>
      </c>
      <c r="G8" s="1" t="s">
        <v>30</v>
      </c>
      <c r="K8" s="2"/>
    </row>
    <row r="9" spans="1:11">
      <c r="C9" s="2"/>
      <c r="K9" s="2"/>
    </row>
    <row r="10" spans="1:11">
      <c r="C10" s="2"/>
      <c r="K10" s="2"/>
    </row>
    <row r="11" spans="1:11" ht="15.75" thickBot="1">
      <c r="A11" s="9" t="s">
        <v>17</v>
      </c>
      <c r="K11" s="2"/>
    </row>
    <row r="12" spans="1:11">
      <c r="A12" s="12" t="s">
        <v>18</v>
      </c>
      <c r="B12" s="12" t="s">
        <v>19</v>
      </c>
      <c r="C12" s="12" t="s">
        <v>20</v>
      </c>
      <c r="D12" s="12" t="s">
        <v>21</v>
      </c>
      <c r="E12" s="12" t="s">
        <v>36</v>
      </c>
      <c r="F12" s="12" t="s">
        <v>38</v>
      </c>
      <c r="G12" s="12" t="s">
        <v>16</v>
      </c>
      <c r="K12" s="2"/>
    </row>
    <row r="13" spans="1:11">
      <c r="A13" s="1">
        <v>171.56</v>
      </c>
      <c r="B13" s="1">
        <v>280</v>
      </c>
      <c r="C13" s="11">
        <f>A13/B13</f>
        <v>0.61271428571428577</v>
      </c>
      <c r="D13" s="1">
        <v>5.9</v>
      </c>
      <c r="E13" s="5">
        <f>B13*(D13/60)</f>
        <v>27.533333333333335</v>
      </c>
      <c r="F13" s="5">
        <f>A13/E13</f>
        <v>6.2309927360774813</v>
      </c>
      <c r="G13" s="1" t="s">
        <v>26</v>
      </c>
      <c r="K13" s="2"/>
    </row>
    <row r="14" spans="1:11">
      <c r="A14" s="1">
        <v>408.97</v>
      </c>
      <c r="B14" s="1">
        <v>480</v>
      </c>
      <c r="C14" s="11">
        <f t="shared" ref="C14:C17" si="3">A14/B14</f>
        <v>0.85202083333333334</v>
      </c>
      <c r="D14" s="1">
        <v>5.5</v>
      </c>
      <c r="E14" s="5">
        <f t="shared" ref="E14:E17" si="4">B14*(D14/60)</f>
        <v>44</v>
      </c>
      <c r="F14" s="5">
        <f>A14/E14</f>
        <v>9.2947727272727274</v>
      </c>
      <c r="G14" s="1" t="s">
        <v>29</v>
      </c>
    </row>
    <row r="15" spans="1:11">
      <c r="A15" s="13">
        <v>514.99</v>
      </c>
      <c r="B15" s="13">
        <v>800</v>
      </c>
      <c r="C15" s="14">
        <f t="shared" si="3"/>
        <v>0.64373749999999996</v>
      </c>
      <c r="D15" s="13">
        <v>8.1</v>
      </c>
      <c r="E15" s="15">
        <f t="shared" si="4"/>
        <v>107.99999999999999</v>
      </c>
      <c r="F15" s="15">
        <f>A15/E15</f>
        <v>4.7684259259259267</v>
      </c>
      <c r="G15" s="13" t="s">
        <v>31</v>
      </c>
    </row>
    <row r="16" spans="1:11">
      <c r="A16" s="3">
        <v>651.36</v>
      </c>
      <c r="B16" s="3">
        <v>980</v>
      </c>
      <c r="C16" s="16">
        <f t="shared" si="3"/>
        <v>0.66465306122448986</v>
      </c>
      <c r="D16" s="3">
        <v>7.4</v>
      </c>
      <c r="E16" s="17">
        <f t="shared" si="4"/>
        <v>120.86666666666667</v>
      </c>
      <c r="F16" s="17">
        <f>A16/E16</f>
        <v>5.3890788747931602</v>
      </c>
      <c r="G16" s="3" t="s">
        <v>41</v>
      </c>
    </row>
    <row r="17" spans="1:7">
      <c r="A17" s="3">
        <v>1050.3599999999999</v>
      </c>
      <c r="B17" s="3">
        <v>1980</v>
      </c>
      <c r="C17" s="16">
        <f t="shared" si="3"/>
        <v>0.53048484848484845</v>
      </c>
      <c r="D17" s="3">
        <v>5.2</v>
      </c>
      <c r="E17" s="17">
        <f t="shared" si="4"/>
        <v>171.6</v>
      </c>
      <c r="F17" s="17">
        <f>A17/E17</f>
        <v>6.1209790209790205</v>
      </c>
      <c r="G17" s="3" t="s">
        <v>42</v>
      </c>
    </row>
    <row r="18" spans="1:7">
      <c r="C18" s="2"/>
    </row>
    <row r="19" spans="1:7">
      <c r="C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setup1</dc:creator>
  <cp:lastModifiedBy>setup1</cp:lastModifiedBy>
  <dcterms:created xsi:type="dcterms:W3CDTF">2010-07-08T15:23:44Z</dcterms:created>
  <dcterms:modified xsi:type="dcterms:W3CDTF">2010-08-24T22:39:14Z</dcterms:modified>
</cp:coreProperties>
</file>