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275" yWindow="60" windowWidth="18960" windowHeight="1182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4" i="2"/>
  <c r="H23"/>
  <c r="H32"/>
  <c r="K25"/>
  <c r="K24"/>
  <c r="H25"/>
  <c r="H24"/>
  <c r="H16" i="1"/>
  <c r="H11"/>
  <c r="K11" s="1"/>
  <c r="H15"/>
  <c r="K15" s="1"/>
  <c r="H24"/>
  <c r="H23"/>
  <c r="K23" s="1"/>
  <c r="H29"/>
  <c r="H28"/>
  <c r="K28" s="1"/>
  <c r="H13"/>
  <c r="K13" s="1"/>
  <c r="H14"/>
  <c r="K14" s="1"/>
  <c r="H33"/>
  <c r="K33" s="1"/>
  <c r="H21"/>
  <c r="K21" s="1"/>
  <c r="H22"/>
  <c r="H17"/>
  <c r="H18"/>
  <c r="K18" s="1"/>
  <c r="H27"/>
  <c r="K27" s="1"/>
  <c r="H30"/>
  <c r="K30" s="1"/>
  <c r="H31"/>
  <c r="K31" s="1"/>
  <c r="H34"/>
  <c r="K34" s="1"/>
  <c r="H35"/>
  <c r="H36"/>
  <c r="K36" s="1"/>
  <c r="H37"/>
  <c r="K37" s="1"/>
  <c r="H38"/>
  <c r="K38" s="1"/>
  <c r="H39"/>
  <c r="K39" s="1"/>
  <c r="H41"/>
  <c r="K41" s="1"/>
  <c r="H42"/>
  <c r="K42" s="1"/>
  <c r="H43"/>
  <c r="K43" s="1"/>
  <c r="H44"/>
  <c r="K44" s="1"/>
  <c r="H45"/>
  <c r="K45" s="1"/>
  <c r="H46"/>
  <c r="K46" s="1"/>
  <c r="H47"/>
  <c r="K47" s="1"/>
  <c r="H49"/>
  <c r="K49" s="1"/>
  <c r="H50"/>
  <c r="K50" s="1"/>
  <c r="H51"/>
  <c r="K51" s="1"/>
  <c r="H52"/>
  <c r="K52" s="1"/>
  <c r="H53"/>
  <c r="K53" s="1"/>
  <c r="H54"/>
  <c r="H55"/>
  <c r="K55" s="1"/>
  <c r="H56"/>
  <c r="K56" s="1"/>
  <c r="H57"/>
  <c r="K57" s="1"/>
  <c r="H48"/>
  <c r="K48" s="1"/>
  <c r="H59"/>
  <c r="K59" s="1"/>
  <c r="H60"/>
  <c r="K60" s="1"/>
  <c r="H61"/>
  <c r="H62"/>
  <c r="K62" s="1"/>
  <c r="H63"/>
  <c r="K63" s="1"/>
  <c r="H64"/>
  <c r="K64" s="1"/>
  <c r="H65"/>
  <c r="H66"/>
  <c r="K66" s="1"/>
  <c r="H67"/>
  <c r="K67" s="1"/>
  <c r="H68"/>
  <c r="K68" s="1"/>
  <c r="H69"/>
  <c r="H70"/>
  <c r="K70" s="1"/>
  <c r="H71"/>
  <c r="K71" s="1"/>
  <c r="H72"/>
  <c r="K72" s="1"/>
  <c r="H73"/>
  <c r="H74"/>
  <c r="K74" s="1"/>
  <c r="H75"/>
  <c r="K75" s="1"/>
  <c r="H76"/>
  <c r="K76" s="1"/>
  <c r="H77"/>
  <c r="H78"/>
  <c r="K78" s="1"/>
  <c r="H79"/>
  <c r="K79" s="1"/>
  <c r="H10"/>
  <c r="K10" s="1"/>
  <c r="J11"/>
  <c r="J15"/>
  <c r="J24"/>
  <c r="J23"/>
  <c r="J29"/>
  <c r="J28"/>
  <c r="J13"/>
  <c r="J14"/>
  <c r="J33"/>
  <c r="J21"/>
  <c r="J22"/>
  <c r="J18"/>
  <c r="J27"/>
  <c r="J30"/>
  <c r="J31"/>
  <c r="J34"/>
  <c r="J35"/>
  <c r="J36"/>
  <c r="J37"/>
  <c r="J38"/>
  <c r="J39"/>
  <c r="J41"/>
  <c r="J42"/>
  <c r="J43"/>
  <c r="J44"/>
  <c r="J45"/>
  <c r="J46"/>
  <c r="J47"/>
  <c r="J49"/>
  <c r="J50"/>
  <c r="J51"/>
  <c r="J52"/>
  <c r="J53"/>
  <c r="J54"/>
  <c r="J55"/>
  <c r="J56"/>
  <c r="J57"/>
  <c r="J4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10"/>
  <c r="K22"/>
  <c r="K54"/>
  <c r="K24"/>
  <c r="K29"/>
  <c r="K35"/>
  <c r="K61"/>
  <c r="K65"/>
  <c r="K69"/>
  <c r="K73"/>
  <c r="K77"/>
  <c r="K80" l="1"/>
  <c r="H80"/>
  <c r="H81" s="1"/>
</calcChain>
</file>

<file path=xl/sharedStrings.xml><?xml version="1.0" encoding="utf-8"?>
<sst xmlns="http://schemas.openxmlformats.org/spreadsheetml/2006/main" count="242" uniqueCount="117">
  <si>
    <t>misc wiring and connectors</t>
  </si>
  <si>
    <t>2-channel DLC (data acq, load, charge) board for lifecycle testing</t>
  </si>
  <si>
    <t>Q337-ND</t>
  </si>
  <si>
    <t>Q308-ND</t>
  </si>
  <si>
    <t>BOM For:</t>
  </si>
  <si>
    <t>Date:</t>
  </si>
  <si>
    <t>OD6025-12HS-C</t>
  </si>
  <si>
    <t>Heatsinks 41.91 x 25.40 x 50.8mm for load bank</t>
  </si>
  <si>
    <t>60mm cooling fan</t>
  </si>
  <si>
    <t>PCB - PCBexpress E2 (45-64^2in boards) ($680 for 15 / 12)</t>
  </si>
  <si>
    <t>568-3244-1-ND</t>
  </si>
  <si>
    <t>Power supply TDK-Lambda 5V 20A SNG OUTPUT</t>
  </si>
  <si>
    <t>Wall xfmr 12Vdc 500ma</t>
  </si>
  <si>
    <t>Total Price $</t>
  </si>
  <si>
    <t>285-1611-ND</t>
  </si>
  <si>
    <t>345-1027-ND</t>
  </si>
  <si>
    <t>12A n-channel mosfets</t>
  </si>
  <si>
    <t>Home Depot</t>
  </si>
  <si>
    <t>Part Number</t>
  </si>
  <si>
    <t>dual DAC</t>
  </si>
  <si>
    <t>SCR200W Crockpot</t>
  </si>
  <si>
    <t>nema 5-15 receptacle for output to heater</t>
  </si>
  <si>
    <t>MC33079PGOS-ND</t>
  </si>
  <si>
    <t>8A SSR</t>
  </si>
  <si>
    <t>T983-P5P-ND</t>
  </si>
  <si>
    <t>low noise quad opamp</t>
  </si>
  <si>
    <t>AD8221ARZ-ND</t>
  </si>
  <si>
    <t>10A line entry with dpst switch and fuse</t>
  </si>
  <si>
    <t>425-2405-5-ND</t>
  </si>
  <si>
    <t>RFP12N10L</t>
  </si>
  <si>
    <t>Bud Industries PRM-14462 Rack mount enclosure</t>
  </si>
  <si>
    <t>NOMCT16-10K-ACT-ND</t>
  </si>
  <si>
    <t>Varistor 140Vrms 10mm radial</t>
  </si>
  <si>
    <t>4' x 8' sheet of 0.5" Super TUFF-R insulation</t>
  </si>
  <si>
    <t>QTY</t>
  </si>
  <si>
    <t>Arduino Duemilanove</t>
  </si>
  <si>
    <t>Thermal Chamber</t>
  </si>
  <si>
    <t>MCP4822-E/P-ND</t>
  </si>
  <si>
    <t>Description</t>
  </si>
  <si>
    <t>Insturmentation Amplifiers for data acq voltage</t>
  </si>
  <si>
    <t>Item #</t>
  </si>
  <si>
    <t>565-6883</t>
  </si>
  <si>
    <t>495-1429-ND</t>
  </si>
  <si>
    <t>dual banana binding posts red/blk</t>
  </si>
  <si>
    <t>PRM-14462</t>
  </si>
  <si>
    <t>Heatsinks 16.25 x 16.25 x 50.8mm for charger</t>
  </si>
  <si>
    <t>345-1035-ND</t>
  </si>
  <si>
    <t>10K ohm resistor packs 8ea</t>
  </si>
  <si>
    <t>Reatiler</t>
  </si>
  <si>
    <t>Sparkfun</t>
  </si>
  <si>
    <t>Digikey</t>
  </si>
  <si>
    <t>Newark</t>
  </si>
  <si>
    <t>Mouser</t>
  </si>
  <si>
    <t>PCBExpress</t>
  </si>
  <si>
    <t>Walmart</t>
  </si>
  <si>
    <t>SCR200W</t>
  </si>
  <si>
    <t>DEV-00666</t>
  </si>
  <si>
    <t>Electronics</t>
  </si>
  <si>
    <t>Mechanical</t>
  </si>
  <si>
    <t>Areas where cost could possibly be reduced</t>
  </si>
  <si>
    <t>TC622VAT-ND</t>
  </si>
  <si>
    <t xml:space="preserve">Temp Sensor TO-220 </t>
  </si>
  <si>
    <t>Temp Sensor, Chamber control, Cell monitoring</t>
  </si>
  <si>
    <t>LM35DZ-ND</t>
  </si>
  <si>
    <t>HDM16216H-5-S00S</t>
  </si>
  <si>
    <t>Hantronix 16x2 STN LCD</t>
  </si>
  <si>
    <t>A28582-ND</t>
  </si>
  <si>
    <t>4pos 0.1" pitch female socket for connecting lm35 sensors</t>
  </si>
  <si>
    <t>A34192-ND</t>
  </si>
  <si>
    <t>4pos 0.1" pitch male plug for connecting lm35 sensors</t>
  </si>
  <si>
    <t>42819-2222</t>
  </si>
  <si>
    <t>42816-0212</t>
  </si>
  <si>
    <t>2 pos High Current connector socket for PSW and Panel connections</t>
  </si>
  <si>
    <t>2 pos High Current connector plug for PSW and Panel connections</t>
  </si>
  <si>
    <t>09-65-2038</t>
  </si>
  <si>
    <t>3pos molex KK PCB header for fan connection</t>
  </si>
  <si>
    <t>09-50-1031</t>
  </si>
  <si>
    <t>3pos molex KK crimp connector for fan connection</t>
  </si>
  <si>
    <t>Cost per channel</t>
  </si>
  <si>
    <t>charge pump voltage inverter for opamp nexative supply</t>
  </si>
  <si>
    <t>TC962COE-ND</t>
  </si>
  <si>
    <t>W121-500-ND</t>
  </si>
  <si>
    <t>500' spool of 3conductor 22AWG for temp sensors ($89.43 / 12)=7.45</t>
  </si>
  <si>
    <t>Note: can cut cost in half by using ribbon cable (MB10R-100-ND)</t>
  </si>
  <si>
    <t>501-1052-ND</t>
  </si>
  <si>
    <t>Pomona 72' Red test lead</t>
  </si>
  <si>
    <t>501-1049-ND</t>
  </si>
  <si>
    <t>Pomona 72' Black test lead</t>
  </si>
  <si>
    <t>630HR050E-ND</t>
  </si>
  <si>
    <t>50mOhm current shunts</t>
  </si>
  <si>
    <t>TLC3544</t>
  </si>
  <si>
    <t>Number systems being built =</t>
  </si>
  <si>
    <t>ORDER QTY</t>
  </si>
  <si>
    <t>ORDER COST $</t>
  </si>
  <si>
    <t>Extended Cost $</t>
  </si>
  <si>
    <t>Unit Cost $</t>
  </si>
  <si>
    <t>ORDER TOTAL$</t>
  </si>
  <si>
    <t>14BIT 4 channel, 200KSPS ADC</t>
  </si>
  <si>
    <t>Note: Can we get rid of these for cell voltages too? Voltage droop over trace?</t>
  </si>
  <si>
    <t>AD8210WYRZ-ND</t>
  </si>
  <si>
    <t>IC Current Monitor, bidirectional (replaces diff amp)</t>
  </si>
  <si>
    <t>Order?</t>
  </si>
  <si>
    <t>5mOhm current shunt</t>
  </si>
  <si>
    <t>13FR005E-ND</t>
  </si>
  <si>
    <t>Small logic level gate for switching opamps and fans</t>
  </si>
  <si>
    <t>ORDER NOW</t>
  </si>
  <si>
    <t>Y</t>
  </si>
  <si>
    <t>KPS55 5V 3W supply TDK-Lambda</t>
  </si>
  <si>
    <t>285-1421-ND</t>
  </si>
  <si>
    <t>MCP4822-E/SN-ND</t>
  </si>
  <si>
    <t>5mOhm current shunt for data acq</t>
  </si>
  <si>
    <t>50mOhm current shunts for feedback</t>
  </si>
  <si>
    <t>595-TLC3544IDW</t>
  </si>
  <si>
    <t>QTY per system</t>
  </si>
  <si>
    <t>Order QTY</t>
  </si>
  <si>
    <t>OD6025-05HB</t>
  </si>
  <si>
    <t>Total:</t>
  </si>
</sst>
</file>

<file path=xl/styles.xml><?xml version="1.0" encoding="utf-8"?>
<styleSheet xmlns="http://schemas.openxmlformats.org/spreadsheetml/2006/main">
  <numFmts count="2">
    <numFmt numFmtId="164" formatCode="m\/d\/yy;@"/>
    <numFmt numFmtId="165" formatCode="&quot;$&quot;#,##0.00"/>
  </numFmts>
  <fonts count="8">
    <font>
      <sz val="10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u/>
      <sz val="11"/>
      <color indexed="39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left"/>
    </xf>
    <xf numFmtId="0" fontId="1" fillId="0" borderId="1" xfId="0" applyNumberFormat="1" applyFont="1" applyFill="1" applyBorder="1" applyAlignment="1" applyProtection="1">
      <alignment horizontal="left"/>
    </xf>
    <xf numFmtId="0" fontId="1" fillId="0" borderId="1" xfId="0" applyNumberFormat="1" applyFont="1" applyFill="1" applyBorder="1" applyAlignment="1" applyProtection="1">
      <alignment horizontal="right"/>
    </xf>
    <xf numFmtId="0" fontId="0" fillId="0" borderId="3" xfId="0" applyNumberFormat="1" applyFont="1" applyFill="1" applyBorder="1" applyAlignment="1" applyProtection="1">
      <alignment wrapText="1"/>
    </xf>
    <xf numFmtId="0" fontId="2" fillId="0" borderId="1" xfId="0" applyNumberFormat="1" applyFont="1" applyFill="1" applyBorder="1" applyAlignment="1" applyProtection="1">
      <alignment horizontal="left"/>
    </xf>
    <xf numFmtId="0" fontId="1" fillId="2" borderId="1" xfId="0" applyNumberFormat="1" applyFont="1" applyFill="1" applyBorder="1" applyAlignment="1" applyProtection="1">
      <alignment horizontal="left"/>
    </xf>
    <xf numFmtId="0" fontId="1" fillId="3" borderId="1" xfId="0" applyNumberFormat="1" applyFont="1" applyFill="1" applyBorder="1" applyAlignment="1" applyProtection="1">
      <alignment horizontal="left"/>
    </xf>
    <xf numFmtId="0" fontId="1" fillId="3" borderId="1" xfId="0" applyNumberFormat="1" applyFont="1" applyFill="1" applyBorder="1" applyAlignment="1" applyProtection="1">
      <alignment horizontal="right"/>
    </xf>
    <xf numFmtId="0" fontId="0" fillId="3" borderId="0" xfId="0" applyFill="1">
      <alignment vertical="center"/>
    </xf>
    <xf numFmtId="0" fontId="1" fillId="4" borderId="1" xfId="0" applyNumberFormat="1" applyFont="1" applyFill="1" applyBorder="1" applyAlignment="1" applyProtection="1">
      <alignment horizontal="left"/>
    </xf>
    <xf numFmtId="0" fontId="1" fillId="4" borderId="1" xfId="0" applyNumberFormat="1" applyFont="1" applyFill="1" applyBorder="1" applyAlignment="1" applyProtection="1">
      <alignment horizontal="right"/>
    </xf>
    <xf numFmtId="0" fontId="0" fillId="4" borderId="0" xfId="0" applyFill="1">
      <alignment vertical="center"/>
    </xf>
    <xf numFmtId="0" fontId="0" fillId="0" borderId="0" xfId="0" applyNumberFormat="1" applyFont="1" applyFill="1" applyBorder="1" applyAlignment="1" applyProtection="1">
      <alignment wrapText="1"/>
    </xf>
    <xf numFmtId="0" fontId="1" fillId="0" borderId="2" xfId="0" applyNumberFormat="1" applyFont="1" applyFill="1" applyBorder="1" applyAlignment="1" applyProtection="1">
      <alignment horizontal="right"/>
    </xf>
    <xf numFmtId="0" fontId="4" fillId="3" borderId="1" xfId="0" applyNumberFormat="1" applyFont="1" applyFill="1" applyBorder="1" applyAlignment="1" applyProtection="1">
      <alignment horizontal="left"/>
    </xf>
    <xf numFmtId="0" fontId="0" fillId="3" borderId="0" xfId="0" applyFont="1" applyFill="1">
      <alignment vertical="center"/>
    </xf>
    <xf numFmtId="0" fontId="4" fillId="3" borderId="1" xfId="0" applyNumberFormat="1" applyFont="1" applyFill="1" applyBorder="1" applyAlignment="1" applyProtection="1">
      <alignment horizontal="right"/>
    </xf>
    <xf numFmtId="0" fontId="0" fillId="0" borderId="5" xfId="0" applyNumberFormat="1" applyFont="1" applyFill="1" applyBorder="1" applyAlignment="1" applyProtection="1">
      <alignment wrapText="1"/>
    </xf>
    <xf numFmtId="0" fontId="1" fillId="3" borderId="4" xfId="0" applyNumberFormat="1" applyFont="1" applyFill="1" applyBorder="1" applyAlignment="1" applyProtection="1">
      <alignment horizontal="left"/>
    </xf>
    <xf numFmtId="0" fontId="1" fillId="0" borderId="4" xfId="0" applyNumberFormat="1" applyFont="1" applyFill="1" applyBorder="1" applyAlignment="1" applyProtection="1">
      <alignment horizontal="right"/>
    </xf>
    <xf numFmtId="0" fontId="0" fillId="4" borderId="1" xfId="0" applyFill="1" applyBorder="1">
      <alignment vertical="center"/>
    </xf>
    <xf numFmtId="0" fontId="0" fillId="0" borderId="1" xfId="0" applyNumberFormat="1" applyFont="1" applyFill="1" applyBorder="1" applyAlignment="1" applyProtection="1">
      <alignment wrapText="1"/>
    </xf>
    <xf numFmtId="0" fontId="0" fillId="0" borderId="1" xfId="0" applyBorder="1">
      <alignment vertical="center"/>
    </xf>
    <xf numFmtId="0" fontId="0" fillId="0" borderId="1" xfId="0" applyNumberFormat="1" applyFill="1" applyBorder="1" applyAlignment="1" applyProtection="1">
      <alignment wrapText="1"/>
    </xf>
    <xf numFmtId="0" fontId="3" fillId="3" borderId="1" xfId="0" applyNumberFormat="1" applyFont="1" applyFill="1" applyBorder="1" applyAlignment="1" applyProtection="1">
      <alignment horizontal="left"/>
    </xf>
    <xf numFmtId="0" fontId="0" fillId="3" borderId="1" xfId="0" applyNumberFormat="1" applyFill="1" applyBorder="1" applyAlignment="1" applyProtection="1">
      <alignment wrapText="1"/>
    </xf>
    <xf numFmtId="0" fontId="0" fillId="3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5" fillId="3" borderId="1" xfId="0" applyNumberFormat="1" applyFont="1" applyFill="1" applyBorder="1" applyAlignment="1" applyProtection="1">
      <alignment horizontal="left"/>
    </xf>
    <xf numFmtId="0" fontId="0" fillId="3" borderId="1" xfId="0" applyNumberFormat="1" applyFont="1" applyFill="1" applyBorder="1" applyAlignment="1" applyProtection="1">
      <alignment wrapText="1"/>
    </xf>
    <xf numFmtId="0" fontId="6" fillId="0" borderId="1" xfId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left"/>
    </xf>
    <xf numFmtId="0" fontId="0" fillId="4" borderId="1" xfId="0" applyNumberFormat="1" applyFont="1" applyFill="1" applyBorder="1" applyAlignment="1" applyProtection="1">
      <alignment wrapText="1"/>
    </xf>
    <xf numFmtId="0" fontId="3" fillId="4" borderId="1" xfId="0" applyNumberFormat="1" applyFont="1" applyFill="1" applyBorder="1" applyAlignment="1" applyProtection="1">
      <alignment horizontal="left"/>
    </xf>
    <xf numFmtId="0" fontId="6" fillId="3" borderId="1" xfId="1" applyFill="1" applyBorder="1" applyAlignment="1" applyProtection="1">
      <alignment vertical="center"/>
    </xf>
    <xf numFmtId="0" fontId="7" fillId="0" borderId="1" xfId="0" applyFont="1" applyBorder="1">
      <alignment vertical="center"/>
    </xf>
    <xf numFmtId="0" fontId="1" fillId="5" borderId="1" xfId="0" applyNumberFormat="1" applyFont="1" applyFill="1" applyBorder="1" applyAlignment="1" applyProtection="1">
      <alignment horizontal="left"/>
    </xf>
    <xf numFmtId="0" fontId="0" fillId="5" borderId="1" xfId="0" applyNumberFormat="1" applyFont="1" applyFill="1" applyBorder="1" applyAlignment="1" applyProtection="1">
      <alignment wrapText="1"/>
    </xf>
    <xf numFmtId="0" fontId="0" fillId="5" borderId="1" xfId="0" applyFill="1" applyBorder="1">
      <alignment vertical="center"/>
    </xf>
    <xf numFmtId="0" fontId="0" fillId="5" borderId="0" xfId="0" applyNumberFormat="1" applyFont="1" applyFill="1" applyBorder="1" applyAlignment="1" applyProtection="1">
      <alignment wrapText="1"/>
    </xf>
    <xf numFmtId="0" fontId="0" fillId="5" borderId="0" xfId="0" applyFill="1">
      <alignment vertical="center"/>
    </xf>
    <xf numFmtId="0" fontId="1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right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6" borderId="0" xfId="0" applyFill="1">
      <alignment vertical="center"/>
    </xf>
    <xf numFmtId="0" fontId="1" fillId="0" borderId="0" xfId="0" applyNumberFormat="1" applyFont="1" applyFill="1" applyBorder="1" applyAlignment="1" applyProtection="1">
      <alignment horizontal="left"/>
    </xf>
    <xf numFmtId="0" fontId="6" fillId="0" borderId="0" xfId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horizontal="left"/>
    </xf>
    <xf numFmtId="0" fontId="7" fillId="0" borderId="0" xfId="0" applyFont="1">
      <alignment vertical="center"/>
    </xf>
    <xf numFmtId="165" fontId="0" fillId="0" borderId="0" xfId="0" applyNumberFormat="1">
      <alignment vertical="center"/>
    </xf>
    <xf numFmtId="165" fontId="0" fillId="0" borderId="1" xfId="0" applyNumberFormat="1" applyBorder="1">
      <alignment vertical="center"/>
    </xf>
    <xf numFmtId="165" fontId="0" fillId="3" borderId="1" xfId="0" applyNumberFormat="1" applyFill="1" applyBorder="1">
      <alignment vertical="center"/>
    </xf>
    <xf numFmtId="165" fontId="0" fillId="3" borderId="1" xfId="0" applyNumberFormat="1" applyFont="1" applyFill="1" applyBorder="1">
      <alignment vertical="center"/>
    </xf>
    <xf numFmtId="165" fontId="1" fillId="3" borderId="1" xfId="0" applyNumberFormat="1" applyFont="1" applyFill="1" applyBorder="1" applyAlignment="1" applyProtection="1">
      <alignment horizontal="right"/>
    </xf>
    <xf numFmtId="165" fontId="1" fillId="0" borderId="1" xfId="0" applyNumberFormat="1" applyFont="1" applyFill="1" applyBorder="1" applyAlignment="1" applyProtection="1">
      <alignment horizontal="right"/>
    </xf>
    <xf numFmtId="165" fontId="4" fillId="3" borderId="1" xfId="0" applyNumberFormat="1" applyFont="1" applyFill="1" applyBorder="1" applyAlignment="1" applyProtection="1">
      <alignment horizontal="right"/>
    </xf>
    <xf numFmtId="0" fontId="0" fillId="0" borderId="0" xfId="0" applyFill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FF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earch.digikey.com/scripts/DkSearch/dksus.dll?Detail&amp;name=W121-500-N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scripts/DkSearch/dksus.dll?Detail&amp;name=TC962COE-ND" TargetMode="External"/><Relationship Id="rId1" Type="http://schemas.openxmlformats.org/officeDocument/2006/relationships/hyperlink" Target="http://search.digikey.com/scripts/DkSearch/dksus.dll?Detail&amp;name=LM35DZ-ND" TargetMode="External"/><Relationship Id="rId6" Type="http://schemas.openxmlformats.org/officeDocument/2006/relationships/hyperlink" Target="http://search.digikey.com/scripts/DkSearch/dksus.dll?Detail&amp;name=13FR005E-ND" TargetMode="External"/><Relationship Id="rId5" Type="http://schemas.openxmlformats.org/officeDocument/2006/relationships/hyperlink" Target="http://search.digikey.com/scripts/DkSearch/dksus.dll?Detail&amp;name=AD8210WYRZ-ND" TargetMode="External"/><Relationship Id="rId4" Type="http://schemas.openxmlformats.org/officeDocument/2006/relationships/hyperlink" Target="http://search.digikey.com/scripts/DkSearch/dksus.dll?Detail&amp;name=501-1049-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earch.digikey.com/scripts/DkSearch/dksus.dll?Detail&amp;name=LM35DZ-ND" TargetMode="External"/><Relationship Id="rId2" Type="http://schemas.openxmlformats.org/officeDocument/2006/relationships/hyperlink" Target="http://search.digikey.com/scripts/DkSearch/dksus.dll?Detail&amp;name=MCP4822-E/SN-ND" TargetMode="External"/><Relationship Id="rId1" Type="http://schemas.openxmlformats.org/officeDocument/2006/relationships/hyperlink" Target="http://search.digikey.com/scripts/DkSearch/dksus.dll?Detail&amp;name=13FR005E-ND" TargetMode="External"/><Relationship Id="rId6" Type="http://schemas.openxmlformats.org/officeDocument/2006/relationships/hyperlink" Target="http://search.digikey.com/scripts/DkSearch/dksus.dll?Detail&amp;name=W121-500-ND" TargetMode="External"/><Relationship Id="rId5" Type="http://schemas.openxmlformats.org/officeDocument/2006/relationships/hyperlink" Target="http://search.digikey.com/scripts/DkSearch/dksus.dll?Detail&amp;name=501-1049-ND" TargetMode="External"/><Relationship Id="rId4" Type="http://schemas.openxmlformats.org/officeDocument/2006/relationships/hyperlink" Target="http://search.digikey.com/scripts/DkSearch/dksus.dll?Detail&amp;name=AD8210WYRZ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1"/>
  <sheetViews>
    <sheetView zoomScaleNormal="100" workbookViewId="0">
      <selection activeCell="D4" sqref="D4"/>
    </sheetView>
  </sheetViews>
  <sheetFormatPr defaultColWidth="9.140625" defaultRowHeight="15" customHeight="1"/>
  <cols>
    <col min="1" max="1" width="10.28515625" style="41" customWidth="1"/>
    <col min="2" max="2" width="59" customWidth="1"/>
    <col min="3" max="5" width="22.140625" customWidth="1"/>
    <col min="6" max="6" width="11.7109375" customWidth="1"/>
    <col min="7" max="7" width="14.42578125" customWidth="1"/>
    <col min="8" max="8" width="15.7109375" customWidth="1"/>
    <col min="9" max="9" width="65.85546875" bestFit="1" customWidth="1"/>
    <col min="10" max="10" width="15.42578125" customWidth="1"/>
    <col min="11" max="11" width="14.85546875" bestFit="1" customWidth="1"/>
  </cols>
  <sheetData>
    <row r="1" spans="1:11" ht="15" customHeight="1">
      <c r="A1" s="1"/>
      <c r="B1" s="13"/>
      <c r="C1" s="13"/>
      <c r="D1" s="13"/>
      <c r="E1" s="13"/>
      <c r="F1" s="13"/>
      <c r="G1" s="13"/>
      <c r="H1" s="13"/>
      <c r="I1" s="13"/>
    </row>
    <row r="2" spans="1:11" ht="15" customHeight="1">
      <c r="A2" s="44" t="s">
        <v>4</v>
      </c>
      <c r="B2" s="48" t="s">
        <v>1</v>
      </c>
      <c r="C2" s="48"/>
      <c r="D2" s="42"/>
      <c r="E2" s="42"/>
      <c r="F2" s="42"/>
      <c r="G2" s="42"/>
      <c r="H2" s="42"/>
      <c r="I2" s="42"/>
    </row>
    <row r="3" spans="1:11" ht="15" customHeight="1">
      <c r="A3" s="44" t="s">
        <v>5</v>
      </c>
      <c r="B3" s="43">
        <v>40353</v>
      </c>
      <c r="D3" s="13"/>
      <c r="E3" s="13"/>
      <c r="F3" s="13"/>
      <c r="G3" s="13"/>
      <c r="H3" s="13"/>
      <c r="I3" s="13"/>
    </row>
    <row r="4" spans="1:11" ht="15" customHeight="1">
      <c r="A4" s="1"/>
      <c r="B4" s="13"/>
    </row>
    <row r="5" spans="1:11" ht="15" customHeight="1">
      <c r="A5" s="1"/>
      <c r="B5" s="47" t="s">
        <v>59</v>
      </c>
      <c r="G5" s="1"/>
    </row>
    <row r="6" spans="1:11" ht="15" customHeight="1">
      <c r="A6" s="1"/>
      <c r="I6" s="45" t="s">
        <v>91</v>
      </c>
      <c r="J6" s="46">
        <v>12</v>
      </c>
    </row>
    <row r="7" spans="1:11" ht="15" customHeight="1">
      <c r="A7" s="1"/>
    </row>
    <row r="8" spans="1:11" s="41" customFormat="1" ht="15" customHeight="1">
      <c r="A8" s="37" t="s">
        <v>40</v>
      </c>
      <c r="B8" s="37" t="s">
        <v>38</v>
      </c>
      <c r="C8" s="37" t="s">
        <v>18</v>
      </c>
      <c r="D8" s="37" t="s">
        <v>48</v>
      </c>
      <c r="E8" s="37" t="s">
        <v>101</v>
      </c>
      <c r="F8" s="37" t="s">
        <v>34</v>
      </c>
      <c r="G8" s="37" t="s">
        <v>95</v>
      </c>
      <c r="H8" s="37" t="s">
        <v>94</v>
      </c>
      <c r="I8" s="39"/>
      <c r="J8" s="39" t="s">
        <v>92</v>
      </c>
      <c r="K8" s="39" t="s">
        <v>93</v>
      </c>
    </row>
    <row r="9" spans="1:11" s="12" customFormat="1" ht="15" customHeight="1">
      <c r="A9" s="37"/>
      <c r="B9" s="10" t="s">
        <v>57</v>
      </c>
      <c r="C9" s="10"/>
      <c r="D9" s="10"/>
      <c r="E9" s="10"/>
      <c r="F9" s="10"/>
      <c r="G9" s="10"/>
      <c r="H9" s="10"/>
      <c r="I9" s="21"/>
      <c r="J9" s="21"/>
      <c r="K9" s="21"/>
    </row>
    <row r="10" spans="1:11" ht="15" customHeight="1">
      <c r="A10" s="38">
        <v>1</v>
      </c>
      <c r="B10" s="2" t="s">
        <v>35</v>
      </c>
      <c r="C10" s="2" t="s">
        <v>56</v>
      </c>
      <c r="D10" s="2" t="s">
        <v>49</v>
      </c>
      <c r="E10" s="2">
        <v>1</v>
      </c>
      <c r="F10" s="3">
        <v>1</v>
      </c>
      <c r="G10" s="3">
        <v>29.95</v>
      </c>
      <c r="H10" s="3">
        <f>G10*F10*E10</f>
        <v>29.95</v>
      </c>
      <c r="I10" s="22"/>
      <c r="J10" s="23">
        <f>F10*J$6</f>
        <v>12</v>
      </c>
      <c r="K10" s="23">
        <f>H10*J$6</f>
        <v>359.4</v>
      </c>
    </row>
    <row r="11" spans="1:11" ht="15" customHeight="1">
      <c r="A11" s="38">
        <v>2</v>
      </c>
      <c r="B11" s="2" t="s">
        <v>65</v>
      </c>
      <c r="C11" s="23" t="s">
        <v>64</v>
      </c>
      <c r="D11" s="24" t="s">
        <v>52</v>
      </c>
      <c r="E11" s="24">
        <v>1</v>
      </c>
      <c r="F11" s="2">
        <v>1</v>
      </c>
      <c r="G11" s="2">
        <v>7.43</v>
      </c>
      <c r="H11" s="3">
        <f t="shared" ref="H11:H61" si="0">G11*F11*E11</f>
        <v>7.43</v>
      </c>
      <c r="I11" s="22"/>
      <c r="J11" s="23">
        <f>F11*J$6</f>
        <v>12</v>
      </c>
      <c r="K11" s="23">
        <f>H11*J$6</f>
        <v>89.16</v>
      </c>
    </row>
    <row r="12" spans="1:11" ht="15" customHeight="1">
      <c r="A12" s="38">
        <v>3</v>
      </c>
      <c r="B12" s="2"/>
      <c r="C12" s="23"/>
      <c r="D12" s="24"/>
      <c r="E12" s="24"/>
      <c r="F12" s="2"/>
      <c r="G12" s="2"/>
      <c r="H12" s="3"/>
      <c r="I12" s="22"/>
      <c r="J12" s="23"/>
      <c r="K12" s="23"/>
    </row>
    <row r="13" spans="1:11" s="9" customFormat="1" ht="15" customHeight="1">
      <c r="A13" s="38">
        <v>4</v>
      </c>
      <c r="B13" s="7" t="s">
        <v>39</v>
      </c>
      <c r="C13" s="25" t="s">
        <v>26</v>
      </c>
      <c r="D13" s="25" t="s">
        <v>50</v>
      </c>
      <c r="E13" s="25">
        <v>1</v>
      </c>
      <c r="F13" s="8">
        <v>2</v>
      </c>
      <c r="G13" s="8">
        <v>5.42</v>
      </c>
      <c r="H13" s="3">
        <f t="shared" ref="H13:H18" si="1">G13*F13*E13</f>
        <v>10.84</v>
      </c>
      <c r="I13" s="26" t="s">
        <v>98</v>
      </c>
      <c r="J13" s="27">
        <f>F13*J$6</f>
        <v>24</v>
      </c>
      <c r="K13" s="27">
        <f>H13*J$6</f>
        <v>130.07999999999998</v>
      </c>
    </row>
    <row r="14" spans="1:11" s="16" customFormat="1" ht="15" customHeight="1">
      <c r="A14" s="38">
        <v>5</v>
      </c>
      <c r="B14" s="15" t="s">
        <v>97</v>
      </c>
      <c r="C14" s="28" t="s">
        <v>90</v>
      </c>
      <c r="D14" s="29" t="s">
        <v>51</v>
      </c>
      <c r="E14" s="29">
        <v>1</v>
      </c>
      <c r="F14" s="17">
        <v>1</v>
      </c>
      <c r="G14" s="17">
        <v>11.73</v>
      </c>
      <c r="H14" s="8">
        <f t="shared" si="1"/>
        <v>11.73</v>
      </c>
      <c r="I14" s="30"/>
      <c r="J14" s="28">
        <f>F14*J$6</f>
        <v>12</v>
      </c>
      <c r="K14" s="28">
        <f>H14*J$6</f>
        <v>140.76</v>
      </c>
    </row>
    <row r="15" spans="1:11" s="9" customFormat="1" ht="15" customHeight="1">
      <c r="A15" s="38">
        <v>6</v>
      </c>
      <c r="B15" s="7" t="s">
        <v>19</v>
      </c>
      <c r="C15" s="25" t="s">
        <v>37</v>
      </c>
      <c r="D15" s="25" t="s">
        <v>50</v>
      </c>
      <c r="E15" s="25">
        <v>1</v>
      </c>
      <c r="F15" s="8">
        <v>2</v>
      </c>
      <c r="G15" s="8">
        <v>3.6</v>
      </c>
      <c r="H15" s="3">
        <f t="shared" si="1"/>
        <v>7.2</v>
      </c>
      <c r="I15" s="30"/>
      <c r="J15" s="23">
        <f>F15*J$6</f>
        <v>24</v>
      </c>
      <c r="K15" s="23">
        <f>H15*J$6</f>
        <v>86.4</v>
      </c>
    </row>
    <row r="16" spans="1:11" ht="15" customHeight="1">
      <c r="A16" s="38">
        <v>7</v>
      </c>
      <c r="B16" s="2" t="s">
        <v>102</v>
      </c>
      <c r="C16" s="31" t="s">
        <v>103</v>
      </c>
      <c r="D16" s="5" t="s">
        <v>50</v>
      </c>
      <c r="E16" s="5">
        <v>1</v>
      </c>
      <c r="F16" s="3">
        <v>1</v>
      </c>
      <c r="G16" s="3">
        <v>1.72</v>
      </c>
      <c r="H16" s="3">
        <f t="shared" si="1"/>
        <v>1.72</v>
      </c>
      <c r="I16" s="22"/>
      <c r="J16" s="23"/>
      <c r="K16" s="23"/>
    </row>
    <row r="17" spans="1:11" ht="15" customHeight="1">
      <c r="A17" s="38">
        <v>8</v>
      </c>
      <c r="B17" s="2" t="s">
        <v>100</v>
      </c>
      <c r="C17" s="31" t="s">
        <v>99</v>
      </c>
      <c r="D17" s="5" t="s">
        <v>50</v>
      </c>
      <c r="E17" s="5">
        <v>1</v>
      </c>
      <c r="F17" s="3">
        <v>2</v>
      </c>
      <c r="G17" s="3">
        <v>4.07</v>
      </c>
      <c r="H17" s="3">
        <f t="shared" si="1"/>
        <v>8.14</v>
      </c>
      <c r="I17" s="22"/>
      <c r="J17" s="23"/>
      <c r="K17" s="23"/>
    </row>
    <row r="18" spans="1:11" ht="15" customHeight="1">
      <c r="A18" s="38">
        <v>9</v>
      </c>
      <c r="B18" s="2" t="s">
        <v>61</v>
      </c>
      <c r="C18" s="23" t="s">
        <v>60</v>
      </c>
      <c r="D18" s="24" t="s">
        <v>50</v>
      </c>
      <c r="E18" s="24">
        <v>1</v>
      </c>
      <c r="F18" s="2">
        <v>4</v>
      </c>
      <c r="G18" s="2">
        <v>1.46</v>
      </c>
      <c r="H18" s="3">
        <f t="shared" si="1"/>
        <v>5.84</v>
      </c>
      <c r="I18" s="22"/>
      <c r="J18" s="23">
        <f>F18*J$6</f>
        <v>48</v>
      </c>
      <c r="K18" s="23">
        <f>H18*J$6</f>
        <v>70.08</v>
      </c>
    </row>
    <row r="19" spans="1:11" ht="15" customHeight="1">
      <c r="A19" s="38">
        <v>10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1:11" ht="15" customHeight="1">
      <c r="A20" s="38">
        <v>11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1:11" ht="15" customHeight="1">
      <c r="A21" s="38">
        <v>12</v>
      </c>
      <c r="B21" s="2" t="s">
        <v>16</v>
      </c>
      <c r="C21" s="5" t="s">
        <v>29</v>
      </c>
      <c r="D21" s="5" t="s">
        <v>50</v>
      </c>
      <c r="E21" s="5">
        <v>1</v>
      </c>
      <c r="F21" s="3">
        <v>16</v>
      </c>
      <c r="G21" s="3">
        <v>0.89</v>
      </c>
      <c r="H21" s="3">
        <f t="shared" si="0"/>
        <v>14.24</v>
      </c>
      <c r="I21" s="22"/>
      <c r="J21" s="23">
        <f>F21*J$6</f>
        <v>192</v>
      </c>
      <c r="K21" s="23">
        <f>H21*J$6</f>
        <v>170.88</v>
      </c>
    </row>
    <row r="22" spans="1:11" ht="15" customHeight="1">
      <c r="A22" s="38">
        <v>13</v>
      </c>
      <c r="B22" s="2" t="s">
        <v>89</v>
      </c>
      <c r="C22" s="5" t="s">
        <v>88</v>
      </c>
      <c r="D22" s="5" t="s">
        <v>50</v>
      </c>
      <c r="E22" s="5">
        <v>1</v>
      </c>
      <c r="F22" s="3">
        <v>16</v>
      </c>
      <c r="G22" s="3">
        <v>0.44500000000000001</v>
      </c>
      <c r="H22" s="3">
        <f>G22*F22*E22</f>
        <v>7.12</v>
      </c>
      <c r="I22" s="22"/>
      <c r="J22" s="23">
        <f>F22*J$6</f>
        <v>192</v>
      </c>
      <c r="K22" s="23">
        <f>H22*J$6</f>
        <v>85.44</v>
      </c>
    </row>
    <row r="23" spans="1:11" s="9" customFormat="1" ht="15" customHeight="1">
      <c r="A23" s="38">
        <v>14</v>
      </c>
      <c r="B23" s="7" t="s">
        <v>25</v>
      </c>
      <c r="C23" s="25" t="s">
        <v>22</v>
      </c>
      <c r="D23" s="25" t="s">
        <v>50</v>
      </c>
      <c r="E23" s="25">
        <v>1</v>
      </c>
      <c r="F23" s="8">
        <v>8</v>
      </c>
      <c r="G23" s="8">
        <v>1.44</v>
      </c>
      <c r="H23" s="3">
        <f>G23*F23*E23</f>
        <v>11.52</v>
      </c>
      <c r="I23" s="30"/>
      <c r="J23" s="23">
        <f>F23*J$6</f>
        <v>96</v>
      </c>
      <c r="K23" s="23">
        <f>H23*J$6</f>
        <v>138.24</v>
      </c>
    </row>
    <row r="24" spans="1:11" ht="15" customHeight="1">
      <c r="A24" s="38">
        <v>15</v>
      </c>
      <c r="B24" s="2" t="s">
        <v>47</v>
      </c>
      <c r="C24" s="32" t="s">
        <v>31</v>
      </c>
      <c r="D24" s="32" t="s">
        <v>50</v>
      </c>
      <c r="E24" s="32"/>
      <c r="F24" s="3">
        <v>8</v>
      </c>
      <c r="G24" s="3">
        <v>5.6</v>
      </c>
      <c r="H24" s="3">
        <f>G24*F24*E24</f>
        <v>0</v>
      </c>
      <c r="I24" s="22"/>
      <c r="J24" s="23">
        <f>F24*J$6</f>
        <v>96</v>
      </c>
      <c r="K24" s="23">
        <f>H24*J$6</f>
        <v>0</v>
      </c>
    </row>
    <row r="25" spans="1:11" ht="15" customHeight="1">
      <c r="A25" s="38">
        <v>16</v>
      </c>
      <c r="B25" s="2"/>
      <c r="C25" s="5"/>
      <c r="D25" s="5"/>
      <c r="E25" s="5"/>
      <c r="F25" s="3"/>
      <c r="G25" s="3"/>
      <c r="H25" s="3"/>
      <c r="I25" s="22"/>
      <c r="J25" s="23"/>
      <c r="K25" s="23"/>
    </row>
    <row r="26" spans="1:11" ht="15" customHeight="1">
      <c r="A26" s="38">
        <v>17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1:11" ht="15" customHeight="1">
      <c r="A27" s="38">
        <v>18</v>
      </c>
      <c r="B27" s="2" t="s">
        <v>62</v>
      </c>
      <c r="C27" s="31" t="s">
        <v>63</v>
      </c>
      <c r="D27" s="24" t="s">
        <v>50</v>
      </c>
      <c r="E27" s="24">
        <v>1</v>
      </c>
      <c r="F27" s="2">
        <v>4</v>
      </c>
      <c r="G27" s="2">
        <v>1.37</v>
      </c>
      <c r="H27" s="3">
        <f t="shared" si="0"/>
        <v>5.48</v>
      </c>
      <c r="I27" s="22"/>
      <c r="J27" s="23">
        <f>F27*J$6</f>
        <v>48</v>
      </c>
      <c r="K27" s="23">
        <f>H27*J$6</f>
        <v>65.760000000000005</v>
      </c>
    </row>
    <row r="28" spans="1:11" ht="15" customHeight="1">
      <c r="A28" s="38">
        <v>19</v>
      </c>
      <c r="B28" s="2" t="s">
        <v>104</v>
      </c>
      <c r="C28" s="2" t="s">
        <v>10</v>
      </c>
      <c r="D28" s="2" t="s">
        <v>50</v>
      </c>
      <c r="E28" s="2">
        <v>1</v>
      </c>
      <c r="F28" s="3">
        <v>6</v>
      </c>
      <c r="G28" s="3">
        <v>0.54</v>
      </c>
      <c r="H28" s="3">
        <f>G28*F28*E28</f>
        <v>3.24</v>
      </c>
      <c r="I28" s="22"/>
      <c r="J28" s="23">
        <f>F28*J$6</f>
        <v>72</v>
      </c>
      <c r="K28" s="23">
        <f>H28*J$6</f>
        <v>38.880000000000003</v>
      </c>
    </row>
    <row r="29" spans="1:11" ht="15" customHeight="1">
      <c r="A29" s="38">
        <v>20</v>
      </c>
      <c r="B29" s="2" t="s">
        <v>8</v>
      </c>
      <c r="C29" s="22" t="s">
        <v>6</v>
      </c>
      <c r="D29" s="24" t="s">
        <v>52</v>
      </c>
      <c r="E29" s="24">
        <v>1</v>
      </c>
      <c r="F29" s="2">
        <v>2</v>
      </c>
      <c r="G29" s="2">
        <v>4.95</v>
      </c>
      <c r="H29" s="3">
        <f>G29*F29*E29</f>
        <v>9.9</v>
      </c>
      <c r="I29" s="22"/>
      <c r="J29" s="23">
        <f>F29*J$6</f>
        <v>24</v>
      </c>
      <c r="K29" s="23">
        <f>H29*J$6</f>
        <v>118.80000000000001</v>
      </c>
    </row>
    <row r="30" spans="1:11" ht="15" customHeight="1">
      <c r="A30" s="38">
        <v>21</v>
      </c>
      <c r="B30" s="2"/>
      <c r="C30" s="22"/>
      <c r="D30" s="22"/>
      <c r="E30" s="22"/>
      <c r="F30" s="2"/>
      <c r="G30" s="2"/>
      <c r="H30" s="3">
        <f t="shared" si="0"/>
        <v>0</v>
      </c>
      <c r="I30" s="22"/>
      <c r="J30" s="23">
        <f>F30*J$6</f>
        <v>0</v>
      </c>
      <c r="K30" s="23">
        <f>H30*J$6</f>
        <v>0</v>
      </c>
    </row>
    <row r="31" spans="1:11" ht="15" customHeight="1">
      <c r="A31" s="38">
        <v>22</v>
      </c>
      <c r="B31" s="2" t="s">
        <v>9</v>
      </c>
      <c r="C31" s="22"/>
      <c r="D31" s="24" t="s">
        <v>53</v>
      </c>
      <c r="E31" s="24"/>
      <c r="F31" s="3">
        <v>1</v>
      </c>
      <c r="G31" s="3">
        <v>56.6</v>
      </c>
      <c r="H31" s="3">
        <f t="shared" si="0"/>
        <v>0</v>
      </c>
      <c r="I31" s="22"/>
      <c r="J31" s="23">
        <f>F31*J$6</f>
        <v>12</v>
      </c>
      <c r="K31" s="23">
        <f>H31*J$6</f>
        <v>0</v>
      </c>
    </row>
    <row r="32" spans="1:11" ht="15" customHeight="1">
      <c r="A32" s="38">
        <v>23</v>
      </c>
      <c r="B32" s="2"/>
      <c r="C32" s="22"/>
      <c r="D32" s="24"/>
      <c r="E32" s="24"/>
      <c r="F32" s="3"/>
      <c r="G32" s="3"/>
      <c r="H32" s="3"/>
      <c r="I32" s="22"/>
      <c r="J32" s="23"/>
      <c r="K32" s="23"/>
    </row>
    <row r="33" spans="1:11" ht="15" customHeight="1">
      <c r="A33" s="38">
        <v>24</v>
      </c>
      <c r="B33" s="2" t="s">
        <v>79</v>
      </c>
      <c r="C33" s="31" t="s">
        <v>80</v>
      </c>
      <c r="D33" s="32" t="s">
        <v>50</v>
      </c>
      <c r="E33" s="32">
        <v>1</v>
      </c>
      <c r="F33" s="3">
        <v>1</v>
      </c>
      <c r="G33" s="3">
        <v>3.48</v>
      </c>
      <c r="H33" s="3">
        <f>G33*F33*E33</f>
        <v>3.48</v>
      </c>
      <c r="I33" s="22"/>
      <c r="J33" s="23">
        <f t="shared" ref="J33:J39" si="2">F33*J$6</f>
        <v>12</v>
      </c>
      <c r="K33" s="23">
        <f t="shared" ref="K33:K39" si="3">H33*J$6</f>
        <v>41.76</v>
      </c>
    </row>
    <row r="34" spans="1:11" ht="15" customHeight="1">
      <c r="A34" s="38">
        <v>25</v>
      </c>
      <c r="B34" s="2" t="s">
        <v>12</v>
      </c>
      <c r="C34" s="5" t="s">
        <v>24</v>
      </c>
      <c r="D34" s="5" t="s">
        <v>50</v>
      </c>
      <c r="E34" s="5">
        <v>1</v>
      </c>
      <c r="F34" s="3">
        <v>1</v>
      </c>
      <c r="G34" s="3">
        <v>6.98</v>
      </c>
      <c r="H34" s="3">
        <f t="shared" si="0"/>
        <v>6.98</v>
      </c>
      <c r="I34" s="22"/>
      <c r="J34" s="23">
        <f t="shared" si="2"/>
        <v>12</v>
      </c>
      <c r="K34" s="23">
        <f t="shared" si="3"/>
        <v>83.76</v>
      </c>
    </row>
    <row r="35" spans="1:11" ht="15" customHeight="1">
      <c r="A35" s="38">
        <v>26</v>
      </c>
      <c r="B35" s="2" t="s">
        <v>11</v>
      </c>
      <c r="C35" s="2" t="s">
        <v>14</v>
      </c>
      <c r="D35" s="2" t="s">
        <v>50</v>
      </c>
      <c r="E35" s="2">
        <v>1</v>
      </c>
      <c r="F35" s="3">
        <v>1</v>
      </c>
      <c r="G35" s="3">
        <v>54</v>
      </c>
      <c r="H35" s="3">
        <f t="shared" si="0"/>
        <v>54</v>
      </c>
      <c r="I35" s="22"/>
      <c r="J35" s="23">
        <f t="shared" si="2"/>
        <v>12</v>
      </c>
      <c r="K35" s="23">
        <f t="shared" si="3"/>
        <v>648</v>
      </c>
    </row>
    <row r="36" spans="1:11" s="12" customFormat="1" ht="15" customHeight="1">
      <c r="A36" s="38">
        <v>27</v>
      </c>
      <c r="B36" s="10" t="s">
        <v>58</v>
      </c>
      <c r="C36" s="34"/>
      <c r="D36" s="34"/>
      <c r="E36" s="34"/>
      <c r="F36" s="11"/>
      <c r="G36" s="11"/>
      <c r="H36" s="3">
        <f t="shared" si="0"/>
        <v>0</v>
      </c>
      <c r="I36" s="33"/>
      <c r="J36" s="23">
        <f t="shared" si="2"/>
        <v>0</v>
      </c>
      <c r="K36" s="23">
        <f t="shared" si="3"/>
        <v>0</v>
      </c>
    </row>
    <row r="37" spans="1:11" ht="15" customHeight="1">
      <c r="A37" s="38">
        <v>28</v>
      </c>
      <c r="B37" s="2" t="s">
        <v>45</v>
      </c>
      <c r="C37" s="32" t="s">
        <v>15</v>
      </c>
      <c r="D37" s="32" t="s">
        <v>50</v>
      </c>
      <c r="E37" s="32">
        <v>0</v>
      </c>
      <c r="F37" s="3">
        <v>0</v>
      </c>
      <c r="G37" s="3">
        <v>2.25</v>
      </c>
      <c r="H37" s="3">
        <f t="shared" si="0"/>
        <v>0</v>
      </c>
      <c r="I37" s="22"/>
      <c r="J37" s="23">
        <f t="shared" si="2"/>
        <v>0</v>
      </c>
      <c r="K37" s="23">
        <f t="shared" si="3"/>
        <v>0</v>
      </c>
    </row>
    <row r="38" spans="1:11" ht="15" customHeight="1">
      <c r="A38" s="38">
        <v>29</v>
      </c>
      <c r="B38" s="2" t="s">
        <v>7</v>
      </c>
      <c r="C38" s="32" t="s">
        <v>46</v>
      </c>
      <c r="D38" s="32" t="s">
        <v>50</v>
      </c>
      <c r="E38" s="32">
        <v>1</v>
      </c>
      <c r="F38" s="3">
        <v>16</v>
      </c>
      <c r="G38" s="3">
        <v>2.2000000000000002</v>
      </c>
      <c r="H38" s="3">
        <f t="shared" si="0"/>
        <v>35.200000000000003</v>
      </c>
      <c r="I38" s="22"/>
      <c r="J38" s="23">
        <f t="shared" si="2"/>
        <v>192</v>
      </c>
      <c r="K38" s="23">
        <f t="shared" si="3"/>
        <v>422.40000000000003</v>
      </c>
    </row>
    <row r="39" spans="1:11" ht="15" customHeight="1">
      <c r="A39" s="38">
        <v>30</v>
      </c>
      <c r="B39" s="2" t="s">
        <v>30</v>
      </c>
      <c r="C39" s="32" t="s">
        <v>44</v>
      </c>
      <c r="D39" s="32" t="s">
        <v>51</v>
      </c>
      <c r="E39" s="32">
        <v>1</v>
      </c>
      <c r="F39" s="3">
        <v>1</v>
      </c>
      <c r="G39" s="3">
        <v>35</v>
      </c>
      <c r="H39" s="3">
        <f t="shared" si="0"/>
        <v>35</v>
      </c>
      <c r="I39" s="22"/>
      <c r="J39" s="23">
        <f t="shared" si="2"/>
        <v>12</v>
      </c>
      <c r="K39" s="23">
        <f t="shared" si="3"/>
        <v>420</v>
      </c>
    </row>
    <row r="40" spans="1:11" ht="15" customHeight="1">
      <c r="A40" s="38">
        <v>31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1" ht="15" customHeight="1">
      <c r="A41" s="38">
        <v>32</v>
      </c>
      <c r="B41" s="22"/>
      <c r="C41" s="23"/>
      <c r="D41" s="23"/>
      <c r="E41" s="23"/>
      <c r="F41" s="22"/>
      <c r="G41" s="22"/>
      <c r="H41" s="3">
        <f t="shared" si="0"/>
        <v>0</v>
      </c>
      <c r="I41" s="23"/>
      <c r="J41" s="23">
        <f t="shared" ref="J41:J57" si="4">F41*J$6</f>
        <v>0</v>
      </c>
      <c r="K41" s="23">
        <f t="shared" ref="K41:K57" si="5">H41*J$6</f>
        <v>0</v>
      </c>
    </row>
    <row r="42" spans="1:11" ht="15" customHeight="1">
      <c r="A42" s="38">
        <v>33</v>
      </c>
      <c r="B42" s="23"/>
      <c r="C42" s="23"/>
      <c r="D42" s="23"/>
      <c r="E42" s="23"/>
      <c r="F42" s="23"/>
      <c r="G42" s="23"/>
      <c r="H42" s="3">
        <f t="shared" si="0"/>
        <v>0</v>
      </c>
      <c r="I42" s="23"/>
      <c r="J42" s="23">
        <f t="shared" si="4"/>
        <v>0</v>
      </c>
      <c r="K42" s="23">
        <f t="shared" si="5"/>
        <v>0</v>
      </c>
    </row>
    <row r="43" spans="1:11" s="12" customFormat="1" ht="15" customHeight="1">
      <c r="A43" s="38">
        <v>34</v>
      </c>
      <c r="B43" s="10" t="s">
        <v>0</v>
      </c>
      <c r="C43" s="33"/>
      <c r="D43" s="33"/>
      <c r="E43" s="33"/>
      <c r="F43" s="11">
        <v>1</v>
      </c>
      <c r="G43" s="11">
        <v>10</v>
      </c>
      <c r="H43" s="3">
        <f t="shared" si="0"/>
        <v>0</v>
      </c>
      <c r="I43" s="33"/>
      <c r="J43" s="23">
        <f t="shared" si="4"/>
        <v>12</v>
      </c>
      <c r="K43" s="23">
        <f t="shared" si="5"/>
        <v>0</v>
      </c>
    </row>
    <row r="44" spans="1:11" ht="15" customHeight="1">
      <c r="A44" s="38">
        <v>35</v>
      </c>
      <c r="B44" s="2" t="s">
        <v>43</v>
      </c>
      <c r="C44" s="32" t="s">
        <v>41</v>
      </c>
      <c r="D44" s="32" t="s">
        <v>52</v>
      </c>
      <c r="E44" s="32">
        <v>1</v>
      </c>
      <c r="F44" s="3">
        <v>4</v>
      </c>
      <c r="G44" s="3">
        <v>2.8</v>
      </c>
      <c r="H44" s="3">
        <f t="shared" si="0"/>
        <v>11.2</v>
      </c>
      <c r="I44" s="22"/>
      <c r="J44" s="23">
        <f t="shared" si="4"/>
        <v>48</v>
      </c>
      <c r="K44" s="23">
        <f t="shared" si="5"/>
        <v>134.39999999999998</v>
      </c>
    </row>
    <row r="45" spans="1:11" ht="15" customHeight="1">
      <c r="A45" s="38">
        <v>36</v>
      </c>
      <c r="B45" s="2" t="s">
        <v>85</v>
      </c>
      <c r="C45" s="23" t="s">
        <v>84</v>
      </c>
      <c r="D45" s="24" t="s">
        <v>50</v>
      </c>
      <c r="E45" s="24">
        <v>1</v>
      </c>
      <c r="F45" s="2">
        <v>4</v>
      </c>
      <c r="G45" s="2">
        <v>4.5599999999999996</v>
      </c>
      <c r="H45" s="3">
        <f t="shared" si="0"/>
        <v>18.239999999999998</v>
      </c>
      <c r="I45" s="22"/>
      <c r="J45" s="23">
        <f t="shared" si="4"/>
        <v>48</v>
      </c>
      <c r="K45" s="23">
        <f t="shared" si="5"/>
        <v>218.88</v>
      </c>
    </row>
    <row r="46" spans="1:11" ht="15" customHeight="1">
      <c r="A46" s="38">
        <v>37</v>
      </c>
      <c r="B46" s="2" t="s">
        <v>87</v>
      </c>
      <c r="C46" s="31" t="s">
        <v>86</v>
      </c>
      <c r="D46" s="24" t="s">
        <v>50</v>
      </c>
      <c r="E46" s="24">
        <v>1</v>
      </c>
      <c r="F46" s="2">
        <v>4</v>
      </c>
      <c r="G46" s="2">
        <v>4.5599999999999996</v>
      </c>
      <c r="H46" s="3">
        <f t="shared" si="0"/>
        <v>18.239999999999998</v>
      </c>
      <c r="I46" s="22"/>
      <c r="J46" s="23">
        <f t="shared" si="4"/>
        <v>48</v>
      </c>
      <c r="K46" s="23">
        <f t="shared" si="5"/>
        <v>218.88</v>
      </c>
    </row>
    <row r="47" spans="1:11" ht="15" customHeight="1">
      <c r="A47" s="38">
        <v>38</v>
      </c>
      <c r="B47" s="2"/>
      <c r="C47" s="31"/>
      <c r="D47" s="24"/>
      <c r="E47" s="24"/>
      <c r="F47" s="2"/>
      <c r="G47" s="2"/>
      <c r="H47" s="3">
        <f t="shared" si="0"/>
        <v>0</v>
      </c>
      <c r="I47" s="22"/>
      <c r="J47" s="23">
        <f t="shared" si="4"/>
        <v>0</v>
      </c>
      <c r="K47" s="23">
        <f t="shared" si="5"/>
        <v>0</v>
      </c>
    </row>
    <row r="48" spans="1:11" s="9" customFormat="1" ht="15" customHeight="1">
      <c r="A48" s="38">
        <v>39</v>
      </c>
      <c r="B48" s="7" t="s">
        <v>82</v>
      </c>
      <c r="C48" s="35" t="s">
        <v>81</v>
      </c>
      <c r="D48" s="26" t="s">
        <v>50</v>
      </c>
      <c r="E48" s="26">
        <v>1</v>
      </c>
      <c r="F48" s="7">
        <v>1</v>
      </c>
      <c r="G48" s="7">
        <v>7.45</v>
      </c>
      <c r="H48" s="8">
        <f>G48*F48*E48</f>
        <v>7.45</v>
      </c>
      <c r="I48" s="26" t="s">
        <v>83</v>
      </c>
      <c r="J48" s="27">
        <f t="shared" si="4"/>
        <v>12</v>
      </c>
      <c r="K48" s="27">
        <f t="shared" si="5"/>
        <v>89.4</v>
      </c>
    </row>
    <row r="49" spans="1:11" ht="15" customHeight="1">
      <c r="A49" s="38">
        <v>40</v>
      </c>
      <c r="B49" s="2" t="s">
        <v>67</v>
      </c>
      <c r="C49" s="23" t="s">
        <v>66</v>
      </c>
      <c r="D49" s="24" t="s">
        <v>50</v>
      </c>
      <c r="E49" s="24">
        <v>1</v>
      </c>
      <c r="F49" s="2">
        <v>4</v>
      </c>
      <c r="G49" s="2">
        <v>0.63</v>
      </c>
      <c r="H49" s="3">
        <f t="shared" si="0"/>
        <v>2.52</v>
      </c>
      <c r="I49" s="22"/>
      <c r="J49" s="23">
        <f t="shared" si="4"/>
        <v>48</v>
      </c>
      <c r="K49" s="23">
        <f t="shared" si="5"/>
        <v>30.240000000000002</v>
      </c>
    </row>
    <row r="50" spans="1:11" ht="15" customHeight="1">
      <c r="A50" s="38">
        <v>41</v>
      </c>
      <c r="B50" s="2" t="s">
        <v>69</v>
      </c>
      <c r="C50" s="23" t="s">
        <v>68</v>
      </c>
      <c r="D50" s="23" t="s">
        <v>50</v>
      </c>
      <c r="E50" s="23">
        <v>1</v>
      </c>
      <c r="F50" s="2">
        <v>4</v>
      </c>
      <c r="G50" s="2">
        <v>0.50800000000000001</v>
      </c>
      <c r="H50" s="3">
        <f t="shared" si="0"/>
        <v>2.032</v>
      </c>
      <c r="I50" s="23"/>
      <c r="J50" s="23">
        <f t="shared" si="4"/>
        <v>48</v>
      </c>
      <c r="K50" s="23">
        <f t="shared" si="5"/>
        <v>24.384</v>
      </c>
    </row>
    <row r="51" spans="1:11" ht="15" customHeight="1">
      <c r="A51" s="38">
        <v>42</v>
      </c>
      <c r="B51" s="23"/>
      <c r="C51" s="23"/>
      <c r="D51" s="23"/>
      <c r="E51" s="23"/>
      <c r="F51" s="23"/>
      <c r="G51" s="23"/>
      <c r="H51" s="3">
        <f t="shared" si="0"/>
        <v>0</v>
      </c>
      <c r="I51" s="23"/>
      <c r="J51" s="23">
        <f t="shared" si="4"/>
        <v>0</v>
      </c>
      <c r="K51" s="23">
        <f t="shared" si="5"/>
        <v>0</v>
      </c>
    </row>
    <row r="52" spans="1:11" ht="15" customHeight="1">
      <c r="A52" s="38">
        <v>43</v>
      </c>
      <c r="B52" s="23" t="s">
        <v>72</v>
      </c>
      <c r="C52" s="36" t="s">
        <v>70</v>
      </c>
      <c r="D52" s="23" t="s">
        <v>52</v>
      </c>
      <c r="E52" s="23">
        <v>1</v>
      </c>
      <c r="F52" s="23">
        <v>3</v>
      </c>
      <c r="G52" s="23">
        <v>1.94</v>
      </c>
      <c r="H52" s="3">
        <f t="shared" si="0"/>
        <v>5.82</v>
      </c>
      <c r="I52" s="23"/>
      <c r="J52" s="23">
        <f t="shared" si="4"/>
        <v>36</v>
      </c>
      <c r="K52" s="23">
        <f t="shared" si="5"/>
        <v>69.84</v>
      </c>
    </row>
    <row r="53" spans="1:11" ht="15" customHeight="1">
      <c r="A53" s="38">
        <v>44</v>
      </c>
      <c r="B53" s="2" t="s">
        <v>73</v>
      </c>
      <c r="C53" s="23" t="s">
        <v>71</v>
      </c>
      <c r="D53" s="24" t="s">
        <v>52</v>
      </c>
      <c r="E53" s="24">
        <v>1</v>
      </c>
      <c r="F53" s="2">
        <v>3</v>
      </c>
      <c r="G53" s="2">
        <v>1.1499999999999999</v>
      </c>
      <c r="H53" s="3">
        <f t="shared" si="0"/>
        <v>3.4499999999999997</v>
      </c>
      <c r="I53" s="22"/>
      <c r="J53" s="23">
        <f t="shared" si="4"/>
        <v>36</v>
      </c>
      <c r="K53" s="23">
        <f t="shared" si="5"/>
        <v>41.4</v>
      </c>
    </row>
    <row r="54" spans="1:11" ht="15" customHeight="1">
      <c r="A54" s="38">
        <v>45</v>
      </c>
      <c r="B54" s="2"/>
      <c r="C54" s="22"/>
      <c r="D54" s="22"/>
      <c r="E54" s="22"/>
      <c r="F54" s="2"/>
      <c r="G54" s="2"/>
      <c r="H54" s="3">
        <f t="shared" si="0"/>
        <v>0</v>
      </c>
      <c r="I54" s="22"/>
      <c r="J54" s="23">
        <f t="shared" si="4"/>
        <v>0</v>
      </c>
      <c r="K54" s="23">
        <f t="shared" si="5"/>
        <v>0</v>
      </c>
    </row>
    <row r="55" spans="1:11" ht="15" customHeight="1">
      <c r="A55" s="38">
        <v>46</v>
      </c>
      <c r="B55" s="2" t="s">
        <v>75</v>
      </c>
      <c r="C55" s="23" t="s">
        <v>74</v>
      </c>
      <c r="D55" s="24" t="s">
        <v>52</v>
      </c>
      <c r="E55" s="24">
        <v>1</v>
      </c>
      <c r="F55" s="2">
        <v>2</v>
      </c>
      <c r="G55" s="2">
        <v>0.52</v>
      </c>
      <c r="H55" s="3">
        <f t="shared" si="0"/>
        <v>1.04</v>
      </c>
      <c r="I55" s="22"/>
      <c r="J55" s="23">
        <f t="shared" si="4"/>
        <v>24</v>
      </c>
      <c r="K55" s="23">
        <f t="shared" si="5"/>
        <v>12.48</v>
      </c>
    </row>
    <row r="56" spans="1:11" ht="15" customHeight="1">
      <c r="A56" s="38">
        <v>47</v>
      </c>
      <c r="B56" s="2" t="s">
        <v>77</v>
      </c>
      <c r="C56" s="23" t="s">
        <v>76</v>
      </c>
      <c r="D56" s="24" t="s">
        <v>52</v>
      </c>
      <c r="E56" s="24">
        <v>1</v>
      </c>
      <c r="F56" s="2">
        <v>2</v>
      </c>
      <c r="G56" s="2">
        <v>0.55000000000000004</v>
      </c>
      <c r="H56" s="3">
        <f t="shared" si="0"/>
        <v>1.1000000000000001</v>
      </c>
      <c r="I56" s="22"/>
      <c r="J56" s="23">
        <f t="shared" si="4"/>
        <v>24</v>
      </c>
      <c r="K56" s="23">
        <f t="shared" si="5"/>
        <v>13.200000000000001</v>
      </c>
    </row>
    <row r="57" spans="1:11" ht="15" customHeight="1">
      <c r="A57" s="38">
        <v>48</v>
      </c>
      <c r="B57" s="2"/>
      <c r="C57" s="23"/>
      <c r="D57" s="24"/>
      <c r="E57" s="24"/>
      <c r="F57" s="2"/>
      <c r="G57" s="2"/>
      <c r="H57" s="3">
        <f t="shared" si="0"/>
        <v>0</v>
      </c>
      <c r="I57" s="22"/>
      <c r="J57" s="23">
        <f t="shared" si="4"/>
        <v>0</v>
      </c>
      <c r="K57" s="23">
        <f t="shared" si="5"/>
        <v>0</v>
      </c>
    </row>
    <row r="58" spans="1:11" ht="15" customHeight="1">
      <c r="A58" s="38">
        <v>49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</row>
    <row r="59" spans="1:11" ht="15" customHeight="1">
      <c r="A59" s="38">
        <v>50</v>
      </c>
      <c r="B59" s="2"/>
      <c r="C59" s="23"/>
      <c r="D59" s="24"/>
      <c r="E59" s="24"/>
      <c r="F59" s="2"/>
      <c r="G59" s="2"/>
      <c r="H59" s="3">
        <f t="shared" si="0"/>
        <v>0</v>
      </c>
      <c r="I59" s="22"/>
      <c r="J59" s="23">
        <f t="shared" ref="J59:J79" si="6">F59*J$6</f>
        <v>0</v>
      </c>
      <c r="K59" s="23">
        <f t="shared" ref="K59:K79" si="7">H59*J$6</f>
        <v>0</v>
      </c>
    </row>
    <row r="60" spans="1:11" ht="15" customHeight="1">
      <c r="A60" s="38">
        <v>51</v>
      </c>
      <c r="B60" s="2"/>
      <c r="C60" s="22"/>
      <c r="D60" s="22"/>
      <c r="E60" s="22"/>
      <c r="F60" s="2"/>
      <c r="G60" s="2"/>
      <c r="H60" s="3">
        <f t="shared" si="0"/>
        <v>0</v>
      </c>
      <c r="I60" s="22"/>
      <c r="J60" s="23">
        <f t="shared" si="6"/>
        <v>0</v>
      </c>
      <c r="K60" s="23">
        <f t="shared" si="7"/>
        <v>0</v>
      </c>
    </row>
    <row r="61" spans="1:11" ht="15" customHeight="1">
      <c r="A61" s="38">
        <v>52</v>
      </c>
      <c r="B61" s="6" t="s">
        <v>36</v>
      </c>
      <c r="C61" s="2"/>
      <c r="D61" s="2"/>
      <c r="E61" s="2"/>
      <c r="F61" s="2"/>
      <c r="G61" s="2"/>
      <c r="H61" s="3">
        <f t="shared" si="0"/>
        <v>0</v>
      </c>
      <c r="I61" s="22"/>
      <c r="J61" s="23">
        <f t="shared" si="6"/>
        <v>0</v>
      </c>
      <c r="K61" s="23">
        <f t="shared" si="7"/>
        <v>0</v>
      </c>
    </row>
    <row r="62" spans="1:11" ht="15" customHeight="1">
      <c r="A62" s="38">
        <v>53</v>
      </c>
      <c r="B62" s="2" t="s">
        <v>33</v>
      </c>
      <c r="C62" s="32"/>
      <c r="D62" s="32" t="s">
        <v>17</v>
      </c>
      <c r="E62" s="32"/>
      <c r="F62" s="3">
        <v>1</v>
      </c>
      <c r="G62" s="3">
        <v>11</v>
      </c>
      <c r="H62" s="3">
        <f t="shared" ref="H62:H79" si="8">G62*F62*E62</f>
        <v>0</v>
      </c>
      <c r="I62" s="22"/>
      <c r="J62" s="23">
        <f t="shared" si="6"/>
        <v>12</v>
      </c>
      <c r="K62" s="23">
        <f t="shared" si="7"/>
        <v>0</v>
      </c>
    </row>
    <row r="63" spans="1:11" ht="15" customHeight="1">
      <c r="A63" s="38">
        <v>54</v>
      </c>
      <c r="B63" s="2" t="s">
        <v>23</v>
      </c>
      <c r="C63" s="32" t="s">
        <v>28</v>
      </c>
      <c r="D63" s="32" t="s">
        <v>50</v>
      </c>
      <c r="E63" s="32">
        <v>1</v>
      </c>
      <c r="F63" s="3">
        <v>1</v>
      </c>
      <c r="G63" s="3">
        <v>9.4</v>
      </c>
      <c r="H63" s="3">
        <f t="shared" si="8"/>
        <v>9.4</v>
      </c>
      <c r="I63" s="22"/>
      <c r="J63" s="23">
        <f t="shared" si="6"/>
        <v>12</v>
      </c>
      <c r="K63" s="23">
        <f t="shared" si="7"/>
        <v>112.80000000000001</v>
      </c>
    </row>
    <row r="64" spans="1:11" ht="15" customHeight="1">
      <c r="A64" s="38">
        <v>55</v>
      </c>
      <c r="B64" s="5" t="s">
        <v>32</v>
      </c>
      <c r="C64" s="5" t="s">
        <v>42</v>
      </c>
      <c r="D64" s="5" t="s">
        <v>50</v>
      </c>
      <c r="E64" s="5">
        <v>1</v>
      </c>
      <c r="F64" s="3">
        <v>1</v>
      </c>
      <c r="G64" s="3">
        <v>0.51</v>
      </c>
      <c r="H64" s="3">
        <f t="shared" si="8"/>
        <v>0.51</v>
      </c>
      <c r="I64" s="22"/>
      <c r="J64" s="23">
        <f t="shared" si="6"/>
        <v>12</v>
      </c>
      <c r="K64" s="23">
        <f t="shared" si="7"/>
        <v>6.12</v>
      </c>
    </row>
    <row r="65" spans="1:11" ht="17.25" customHeight="1">
      <c r="A65" s="38">
        <v>56</v>
      </c>
      <c r="B65" s="2" t="s">
        <v>20</v>
      </c>
      <c r="C65" s="2" t="s">
        <v>55</v>
      </c>
      <c r="D65" s="2" t="s">
        <v>54</v>
      </c>
      <c r="E65" s="2"/>
      <c r="F65" s="3">
        <v>1</v>
      </c>
      <c r="G65" s="3">
        <v>10</v>
      </c>
      <c r="H65" s="3">
        <f t="shared" si="8"/>
        <v>0</v>
      </c>
      <c r="I65" s="22"/>
      <c r="J65" s="23">
        <f t="shared" si="6"/>
        <v>12</v>
      </c>
      <c r="K65" s="23">
        <f t="shared" si="7"/>
        <v>0</v>
      </c>
    </row>
    <row r="66" spans="1:11" s="9" customFormat="1" ht="15" customHeight="1">
      <c r="A66" s="38">
        <v>57</v>
      </c>
      <c r="B66" s="7" t="s">
        <v>27</v>
      </c>
      <c r="C66" s="25" t="s">
        <v>3</v>
      </c>
      <c r="D66" s="25" t="s">
        <v>50</v>
      </c>
      <c r="E66" s="25">
        <v>1</v>
      </c>
      <c r="F66" s="8">
        <v>1</v>
      </c>
      <c r="G66" s="8">
        <v>8.23</v>
      </c>
      <c r="H66" s="8">
        <f t="shared" si="8"/>
        <v>8.23</v>
      </c>
      <c r="I66" s="30"/>
      <c r="J66" s="27">
        <f t="shared" si="6"/>
        <v>12</v>
      </c>
      <c r="K66" s="27">
        <f t="shared" si="7"/>
        <v>98.76</v>
      </c>
    </row>
    <row r="67" spans="1:11" ht="15" customHeight="1">
      <c r="A67" s="38">
        <v>58</v>
      </c>
      <c r="B67" s="2" t="s">
        <v>21</v>
      </c>
      <c r="C67" s="32" t="s">
        <v>2</v>
      </c>
      <c r="D67" s="32" t="s">
        <v>50</v>
      </c>
      <c r="E67" s="32">
        <v>1</v>
      </c>
      <c r="F67" s="3">
        <v>1</v>
      </c>
      <c r="G67" s="3">
        <v>0.5</v>
      </c>
      <c r="H67" s="3">
        <f t="shared" si="8"/>
        <v>0.5</v>
      </c>
      <c r="I67" s="22"/>
      <c r="J67" s="23">
        <f t="shared" si="6"/>
        <v>12</v>
      </c>
      <c r="K67" s="23">
        <f t="shared" si="7"/>
        <v>6</v>
      </c>
    </row>
    <row r="68" spans="1:11" ht="15" customHeight="1">
      <c r="A68" s="38">
        <v>59</v>
      </c>
      <c r="B68" s="2"/>
      <c r="C68" s="2"/>
      <c r="D68" s="2"/>
      <c r="E68" s="2"/>
      <c r="F68" s="2"/>
      <c r="G68" s="2"/>
      <c r="H68" s="3">
        <f t="shared" si="8"/>
        <v>0</v>
      </c>
      <c r="I68" s="22"/>
      <c r="J68" s="23">
        <f t="shared" si="6"/>
        <v>0</v>
      </c>
      <c r="K68" s="23">
        <f t="shared" si="7"/>
        <v>0</v>
      </c>
    </row>
    <row r="69" spans="1:11" ht="15" customHeight="1">
      <c r="A69" s="38">
        <v>60</v>
      </c>
      <c r="B69" s="2"/>
      <c r="C69" s="2"/>
      <c r="D69" s="2"/>
      <c r="E69" s="2"/>
      <c r="F69" s="2"/>
      <c r="G69" s="2"/>
      <c r="H69" s="3">
        <f t="shared" si="8"/>
        <v>0</v>
      </c>
      <c r="I69" s="22"/>
      <c r="J69" s="23">
        <f t="shared" si="6"/>
        <v>0</v>
      </c>
      <c r="K69" s="23">
        <f t="shared" si="7"/>
        <v>0</v>
      </c>
    </row>
    <row r="70" spans="1:11" ht="15" customHeight="1">
      <c r="A70" s="38">
        <v>61</v>
      </c>
      <c r="B70" s="2"/>
      <c r="C70" s="2"/>
      <c r="D70" s="2"/>
      <c r="E70" s="2"/>
      <c r="F70" s="2"/>
      <c r="G70" s="2"/>
      <c r="H70" s="3">
        <f t="shared" si="8"/>
        <v>0</v>
      </c>
      <c r="I70" s="22"/>
      <c r="J70" s="23">
        <f t="shared" si="6"/>
        <v>0</v>
      </c>
      <c r="K70" s="23">
        <f t="shared" si="7"/>
        <v>0</v>
      </c>
    </row>
    <row r="71" spans="1:11" ht="15" customHeight="1">
      <c r="A71" s="38">
        <v>62</v>
      </c>
      <c r="B71" s="2"/>
      <c r="C71" s="2"/>
      <c r="D71" s="2"/>
      <c r="E71" s="2"/>
      <c r="F71" s="2"/>
      <c r="G71" s="2"/>
      <c r="H71" s="3">
        <f t="shared" si="8"/>
        <v>0</v>
      </c>
      <c r="I71" s="22"/>
      <c r="J71" s="23">
        <f t="shared" si="6"/>
        <v>0</v>
      </c>
      <c r="K71" s="23">
        <f t="shared" si="7"/>
        <v>0</v>
      </c>
    </row>
    <row r="72" spans="1:11" ht="15" customHeight="1">
      <c r="A72" s="38">
        <v>63</v>
      </c>
      <c r="B72" s="2"/>
      <c r="C72" s="2"/>
      <c r="D72" s="2"/>
      <c r="E72" s="2"/>
      <c r="F72" s="2"/>
      <c r="G72" s="2"/>
      <c r="H72" s="3">
        <f t="shared" si="8"/>
        <v>0</v>
      </c>
      <c r="I72" s="22"/>
      <c r="J72" s="23">
        <f t="shared" si="6"/>
        <v>0</v>
      </c>
      <c r="K72" s="23">
        <f t="shared" si="7"/>
        <v>0</v>
      </c>
    </row>
    <row r="73" spans="1:11" ht="15" customHeight="1">
      <c r="A73" s="38">
        <v>64</v>
      </c>
      <c r="B73" s="2"/>
      <c r="C73" s="2"/>
      <c r="D73" s="2"/>
      <c r="E73" s="2"/>
      <c r="F73" s="2"/>
      <c r="G73" s="2"/>
      <c r="H73" s="3">
        <f t="shared" si="8"/>
        <v>0</v>
      </c>
      <c r="I73" s="22"/>
      <c r="J73" s="23">
        <f t="shared" si="6"/>
        <v>0</v>
      </c>
      <c r="K73" s="23">
        <f t="shared" si="7"/>
        <v>0</v>
      </c>
    </row>
    <row r="74" spans="1:11" ht="15" customHeight="1">
      <c r="A74" s="38">
        <v>65</v>
      </c>
      <c r="B74" s="2"/>
      <c r="C74" s="2"/>
      <c r="D74" s="2"/>
      <c r="E74" s="2"/>
      <c r="F74" s="2"/>
      <c r="G74" s="2"/>
      <c r="H74" s="3">
        <f t="shared" si="8"/>
        <v>0</v>
      </c>
      <c r="I74" s="22"/>
      <c r="J74" s="23">
        <f t="shared" si="6"/>
        <v>0</v>
      </c>
      <c r="K74" s="23">
        <f t="shared" si="7"/>
        <v>0</v>
      </c>
    </row>
    <row r="75" spans="1:11" ht="15" customHeight="1">
      <c r="A75" s="38">
        <v>66</v>
      </c>
      <c r="B75" s="2"/>
      <c r="C75" s="2"/>
      <c r="D75" s="2"/>
      <c r="E75" s="2"/>
      <c r="F75" s="2"/>
      <c r="G75" s="2"/>
      <c r="H75" s="3">
        <f t="shared" si="8"/>
        <v>0</v>
      </c>
      <c r="I75" s="22"/>
      <c r="J75" s="23">
        <f t="shared" si="6"/>
        <v>0</v>
      </c>
      <c r="K75" s="23">
        <f t="shared" si="7"/>
        <v>0</v>
      </c>
    </row>
    <row r="76" spans="1:11" ht="15" customHeight="1">
      <c r="A76" s="38">
        <v>67</v>
      </c>
      <c r="B76" s="2"/>
      <c r="C76" s="2"/>
      <c r="D76" s="2"/>
      <c r="E76" s="2"/>
      <c r="F76" s="2"/>
      <c r="G76" s="2"/>
      <c r="H76" s="3">
        <f t="shared" si="8"/>
        <v>0</v>
      </c>
      <c r="I76" s="22"/>
      <c r="J76" s="23">
        <f t="shared" si="6"/>
        <v>0</v>
      </c>
      <c r="K76" s="23">
        <f t="shared" si="7"/>
        <v>0</v>
      </c>
    </row>
    <row r="77" spans="1:11" ht="15" customHeight="1">
      <c r="A77" s="38">
        <v>68</v>
      </c>
      <c r="B77" s="2"/>
      <c r="C77" s="2"/>
      <c r="D77" s="2"/>
      <c r="E77" s="2"/>
      <c r="F77" s="2"/>
      <c r="G77" s="2"/>
      <c r="H77" s="3">
        <f t="shared" si="8"/>
        <v>0</v>
      </c>
      <c r="I77" s="22"/>
      <c r="J77" s="23">
        <f t="shared" si="6"/>
        <v>0</v>
      </c>
      <c r="K77" s="23">
        <f t="shared" si="7"/>
        <v>0</v>
      </c>
    </row>
    <row r="78" spans="1:11" ht="15" customHeight="1">
      <c r="A78" s="38">
        <v>69</v>
      </c>
      <c r="B78" s="2"/>
      <c r="C78" s="2"/>
      <c r="D78" s="2"/>
      <c r="E78" s="2"/>
      <c r="F78" s="2"/>
      <c r="G78" s="2"/>
      <c r="H78" s="3">
        <f t="shared" si="8"/>
        <v>0</v>
      </c>
      <c r="I78" s="22"/>
      <c r="J78" s="23">
        <f t="shared" si="6"/>
        <v>0</v>
      </c>
      <c r="K78" s="23">
        <f t="shared" si="7"/>
        <v>0</v>
      </c>
    </row>
    <row r="79" spans="1:11" ht="15" customHeight="1">
      <c r="A79" s="38">
        <v>70</v>
      </c>
      <c r="B79" s="2"/>
      <c r="C79" s="2"/>
      <c r="D79" s="2"/>
      <c r="E79" s="2"/>
      <c r="F79" s="2"/>
      <c r="G79" s="2"/>
      <c r="H79" s="3">
        <f t="shared" si="8"/>
        <v>0</v>
      </c>
      <c r="I79" s="22"/>
      <c r="J79" s="23">
        <f t="shared" si="6"/>
        <v>0</v>
      </c>
      <c r="K79" s="23">
        <f t="shared" si="7"/>
        <v>0</v>
      </c>
    </row>
    <row r="80" spans="1:11" ht="15" customHeight="1">
      <c r="A80" s="40"/>
      <c r="B80" s="13"/>
      <c r="C80" s="13"/>
      <c r="D80" s="13"/>
      <c r="E80" s="13"/>
      <c r="F80" s="18"/>
      <c r="G80" s="19" t="s">
        <v>13</v>
      </c>
      <c r="H80" s="20">
        <f>SUM(H10:H79)</f>
        <v>358.74199999999996</v>
      </c>
      <c r="I80" s="4"/>
      <c r="J80" t="s">
        <v>96</v>
      </c>
      <c r="K80">
        <f>SUM(K10:K79)</f>
        <v>4186.5839999999998</v>
      </c>
    </row>
    <row r="81" spans="7:8" ht="15" customHeight="1">
      <c r="G81" t="s">
        <v>78</v>
      </c>
      <c r="H81" s="14">
        <f>H80/2</f>
        <v>179.37099999999998</v>
      </c>
    </row>
  </sheetData>
  <mergeCells count="1">
    <mergeCell ref="B2:C2"/>
  </mergeCells>
  <hyperlinks>
    <hyperlink ref="C27" r:id="rId1" display="http://search.digikey.com/scripts/DkSearch/dksus.dll?Detail&amp;name=LM35DZ-ND"/>
    <hyperlink ref="C33" r:id="rId2" display="http://search.digikey.com/scripts/DkSearch/dksus.dll?Detail&amp;name=TC962COE-ND"/>
    <hyperlink ref="C48" r:id="rId3" display="http://search.digikey.com/scripts/DkSearch/dksus.dll?Detail&amp;name=W121-500-ND"/>
    <hyperlink ref="C46" r:id="rId4" display="http://search.digikey.com/scripts/DkSearch/dksus.dll?Detail&amp;name=501-1049-ND"/>
    <hyperlink ref="C17" r:id="rId5" display="http://search.digikey.com/scripts/DkSearch/dksus.dll?Detail&amp;name=AD8210WYRZ-ND"/>
    <hyperlink ref="C16" r:id="rId6" display="http://search.digikey.com/scripts/DkSearch/dksus.dll?Detail&amp;name=13FR005E-ND"/>
  </hyperlinks>
  <pageMargins left="0.75" right="0.75" top="1" bottom="1" header="0.5" footer="0.5"/>
  <pageSetup paperSize="17" orientation="landscape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4"/>
  <sheetViews>
    <sheetView tabSelected="1" zoomScaleNormal="100" workbookViewId="0">
      <selection activeCell="A3" sqref="A3"/>
    </sheetView>
  </sheetViews>
  <sheetFormatPr defaultColWidth="9.140625" defaultRowHeight="15" customHeight="1"/>
  <cols>
    <col min="1" max="1" width="9.140625" customWidth="1"/>
    <col min="2" max="2" width="67.5703125" bestFit="1" customWidth="1"/>
    <col min="3" max="3" width="19.5703125" customWidth="1"/>
    <col min="4" max="4" width="12.28515625" customWidth="1"/>
    <col min="5" max="5" width="10.42578125" hidden="1" customWidth="1"/>
    <col min="6" max="6" width="9.140625" hidden="1" customWidth="1"/>
    <col min="7" max="7" width="14.42578125" customWidth="1"/>
    <col min="8" max="8" width="13.7109375" hidden="1" customWidth="1"/>
    <col min="9" max="9" width="16.7109375" hidden="1" customWidth="1"/>
    <col min="10" max="10" width="15" customWidth="1"/>
    <col min="11" max="11" width="16.140625" customWidth="1"/>
  </cols>
  <sheetData>
    <row r="1" spans="1:11" ht="15" customHeight="1">
      <c r="A1" s="44" t="s">
        <v>4</v>
      </c>
      <c r="B1" s="48" t="s">
        <v>1</v>
      </c>
      <c r="C1" s="48"/>
    </row>
    <row r="2" spans="1:11" ht="15" customHeight="1">
      <c r="A2" s="44" t="s">
        <v>5</v>
      </c>
      <c r="B2" s="43">
        <v>40354</v>
      </c>
    </row>
    <row r="5" spans="1:11" s="59" customFormat="1" ht="15" customHeight="1">
      <c r="A5" s="37" t="s">
        <v>40</v>
      </c>
      <c r="B5" s="37" t="s">
        <v>38</v>
      </c>
      <c r="C5" s="37" t="s">
        <v>18</v>
      </c>
      <c r="D5" s="37" t="s">
        <v>48</v>
      </c>
      <c r="E5" s="37" t="s">
        <v>105</v>
      </c>
      <c r="F5" s="37" t="s">
        <v>113</v>
      </c>
      <c r="G5" s="37" t="s">
        <v>95</v>
      </c>
      <c r="H5" s="37" t="s">
        <v>94</v>
      </c>
      <c r="I5" s="37"/>
      <c r="J5" s="39" t="s">
        <v>114</v>
      </c>
      <c r="K5" s="39" t="s">
        <v>94</v>
      </c>
    </row>
    <row r="6" spans="1:11" ht="15" customHeight="1">
      <c r="A6" s="38">
        <v>6</v>
      </c>
      <c r="B6" s="7" t="s">
        <v>19</v>
      </c>
      <c r="C6" s="31" t="s">
        <v>109</v>
      </c>
      <c r="D6" s="25" t="s">
        <v>50</v>
      </c>
      <c r="E6" s="25" t="s">
        <v>106</v>
      </c>
      <c r="F6" s="7">
        <v>2</v>
      </c>
      <c r="G6" s="56">
        <v>3.6</v>
      </c>
      <c r="H6" s="3">
        <v>7.2</v>
      </c>
      <c r="I6" s="3"/>
      <c r="J6" s="23">
        <v>28</v>
      </c>
      <c r="K6" s="53">
        <v>100.8</v>
      </c>
    </row>
    <row r="7" spans="1:11" ht="15" customHeight="1">
      <c r="A7" s="38">
        <v>7</v>
      </c>
      <c r="B7" s="2" t="s">
        <v>110</v>
      </c>
      <c r="C7" s="31" t="s">
        <v>103</v>
      </c>
      <c r="D7" s="5" t="s">
        <v>50</v>
      </c>
      <c r="E7" s="5" t="s">
        <v>106</v>
      </c>
      <c r="F7" s="2">
        <v>1</v>
      </c>
      <c r="G7" s="57">
        <v>1.72</v>
      </c>
      <c r="H7" s="3">
        <v>1.72</v>
      </c>
      <c r="I7" s="3"/>
      <c r="J7" s="23"/>
      <c r="K7" s="53"/>
    </row>
    <row r="8" spans="1:11" s="16" customFormat="1" ht="15" customHeight="1">
      <c r="A8" s="38">
        <v>8</v>
      </c>
      <c r="B8" s="2" t="s">
        <v>100</v>
      </c>
      <c r="C8" s="49" t="s">
        <v>99</v>
      </c>
      <c r="D8" s="5" t="s">
        <v>50</v>
      </c>
      <c r="E8" s="5" t="s">
        <v>106</v>
      </c>
      <c r="F8" s="2">
        <v>10</v>
      </c>
      <c r="G8" s="57">
        <v>4.07</v>
      </c>
      <c r="H8" s="3">
        <v>40.700000000000003</v>
      </c>
      <c r="I8" s="3"/>
      <c r="J8" s="23"/>
      <c r="K8" s="53"/>
    </row>
    <row r="9" spans="1:11" s="9" customFormat="1" ht="15" customHeight="1">
      <c r="A9" s="38">
        <v>12</v>
      </c>
      <c r="B9" s="2" t="s">
        <v>16</v>
      </c>
      <c r="C9" s="50" t="s">
        <v>29</v>
      </c>
      <c r="D9" s="5" t="s">
        <v>50</v>
      </c>
      <c r="E9" s="5" t="s">
        <v>106</v>
      </c>
      <c r="F9" s="2">
        <v>16</v>
      </c>
      <c r="G9" s="57">
        <v>0.89</v>
      </c>
      <c r="H9" s="3">
        <v>14.24</v>
      </c>
      <c r="I9" s="3"/>
      <c r="J9" s="23">
        <v>224</v>
      </c>
      <c r="K9" s="53">
        <v>199.36</v>
      </c>
    </row>
    <row r="10" spans="1:11" ht="15" customHeight="1">
      <c r="A10" s="38">
        <v>13</v>
      </c>
      <c r="B10" s="2" t="s">
        <v>111</v>
      </c>
      <c r="C10" s="5" t="s">
        <v>88</v>
      </c>
      <c r="D10" s="5" t="s">
        <v>50</v>
      </c>
      <c r="E10" s="5" t="s">
        <v>106</v>
      </c>
      <c r="F10" s="2">
        <v>16</v>
      </c>
      <c r="G10" s="57">
        <v>0.44500000000000001</v>
      </c>
      <c r="H10" s="3">
        <v>7.12</v>
      </c>
      <c r="I10" s="3"/>
      <c r="J10" s="23">
        <v>224</v>
      </c>
      <c r="K10" s="53">
        <v>99.68</v>
      </c>
    </row>
    <row r="11" spans="1:11" ht="15" customHeight="1">
      <c r="A11" s="38">
        <v>18</v>
      </c>
      <c r="B11" s="2" t="s">
        <v>62</v>
      </c>
      <c r="C11" s="31" t="s">
        <v>63</v>
      </c>
      <c r="D11" s="24" t="s">
        <v>50</v>
      </c>
      <c r="E11" s="24" t="s">
        <v>106</v>
      </c>
      <c r="F11" s="2">
        <v>4</v>
      </c>
      <c r="G11" s="57">
        <v>1.37</v>
      </c>
      <c r="H11" s="3">
        <v>5.48</v>
      </c>
      <c r="I11" s="3"/>
      <c r="J11" s="23">
        <v>56</v>
      </c>
      <c r="K11" s="53">
        <v>76.72</v>
      </c>
    </row>
    <row r="12" spans="1:11" ht="15" customHeight="1">
      <c r="A12" s="38">
        <v>25</v>
      </c>
      <c r="B12" s="2" t="s">
        <v>107</v>
      </c>
      <c r="C12" s="5" t="s">
        <v>108</v>
      </c>
      <c r="D12" s="5" t="s">
        <v>50</v>
      </c>
      <c r="E12" s="5" t="s">
        <v>106</v>
      </c>
      <c r="F12" s="2">
        <v>1</v>
      </c>
      <c r="G12" s="57">
        <v>17</v>
      </c>
      <c r="H12" s="3">
        <v>17</v>
      </c>
      <c r="I12" s="3"/>
      <c r="J12" s="23">
        <v>14</v>
      </c>
      <c r="K12" s="53">
        <v>238</v>
      </c>
    </row>
    <row r="13" spans="1:11" ht="15" customHeight="1">
      <c r="A13" s="38">
        <v>26</v>
      </c>
      <c r="B13" s="2" t="s">
        <v>11</v>
      </c>
      <c r="C13" s="2" t="s">
        <v>14</v>
      </c>
      <c r="D13" s="2" t="s">
        <v>50</v>
      </c>
      <c r="E13" s="2" t="s">
        <v>106</v>
      </c>
      <c r="F13" s="2">
        <v>1</v>
      </c>
      <c r="G13" s="57">
        <v>54</v>
      </c>
      <c r="H13" s="3">
        <v>54</v>
      </c>
      <c r="I13" s="3"/>
      <c r="J13" s="23">
        <v>14</v>
      </c>
      <c r="K13" s="53">
        <v>756</v>
      </c>
    </row>
    <row r="14" spans="1:11" ht="15" customHeight="1">
      <c r="A14" s="38">
        <v>54</v>
      </c>
      <c r="B14" s="2" t="s">
        <v>23</v>
      </c>
      <c r="C14" s="32" t="s">
        <v>28</v>
      </c>
      <c r="D14" s="32" t="s">
        <v>50</v>
      </c>
      <c r="E14" s="32" t="s">
        <v>106</v>
      </c>
      <c r="F14" s="2">
        <v>1</v>
      </c>
      <c r="G14" s="57">
        <v>9.4</v>
      </c>
      <c r="H14" s="3">
        <v>9.4</v>
      </c>
      <c r="I14" s="3"/>
      <c r="J14" s="23">
        <v>14</v>
      </c>
      <c r="K14" s="53">
        <v>131.6</v>
      </c>
    </row>
    <row r="15" spans="1:11" ht="15" customHeight="1">
      <c r="A15" s="38">
        <v>55</v>
      </c>
      <c r="B15" s="5" t="s">
        <v>32</v>
      </c>
      <c r="C15" s="5" t="s">
        <v>42</v>
      </c>
      <c r="D15" s="5" t="s">
        <v>50</v>
      </c>
      <c r="E15" s="5" t="s">
        <v>106</v>
      </c>
      <c r="F15" s="2">
        <v>1</v>
      </c>
      <c r="G15" s="57">
        <v>0.51</v>
      </c>
      <c r="H15" s="3">
        <v>0.51</v>
      </c>
      <c r="I15" s="3"/>
      <c r="J15" s="23">
        <v>14</v>
      </c>
      <c r="K15" s="53">
        <v>7.1400000000000006</v>
      </c>
    </row>
    <row r="16" spans="1:11" ht="15" customHeight="1">
      <c r="A16" s="38">
        <v>29</v>
      </c>
      <c r="B16" s="2" t="s">
        <v>7</v>
      </c>
      <c r="C16" s="32" t="s">
        <v>46</v>
      </c>
      <c r="D16" s="32" t="s">
        <v>50</v>
      </c>
      <c r="E16" s="32" t="s">
        <v>106</v>
      </c>
      <c r="F16" s="2">
        <v>16</v>
      </c>
      <c r="G16" s="57">
        <v>2.2000000000000002</v>
      </c>
      <c r="H16" s="3">
        <v>35.200000000000003</v>
      </c>
      <c r="I16" s="3"/>
      <c r="J16" s="23">
        <v>224</v>
      </c>
      <c r="K16" s="53">
        <v>492.80000000000007</v>
      </c>
    </row>
    <row r="17" spans="1:11" ht="15" customHeight="1">
      <c r="A17" s="38">
        <v>36</v>
      </c>
      <c r="B17" s="2" t="s">
        <v>85</v>
      </c>
      <c r="C17" s="23" t="s">
        <v>84</v>
      </c>
      <c r="D17" s="24" t="s">
        <v>50</v>
      </c>
      <c r="E17" s="24" t="s">
        <v>106</v>
      </c>
      <c r="F17" s="2">
        <v>4</v>
      </c>
      <c r="G17" s="57">
        <v>4.5599999999999996</v>
      </c>
      <c r="H17" s="3">
        <v>18.239999999999998</v>
      </c>
      <c r="I17" s="3"/>
      <c r="J17" s="23">
        <v>56</v>
      </c>
      <c r="K17" s="53">
        <v>255.35999999999999</v>
      </c>
    </row>
    <row r="18" spans="1:11" ht="15" customHeight="1">
      <c r="A18" s="38">
        <v>37</v>
      </c>
      <c r="B18" s="2" t="s">
        <v>87</v>
      </c>
      <c r="C18" s="31" t="s">
        <v>86</v>
      </c>
      <c r="D18" s="24" t="s">
        <v>50</v>
      </c>
      <c r="E18" s="24" t="s">
        <v>106</v>
      </c>
      <c r="F18" s="2">
        <v>4</v>
      </c>
      <c r="G18" s="57">
        <v>4.5599999999999996</v>
      </c>
      <c r="H18" s="3">
        <v>18.239999999999998</v>
      </c>
      <c r="I18" s="3"/>
      <c r="J18" s="23">
        <v>56</v>
      </c>
      <c r="K18" s="53">
        <v>255.35999999999999</v>
      </c>
    </row>
    <row r="19" spans="1:11" ht="15" customHeight="1">
      <c r="A19" s="38">
        <v>39</v>
      </c>
      <c r="B19" s="7" t="s">
        <v>82</v>
      </c>
      <c r="C19" s="35" t="s">
        <v>81</v>
      </c>
      <c r="D19" s="26" t="s">
        <v>50</v>
      </c>
      <c r="E19" s="26" t="s">
        <v>106</v>
      </c>
      <c r="F19" s="7">
        <v>1</v>
      </c>
      <c r="G19" s="56">
        <v>7.45</v>
      </c>
      <c r="H19" s="3">
        <v>7.45</v>
      </c>
      <c r="I19" s="3"/>
      <c r="J19" s="27">
        <v>14</v>
      </c>
      <c r="K19" s="54">
        <v>104.3</v>
      </c>
    </row>
    <row r="20" spans="1:11" ht="15" customHeight="1">
      <c r="A20" s="38">
        <v>40</v>
      </c>
      <c r="B20" s="2" t="s">
        <v>67</v>
      </c>
      <c r="C20" s="23" t="s">
        <v>66</v>
      </c>
      <c r="D20" s="24" t="s">
        <v>50</v>
      </c>
      <c r="E20" s="24" t="s">
        <v>106</v>
      </c>
      <c r="F20" s="2">
        <v>4</v>
      </c>
      <c r="G20" s="57">
        <v>0.63</v>
      </c>
      <c r="H20" s="3">
        <v>2.52</v>
      </c>
      <c r="I20" s="3"/>
      <c r="J20" s="23">
        <v>56</v>
      </c>
      <c r="K20" s="53">
        <v>35.28</v>
      </c>
    </row>
    <row r="21" spans="1:11" ht="15" customHeight="1">
      <c r="A21" s="38">
        <v>41</v>
      </c>
      <c r="B21" s="2" t="s">
        <v>69</v>
      </c>
      <c r="C21" s="23" t="s">
        <v>68</v>
      </c>
      <c r="D21" s="23" t="s">
        <v>50</v>
      </c>
      <c r="E21" s="23" t="s">
        <v>106</v>
      </c>
      <c r="F21" s="2">
        <v>4</v>
      </c>
      <c r="G21" s="57">
        <v>0.50800000000000001</v>
      </c>
      <c r="H21" s="3">
        <v>2.032</v>
      </c>
      <c r="I21" s="3"/>
      <c r="J21" s="23">
        <v>56</v>
      </c>
      <c r="K21" s="53">
        <v>28.448</v>
      </c>
    </row>
    <row r="22" spans="1:11" ht="15" customHeight="1">
      <c r="A22" s="38"/>
      <c r="B22" s="2"/>
      <c r="C22" s="23"/>
      <c r="D22" s="23"/>
      <c r="E22" s="23"/>
      <c r="F22" s="2"/>
      <c r="G22" s="57"/>
      <c r="H22" s="3"/>
      <c r="I22" s="3"/>
      <c r="J22" s="23"/>
      <c r="K22" s="53"/>
    </row>
    <row r="23" spans="1:11" ht="15" customHeight="1">
      <c r="A23" s="38">
        <v>20</v>
      </c>
      <c r="B23" s="2" t="s">
        <v>8</v>
      </c>
      <c r="C23" s="51" t="s">
        <v>115</v>
      </c>
      <c r="D23" s="24" t="s">
        <v>52</v>
      </c>
      <c r="E23" s="24"/>
      <c r="F23" s="2">
        <v>2</v>
      </c>
      <c r="G23" s="57">
        <v>9.18</v>
      </c>
      <c r="H23" s="3">
        <f>G23*F23</f>
        <v>18.36</v>
      </c>
      <c r="I23" s="3"/>
      <c r="J23" s="23">
        <v>2</v>
      </c>
      <c r="K23" s="53">
        <v>18.36</v>
      </c>
    </row>
    <row r="24" spans="1:11" ht="15" customHeight="1">
      <c r="A24" s="38">
        <v>46</v>
      </c>
      <c r="B24" s="2" t="s">
        <v>75</v>
      </c>
      <c r="C24" s="23" t="s">
        <v>74</v>
      </c>
      <c r="D24" s="24" t="s">
        <v>52</v>
      </c>
      <c r="E24" s="24"/>
      <c r="F24" s="2">
        <v>2</v>
      </c>
      <c r="G24" s="57">
        <v>0.52</v>
      </c>
      <c r="H24" s="3">
        <f t="shared" ref="H24:H25" si="0">G24*F24</f>
        <v>1.04</v>
      </c>
      <c r="I24" s="3"/>
      <c r="J24" s="23">
        <v>2</v>
      </c>
      <c r="K24" s="53">
        <f>G24*J24</f>
        <v>1.04</v>
      </c>
    </row>
    <row r="25" spans="1:11" ht="15" customHeight="1">
      <c r="A25" s="38">
        <v>47</v>
      </c>
      <c r="B25" s="2" t="s">
        <v>77</v>
      </c>
      <c r="C25" s="23" t="s">
        <v>76</v>
      </c>
      <c r="D25" s="24" t="s">
        <v>52</v>
      </c>
      <c r="E25" s="24"/>
      <c r="F25" s="2">
        <v>2</v>
      </c>
      <c r="G25" s="57">
        <v>0.55000000000000004</v>
      </c>
      <c r="H25" s="3">
        <f t="shared" si="0"/>
        <v>1.1000000000000001</v>
      </c>
      <c r="I25" s="3"/>
      <c r="J25" s="23">
        <v>2</v>
      </c>
      <c r="K25" s="53">
        <f>G25*J25</f>
        <v>1.1000000000000001</v>
      </c>
    </row>
    <row r="26" spans="1:11" ht="15" customHeight="1">
      <c r="A26" s="38">
        <v>2</v>
      </c>
      <c r="B26" s="2" t="s">
        <v>65</v>
      </c>
      <c r="C26" s="23" t="s">
        <v>64</v>
      </c>
      <c r="D26" s="24" t="s">
        <v>52</v>
      </c>
      <c r="E26" s="24" t="s">
        <v>106</v>
      </c>
      <c r="F26" s="2">
        <v>1</v>
      </c>
      <c r="G26" s="57">
        <v>7.43</v>
      </c>
      <c r="H26" s="3">
        <v>7.43</v>
      </c>
      <c r="I26" s="3"/>
      <c r="J26" s="23">
        <v>14</v>
      </c>
      <c r="K26" s="53">
        <v>104.02</v>
      </c>
    </row>
    <row r="27" spans="1:11" s="9" customFormat="1" ht="15" customHeight="1">
      <c r="A27" s="38">
        <v>5</v>
      </c>
      <c r="B27" s="15" t="s">
        <v>97</v>
      </c>
      <c r="C27" s="23" t="s">
        <v>112</v>
      </c>
      <c r="D27" s="29" t="s">
        <v>52</v>
      </c>
      <c r="E27" s="29" t="s">
        <v>106</v>
      </c>
      <c r="F27" s="15">
        <v>1</v>
      </c>
      <c r="G27" s="58">
        <v>11.73</v>
      </c>
      <c r="H27" s="3">
        <v>11.73</v>
      </c>
      <c r="I27" s="3"/>
      <c r="J27" s="28">
        <v>14</v>
      </c>
      <c r="K27" s="55">
        <v>164.22</v>
      </c>
    </row>
    <row r="28" spans="1:11" ht="15" customHeight="1">
      <c r="A28" s="38">
        <v>35</v>
      </c>
      <c r="B28" s="2" t="s">
        <v>43</v>
      </c>
      <c r="C28" s="32" t="s">
        <v>41</v>
      </c>
      <c r="D28" s="32" t="s">
        <v>52</v>
      </c>
      <c r="E28" s="32" t="s">
        <v>106</v>
      </c>
      <c r="F28" s="2">
        <v>4</v>
      </c>
      <c r="G28" s="57">
        <v>2.8</v>
      </c>
      <c r="H28" s="3">
        <v>11.2</v>
      </c>
      <c r="I28" s="3"/>
      <c r="J28" s="23">
        <v>56</v>
      </c>
      <c r="K28" s="53">
        <v>156.79999999999998</v>
      </c>
    </row>
    <row r="29" spans="1:11" ht="15" customHeight="1">
      <c r="A29" s="38"/>
      <c r="B29" s="2"/>
      <c r="C29" s="32"/>
      <c r="D29" s="32"/>
      <c r="E29" s="32"/>
      <c r="F29" s="2"/>
      <c r="G29" s="57"/>
      <c r="H29" s="3"/>
      <c r="I29" s="3"/>
      <c r="J29" s="23"/>
      <c r="K29" s="53"/>
    </row>
    <row r="30" spans="1:11" ht="15" customHeight="1">
      <c r="A30" s="38">
        <v>1</v>
      </c>
      <c r="B30" s="2" t="s">
        <v>35</v>
      </c>
      <c r="C30" s="2" t="s">
        <v>56</v>
      </c>
      <c r="D30" s="2" t="s">
        <v>49</v>
      </c>
      <c r="E30" s="2" t="s">
        <v>106</v>
      </c>
      <c r="F30" s="2">
        <v>1</v>
      </c>
      <c r="G30" s="57">
        <v>29.95</v>
      </c>
      <c r="H30" s="3">
        <v>29.95</v>
      </c>
      <c r="I30" s="3"/>
      <c r="J30" s="23">
        <v>14</v>
      </c>
      <c r="K30" s="53">
        <v>419.3</v>
      </c>
    </row>
    <row r="31" spans="1:11" ht="15" customHeight="1">
      <c r="A31" s="41"/>
      <c r="G31" s="52"/>
      <c r="K31" s="52"/>
    </row>
    <row r="32" spans="1:11" ht="15" customHeight="1">
      <c r="A32" s="38">
        <v>30</v>
      </c>
      <c r="B32" s="2" t="s">
        <v>30</v>
      </c>
      <c r="C32" s="32" t="s">
        <v>44</v>
      </c>
      <c r="D32" s="32" t="s">
        <v>51</v>
      </c>
      <c r="E32" s="32"/>
      <c r="F32" s="2">
        <v>1</v>
      </c>
      <c r="G32" s="57">
        <v>35</v>
      </c>
      <c r="H32" s="3">
        <f>G32*F32</f>
        <v>35</v>
      </c>
      <c r="I32" s="3"/>
      <c r="J32" s="23">
        <v>1</v>
      </c>
      <c r="K32" s="53">
        <v>35</v>
      </c>
    </row>
    <row r="34" spans="10:11" ht="15" customHeight="1">
      <c r="J34" t="s">
        <v>116</v>
      </c>
      <c r="K34" s="52">
        <f>SUM(K6:K32)</f>
        <v>3680.6880000000006</v>
      </c>
    </row>
  </sheetData>
  <mergeCells count="1">
    <mergeCell ref="B1:C1"/>
  </mergeCells>
  <hyperlinks>
    <hyperlink ref="C7" r:id="rId1" display="http://search.digikey.com/scripts/DkSearch/dksus.dll?Detail&amp;name=13FR005E-ND"/>
    <hyperlink ref="C6" r:id="rId2" display="http://search.digikey.com/scripts/DkSearch/dksus.dll?Detail&amp;name=MCP4822-E/SN-ND"/>
    <hyperlink ref="C11" r:id="rId3" display="http://search.digikey.com/scripts/DkSearch/dksus.dll?Detail&amp;name=LM35DZ-ND"/>
    <hyperlink ref="C8" r:id="rId4" display="http://search.digikey.com/scripts/DkSearch/dksus.dll?Detail&amp;name=AD8210WYRZ-ND"/>
    <hyperlink ref="C18" r:id="rId5" display="http://search.digikey.com/scripts/DkSearch/dksus.dll?Detail&amp;name=501-1049-ND"/>
    <hyperlink ref="C19" r:id="rId6" display="http://search.digikey.com/scripts/DkSearch/dksus.dll?Detail&amp;name=W121-500-ND"/>
  </hyperlinks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9.140625" defaultRowHeight="15" customHeight="1"/>
  <cols>
    <col min="1" max="6" width="9.140625" customWidth="1"/>
  </cols>
  <sheetData/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setup1</cp:lastModifiedBy>
  <cp:lastPrinted>2010-06-24T13:57:20Z</cp:lastPrinted>
  <dcterms:created xsi:type="dcterms:W3CDTF">2010-06-22T19:37:41Z</dcterms:created>
  <dcterms:modified xsi:type="dcterms:W3CDTF">2010-06-25T15:12:23Z</dcterms:modified>
</cp:coreProperties>
</file>