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425" yWindow="1815" windowWidth="14640" windowHeight="7545"/>
  </bookViews>
  <sheets>
    <sheet name="2020.g." sheetId="6" r:id="rId1"/>
    <sheet name="2019.g." sheetId="11" r:id="rId2"/>
    <sheet name="2018.g." sheetId="10" r:id="rId3"/>
    <sheet name="2017.g." sheetId="9" r:id="rId4"/>
    <sheet name="2016.g." sheetId="8" r:id="rId5"/>
    <sheet name="2015.g." sheetId="7" r:id="rId6"/>
    <sheet name="2014.g." sheetId="5" r:id="rId7"/>
    <sheet name="2013.g." sheetId="2" r:id="rId8"/>
    <sheet name="2012.g." sheetId="3" r:id="rId9"/>
    <sheet name="2011.g." sheetId="4" r:id="rId10"/>
  </sheets>
  <calcPr calcId="152511"/>
</workbook>
</file>

<file path=xl/calcChain.xml><?xml version="1.0" encoding="utf-8"?>
<calcChain xmlns="http://schemas.openxmlformats.org/spreadsheetml/2006/main">
  <c r="R11" i="6" l="1"/>
  <c r="Q11" i="6"/>
  <c r="P11" i="6"/>
  <c r="O11" i="6"/>
  <c r="N11" i="6"/>
  <c r="R8" i="6"/>
  <c r="Q8" i="6"/>
  <c r="P8" i="6"/>
  <c r="O8" i="6"/>
  <c r="N8" i="6"/>
  <c r="L8" i="6"/>
  <c r="K8" i="6"/>
  <c r="J8" i="6"/>
  <c r="I8" i="6"/>
  <c r="H8" i="6"/>
  <c r="C8" i="6"/>
  <c r="D8" i="6"/>
  <c r="E8" i="6"/>
  <c r="F8" i="6"/>
  <c r="B8" i="6"/>
  <c r="Z39" i="11" l="1"/>
  <c r="Y39" i="11"/>
  <c r="X39" i="11"/>
  <c r="W39" i="11"/>
  <c r="AA39" i="11" s="1"/>
  <c r="AA38" i="11"/>
  <c r="AA37" i="11"/>
  <c r="AA36" i="11"/>
  <c r="AA35" i="11"/>
  <c r="Z31" i="11"/>
  <c r="Y31" i="11"/>
  <c r="G31" i="11"/>
  <c r="F31" i="11"/>
  <c r="E31" i="11"/>
  <c r="D31" i="11"/>
  <c r="C31" i="11"/>
  <c r="B31" i="11"/>
  <c r="I30" i="11"/>
  <c r="H30" i="11"/>
  <c r="AA30" i="11" s="1"/>
  <c r="W30" i="11" s="1"/>
  <c r="V30" i="11" s="1"/>
  <c r="I29" i="11"/>
  <c r="H29" i="11"/>
  <c r="AA29" i="11" s="1"/>
  <c r="W29" i="11" s="1"/>
  <c r="V29" i="11" s="1"/>
  <c r="I28" i="11"/>
  <c r="H28" i="11"/>
  <c r="AA28" i="11" s="1"/>
  <c r="W28" i="11" s="1"/>
  <c r="V28" i="11" s="1"/>
  <c r="I27" i="11"/>
  <c r="H27" i="11"/>
  <c r="AA27" i="11" s="1"/>
  <c r="W27" i="11" s="1"/>
  <c r="V27" i="11" s="1"/>
  <c r="I26" i="11"/>
  <c r="H26" i="11"/>
  <c r="AA26" i="11" s="1"/>
  <c r="W26" i="11" s="1"/>
  <c r="V26" i="11" s="1"/>
  <c r="I25" i="11"/>
  <c r="H25" i="11"/>
  <c r="AA25" i="11" s="1"/>
  <c r="W25" i="11" s="1"/>
  <c r="V25" i="11" s="1"/>
  <c r="I24" i="11"/>
  <c r="H24" i="11"/>
  <c r="AA24" i="11" s="1"/>
  <c r="W24" i="11" s="1"/>
  <c r="V24" i="11" s="1"/>
  <c r="I23" i="11"/>
  <c r="H23" i="11"/>
  <c r="AA23" i="11" s="1"/>
  <c r="W23" i="11" s="1"/>
  <c r="V23" i="11" s="1"/>
  <c r="I22" i="11"/>
  <c r="H22" i="11"/>
  <c r="AA22" i="11" s="1"/>
  <c r="W22" i="11" s="1"/>
  <c r="V22" i="11" s="1"/>
  <c r="I21" i="11"/>
  <c r="H21" i="11"/>
  <c r="AA21" i="11" s="1"/>
  <c r="W21" i="11" s="1"/>
  <c r="V21" i="11" s="1"/>
  <c r="I20" i="11"/>
  <c r="H20" i="11"/>
  <c r="AA20" i="11" s="1"/>
  <c r="W20" i="11" s="1"/>
  <c r="V20" i="11" s="1"/>
  <c r="I19" i="11"/>
  <c r="I31" i="11" s="1"/>
  <c r="H19" i="11"/>
  <c r="AA19" i="11" s="1"/>
  <c r="S13" i="11"/>
  <c r="M13" i="11"/>
  <c r="G13" i="11"/>
  <c r="S12" i="11"/>
  <c r="M12" i="11"/>
  <c r="G12" i="11"/>
  <c r="R11" i="11"/>
  <c r="Q11" i="11"/>
  <c r="P11" i="11"/>
  <c r="O11" i="11"/>
  <c r="N11" i="11"/>
  <c r="S11" i="11" s="1"/>
  <c r="L11" i="11"/>
  <c r="K11" i="11"/>
  <c r="J11" i="11"/>
  <c r="I11" i="11"/>
  <c r="M11" i="11" s="1"/>
  <c r="H11" i="11"/>
  <c r="G11" i="11"/>
  <c r="F11" i="11"/>
  <c r="E11" i="11"/>
  <c r="D11" i="11"/>
  <c r="C11" i="11"/>
  <c r="B11" i="11"/>
  <c r="S10" i="11"/>
  <c r="M10" i="11"/>
  <c r="G10" i="11"/>
  <c r="S9" i="11"/>
  <c r="M9" i="11"/>
  <c r="G9" i="11"/>
  <c r="R8" i="11"/>
  <c r="Q8" i="11"/>
  <c r="P8" i="11"/>
  <c r="O8" i="11"/>
  <c r="N8" i="11"/>
  <c r="S8" i="11" s="1"/>
  <c r="L8" i="11"/>
  <c r="K8" i="11"/>
  <c r="J8" i="11"/>
  <c r="I8" i="11"/>
  <c r="M8" i="11" s="1"/>
  <c r="H8" i="11"/>
  <c r="F8" i="11"/>
  <c r="E8" i="11"/>
  <c r="D8" i="11"/>
  <c r="C8" i="11"/>
  <c r="B8" i="11"/>
  <c r="G8" i="11" s="1"/>
  <c r="S7" i="11"/>
  <c r="M7" i="11"/>
  <c r="G7" i="11"/>
  <c r="W19" i="11" l="1"/>
  <c r="AA31" i="11"/>
  <c r="H31" i="11"/>
  <c r="V19" i="11" l="1"/>
  <c r="W31" i="11"/>
  <c r="V31" i="11" s="1"/>
  <c r="Z39" i="10" l="1"/>
  <c r="Y39" i="10"/>
  <c r="X39" i="10"/>
  <c r="W39" i="10"/>
  <c r="AA39" i="10" s="1"/>
  <c r="AA38" i="10"/>
  <c r="AA37" i="10"/>
  <c r="AA36" i="10"/>
  <c r="AA35" i="10"/>
  <c r="Z31" i="10"/>
  <c r="Y31" i="10"/>
  <c r="G31" i="10"/>
  <c r="F31" i="10"/>
  <c r="E31" i="10"/>
  <c r="D31" i="10"/>
  <c r="C31" i="10"/>
  <c r="B31" i="10"/>
  <c r="I30" i="10"/>
  <c r="H30" i="10"/>
  <c r="AA30" i="10" s="1"/>
  <c r="W30" i="10" s="1"/>
  <c r="V30" i="10" s="1"/>
  <c r="I29" i="10"/>
  <c r="H29" i="10"/>
  <c r="AA29" i="10" s="1"/>
  <c r="W29" i="10" s="1"/>
  <c r="V29" i="10" s="1"/>
  <c r="I28" i="10"/>
  <c r="H28" i="10"/>
  <c r="AA28" i="10" s="1"/>
  <c r="W28" i="10" s="1"/>
  <c r="V28" i="10" s="1"/>
  <c r="I27" i="10"/>
  <c r="H27" i="10"/>
  <c r="AA27" i="10" s="1"/>
  <c r="W27" i="10" s="1"/>
  <c r="V27" i="10" s="1"/>
  <c r="I26" i="10"/>
  <c r="H26" i="10"/>
  <c r="AA26" i="10" s="1"/>
  <c r="W26" i="10" s="1"/>
  <c r="V26" i="10" s="1"/>
  <c r="I25" i="10"/>
  <c r="H25" i="10"/>
  <c r="AA25" i="10" s="1"/>
  <c r="W25" i="10" s="1"/>
  <c r="V25" i="10" s="1"/>
  <c r="I24" i="10"/>
  <c r="H24" i="10"/>
  <c r="AA24" i="10" s="1"/>
  <c r="W24" i="10" s="1"/>
  <c r="V24" i="10" s="1"/>
  <c r="I23" i="10"/>
  <c r="H23" i="10"/>
  <c r="AA23" i="10" s="1"/>
  <c r="W23" i="10" s="1"/>
  <c r="V23" i="10" s="1"/>
  <c r="I22" i="10"/>
  <c r="H22" i="10"/>
  <c r="AA22" i="10" s="1"/>
  <c r="W22" i="10" s="1"/>
  <c r="V22" i="10" s="1"/>
  <c r="I21" i="10"/>
  <c r="H21" i="10"/>
  <c r="H31" i="10" s="1"/>
  <c r="I20" i="10"/>
  <c r="I31" i="10" s="1"/>
  <c r="H20" i="10"/>
  <c r="AA20" i="10" s="1"/>
  <c r="W20" i="10" s="1"/>
  <c r="V20" i="10" s="1"/>
  <c r="I19" i="10"/>
  <c r="H19" i="10"/>
  <c r="AA19" i="10" s="1"/>
  <c r="S13" i="10"/>
  <c r="M13" i="10"/>
  <c r="G13" i="10"/>
  <c r="S12" i="10"/>
  <c r="M12" i="10"/>
  <c r="G12" i="10"/>
  <c r="G11" i="10" s="1"/>
  <c r="R11" i="10"/>
  <c r="Q11" i="10"/>
  <c r="P11" i="10"/>
  <c r="O11" i="10"/>
  <c r="N11" i="10"/>
  <c r="S11" i="10" s="1"/>
  <c r="L11" i="10"/>
  <c r="K11" i="10"/>
  <c r="J11" i="10"/>
  <c r="I11" i="10"/>
  <c r="H11" i="10"/>
  <c r="M11" i="10" s="1"/>
  <c r="F11" i="10"/>
  <c r="E11" i="10"/>
  <c r="D11" i="10"/>
  <c r="C11" i="10"/>
  <c r="B11" i="10"/>
  <c r="S10" i="10"/>
  <c r="M10" i="10"/>
  <c r="G10" i="10"/>
  <c r="S9" i="10"/>
  <c r="M9" i="10"/>
  <c r="G9" i="10"/>
  <c r="R8" i="10"/>
  <c r="Q8" i="10"/>
  <c r="P8" i="10"/>
  <c r="O8" i="10"/>
  <c r="N8" i="10"/>
  <c r="S8" i="10" s="1"/>
  <c r="L8" i="10"/>
  <c r="K8" i="10"/>
  <c r="J8" i="10"/>
  <c r="I8" i="10"/>
  <c r="H8" i="10"/>
  <c r="M8" i="10" s="1"/>
  <c r="F8" i="10"/>
  <c r="E8" i="10"/>
  <c r="D8" i="10"/>
  <c r="C8" i="10"/>
  <c r="B8" i="10"/>
  <c r="G8" i="10" s="1"/>
  <c r="S7" i="10"/>
  <c r="M7" i="10"/>
  <c r="G7" i="10"/>
  <c r="AA31" i="10" l="1"/>
  <c r="W19" i="10"/>
  <c r="AA21" i="10"/>
  <c r="W21" i="10" s="1"/>
  <c r="V21" i="10" s="1"/>
  <c r="G31" i="9"/>
  <c r="F31" i="9"/>
  <c r="E31" i="9"/>
  <c r="D31" i="9"/>
  <c r="C31" i="9"/>
  <c r="B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I31" i="9" s="1"/>
  <c r="H19" i="9"/>
  <c r="H31" i="9" s="1"/>
  <c r="S13" i="9"/>
  <c r="M13" i="9"/>
  <c r="G13" i="9"/>
  <c r="S12" i="9"/>
  <c r="M12" i="9"/>
  <c r="G12" i="9"/>
  <c r="G11" i="9" s="1"/>
  <c r="R11" i="9"/>
  <c r="Q11" i="9"/>
  <c r="P11" i="9"/>
  <c r="O11" i="9"/>
  <c r="N11" i="9"/>
  <c r="S11" i="9" s="1"/>
  <c r="L11" i="9"/>
  <c r="K11" i="9"/>
  <c r="J11" i="9"/>
  <c r="I11" i="9"/>
  <c r="H11" i="9"/>
  <c r="M11" i="9" s="1"/>
  <c r="F11" i="9"/>
  <c r="E11" i="9"/>
  <c r="D11" i="9"/>
  <c r="C11" i="9"/>
  <c r="B11" i="9"/>
  <c r="S10" i="9"/>
  <c r="M10" i="9"/>
  <c r="G10" i="9"/>
  <c r="S9" i="9"/>
  <c r="M9" i="9"/>
  <c r="G9" i="9"/>
  <c r="R8" i="9"/>
  <c r="Q8" i="9"/>
  <c r="P8" i="9"/>
  <c r="O8" i="9"/>
  <c r="N8" i="9"/>
  <c r="S8" i="9" s="1"/>
  <c r="L8" i="9"/>
  <c r="K8" i="9"/>
  <c r="J8" i="9"/>
  <c r="I8" i="9"/>
  <c r="H8" i="9"/>
  <c r="M8" i="9" s="1"/>
  <c r="F8" i="9"/>
  <c r="E8" i="9"/>
  <c r="D8" i="9"/>
  <c r="C8" i="9"/>
  <c r="B8" i="9"/>
  <c r="G8" i="9" s="1"/>
  <c r="S7" i="9"/>
  <c r="M7" i="9"/>
  <c r="G7" i="9"/>
  <c r="W31" i="10" l="1"/>
  <c r="V31" i="10" s="1"/>
  <c r="V19" i="10"/>
  <c r="Z40" i="8"/>
  <c r="Y40" i="8"/>
  <c r="X40" i="8"/>
  <c r="W40" i="8"/>
  <c r="AA40" i="8" s="1"/>
  <c r="AA39" i="8"/>
  <c r="AA38" i="8"/>
  <c r="AA37" i="8"/>
  <c r="AA36" i="8"/>
  <c r="Z32" i="8"/>
  <c r="Y32" i="8"/>
  <c r="G32" i="8"/>
  <c r="F32" i="8"/>
  <c r="E32" i="8"/>
  <c r="D32" i="8"/>
  <c r="C32" i="8"/>
  <c r="B32" i="8"/>
  <c r="I31" i="8"/>
  <c r="H31" i="8"/>
  <c r="AA31" i="8" s="1"/>
  <c r="W31" i="8" s="1"/>
  <c r="V31" i="8" s="1"/>
  <c r="I30" i="8"/>
  <c r="H30" i="8"/>
  <c r="AA30" i="8" s="1"/>
  <c r="W30" i="8" s="1"/>
  <c r="V30" i="8" s="1"/>
  <c r="I29" i="8"/>
  <c r="H29" i="8"/>
  <c r="AA29" i="8" s="1"/>
  <c r="W29" i="8" s="1"/>
  <c r="V29" i="8" s="1"/>
  <c r="I28" i="8"/>
  <c r="H28" i="8"/>
  <c r="AA28" i="8" s="1"/>
  <c r="W28" i="8" s="1"/>
  <c r="V28" i="8" s="1"/>
  <c r="I27" i="8"/>
  <c r="H27" i="8"/>
  <c r="AA27" i="8" s="1"/>
  <c r="W27" i="8" s="1"/>
  <c r="V27" i="8" s="1"/>
  <c r="I26" i="8"/>
  <c r="H26" i="8"/>
  <c r="AA26" i="8" s="1"/>
  <c r="W26" i="8" s="1"/>
  <c r="V26" i="8" s="1"/>
  <c r="I25" i="8"/>
  <c r="H25" i="8"/>
  <c r="AA25" i="8" s="1"/>
  <c r="W25" i="8" s="1"/>
  <c r="V25" i="8" s="1"/>
  <c r="I24" i="8"/>
  <c r="H24" i="8"/>
  <c r="AA24" i="8" s="1"/>
  <c r="W24" i="8" s="1"/>
  <c r="V24" i="8" s="1"/>
  <c r="I23" i="8"/>
  <c r="H23" i="8"/>
  <c r="AA23" i="8" s="1"/>
  <c r="W23" i="8" s="1"/>
  <c r="V23" i="8" s="1"/>
  <c r="I22" i="8"/>
  <c r="H22" i="8"/>
  <c r="AA22" i="8" s="1"/>
  <c r="W22" i="8" s="1"/>
  <c r="V22" i="8" s="1"/>
  <c r="I21" i="8"/>
  <c r="H21" i="8"/>
  <c r="AA21" i="8" s="1"/>
  <c r="W21" i="8" s="1"/>
  <c r="V21" i="8" s="1"/>
  <c r="I20" i="8"/>
  <c r="I32" i="8" s="1"/>
  <c r="H20" i="8"/>
  <c r="AA20" i="8" s="1"/>
  <c r="S14" i="8"/>
  <c r="M14" i="8"/>
  <c r="G14" i="8"/>
  <c r="S13" i="8"/>
  <c r="M13" i="8"/>
  <c r="G13" i="8"/>
  <c r="R12" i="8"/>
  <c r="Q12" i="8"/>
  <c r="P12" i="8"/>
  <c r="O12" i="8"/>
  <c r="S12" i="8" s="1"/>
  <c r="N12" i="8"/>
  <c r="L12" i="8"/>
  <c r="K12" i="8"/>
  <c r="J12" i="8"/>
  <c r="I12" i="8"/>
  <c r="H12" i="8"/>
  <c r="M12" i="8" s="1"/>
  <c r="G12" i="8"/>
  <c r="F12" i="8"/>
  <c r="E12" i="8"/>
  <c r="D12" i="8"/>
  <c r="C12" i="8"/>
  <c r="B12" i="8"/>
  <c r="S11" i="8"/>
  <c r="M11" i="8"/>
  <c r="G11" i="8"/>
  <c r="S10" i="8"/>
  <c r="M10" i="8"/>
  <c r="G10" i="8"/>
  <c r="R9" i="8"/>
  <c r="Q9" i="8"/>
  <c r="P9" i="8"/>
  <c r="O9" i="8"/>
  <c r="S9" i="8" s="1"/>
  <c r="N9" i="8"/>
  <c r="L9" i="8"/>
  <c r="K9" i="8"/>
  <c r="J9" i="8"/>
  <c r="I9" i="8"/>
  <c r="H9" i="8"/>
  <c r="M9" i="8" s="1"/>
  <c r="F9" i="8"/>
  <c r="E9" i="8"/>
  <c r="D9" i="8"/>
  <c r="C9" i="8"/>
  <c r="G9" i="8" s="1"/>
  <c r="B9" i="8"/>
  <c r="S8" i="8"/>
  <c r="M8" i="8"/>
  <c r="G8" i="8"/>
  <c r="AA32" i="8" l="1"/>
  <c r="W20" i="8"/>
  <c r="H32" i="8"/>
  <c r="Y31" i="6"/>
  <c r="Z31" i="6"/>
  <c r="Z40" i="7"/>
  <c r="Y40" i="7"/>
  <c r="X40" i="7"/>
  <c r="W40" i="7"/>
  <c r="AA40" i="7" s="1"/>
  <c r="AA39" i="7"/>
  <c r="AA38" i="7"/>
  <c r="AA37" i="7"/>
  <c r="AA36" i="7"/>
  <c r="G32" i="7"/>
  <c r="F32" i="7"/>
  <c r="E32" i="7"/>
  <c r="D32" i="7"/>
  <c r="C32" i="7"/>
  <c r="B32" i="7"/>
  <c r="I31" i="7"/>
  <c r="H31" i="7"/>
  <c r="AA31" i="7" s="1"/>
  <c r="W31" i="7" s="1"/>
  <c r="V31" i="7" s="1"/>
  <c r="I30" i="7"/>
  <c r="H30" i="7"/>
  <c r="AA30" i="7" s="1"/>
  <c r="W30" i="7" s="1"/>
  <c r="V30" i="7" s="1"/>
  <c r="I29" i="7"/>
  <c r="H29" i="7"/>
  <c r="AA29" i="7" s="1"/>
  <c r="W29" i="7" s="1"/>
  <c r="V29" i="7" s="1"/>
  <c r="I28" i="7"/>
  <c r="H28" i="7"/>
  <c r="AA28" i="7" s="1"/>
  <c r="W28" i="7" s="1"/>
  <c r="V28" i="7" s="1"/>
  <c r="I27" i="7"/>
  <c r="H27" i="7"/>
  <c r="AA27" i="7" s="1"/>
  <c r="W27" i="7" s="1"/>
  <c r="V27" i="7" s="1"/>
  <c r="I26" i="7"/>
  <c r="H26" i="7"/>
  <c r="AA26" i="7" s="1"/>
  <c r="W26" i="7" s="1"/>
  <c r="V26" i="7" s="1"/>
  <c r="I25" i="7"/>
  <c r="H25" i="7"/>
  <c r="AA25" i="7" s="1"/>
  <c r="W25" i="7" s="1"/>
  <c r="V25" i="7" s="1"/>
  <c r="I24" i="7"/>
  <c r="H24" i="7"/>
  <c r="AA24" i="7" s="1"/>
  <c r="W24" i="7" s="1"/>
  <c r="V24" i="7" s="1"/>
  <c r="I23" i="7"/>
  <c r="H23" i="7"/>
  <c r="AA23" i="7" s="1"/>
  <c r="W23" i="7" s="1"/>
  <c r="V23" i="7" s="1"/>
  <c r="I22" i="7"/>
  <c r="H22" i="7"/>
  <c r="AA22" i="7" s="1"/>
  <c r="W22" i="7" s="1"/>
  <c r="V22" i="7" s="1"/>
  <c r="I21" i="7"/>
  <c r="H21" i="7"/>
  <c r="AA21" i="7" s="1"/>
  <c r="W21" i="7" s="1"/>
  <c r="V21" i="7" s="1"/>
  <c r="I20" i="7"/>
  <c r="I32" i="7" s="1"/>
  <c r="H20" i="7"/>
  <c r="H32" i="7" s="1"/>
  <c r="Y16" i="7"/>
  <c r="X16" i="7"/>
  <c r="W16" i="7"/>
  <c r="S14" i="7"/>
  <c r="M14" i="7"/>
  <c r="G14" i="7"/>
  <c r="S13" i="7"/>
  <c r="M13" i="7"/>
  <c r="G13" i="7"/>
  <c r="R12" i="7"/>
  <c r="Q12" i="7"/>
  <c r="P12" i="7"/>
  <c r="O12" i="7"/>
  <c r="S12" i="7" s="1"/>
  <c r="N12" i="7"/>
  <c r="L12" i="7"/>
  <c r="K12" i="7"/>
  <c r="J12" i="7"/>
  <c r="I12" i="7"/>
  <c r="H12" i="7"/>
  <c r="M12" i="7" s="1"/>
  <c r="G12" i="7"/>
  <c r="F12" i="7"/>
  <c r="E12" i="7"/>
  <c r="D12" i="7"/>
  <c r="C12" i="7"/>
  <c r="B12" i="7"/>
  <c r="S11" i="7"/>
  <c r="M11" i="7"/>
  <c r="G11" i="7"/>
  <c r="S10" i="7"/>
  <c r="M10" i="7"/>
  <c r="G10" i="7"/>
  <c r="R9" i="7"/>
  <c r="Q9" i="7"/>
  <c r="P9" i="7"/>
  <c r="O9" i="7"/>
  <c r="S9" i="7" s="1"/>
  <c r="N9" i="7"/>
  <c r="L9" i="7"/>
  <c r="K9" i="7"/>
  <c r="J9" i="7"/>
  <c r="I9" i="7"/>
  <c r="H9" i="7"/>
  <c r="M9" i="7" s="1"/>
  <c r="G9" i="7"/>
  <c r="F9" i="7"/>
  <c r="E9" i="7"/>
  <c r="D9" i="7"/>
  <c r="C9" i="7"/>
  <c r="B9" i="7"/>
  <c r="S8" i="7"/>
  <c r="M8" i="7"/>
  <c r="G8" i="7"/>
  <c r="W32" i="8" l="1"/>
  <c r="V32" i="8" s="1"/>
  <c r="V20" i="8"/>
  <c r="AA20" i="7"/>
  <c r="W20" i="7" l="1"/>
  <c r="AA32" i="7"/>
  <c r="G7" i="6"/>
  <c r="M7" i="6"/>
  <c r="S7" i="6"/>
  <c r="Z39" i="6"/>
  <c r="Y39" i="6"/>
  <c r="X39" i="6"/>
  <c r="W39" i="6"/>
  <c r="AA38" i="6"/>
  <c r="AA37" i="6"/>
  <c r="AA36" i="6"/>
  <c r="AA35" i="6"/>
  <c r="G31" i="6"/>
  <c r="F31" i="6"/>
  <c r="E31" i="6"/>
  <c r="D31" i="6"/>
  <c r="C31" i="6"/>
  <c r="B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S13" i="6"/>
  <c r="M13" i="6"/>
  <c r="G13" i="6"/>
  <c r="S12" i="6"/>
  <c r="M12" i="6"/>
  <c r="G12" i="6"/>
  <c r="L11" i="6"/>
  <c r="K11" i="6"/>
  <c r="J11" i="6"/>
  <c r="I11" i="6"/>
  <c r="H11" i="6"/>
  <c r="F11" i="6"/>
  <c r="E11" i="6"/>
  <c r="D11" i="6"/>
  <c r="C11" i="6"/>
  <c r="B11" i="6"/>
  <c r="S10" i="6"/>
  <c r="M10" i="6"/>
  <c r="G10" i="6"/>
  <c r="S9" i="6"/>
  <c r="M9" i="6"/>
  <c r="G9" i="6"/>
  <c r="AA19" i="6" l="1"/>
  <c r="AA21" i="6"/>
  <c r="W21" i="6" s="1"/>
  <c r="V21" i="6" s="1"/>
  <c r="AA23" i="6"/>
  <c r="AA25" i="6"/>
  <c r="W25" i="6" s="1"/>
  <c r="V25" i="6" s="1"/>
  <c r="AA27" i="6"/>
  <c r="AA29" i="6"/>
  <c r="W29" i="6" s="1"/>
  <c r="V29" i="6" s="1"/>
  <c r="AA20" i="6"/>
  <c r="AA22" i="6"/>
  <c r="W22" i="6" s="1"/>
  <c r="V22" i="6" s="1"/>
  <c r="AA24" i="6"/>
  <c r="W24" i="6" s="1"/>
  <c r="V24" i="6" s="1"/>
  <c r="AA26" i="6"/>
  <c r="W26" i="6" s="1"/>
  <c r="V26" i="6" s="1"/>
  <c r="AA28" i="6"/>
  <c r="AA30" i="6"/>
  <c r="W30" i="6" s="1"/>
  <c r="V30" i="6" s="1"/>
  <c r="V20" i="7"/>
  <c r="W32" i="7"/>
  <c r="V32" i="7" s="1"/>
  <c r="W28" i="6"/>
  <c r="V28" i="6" s="1"/>
  <c r="W23" i="6"/>
  <c r="V23" i="6" s="1"/>
  <c r="W27" i="6"/>
  <c r="V27" i="6" s="1"/>
  <c r="G11" i="6"/>
  <c r="G8" i="6"/>
  <c r="I31" i="6"/>
  <c r="S11" i="6"/>
  <c r="S8" i="6"/>
  <c r="M11" i="6"/>
  <c r="M8" i="6"/>
  <c r="AA39" i="6"/>
  <c r="H31" i="6"/>
  <c r="B9" i="5"/>
  <c r="C9" i="5"/>
  <c r="D9" i="5"/>
  <c r="E9" i="5"/>
  <c r="F9" i="5"/>
  <c r="H9" i="5"/>
  <c r="I9" i="5"/>
  <c r="J9" i="5"/>
  <c r="K9" i="5"/>
  <c r="L9" i="5"/>
  <c r="N9" i="5"/>
  <c r="O9" i="5"/>
  <c r="P9" i="5"/>
  <c r="Q9" i="5"/>
  <c r="R9" i="5"/>
  <c r="B12" i="5"/>
  <c r="C12" i="5"/>
  <c r="D12" i="5"/>
  <c r="E12" i="5"/>
  <c r="F12" i="5"/>
  <c r="Z40" i="5"/>
  <c r="Y40" i="5"/>
  <c r="X40" i="5"/>
  <c r="W40" i="5"/>
  <c r="AA39" i="5"/>
  <c r="AA38" i="5"/>
  <c r="AA37" i="5"/>
  <c r="AA36" i="5"/>
  <c r="G32" i="5"/>
  <c r="F32" i="5"/>
  <c r="E32" i="5"/>
  <c r="D32" i="5"/>
  <c r="C32" i="5"/>
  <c r="B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I32" i="5" s="1"/>
  <c r="H20" i="5"/>
  <c r="S14" i="5"/>
  <c r="M14" i="5"/>
  <c r="G14" i="5"/>
  <c r="S13" i="5"/>
  <c r="M13" i="5"/>
  <c r="G13" i="5"/>
  <c r="R12" i="5"/>
  <c r="Q12" i="5"/>
  <c r="P12" i="5"/>
  <c r="O12" i="5"/>
  <c r="N12" i="5"/>
  <c r="L12" i="5"/>
  <c r="K12" i="5"/>
  <c r="J12" i="5"/>
  <c r="I12" i="5"/>
  <c r="H12" i="5"/>
  <c r="S11" i="5"/>
  <c r="M11" i="5"/>
  <c r="G11" i="5"/>
  <c r="S10" i="5"/>
  <c r="M10" i="5"/>
  <c r="G10" i="5"/>
  <c r="S8" i="5"/>
  <c r="M8" i="5"/>
  <c r="G8" i="5"/>
  <c r="W19" i="6" l="1"/>
  <c r="V19" i="6" s="1"/>
  <c r="AA31" i="6"/>
  <c r="W20" i="6"/>
  <c r="V20" i="6" s="1"/>
  <c r="H32" i="5"/>
  <c r="M9" i="5"/>
  <c r="M12" i="5"/>
  <c r="S12" i="5"/>
  <c r="G12" i="5"/>
  <c r="S9" i="5"/>
  <c r="G9" i="5"/>
  <c r="Y22" i="5"/>
  <c r="W22" i="5" s="1"/>
  <c r="V22" i="5" s="1"/>
  <c r="Y30" i="5"/>
  <c r="W30" i="5" s="1"/>
  <c r="V30" i="5" s="1"/>
  <c r="Y28" i="5"/>
  <c r="W28" i="5" s="1"/>
  <c r="V28" i="5" s="1"/>
  <c r="Y26" i="5"/>
  <c r="W26" i="5" s="1"/>
  <c r="V26" i="5" s="1"/>
  <c r="Y24" i="5"/>
  <c r="W24" i="5" s="1"/>
  <c r="V24" i="5" s="1"/>
  <c r="Y20" i="5"/>
  <c r="Y31" i="5"/>
  <c r="W31" i="5" s="1"/>
  <c r="V31" i="5" s="1"/>
  <c r="Y29" i="5"/>
  <c r="W29" i="5" s="1"/>
  <c r="V29" i="5" s="1"/>
  <c r="Y27" i="5"/>
  <c r="W27" i="5" s="1"/>
  <c r="V27" i="5" s="1"/>
  <c r="Y25" i="5"/>
  <c r="W25" i="5" s="1"/>
  <c r="V25" i="5" s="1"/>
  <c r="Y23" i="5"/>
  <c r="W23" i="5" s="1"/>
  <c r="V23" i="5" s="1"/>
  <c r="Y21" i="5"/>
  <c r="W21" i="5" s="1"/>
  <c r="V21" i="5" s="1"/>
  <c r="AA40" i="5"/>
  <c r="Z40" i="4"/>
  <c r="Y40" i="4"/>
  <c r="X40" i="4"/>
  <c r="W40" i="4"/>
  <c r="AA39" i="4"/>
  <c r="AA38" i="4"/>
  <c r="AA37" i="4"/>
  <c r="AA36" i="4"/>
  <c r="X32" i="4"/>
  <c r="G32" i="4"/>
  <c r="F32" i="4"/>
  <c r="E32" i="4"/>
  <c r="D32" i="4"/>
  <c r="C32" i="4"/>
  <c r="B32" i="4"/>
  <c r="I31" i="4"/>
  <c r="H31" i="4"/>
  <c r="Y31" i="4" s="1"/>
  <c r="W31" i="4" s="1"/>
  <c r="V31" i="4" s="1"/>
  <c r="I30" i="4"/>
  <c r="H30" i="4"/>
  <c r="Y30" i="4" s="1"/>
  <c r="W30" i="4" s="1"/>
  <c r="V30" i="4" s="1"/>
  <c r="I29" i="4"/>
  <c r="H29" i="4"/>
  <c r="Y29" i="4" s="1"/>
  <c r="W29" i="4" s="1"/>
  <c r="V29" i="4" s="1"/>
  <c r="I28" i="4"/>
  <c r="H28" i="4"/>
  <c r="Y28" i="4" s="1"/>
  <c r="W28" i="4" s="1"/>
  <c r="V28" i="4" s="1"/>
  <c r="I27" i="4"/>
  <c r="H27" i="4"/>
  <c r="Y27" i="4" s="1"/>
  <c r="W27" i="4" s="1"/>
  <c r="V27" i="4" s="1"/>
  <c r="I26" i="4"/>
  <c r="H26" i="4"/>
  <c r="Y26" i="4" s="1"/>
  <c r="W26" i="4" s="1"/>
  <c r="V26" i="4" s="1"/>
  <c r="I25" i="4"/>
  <c r="H25" i="4"/>
  <c r="Y25" i="4" s="1"/>
  <c r="W25" i="4" s="1"/>
  <c r="V25" i="4" s="1"/>
  <c r="I24" i="4"/>
  <c r="H24" i="4"/>
  <c r="Y24" i="4" s="1"/>
  <c r="W24" i="4" s="1"/>
  <c r="V24" i="4" s="1"/>
  <c r="I23" i="4"/>
  <c r="H23" i="4"/>
  <c r="Y23" i="4" s="1"/>
  <c r="W23" i="4" s="1"/>
  <c r="V23" i="4" s="1"/>
  <c r="I22" i="4"/>
  <c r="H22" i="4"/>
  <c r="Y22" i="4" s="1"/>
  <c r="W22" i="4" s="1"/>
  <c r="V22" i="4" s="1"/>
  <c r="I21" i="4"/>
  <c r="H21" i="4"/>
  <c r="Y21" i="4" s="1"/>
  <c r="W21" i="4" s="1"/>
  <c r="V21" i="4" s="1"/>
  <c r="I20" i="4"/>
  <c r="I32" i="4" s="1"/>
  <c r="H20" i="4"/>
  <c r="H32" i="4" s="1"/>
  <c r="S14" i="4"/>
  <c r="M14" i="4"/>
  <c r="G14" i="4"/>
  <c r="S13" i="4"/>
  <c r="M13" i="4"/>
  <c r="G13" i="4"/>
  <c r="S12" i="4"/>
  <c r="M12" i="4"/>
  <c r="G12" i="4"/>
  <c r="S11" i="4"/>
  <c r="M11" i="4"/>
  <c r="G11" i="4"/>
  <c r="S10" i="4"/>
  <c r="M10" i="4"/>
  <c r="G10" i="4"/>
  <c r="S9" i="4"/>
  <c r="M9" i="4"/>
  <c r="G9" i="4"/>
  <c r="S8" i="4"/>
  <c r="M8" i="4"/>
  <c r="G8" i="4"/>
  <c r="W31" i="6" l="1"/>
  <c r="V31" i="6" s="1"/>
  <c r="Y32" i="5"/>
  <c r="W20" i="5"/>
  <c r="V20" i="5" s="1"/>
  <c r="AA40" i="4"/>
  <c r="Y20" i="4"/>
  <c r="W32" i="5" l="1"/>
  <c r="V32" i="5" s="1"/>
  <c r="Y32" i="4"/>
  <c r="W20" i="4"/>
  <c r="V20" i="4" l="1"/>
  <c r="W32" i="4"/>
  <c r="V32" i="4" s="1"/>
  <c r="Z42" i="3" l="1"/>
  <c r="Y42" i="3"/>
  <c r="X42" i="3"/>
  <c r="W42" i="3"/>
  <c r="AA42" i="3" s="1"/>
  <c r="AA41" i="3"/>
  <c r="AA40" i="3"/>
  <c r="AA39" i="3"/>
  <c r="AA38" i="3"/>
  <c r="G34" i="3"/>
  <c r="F34" i="3"/>
  <c r="E34" i="3"/>
  <c r="D34" i="3"/>
  <c r="C34" i="3"/>
  <c r="B34" i="3"/>
  <c r="I33" i="3"/>
  <c r="H33" i="3"/>
  <c r="Y33" i="3" s="1"/>
  <c r="W33" i="3" s="1"/>
  <c r="V33" i="3" s="1"/>
  <c r="I32" i="3"/>
  <c r="H32" i="3"/>
  <c r="Y32" i="3" s="1"/>
  <c r="W32" i="3" s="1"/>
  <c r="V32" i="3" s="1"/>
  <c r="I31" i="3"/>
  <c r="H31" i="3"/>
  <c r="Y31" i="3" s="1"/>
  <c r="W31" i="3" s="1"/>
  <c r="V31" i="3" s="1"/>
  <c r="I30" i="3"/>
  <c r="H30" i="3"/>
  <c r="Y30" i="3" s="1"/>
  <c r="W30" i="3" s="1"/>
  <c r="V30" i="3" s="1"/>
  <c r="I29" i="3"/>
  <c r="H29" i="3"/>
  <c r="Y29" i="3" s="1"/>
  <c r="W29" i="3" s="1"/>
  <c r="V29" i="3" s="1"/>
  <c r="I28" i="3"/>
  <c r="H28" i="3"/>
  <c r="Y28" i="3" s="1"/>
  <c r="W28" i="3" s="1"/>
  <c r="V28" i="3" s="1"/>
  <c r="I27" i="3"/>
  <c r="H27" i="3"/>
  <c r="Y27" i="3" s="1"/>
  <c r="W27" i="3" s="1"/>
  <c r="V27" i="3" s="1"/>
  <c r="I26" i="3"/>
  <c r="H26" i="3"/>
  <c r="Y26" i="3" s="1"/>
  <c r="W26" i="3" s="1"/>
  <c r="V26" i="3" s="1"/>
  <c r="I25" i="3"/>
  <c r="H25" i="3"/>
  <c r="Y25" i="3" s="1"/>
  <c r="W25" i="3" s="1"/>
  <c r="V25" i="3" s="1"/>
  <c r="I24" i="3"/>
  <c r="H24" i="3"/>
  <c r="Y24" i="3" s="1"/>
  <c r="W24" i="3" s="1"/>
  <c r="V24" i="3" s="1"/>
  <c r="I23" i="3"/>
  <c r="H23" i="3"/>
  <c r="Y23" i="3" s="1"/>
  <c r="W23" i="3" s="1"/>
  <c r="V23" i="3" s="1"/>
  <c r="I22" i="3"/>
  <c r="I34" i="3" s="1"/>
  <c r="H22" i="3"/>
  <c r="S16" i="3"/>
  <c r="M16" i="3"/>
  <c r="G16" i="3"/>
  <c r="S15" i="3"/>
  <c r="M15" i="3"/>
  <c r="G15" i="3"/>
  <c r="G14" i="3" s="1"/>
  <c r="R14" i="3"/>
  <c r="Q14" i="3"/>
  <c r="P14" i="3"/>
  <c r="O14" i="3"/>
  <c r="N14" i="3"/>
  <c r="L14" i="3"/>
  <c r="K14" i="3"/>
  <c r="J14" i="3"/>
  <c r="I14" i="3"/>
  <c r="H14" i="3"/>
  <c r="F14" i="3"/>
  <c r="E14" i="3"/>
  <c r="D14" i="3"/>
  <c r="C14" i="3"/>
  <c r="B14" i="3"/>
  <c r="S13" i="3"/>
  <c r="M13" i="3"/>
  <c r="G13" i="3"/>
  <c r="S12" i="3"/>
  <c r="M12" i="3"/>
  <c r="G12" i="3"/>
  <c r="R11" i="3"/>
  <c r="Q11" i="3"/>
  <c r="P11" i="3"/>
  <c r="O11" i="3"/>
  <c r="N11" i="3"/>
  <c r="L11" i="3"/>
  <c r="K11" i="3"/>
  <c r="J11" i="3"/>
  <c r="I11" i="3"/>
  <c r="H11" i="3"/>
  <c r="M11" i="3" s="1"/>
  <c r="F11" i="3"/>
  <c r="E11" i="3"/>
  <c r="D11" i="3"/>
  <c r="C11" i="3"/>
  <c r="B11" i="3"/>
  <c r="S10" i="3"/>
  <c r="M10" i="3"/>
  <c r="G10" i="3"/>
  <c r="S11" i="3" l="1"/>
  <c r="M14" i="3"/>
  <c r="H34" i="3"/>
  <c r="G11" i="3"/>
  <c r="S14" i="3"/>
  <c r="Y22" i="3"/>
  <c r="B9" i="2"/>
  <c r="C9" i="2"/>
  <c r="D9" i="2"/>
  <c r="E9" i="2"/>
  <c r="F9" i="2"/>
  <c r="H9" i="2"/>
  <c r="I9" i="2"/>
  <c r="J9" i="2"/>
  <c r="K9" i="2"/>
  <c r="L9" i="2"/>
  <c r="N9" i="2"/>
  <c r="O9" i="2"/>
  <c r="P9" i="2"/>
  <c r="Q9" i="2"/>
  <c r="R9" i="2"/>
  <c r="G10" i="2"/>
  <c r="M10" i="2"/>
  <c r="S10" i="2"/>
  <c r="G11" i="2"/>
  <c r="M11" i="2"/>
  <c r="S11" i="2"/>
  <c r="B12" i="2"/>
  <c r="C12" i="2"/>
  <c r="D12" i="2"/>
  <c r="E12" i="2"/>
  <c r="F12" i="2"/>
  <c r="H12" i="2"/>
  <c r="I12" i="2"/>
  <c r="J12" i="2"/>
  <c r="K12" i="2"/>
  <c r="L12" i="2"/>
  <c r="N12" i="2"/>
  <c r="O12" i="2"/>
  <c r="P12" i="2"/>
  <c r="Q12" i="2"/>
  <c r="R12" i="2"/>
  <c r="G13" i="2"/>
  <c r="M13" i="2"/>
  <c r="S13" i="2"/>
  <c r="G14" i="2"/>
  <c r="M14" i="2"/>
  <c r="S14" i="2"/>
  <c r="G8" i="2"/>
  <c r="M8" i="2"/>
  <c r="S8" i="2"/>
  <c r="G12" i="2" l="1"/>
  <c r="S9" i="2"/>
  <c r="S12" i="2"/>
  <c r="M12" i="2"/>
  <c r="M9" i="2"/>
  <c r="G9" i="2"/>
  <c r="Y34" i="3"/>
  <c r="W22" i="3"/>
  <c r="AA37" i="2"/>
  <c r="AA38" i="2"/>
  <c r="AA39" i="2"/>
  <c r="W40" i="2"/>
  <c r="X40" i="2"/>
  <c r="Y40" i="2"/>
  <c r="Z40" i="2"/>
  <c r="AA36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20" i="2"/>
  <c r="I20" i="2"/>
  <c r="I32" i="2" s="1"/>
  <c r="F32" i="2"/>
  <c r="D32" i="2"/>
  <c r="B32" i="2"/>
  <c r="C32" i="2"/>
  <c r="E32" i="2"/>
  <c r="G32" i="2"/>
  <c r="Y20" i="2" l="1"/>
  <c r="Y30" i="2"/>
  <c r="W30" i="2" s="1"/>
  <c r="V30" i="2" s="1"/>
  <c r="Y28" i="2"/>
  <c r="W28" i="2" s="1"/>
  <c r="V28" i="2" s="1"/>
  <c r="Y26" i="2"/>
  <c r="W26" i="2" s="1"/>
  <c r="V26" i="2" s="1"/>
  <c r="Y23" i="2"/>
  <c r="W23" i="2" s="1"/>
  <c r="V23" i="2" s="1"/>
  <c r="Y31" i="2"/>
  <c r="W31" i="2" s="1"/>
  <c r="V31" i="2" s="1"/>
  <c r="Y29" i="2"/>
  <c r="W29" i="2" s="1"/>
  <c r="V29" i="2" s="1"/>
  <c r="Y27" i="2"/>
  <c r="W27" i="2" s="1"/>
  <c r="V27" i="2" s="1"/>
  <c r="Y25" i="2"/>
  <c r="W25" i="2" s="1"/>
  <c r="V25" i="2" s="1"/>
  <c r="Y24" i="2"/>
  <c r="W24" i="2" s="1"/>
  <c r="V24" i="2" s="1"/>
  <c r="Y22" i="2"/>
  <c r="W22" i="2" s="1"/>
  <c r="V22" i="2" s="1"/>
  <c r="Y21" i="2"/>
  <c r="W21" i="2" s="1"/>
  <c r="V21" i="2" s="1"/>
  <c r="V22" i="3"/>
  <c r="W34" i="3"/>
  <c r="V34" i="3" s="1"/>
  <c r="W20" i="2"/>
  <c r="V20" i="2" s="1"/>
  <c r="Y32" i="2"/>
  <c r="H32" i="2"/>
  <c r="AA40" i="2"/>
  <c r="Z32" i="2" l="1"/>
  <c r="W32" i="2"/>
  <c r="V32" i="2" s="1"/>
</calcChain>
</file>

<file path=xl/sharedStrings.xml><?xml version="1.0" encoding="utf-8"?>
<sst xmlns="http://schemas.openxmlformats.org/spreadsheetml/2006/main" count="711" uniqueCount="95">
  <si>
    <t>Rīga</t>
  </si>
  <si>
    <t>Valsts autoceļi</t>
  </si>
  <si>
    <t>Cita vieta</t>
  </si>
  <si>
    <t>Pārējās pilsētas</t>
  </si>
  <si>
    <t>Kopā</t>
  </si>
  <si>
    <t>Apdzīvotas vietas</t>
  </si>
  <si>
    <t xml:space="preserve">                                                                                                                </t>
  </si>
  <si>
    <t xml:space="preserve">                                      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</si>
  <si>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</si>
  <si>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</si>
  <si>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</si>
  <si>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</si>
  <si>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</si>
  <si>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</si>
  <si>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</si>
  <si>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</si>
  <si>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</si>
  <si>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</si>
  <si>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</si>
  <si>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</si>
  <si>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vecums</t>
  </si>
  <si>
    <t>CSNg ar cietušajiem</t>
  </si>
  <si>
    <t>Gājuši bojā</t>
  </si>
  <si>
    <t>Ievainoti</t>
  </si>
  <si>
    <t>t.sk. uzbraukums gājējam</t>
  </si>
  <si>
    <t>dienasgaismā</t>
  </si>
  <si>
    <t>tumsā vai krēslā</t>
  </si>
  <si>
    <t>t.sk. uzbraukums velosip.</t>
  </si>
  <si>
    <t>tumsā un krēslā</t>
  </si>
  <si>
    <t>Bojā gājuši</t>
  </si>
  <si>
    <t>Gājējs</t>
  </si>
  <si>
    <t>Vadītājs</t>
  </si>
  <si>
    <t>Velosipēdists</t>
  </si>
  <si>
    <t>Pasažieris</t>
  </si>
  <si>
    <t>0 … 5.g.</t>
  </si>
  <si>
    <t>6 … 8.g.</t>
  </si>
  <si>
    <t>9 … 11.g.</t>
  </si>
  <si>
    <t>12 … 14g.</t>
  </si>
  <si>
    <t>Gajējs</t>
  </si>
  <si>
    <t>kopā</t>
  </si>
  <si>
    <t xml:space="preserve"> </t>
  </si>
  <si>
    <t>2012. GADĀ CIETUŠO BĒRNU SKAITS</t>
  </si>
  <si>
    <t xml:space="preserve">2012. gadā cietušie bērni </t>
  </si>
  <si>
    <t>Cietušo bērnu skaits (2009.-2012.g. vid.)</t>
  </si>
  <si>
    <t>2012. GADĀ CEĻU SATIKSMES NEGADĪJUMI  AR BĒRNIEM</t>
  </si>
  <si>
    <t>2013. GADĀ CEĻU SATIKSMES NEGADĪJUMI  AR BĒRNIEM</t>
  </si>
  <si>
    <t xml:space="preserve">2013. gadā cietušie bērni </t>
  </si>
  <si>
    <t>2011. GADĀ CEĻU SATIKSMES NEGADĪJUMI  AR BĒRNIEM</t>
  </si>
  <si>
    <t xml:space="preserve">2011. gadā cietušie bērni </t>
  </si>
  <si>
    <t>Cietušo bērnu skaits (2009.-2011.g. vid.)</t>
  </si>
  <si>
    <t>2011. GADĀ CIETUŠO BĒRNU SKAITS</t>
  </si>
  <si>
    <t>Cietušo bērnu skaits (2011.-2013.g. vid.)</t>
  </si>
  <si>
    <t>2013. GADĀ CIETUŠO BĒRNU SKAITS</t>
  </si>
  <si>
    <t>2014. GADĀ CEĻU SATIKSMES NEGADĪJUMI  AR BĒRNIEM</t>
  </si>
  <si>
    <t xml:space="preserve">2014. gadā cietušie bērni </t>
  </si>
  <si>
    <t>2014. GADĀ CIETUŠO BĒRNU SKAITS</t>
  </si>
  <si>
    <t>Cietušo bērnu skaits (2012.-2014.g. vid.)</t>
  </si>
  <si>
    <t>Rindu etiķetes</t>
  </si>
  <si>
    <t>Summa no gb</t>
  </si>
  <si>
    <t>Summa no iev_k</t>
  </si>
  <si>
    <t>Gala summa</t>
  </si>
  <si>
    <t>apdz</t>
  </si>
  <si>
    <t>cita</t>
  </si>
  <si>
    <t>pil</t>
  </si>
  <si>
    <t>rix</t>
  </si>
  <si>
    <t>vac</t>
  </si>
  <si>
    <t>2015. GADĀ CIETUŠO BĒRNU SKAITS</t>
  </si>
  <si>
    <t>Cietušo bērnu skaits (2013.-2015.g. vid.)</t>
  </si>
  <si>
    <t xml:space="preserve">2015. gadā cietušie bērni </t>
  </si>
  <si>
    <t>2015. GADĀ CEĻU SATIKSMES NEGADĪJUMI  AR BĒRNIEM</t>
  </si>
  <si>
    <t>2016. GADĀ CEĻU SATIKSMES NEGADĪJUMI  AR BĒRNIEM</t>
  </si>
  <si>
    <t xml:space="preserve">2016. gadā cietušie bērni </t>
  </si>
  <si>
    <t>2016. GADĀ CIETUŠO BĒRNU SKAITS</t>
  </si>
  <si>
    <t>Cietušo bērnu skaits (2014.-2016.g. vid.)</t>
  </si>
  <si>
    <t>2017. GADĀ CEĻU SATIKSMES NEGADĪJUMI  AR BĒRNIEM</t>
  </si>
  <si>
    <t xml:space="preserve">2017. gadā cietušie bērni </t>
  </si>
  <si>
    <t>2017. GADĀ CIETUŠO BĒRNU SKAITS</t>
  </si>
  <si>
    <t>Cietušo bērnu skaits (2015.-2017.g. vid.)</t>
  </si>
  <si>
    <t>2018. GADĀ CEĻU SATIKSMES NEGADĪJUMI  AR BĒRNIEM</t>
  </si>
  <si>
    <t>2018. GADĀ CIETUŠO BĒRNU SKAITS</t>
  </si>
  <si>
    <t xml:space="preserve">2018. gadā cietušie bērni </t>
  </si>
  <si>
    <t>Cietušo bērnu skaits (2016.-2018.g. vid.)</t>
  </si>
  <si>
    <t>2016.g.</t>
  </si>
  <si>
    <t>2017.g.</t>
  </si>
  <si>
    <t>2018.g.</t>
  </si>
  <si>
    <t>2019.g.</t>
  </si>
  <si>
    <t>Cietušo bērnu skaits (2017.-2019.g. vid.)</t>
  </si>
  <si>
    <t xml:space="preserve">2019. gadā cietušie bērni </t>
  </si>
  <si>
    <t>2019. GADĀ CIETUŠO BĒRNU SKAITS</t>
  </si>
  <si>
    <t>2019. GADĀ CEĻU SATIKSMES NEGADĪJUMI  AR BĒRNIEM</t>
  </si>
  <si>
    <t>2020. GADĀ CIETUŠO BĒRNU SKAITS</t>
  </si>
  <si>
    <t>2020. GADĀ CEĻU SATIKSMES NEGADĪJUMI  AR BĒRNIEM</t>
  </si>
  <si>
    <t xml:space="preserve">2020. gadā cietušie bērni </t>
  </si>
  <si>
    <t>2020.g.</t>
  </si>
  <si>
    <t>Cietušo bērnu skaits (2018.-2020.g. vid.)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</si>
</sst>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8"/>
      <name val="Arial"/>
      <family val="2"/>
      <charset val="186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0"/>
      <color indexed="8"/>
      <name val="Times New Roman"/>
      <family val="1"/>
    </font>
    <font>
      <i/>
      <sz val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10"/>
      <name val="Arial"/>
      <family val="2"/>
      <charset val="186"/>
    </font>
    <font>
      <i/>
      <sz val="8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8"/>
      <color theme="0"/>
      <name val="Times New Roman"/>
      <family val="1"/>
      <charset val="186"/>
    </font>
    <font>
      <sz val="10"/>
      <color theme="0"/>
      <name val="Arial"/>
      <family val="2"/>
      <charset val="186"/>
    </font>
    <font>
      <b/>
      <sz val="16"/>
      <color theme="0"/>
      <name val="Times New Roman"/>
      <family val="1"/>
      <charset val="186"/>
    </font>
    <font>
      <b/>
      <i/>
      <sz val="8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10"/>
      <color rgb="FFFF000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Times New Roman"/>
      <family val="1"/>
    </font>
    <font>
      <b/>
      <sz val="10"/>
      <color theme="1"/>
      <name val="Times New Roman"/>
      <family val="1"/>
      <charset val="186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5" fillId="0" borderId="0" xfId="0" applyFont="1" applyBorder="1"/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textRotation="90"/>
    </xf>
    <xf numFmtId="0" fontId="7" fillId="0" borderId="1" xfId="0" applyFont="1" applyBorder="1" applyAlignment="1">
      <alignment textRotation="90"/>
    </xf>
    <xf numFmtId="0" fontId="7" fillId="0" borderId="2" xfId="0" applyFont="1" applyBorder="1"/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1" xfId="0" applyFont="1" applyBorder="1" applyAlignment="1">
      <alignment textRotation="90"/>
    </xf>
    <xf numFmtId="0" fontId="8" fillId="2" borderId="2" xfId="0" applyFont="1" applyFill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10" xfId="0" applyFont="1" applyFill="1" applyBorder="1" applyAlignment="1"/>
    <xf numFmtId="0" fontId="8" fillId="0" borderId="7" xfId="0" applyFont="1" applyBorder="1"/>
    <xf numFmtId="0" fontId="12" fillId="0" borderId="2" xfId="0" applyFont="1" applyBorder="1" applyAlignment="1">
      <alignment textRotation="90"/>
    </xf>
    <xf numFmtId="0" fontId="12" fillId="0" borderId="5" xfId="0" applyFont="1" applyBorder="1" applyAlignment="1">
      <alignment horizontal="center" textRotation="90"/>
    </xf>
    <xf numFmtId="0" fontId="11" fillId="0" borderId="2" xfId="0" applyFont="1" applyBorder="1" applyAlignment="1">
      <alignment textRotation="90"/>
    </xf>
    <xf numFmtId="0" fontId="11" fillId="0" borderId="5" xfId="0" applyFont="1" applyBorder="1" applyAlignment="1">
      <alignment horizontal="center" textRotation="90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ill="1"/>
    <xf numFmtId="0" fontId="0" fillId="3" borderId="0" xfId="0" applyFill="1"/>
    <xf numFmtId="0" fontId="0" fillId="0" borderId="0" xfId="0" applyNumberFormat="1"/>
    <xf numFmtId="0" fontId="14" fillId="2" borderId="10" xfId="0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4" fillId="2" borderId="9" xfId="0" applyFont="1" applyFill="1" applyBorder="1" applyAlignment="1">
      <alignment horizontal="right"/>
    </xf>
    <xf numFmtId="0" fontId="14" fillId="0" borderId="10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0" fillId="3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NumberFormat="1" applyFont="1" applyFill="1"/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8" fillId="0" borderId="3" xfId="0" applyFont="1" applyBorder="1"/>
    <xf numFmtId="0" fontId="14" fillId="0" borderId="11" xfId="0" applyFont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0" fillId="4" borderId="3" xfId="0" applyFont="1" applyFill="1" applyBorder="1"/>
    <xf numFmtId="0" fontId="16" fillId="4" borderId="11" xfId="0" applyFont="1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0" fillId="5" borderId="12" xfId="0" applyFont="1" applyFill="1" applyBorder="1"/>
    <xf numFmtId="0" fontId="16" fillId="5" borderId="13" xfId="0" applyFont="1" applyFill="1" applyBorder="1" applyAlignment="1">
      <alignment horizontal="right"/>
    </xf>
    <xf numFmtId="0" fontId="16" fillId="5" borderId="14" xfId="0" applyFont="1" applyFill="1" applyBorder="1" applyAlignment="1">
      <alignment horizontal="right"/>
    </xf>
    <xf numFmtId="0" fontId="14" fillId="5" borderId="14" xfId="0" applyFont="1" applyFill="1" applyBorder="1" applyAlignment="1">
      <alignment horizontal="right"/>
    </xf>
    <xf numFmtId="0" fontId="14" fillId="5" borderId="15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4" fillId="0" borderId="10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/>
    </xf>
    <xf numFmtId="0" fontId="14" fillId="0" borderId="9" xfId="0" applyNumberFormat="1" applyFont="1" applyFill="1" applyBorder="1" applyAlignment="1">
      <alignment horizontal="right"/>
    </xf>
    <xf numFmtId="0" fontId="17" fillId="0" borderId="0" xfId="0" applyFont="1" applyBorder="1"/>
    <xf numFmtId="0" fontId="17" fillId="0" borderId="0" xfId="0" applyFont="1" applyBorder="1" applyAlignment="1">
      <alignment textRotation="90"/>
    </xf>
    <xf numFmtId="0" fontId="17" fillId="0" borderId="0" xfId="0" applyFont="1" applyFill="1" applyBorder="1"/>
    <xf numFmtId="0" fontId="17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textRotation="90"/>
    </xf>
    <xf numFmtId="164" fontId="17" fillId="0" borderId="0" xfId="1" applyNumberFormat="1" applyFont="1" applyBorder="1"/>
    <xf numFmtId="0" fontId="17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NumberFormat="1" applyFont="1" applyBorder="1"/>
    <xf numFmtId="0" fontId="14" fillId="2" borderId="1" xfId="0" applyFont="1" applyFill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10" fillId="6" borderId="3" xfId="0" applyFont="1" applyFill="1" applyBorder="1"/>
    <xf numFmtId="0" fontId="16" fillId="6" borderId="11" xfId="0" applyFont="1" applyFill="1" applyBorder="1" applyAlignment="1">
      <alignment horizontal="right"/>
    </xf>
    <xf numFmtId="0" fontId="16" fillId="6" borderId="0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right"/>
    </xf>
    <xf numFmtId="0" fontId="22" fillId="6" borderId="4" xfId="0" applyFont="1" applyFill="1" applyBorder="1" applyAlignment="1">
      <alignment horizontal="right"/>
    </xf>
    <xf numFmtId="0" fontId="10" fillId="7" borderId="12" xfId="0" applyFont="1" applyFill="1" applyBorder="1"/>
    <xf numFmtId="0" fontId="16" fillId="7" borderId="13" xfId="0" applyFont="1" applyFill="1" applyBorder="1" applyAlignment="1">
      <alignment horizontal="right"/>
    </xf>
    <xf numFmtId="0" fontId="16" fillId="7" borderId="14" xfId="0" applyFont="1" applyFill="1" applyBorder="1" applyAlignment="1">
      <alignment horizontal="right"/>
    </xf>
    <xf numFmtId="0" fontId="22" fillId="7" borderId="14" xfId="0" applyFont="1" applyFill="1" applyBorder="1" applyAlignment="1">
      <alignment horizontal="right"/>
    </xf>
    <xf numFmtId="0" fontId="22" fillId="7" borderId="15" xfId="0" applyFont="1" applyFill="1" applyBorder="1" applyAlignment="1">
      <alignment horizontal="right"/>
    </xf>
    <xf numFmtId="0" fontId="15" fillId="0" borderId="0" xfId="0" applyNumberFormat="1" applyFont="1"/>
    <xf numFmtId="0" fontId="0" fillId="3" borderId="0" xfId="0" applyNumberFormat="1" applyFill="1"/>
    <xf numFmtId="0" fontId="0" fillId="0" borderId="0" xfId="0" applyAlignment="1">
      <alignment horizontal="left" indent="1"/>
    </xf>
    <xf numFmtId="0" fontId="15" fillId="0" borderId="0" xfId="0" applyFont="1" applyAlignment="1">
      <alignment horizontal="left"/>
    </xf>
    <xf numFmtId="0" fontId="17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0" fontId="23" fillId="0" borderId="4" xfId="0" applyFont="1" applyBorder="1" applyAlignment="1">
      <alignment horizontal="right"/>
    </xf>
    <xf numFmtId="0" fontId="23" fillId="0" borderId="2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6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23" fillId="0" borderId="8" xfId="0" applyFont="1" applyBorder="1" applyAlignment="1">
      <alignment horizontal="right"/>
    </xf>
    <xf numFmtId="0" fontId="23" fillId="0" borderId="9" xfId="0" applyFont="1" applyBorder="1" applyAlignment="1">
      <alignment horizontal="right"/>
    </xf>
    <xf numFmtId="0" fontId="17" fillId="0" borderId="0" xfId="0" applyFont="1" applyFill="1" applyBorder="1" applyAlignment="1">
      <alignment textRotation="90"/>
    </xf>
    <xf numFmtId="0" fontId="17" fillId="0" borderId="0" xfId="0" applyFont="1" applyFill="1" applyBorder="1" applyAlignment="1">
      <alignment horizontal="right"/>
    </xf>
    <xf numFmtId="164" fontId="17" fillId="0" borderId="0" xfId="1" applyNumberFormat="1" applyFont="1" applyFill="1" applyBorder="1"/>
    <xf numFmtId="0" fontId="19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NumberFormat="1" applyFont="1" applyFill="1" applyBorder="1"/>
    <xf numFmtId="0" fontId="25" fillId="0" borderId="0" xfId="0" applyFont="1"/>
    <xf numFmtId="0" fontId="25" fillId="0" borderId="0" xfId="0" applyFont="1" applyAlignment="1"/>
    <xf numFmtId="0" fontId="25" fillId="0" borderId="0" xfId="0" applyFont="1" applyAlignment="1">
      <alignment textRotation="90"/>
    </xf>
    <xf numFmtId="0" fontId="17" fillId="0" borderId="0" xfId="0" applyFont="1"/>
    <xf numFmtId="0" fontId="17" fillId="0" borderId="0" xfId="0" applyFont="1" applyAlignment="1">
      <alignment textRotation="90"/>
    </xf>
    <xf numFmtId="0" fontId="17" fillId="0" borderId="0" xfId="0" applyFont="1" applyAlignment="1"/>
    <xf numFmtId="0" fontId="20" fillId="0" borderId="0" xfId="0" applyFont="1"/>
    <xf numFmtId="0" fontId="26" fillId="0" borderId="0" xfId="0" applyFont="1"/>
    <xf numFmtId="0" fontId="26" fillId="0" borderId="0" xfId="0" applyFont="1" applyAlignment="1">
      <alignment textRotation="90"/>
    </xf>
    <xf numFmtId="0" fontId="26" fillId="0" borderId="0" xfId="0" applyFont="1" applyAlignment="1"/>
    <xf numFmtId="0" fontId="26" fillId="0" borderId="0" xfId="0" applyFont="1" applyFill="1" applyBorder="1"/>
    <xf numFmtId="0" fontId="26" fillId="0" borderId="0" xfId="0" applyFont="1" applyFill="1"/>
    <xf numFmtId="0" fontId="26" fillId="0" borderId="0" xfId="0" applyFont="1" applyFill="1" applyBorder="1" applyAlignment="1">
      <alignment textRotation="90"/>
    </xf>
    <xf numFmtId="0" fontId="26" fillId="0" borderId="0" xfId="0" applyFont="1" applyFill="1" applyAlignment="1">
      <alignment textRotation="90"/>
    </xf>
    <xf numFmtId="0" fontId="26" fillId="0" borderId="0" xfId="0" applyFont="1" applyFill="1" applyBorder="1" applyAlignment="1"/>
    <xf numFmtId="0" fontId="26" fillId="0" borderId="0" xfId="0" applyFont="1" applyFill="1" applyAlignment="1"/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164" fontId="26" fillId="0" borderId="0" xfId="1" applyNumberFormat="1" applyFont="1" applyFill="1" applyBorder="1"/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9" fillId="0" borderId="0" xfId="0" applyNumberFormat="1" applyFont="1" applyFill="1" applyBorder="1"/>
    <xf numFmtId="0" fontId="17" fillId="0" borderId="0" xfId="0" applyFont="1" applyFill="1"/>
    <xf numFmtId="0" fontId="17" fillId="0" borderId="0" xfId="0" applyFont="1" applyFill="1" applyAlignment="1">
      <alignment textRotation="90"/>
    </xf>
    <xf numFmtId="0" fontId="17" fillId="0" borderId="0" xfId="0" applyFont="1" applyFill="1" applyAlignment="1"/>
    <xf numFmtId="0" fontId="25" fillId="0" borderId="0" xfId="0" applyFont="1" applyFill="1" applyBorder="1"/>
    <xf numFmtId="0" fontId="25" fillId="0" borderId="0" xfId="0" applyFont="1" applyFill="1"/>
    <xf numFmtId="0" fontId="25" fillId="0" borderId="0" xfId="0" applyFont="1" applyFill="1" applyBorder="1" applyAlignment="1">
      <alignment textRotation="90"/>
    </xf>
    <xf numFmtId="0" fontId="25" fillId="0" borderId="0" xfId="0" applyFont="1" applyFill="1" applyAlignment="1">
      <alignment textRotation="90"/>
    </xf>
    <xf numFmtId="0" fontId="23" fillId="0" borderId="0" xfId="0" applyFont="1"/>
    <xf numFmtId="0" fontId="23" fillId="0" borderId="1" xfId="0" applyFont="1" applyBorder="1" applyAlignment="1">
      <alignment textRotation="90"/>
    </xf>
    <xf numFmtId="0" fontId="14" fillId="0" borderId="1" xfId="0" applyFont="1" applyBorder="1" applyAlignment="1">
      <alignment textRotation="90"/>
    </xf>
    <xf numFmtId="0" fontId="14" fillId="2" borderId="1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Alignment="1"/>
    <xf numFmtId="0" fontId="14" fillId="0" borderId="7" xfId="0" applyFont="1" applyBorder="1"/>
    <xf numFmtId="0" fontId="32" fillId="0" borderId="0" xfId="0" applyFont="1" applyFill="1" applyBorder="1" applyAlignment="1">
      <alignment horizontal="center"/>
    </xf>
    <xf numFmtId="0" fontId="16" fillId="4" borderId="3" xfId="0" applyFont="1" applyFill="1" applyBorder="1"/>
    <xf numFmtId="0" fontId="16" fillId="5" borderId="12" xfId="0" applyFont="1" applyFill="1" applyBorder="1"/>
    <xf numFmtId="0" fontId="14" fillId="0" borderId="3" xfId="0" applyFont="1" applyBorder="1"/>
    <xf numFmtId="0" fontId="25" fillId="0" borderId="0" xfId="0" applyFont="1" applyFill="1" applyBorder="1" applyAlignment="1">
      <alignment horizontal="center"/>
    </xf>
    <xf numFmtId="0" fontId="33" fillId="0" borderId="0" xfId="0" applyFont="1" applyBorder="1"/>
    <xf numFmtId="0" fontId="23" fillId="0" borderId="0" xfId="0" applyFont="1" applyAlignment="1">
      <alignment textRotation="90"/>
    </xf>
    <xf numFmtId="0" fontId="23" fillId="0" borderId="2" xfId="0" applyFont="1" applyBorder="1" applyAlignment="1">
      <alignment textRotation="90"/>
    </xf>
    <xf numFmtId="0" fontId="23" fillId="0" borderId="5" xfId="0" applyFont="1" applyBorder="1" applyAlignment="1">
      <alignment horizontal="center" textRotation="90"/>
    </xf>
    <xf numFmtId="0" fontId="14" fillId="0" borderId="2" xfId="0" applyFont="1" applyBorder="1" applyAlignment="1">
      <alignment textRotation="90"/>
    </xf>
    <xf numFmtId="0" fontId="14" fillId="0" borderId="5" xfId="0" applyFont="1" applyBorder="1" applyAlignment="1">
      <alignment horizontal="center" textRotation="90"/>
    </xf>
    <xf numFmtId="0" fontId="25" fillId="0" borderId="0" xfId="0" applyFont="1" applyFill="1" applyBorder="1" applyAlignment="1">
      <alignment horizontal="right"/>
    </xf>
    <xf numFmtId="0" fontId="23" fillId="0" borderId="2" xfId="0" applyFont="1" applyBorder="1"/>
    <xf numFmtId="0" fontId="14" fillId="0" borderId="3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64" fontId="25" fillId="0" borderId="0" xfId="1" applyNumberFormat="1" applyFont="1" applyFill="1" applyBorder="1"/>
    <xf numFmtId="0" fontId="23" fillId="0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4" fillId="2" borderId="2" xfId="0" applyFont="1" applyFill="1" applyBorder="1"/>
    <xf numFmtId="0" fontId="14" fillId="2" borderId="2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4" fillId="2" borderId="5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30" fillId="0" borderId="0" xfId="0" applyNumberFormat="1" applyFont="1" applyFill="1" applyBorder="1"/>
    <xf numFmtId="0" fontId="21" fillId="3" borderId="0" xfId="0" applyFont="1" applyFill="1" applyAlignment="1">
      <alignment horizontal="right"/>
    </xf>
    <xf numFmtId="0" fontId="1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4" fillId="3" borderId="0" xfId="0" applyFont="1" applyFill="1" applyAlignment="1">
      <alignment horizontal="right"/>
    </xf>
    <xf numFmtId="0" fontId="2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58057395143489"/>
          <c:y val="2.8571517148800685E-2"/>
          <c:w val="0.73289183222958054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'2020.g.'!$A$19:$A$30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'2020.g.'!$V$19:$V$30</c:f>
              <c:numCache>
                <c:formatCode>0.0%</c:formatCode>
                <c:ptCount val="12"/>
                <c:pt idx="0">
                  <c:v>5.5513878469617403E-2</c:v>
                </c:pt>
                <c:pt idx="1">
                  <c:v>4.9512378094523628E-2</c:v>
                </c:pt>
                <c:pt idx="2">
                  <c:v>5.1012753188297073E-2</c:v>
                </c:pt>
                <c:pt idx="3">
                  <c:v>6.7516879219804954E-2</c:v>
                </c:pt>
                <c:pt idx="4">
                  <c:v>0.10502625656414104</c:v>
                </c:pt>
                <c:pt idx="5">
                  <c:v>0.11552888222055514</c:v>
                </c:pt>
                <c:pt idx="6">
                  <c:v>0.12003000750187547</c:v>
                </c:pt>
                <c:pt idx="7">
                  <c:v>0.10502625656414104</c:v>
                </c:pt>
                <c:pt idx="8">
                  <c:v>0.11177794448612154</c:v>
                </c:pt>
                <c:pt idx="9">
                  <c:v>9.9024756189047256E-2</c:v>
                </c:pt>
                <c:pt idx="10">
                  <c:v>5.7764441110277572E-2</c:v>
                </c:pt>
                <c:pt idx="11">
                  <c:v>6.2265566391597901E-2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58464"/>
        <c:axId val="442560816"/>
      </c:barChart>
      <c:catAx>
        <c:axId val="442558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4256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56081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4255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'2013.g.'!$V$36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'2013.g.'!$W$36:$Z$36</c:f>
              <c:numCache>
                <c:formatCode>General</c:formatCode>
                <c:ptCount val="4"/>
                <c:pt idx="0">
                  <c:v>29</c:v>
                </c:pt>
                <c:pt idx="1">
                  <c:v>55</c:v>
                </c:pt>
                <c:pt idx="2">
                  <c:v>61</c:v>
                </c:pt>
                <c:pt idx="3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'2013.g.'!$V$37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'2013.g.'!$W$37:$Z$37</c:f>
              <c:numCache>
                <c:formatCode>General</c:formatCode>
                <c:ptCount val="4"/>
                <c:pt idx="0">
                  <c:v>101</c:v>
                </c:pt>
                <c:pt idx="1">
                  <c:v>57</c:v>
                </c:pt>
                <c:pt idx="2">
                  <c:v>46</c:v>
                </c:pt>
                <c:pt idx="3">
                  <c:v>37</c:v>
                </c:pt>
              </c:numCache>
            </c:numRef>
          </c:val>
        </c:ser>
        <c:ser>
          <c:idx val="2"/>
          <c:order val="2"/>
          <c:tx>
            <c:strRef>
              <c:f>'2013.g.'!$V$38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'2013.g.'!$W$38:$Z$38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'2013.g.'!$V$39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'2013.g.'!$W$39:$Z$39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0300760"/>
        <c:axId val="280301152"/>
      </c:barChart>
      <c:catAx>
        <c:axId val="28030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8030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301152"/>
        <c:scaling>
          <c:orientation val="minMax"/>
          <c:max val="1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280300760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65562913907286"/>
          <c:y val="2.8571517148800685E-2"/>
          <c:w val="0.70198675496688745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'2012.g.'!$A$22:$A$33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'2012.g.'!$V$22:$V$33</c:f>
              <c:numCache>
                <c:formatCode>0.0%</c:formatCode>
                <c:ptCount val="12"/>
                <c:pt idx="0">
                  <c:v>5.5084745762711863E-2</c:v>
                </c:pt>
                <c:pt idx="1">
                  <c:v>4.2978208232445518E-2</c:v>
                </c:pt>
                <c:pt idx="2">
                  <c:v>5.871670702179177E-2</c:v>
                </c:pt>
                <c:pt idx="3">
                  <c:v>7.7481840193704604E-2</c:v>
                </c:pt>
                <c:pt idx="4">
                  <c:v>9.8668280871670705E-2</c:v>
                </c:pt>
                <c:pt idx="5">
                  <c:v>0.11077481840193705</c:v>
                </c:pt>
                <c:pt idx="6">
                  <c:v>0.11138014527845036</c:v>
                </c:pt>
                <c:pt idx="7">
                  <c:v>0.13196125907990314</c:v>
                </c:pt>
                <c:pt idx="8">
                  <c:v>9.2009685230024216E-2</c:v>
                </c:pt>
                <c:pt idx="9">
                  <c:v>7.990314769975787E-2</c:v>
                </c:pt>
                <c:pt idx="10">
                  <c:v>6.4164648910411626E-2</c:v>
                </c:pt>
                <c:pt idx="11">
                  <c:v>7.6876513317191281E-2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01936"/>
        <c:axId val="280302328"/>
      </c:barChart>
      <c:catAx>
        <c:axId val="28030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8030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30232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28030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942317161415188E-2"/>
          <c:y val="7.5555555555555556E-2"/>
          <c:w val="0.95648182639486545"/>
          <c:h val="0.7998754155730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'2012.g.'!$V$38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'2012.g.'!$W$37:$Z$37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'2012.g.'!$W$38:$Z$38</c:f>
              <c:numCache>
                <c:formatCode>General</c:formatCode>
                <c:ptCount val="4"/>
                <c:pt idx="0">
                  <c:v>30</c:v>
                </c:pt>
                <c:pt idx="1">
                  <c:v>54</c:v>
                </c:pt>
                <c:pt idx="2">
                  <c:v>45</c:v>
                </c:pt>
                <c:pt idx="3">
                  <c:v>46</c:v>
                </c:pt>
              </c:numCache>
            </c:numRef>
          </c:val>
        </c:ser>
        <c:ser>
          <c:idx val="1"/>
          <c:order val="1"/>
          <c:tx>
            <c:strRef>
              <c:f>'2012.g.'!$V$39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'2012.g.'!$W$37:$Z$37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'2012.g.'!$W$39:$Z$39</c:f>
              <c:numCache>
                <c:formatCode>General</c:formatCode>
                <c:ptCount val="4"/>
                <c:pt idx="0">
                  <c:v>78</c:v>
                </c:pt>
                <c:pt idx="1">
                  <c:v>45</c:v>
                </c:pt>
                <c:pt idx="2">
                  <c:v>39</c:v>
                </c:pt>
                <c:pt idx="3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'2012.g.'!$V$40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'2012.g.'!$W$37:$Z$37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'2012.g.'!$W$40:$Z$40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17</c:v>
                </c:pt>
                <c:pt idx="3">
                  <c:v>30</c:v>
                </c:pt>
              </c:numCache>
            </c:numRef>
          </c:val>
        </c:ser>
        <c:ser>
          <c:idx val="3"/>
          <c:order val="3"/>
          <c:tx>
            <c:strRef>
              <c:f>'2012.g.'!$V$41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'2012.g.'!$W$37:$Z$37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'2012.g.'!$W$41:$Z$41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0299192"/>
        <c:axId val="280298016"/>
      </c:barChart>
      <c:catAx>
        <c:axId val="28029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802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298016"/>
        <c:scaling>
          <c:orientation val="minMax"/>
          <c:max val="80"/>
        </c:scaling>
        <c:delete val="1"/>
        <c:axPos val="l"/>
        <c:numFmt formatCode="General" sourceLinked="1"/>
        <c:majorTickMark val="none"/>
        <c:minorTickMark val="none"/>
        <c:tickLblPos val="nextTo"/>
        <c:crossAx val="280299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28470197342789"/>
          <c:y val="4.8497637795275592E-2"/>
          <c:w val="0.50071529802657211"/>
          <c:h val="7.53963254593175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65562913907286"/>
          <c:y val="2.8571517148800685E-2"/>
          <c:w val="0.74172185430463577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'2011.g.'!$A$20:$A$31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'2011.g.'!$V$20:$V$31</c:f>
              <c:numCache>
                <c:formatCode>0.0%</c:formatCode>
                <c:ptCount val="12"/>
                <c:pt idx="0">
                  <c:v>5.2412645590682198E-2</c:v>
                </c:pt>
                <c:pt idx="1">
                  <c:v>3.9101497504159734E-2</c:v>
                </c:pt>
                <c:pt idx="2">
                  <c:v>5.7404326123128117E-2</c:v>
                </c:pt>
                <c:pt idx="3">
                  <c:v>7.6539101497504161E-2</c:v>
                </c:pt>
                <c:pt idx="4">
                  <c:v>9.1514143094841932E-2</c:v>
                </c:pt>
                <c:pt idx="5">
                  <c:v>9.9001663893510811E-2</c:v>
                </c:pt>
                <c:pt idx="6">
                  <c:v>0.11896838602329451</c:v>
                </c:pt>
                <c:pt idx="7">
                  <c:v>0.14309484193011648</c:v>
                </c:pt>
                <c:pt idx="8">
                  <c:v>9.1514143094841932E-2</c:v>
                </c:pt>
                <c:pt idx="9">
                  <c:v>7.8202995008319467E-2</c:v>
                </c:pt>
                <c:pt idx="10">
                  <c:v>7.2379367720465895E-2</c:v>
                </c:pt>
                <c:pt idx="11">
                  <c:v>7.9866888519134774E-2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130632"/>
        <c:axId val="325133768"/>
      </c:barChart>
      <c:catAx>
        <c:axId val="325130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2513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3376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32513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6133486482249E-3"/>
          <c:y val="7.6666666666666661E-2"/>
          <c:w val="0.96900566581940906"/>
          <c:h val="0.80666946631671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'2011.g.'!$V$36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'2011.g.'!$W$36:$Z$36</c:f>
              <c:numCache>
                <c:formatCode>General</c:formatCode>
                <c:ptCount val="4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32</c:v>
                </c:pt>
              </c:numCache>
            </c:numRef>
          </c:val>
        </c:ser>
        <c:ser>
          <c:idx val="1"/>
          <c:order val="1"/>
          <c:tx>
            <c:strRef>
              <c:f>'2011.g.'!$V$37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'2011.g.'!$W$37:$Z$37</c:f>
              <c:numCache>
                <c:formatCode>General</c:formatCode>
                <c:ptCount val="4"/>
                <c:pt idx="0">
                  <c:v>80</c:v>
                </c:pt>
                <c:pt idx="1">
                  <c:v>45</c:v>
                </c:pt>
                <c:pt idx="2">
                  <c:v>41</c:v>
                </c:pt>
                <c:pt idx="3">
                  <c:v>25</c:v>
                </c:pt>
              </c:numCache>
            </c:numRef>
          </c:val>
        </c:ser>
        <c:ser>
          <c:idx val="2"/>
          <c:order val="2"/>
          <c:tx>
            <c:strRef>
              <c:f>'2011.g.'!$V$38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'2011.g.'!$W$38:$Z$38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</c:ser>
        <c:ser>
          <c:idx val="3"/>
          <c:order val="3"/>
          <c:tx>
            <c:strRef>
              <c:f>'2011.g.'!$V$39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'2011.g.'!$W$39:$Z$39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132592"/>
        <c:axId val="325131808"/>
      </c:barChart>
      <c:catAx>
        <c:axId val="32513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2513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31808"/>
        <c:scaling>
          <c:orientation val="minMax"/>
          <c:max val="80"/>
        </c:scaling>
        <c:delete val="1"/>
        <c:axPos val="l"/>
        <c:numFmt formatCode="General" sourceLinked="1"/>
        <c:majorTickMark val="out"/>
        <c:minorTickMark val="none"/>
        <c:tickLblPos val="nextTo"/>
        <c:crossAx val="32513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218597063621535"/>
          <c:y val="1.6666666666666666E-2"/>
          <c:w val="0.16802610114192496"/>
          <c:h val="0.24333333333333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'2020.g.'!$V$35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'2020.g.'!$W$34:$Z$34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'2020.g.'!$W$35:$Z$35</c:f>
              <c:numCache>
                <c:formatCode>General</c:formatCode>
                <c:ptCount val="4"/>
                <c:pt idx="0">
                  <c:v>9</c:v>
                </c:pt>
                <c:pt idx="1">
                  <c:v>31</c:v>
                </c:pt>
                <c:pt idx="2">
                  <c:v>38</c:v>
                </c:pt>
                <c:pt idx="3">
                  <c:v>23</c:v>
                </c:pt>
              </c:numCache>
            </c:numRef>
          </c:val>
        </c:ser>
        <c:ser>
          <c:idx val="1"/>
          <c:order val="1"/>
          <c:tx>
            <c:strRef>
              <c:f>'2020.g.'!$V$36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'2020.g.'!$W$34:$Z$34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'2020.g.'!$W$36:$Z$36</c:f>
              <c:numCache>
                <c:formatCode>General</c:formatCode>
                <c:ptCount val="4"/>
                <c:pt idx="0">
                  <c:v>50</c:v>
                </c:pt>
                <c:pt idx="1">
                  <c:v>36</c:v>
                </c:pt>
                <c:pt idx="2">
                  <c:v>51</c:v>
                </c:pt>
                <c:pt idx="3">
                  <c:v>34</c:v>
                </c:pt>
              </c:numCache>
            </c:numRef>
          </c:val>
        </c:ser>
        <c:ser>
          <c:idx val="2"/>
          <c:order val="2"/>
          <c:tx>
            <c:strRef>
              <c:f>'2020.g.'!$V$37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'2020.g.'!$W$34:$Z$34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'2020.g.'!$W$37:$Z$37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27</c:v>
                </c:pt>
                <c:pt idx="3">
                  <c:v>57</c:v>
                </c:pt>
              </c:numCache>
            </c:numRef>
          </c:val>
        </c:ser>
        <c:ser>
          <c:idx val="3"/>
          <c:order val="3"/>
          <c:tx>
            <c:strRef>
              <c:f>'2020.g.'!$V$38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'2020.g.'!$W$34:$Z$34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'2020.g.'!$W$38:$Z$38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2559248"/>
        <c:axId val="442565488"/>
      </c:barChart>
      <c:catAx>
        <c:axId val="4425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4256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565488"/>
        <c:scaling>
          <c:orientation val="minMax"/>
          <c:max val="1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4255924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58057395143489"/>
          <c:y val="2.8571517148800685E-2"/>
          <c:w val="0.73730684326710816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'2016.g.'!$A$20:$A$31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'2016.g.'!$V$20:$V$31</c:f>
              <c:numCache>
                <c:formatCode>0.0%</c:formatCode>
                <c:ptCount val="12"/>
                <c:pt idx="0">
                  <c:v>5.840957072484166E-2</c:v>
                </c:pt>
                <c:pt idx="1">
                  <c:v>5.0668543279380716E-2</c:v>
                </c:pt>
                <c:pt idx="2">
                  <c:v>5.7705840957072485E-2</c:v>
                </c:pt>
                <c:pt idx="3">
                  <c:v>8.3743842364532015E-2</c:v>
                </c:pt>
                <c:pt idx="4">
                  <c:v>0.13441238564391272</c:v>
                </c:pt>
                <c:pt idx="5">
                  <c:v>9.078114004222379E-2</c:v>
                </c:pt>
                <c:pt idx="6">
                  <c:v>0.11118930330752991</c:v>
                </c:pt>
                <c:pt idx="7">
                  <c:v>0.11963406052076003</c:v>
                </c:pt>
                <c:pt idx="8">
                  <c:v>8.3743842364532015E-2</c:v>
                </c:pt>
                <c:pt idx="9">
                  <c:v>8.4447572132301196E-2</c:v>
                </c:pt>
                <c:pt idx="10">
                  <c:v>6.6854327938071778E-2</c:v>
                </c:pt>
                <c:pt idx="11">
                  <c:v>5.840957072484166E-2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69408"/>
        <c:axId val="442569800"/>
      </c:barChart>
      <c:catAx>
        <c:axId val="442569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4256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56980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4256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'2016.g.'!$V$36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'2016.g.'!$W$36:$Z$36</c:f>
              <c:numCache>
                <c:formatCode>General</c:formatCode>
                <c:ptCount val="4"/>
                <c:pt idx="0">
                  <c:v>33</c:v>
                </c:pt>
                <c:pt idx="1">
                  <c:v>42</c:v>
                </c:pt>
                <c:pt idx="2">
                  <c:v>58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'2016.g.'!$V$37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'2016.g.'!$W$37:$Z$37</c:f>
              <c:numCache>
                <c:formatCode>General</c:formatCode>
                <c:ptCount val="4"/>
                <c:pt idx="0">
                  <c:v>90</c:v>
                </c:pt>
                <c:pt idx="1">
                  <c:v>59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'2016.g.'!$V$38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'2016.g.'!$W$38:$Z$38</c:f>
              <c:numCache>
                <c:formatCode>General</c:formatCode>
                <c:ptCount val="4"/>
                <c:pt idx="0">
                  <c:v>6</c:v>
                </c:pt>
                <c:pt idx="1">
                  <c:v>26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</c:ser>
        <c:ser>
          <c:idx val="3"/>
          <c:order val="3"/>
          <c:tx>
            <c:strRef>
              <c:f>'2016.g.'!$V$39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'2016.g.'!$W$39:$Z$39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2570976"/>
        <c:axId val="442570192"/>
      </c:barChart>
      <c:catAx>
        <c:axId val="4425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4257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570192"/>
        <c:scaling>
          <c:orientation val="minMax"/>
          <c:max val="1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42570976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58057395143489"/>
          <c:y val="2.8571517148800685E-2"/>
          <c:w val="0.73730684326710816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'2015.g.'!$A$20:$A$31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'2015.g.'!$V$20:$V$31</c:f>
              <c:numCache>
                <c:formatCode>0.0%</c:formatCode>
                <c:ptCount val="12"/>
                <c:pt idx="0">
                  <c:v>6.2720225510923183E-2</c:v>
                </c:pt>
                <c:pt idx="1">
                  <c:v>5.4968287526427059E-2</c:v>
                </c:pt>
                <c:pt idx="2">
                  <c:v>5.7082452431289642E-2</c:v>
                </c:pt>
                <c:pt idx="3">
                  <c:v>8.0338266384778007E-2</c:v>
                </c:pt>
                <c:pt idx="4">
                  <c:v>0.12050739957716702</c:v>
                </c:pt>
                <c:pt idx="5">
                  <c:v>9.5137420718816063E-2</c:v>
                </c:pt>
                <c:pt idx="6">
                  <c:v>0.10500352360817478</c:v>
                </c:pt>
                <c:pt idx="7">
                  <c:v>0.11980267794221283</c:v>
                </c:pt>
                <c:pt idx="8">
                  <c:v>7.9633544749823815E-2</c:v>
                </c:pt>
                <c:pt idx="9">
                  <c:v>9.020436927413672E-2</c:v>
                </c:pt>
                <c:pt idx="10">
                  <c:v>7.4700493305144472E-2</c:v>
                </c:pt>
                <c:pt idx="11">
                  <c:v>5.9901338971106416E-2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70584"/>
        <c:axId val="442571760"/>
      </c:barChart>
      <c:catAx>
        <c:axId val="4425705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4257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57176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42570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'2015.g.'!$V$36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'2015.g.'!$W$36:$Z$36</c:f>
              <c:numCache>
                <c:formatCode>General</c:formatCode>
                <c:ptCount val="4"/>
                <c:pt idx="0">
                  <c:v>21</c:v>
                </c:pt>
                <c:pt idx="1">
                  <c:v>42</c:v>
                </c:pt>
                <c:pt idx="2">
                  <c:v>46</c:v>
                </c:pt>
                <c:pt idx="3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'2015.g.'!$V$37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'2015.g.'!$W$37:$Z$37</c:f>
              <c:numCache>
                <c:formatCode>General</c:formatCode>
                <c:ptCount val="4"/>
                <c:pt idx="0">
                  <c:v>94</c:v>
                </c:pt>
                <c:pt idx="1">
                  <c:v>48</c:v>
                </c:pt>
                <c:pt idx="2">
                  <c:v>52</c:v>
                </c:pt>
                <c:pt idx="3">
                  <c:v>46</c:v>
                </c:pt>
              </c:numCache>
            </c:numRef>
          </c:val>
        </c:ser>
        <c:ser>
          <c:idx val="2"/>
          <c:order val="2"/>
          <c:tx>
            <c:strRef>
              <c:f>'2015.g.'!$V$38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'2015.g.'!$W$38:$Z$38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'2015.g.'!$V$39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'2015.g.'!$W$35:$Z$35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'2015.g.'!$W$39:$Z$39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2566664"/>
        <c:axId val="439110384"/>
      </c:barChart>
      <c:catAx>
        <c:axId val="4425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911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110384"/>
        <c:scaling>
          <c:orientation val="minMax"/>
          <c:max val="1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42566664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58057395143489"/>
          <c:y val="2.8571517148800685E-2"/>
          <c:w val="0.73730684326710816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'2014.g.'!$A$20:$A$31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'2014.g.'!$V$20:$V$31</c:f>
              <c:numCache>
                <c:formatCode>0.0%</c:formatCode>
                <c:ptCount val="12"/>
                <c:pt idx="0">
                  <c:v>6.3031161473087821E-2</c:v>
                </c:pt>
                <c:pt idx="1">
                  <c:v>5.1699716713881017E-2</c:v>
                </c:pt>
                <c:pt idx="2">
                  <c:v>6.0906515580736544E-2</c:v>
                </c:pt>
                <c:pt idx="3">
                  <c:v>8.2152974504249299E-2</c:v>
                </c:pt>
                <c:pt idx="4">
                  <c:v>0.11827195467422097</c:v>
                </c:pt>
                <c:pt idx="5">
                  <c:v>0.10835694050991501</c:v>
                </c:pt>
                <c:pt idx="6">
                  <c:v>0.10339943342776203</c:v>
                </c:pt>
                <c:pt idx="7">
                  <c:v>0.11685552407932011</c:v>
                </c:pt>
                <c:pt idx="8">
                  <c:v>8.0736543909348438E-2</c:v>
                </c:pt>
                <c:pt idx="9">
                  <c:v>8.4277620396600569E-2</c:v>
                </c:pt>
                <c:pt idx="10">
                  <c:v>6.6572237960339939E-2</c:v>
                </c:pt>
                <c:pt idx="11">
                  <c:v>6.3739376770538245E-2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108816"/>
        <c:axId val="439109992"/>
      </c:barChart>
      <c:catAx>
        <c:axId val="439108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910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1099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910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'2014.g.'!$V$36</c:f>
              <c:strCache>
                <c:ptCount val="1"/>
                <c:pt idx="0">
                  <c:v>Gajējs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'2014.g.'!$W$35:$Z$35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'2014.g.'!$W$36:$Z$36</c:f>
              <c:numCache>
                <c:formatCode>General</c:formatCode>
                <c:ptCount val="4"/>
                <c:pt idx="0">
                  <c:v>26</c:v>
                </c:pt>
                <c:pt idx="1">
                  <c:v>40</c:v>
                </c:pt>
                <c:pt idx="2">
                  <c:v>61</c:v>
                </c:pt>
                <c:pt idx="3">
                  <c:v>37</c:v>
                </c:pt>
              </c:numCache>
            </c:numRef>
          </c:val>
        </c:ser>
        <c:ser>
          <c:idx val="1"/>
          <c:order val="1"/>
          <c:tx>
            <c:strRef>
              <c:f>'2014.g.'!$V$37</c:f>
              <c:strCache>
                <c:ptCount val="1"/>
                <c:pt idx="0">
                  <c:v>Pasažieris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'2014.g.'!$W$35:$Z$35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'2014.g.'!$W$37:$Z$37</c:f>
              <c:numCache>
                <c:formatCode>General</c:formatCode>
                <c:ptCount val="4"/>
                <c:pt idx="0">
                  <c:v>89</c:v>
                </c:pt>
                <c:pt idx="1">
                  <c:v>48</c:v>
                </c:pt>
                <c:pt idx="2">
                  <c:v>42</c:v>
                </c:pt>
                <c:pt idx="3">
                  <c:v>43</c:v>
                </c:pt>
              </c:numCache>
            </c:numRef>
          </c:val>
        </c:ser>
        <c:ser>
          <c:idx val="2"/>
          <c:order val="2"/>
          <c:tx>
            <c:strRef>
              <c:f>'2014.g.'!$V$38</c:f>
              <c:strCache>
                <c:ptCount val="1"/>
                <c:pt idx="0">
                  <c:v>Velosipēdists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'2014.g.'!$W$35:$Z$35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'2014.g.'!$W$38:$Z$38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'2014.g.'!$V$39</c:f>
              <c:strCache>
                <c:ptCount val="1"/>
                <c:pt idx="0">
                  <c:v>Vadītājs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'2014.g.'!$W$35:$Z$35</c:f>
              <c:strCache>
                <c:ptCount val="4"/>
                <c:pt idx="0">
                  <c:v>0 … 5.g.</c:v>
                </c:pt>
                <c:pt idx="1">
                  <c:v>6 … 8.g.</c:v>
                </c:pt>
                <c:pt idx="2">
                  <c:v>9 … 11.g.</c:v>
                </c:pt>
                <c:pt idx="3">
                  <c:v>12 … 14g.</c:v>
                </c:pt>
              </c:strCache>
            </c:strRef>
          </c:cat>
          <c:val>
            <c:numRef>
              <c:f>'2014.g.'!$W$39:$Z$39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9106072"/>
        <c:axId val="439106464"/>
      </c:barChart>
      <c:catAx>
        <c:axId val="4391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910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106464"/>
        <c:scaling>
          <c:orientation val="minMax"/>
          <c:max val="1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39106072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5400000" scaled="1"/>
    </a:gra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65562913907286"/>
          <c:y val="2.8571517148800685E-2"/>
          <c:w val="0.73730684326710816"/>
          <c:h val="0.95873313099308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'2013.g.'!$A$20:$A$31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'2013.g.'!$V$20:$V$31</c:f>
              <c:numCache>
                <c:formatCode>0.0%</c:formatCode>
                <c:ptCount val="12"/>
                <c:pt idx="0">
                  <c:v>5.4545454545454543E-2</c:v>
                </c:pt>
                <c:pt idx="1">
                  <c:v>5.3090909090909091E-2</c:v>
                </c:pt>
                <c:pt idx="2">
                  <c:v>5.672727272727273E-2</c:v>
                </c:pt>
                <c:pt idx="3">
                  <c:v>7.636363636363637E-2</c:v>
                </c:pt>
                <c:pt idx="4">
                  <c:v>0.10836363636363637</c:v>
                </c:pt>
                <c:pt idx="5">
                  <c:v>0.112</c:v>
                </c:pt>
                <c:pt idx="6">
                  <c:v>0.11054545454545454</c:v>
                </c:pt>
                <c:pt idx="7">
                  <c:v>0.11709090909090909</c:v>
                </c:pt>
                <c:pt idx="8">
                  <c:v>9.8181818181818176E-2</c:v>
                </c:pt>
                <c:pt idx="9">
                  <c:v>7.9272727272727272E-2</c:v>
                </c:pt>
                <c:pt idx="10">
                  <c:v>7.2727272727272724E-2</c:v>
                </c:pt>
                <c:pt idx="11">
                  <c:v>6.1090909090909092E-2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109600"/>
        <c:axId val="439107248"/>
      </c:barChart>
      <c:catAx>
        <c:axId val="439109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910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10724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910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16</xdr:row>
      <xdr:rowOff>19050</xdr:rowOff>
    </xdr:from>
    <xdr:to>
      <xdr:col>18</xdr:col>
      <xdr:colOff>295275</xdr:colOff>
      <xdr:row>31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34</xdr:row>
      <xdr:rowOff>38100</xdr:rowOff>
    </xdr:from>
    <xdr:to>
      <xdr:col>17</xdr:col>
      <xdr:colOff>85725</xdr:colOff>
      <xdr:row>53</xdr:row>
      <xdr:rowOff>9525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19050</xdr:rowOff>
    </xdr:from>
    <xdr:to>
      <xdr:col>18</xdr:col>
      <xdr:colOff>295275</xdr:colOff>
      <xdr:row>32</xdr:row>
      <xdr:rowOff>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35</xdr:row>
      <xdr:rowOff>85725</xdr:rowOff>
    </xdr:from>
    <xdr:to>
      <xdr:col>17</xdr:col>
      <xdr:colOff>38100</xdr:colOff>
      <xdr:row>52</xdr:row>
      <xdr:rowOff>9525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17</xdr:row>
      <xdr:rowOff>9525</xdr:rowOff>
    </xdr:from>
    <xdr:to>
      <xdr:col>18</xdr:col>
      <xdr:colOff>291465</xdr:colOff>
      <xdr:row>32</xdr:row>
      <xdr:rowOff>41910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3838575"/>
          <a:ext cx="2872740" cy="299466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34</xdr:row>
      <xdr:rowOff>104775</xdr:rowOff>
    </xdr:from>
    <xdr:to>
      <xdr:col>17</xdr:col>
      <xdr:colOff>36195</xdr:colOff>
      <xdr:row>53</xdr:row>
      <xdr:rowOff>78105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200900"/>
          <a:ext cx="5836920" cy="3230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16</xdr:row>
      <xdr:rowOff>19050</xdr:rowOff>
    </xdr:from>
    <xdr:to>
      <xdr:col>18</xdr:col>
      <xdr:colOff>272415</xdr:colOff>
      <xdr:row>30</xdr:row>
      <xdr:rowOff>165735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3648075"/>
          <a:ext cx="2872740" cy="2994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47625</xdr:rowOff>
    </xdr:from>
    <xdr:to>
      <xdr:col>17</xdr:col>
      <xdr:colOff>81498</xdr:colOff>
      <xdr:row>53</xdr:row>
      <xdr:rowOff>190499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05675"/>
          <a:ext cx="5948898" cy="3238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16</xdr:row>
      <xdr:rowOff>19050</xdr:rowOff>
    </xdr:from>
    <xdr:to>
      <xdr:col>18</xdr:col>
      <xdr:colOff>224790</xdr:colOff>
      <xdr:row>30</xdr:row>
      <xdr:rowOff>165735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3648075"/>
          <a:ext cx="2777490" cy="29946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34</xdr:row>
      <xdr:rowOff>152399</xdr:rowOff>
    </xdr:from>
    <xdr:to>
      <xdr:col>17</xdr:col>
      <xdr:colOff>64770</xdr:colOff>
      <xdr:row>53</xdr:row>
      <xdr:rowOff>200024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7248524"/>
          <a:ext cx="5836920" cy="3305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19050</xdr:rowOff>
    </xdr:from>
    <xdr:to>
      <xdr:col>18</xdr:col>
      <xdr:colOff>295275</xdr:colOff>
      <xdr:row>32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85725</xdr:rowOff>
    </xdr:from>
    <xdr:to>
      <xdr:col>17</xdr:col>
      <xdr:colOff>85725</xdr:colOff>
      <xdr:row>54</xdr:row>
      <xdr:rowOff>9525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19050</xdr:rowOff>
    </xdr:from>
    <xdr:to>
      <xdr:col>18</xdr:col>
      <xdr:colOff>295275</xdr:colOff>
      <xdr:row>32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85725</xdr:rowOff>
    </xdr:from>
    <xdr:to>
      <xdr:col>17</xdr:col>
      <xdr:colOff>85725</xdr:colOff>
      <xdr:row>54</xdr:row>
      <xdr:rowOff>9525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19050</xdr:rowOff>
    </xdr:from>
    <xdr:to>
      <xdr:col>18</xdr:col>
      <xdr:colOff>295275</xdr:colOff>
      <xdr:row>32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85725</xdr:rowOff>
    </xdr:from>
    <xdr:to>
      <xdr:col>17</xdr:col>
      <xdr:colOff>85725</xdr:colOff>
      <xdr:row>54</xdr:row>
      <xdr:rowOff>9525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19050</xdr:rowOff>
    </xdr:from>
    <xdr:to>
      <xdr:col>18</xdr:col>
      <xdr:colOff>295275</xdr:colOff>
      <xdr:row>32</xdr:row>
      <xdr:rowOff>0</xdr:rowOff>
    </xdr:to>
    <xdr:graphicFrame macro="">
      <xdr:nvGraphicFramePr>
        <xdr:cNvPr id="10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85725</xdr:rowOff>
    </xdr:from>
    <xdr:to>
      <xdr:col>17</xdr:col>
      <xdr:colOff>85725</xdr:colOff>
      <xdr:row>54</xdr:row>
      <xdr:rowOff>9525</xdr:rowOff>
    </xdr:to>
    <xdr:graphicFrame macro="">
      <xdr:nvGraphicFramePr>
        <xdr:cNvPr id="10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19</xdr:row>
      <xdr:rowOff>19050</xdr:rowOff>
    </xdr:from>
    <xdr:to>
      <xdr:col>18</xdr:col>
      <xdr:colOff>295275</xdr:colOff>
      <xdr:row>34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37</xdr:row>
      <xdr:rowOff>85725</xdr:rowOff>
    </xdr:from>
    <xdr:to>
      <xdr:col>17</xdr:col>
      <xdr:colOff>38100</xdr:colOff>
      <xdr:row>54</xdr:row>
      <xdr:rowOff>9525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4"/>
  <sheetViews>
    <sheetView tabSelected="1" workbookViewId="0">
      <selection activeCell="AI3" sqref="AI3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27"/>
    <col min="22" max="22" width="11.42578125" style="75" customWidth="1"/>
    <col min="23" max="23" width="9.140625" style="75"/>
    <col min="24" max="24" width="6.7109375" style="75" customWidth="1"/>
    <col min="25" max="25" width="8.28515625" style="75" customWidth="1"/>
    <col min="26" max="26" width="11.28515625" style="75" customWidth="1"/>
    <col min="27" max="27" width="9" style="75" customWidth="1"/>
    <col min="28" max="28" width="6.7109375" style="75" customWidth="1"/>
    <col min="29" max="29" width="8.28515625" style="130" customWidth="1"/>
    <col min="30" max="16384" width="9.140625" style="1"/>
  </cols>
  <sheetData>
    <row r="2" spans="1:29" x14ac:dyDescent="0.2">
      <c r="H2" s="1" t="s">
        <v>6</v>
      </c>
    </row>
    <row r="3" spans="1:29" ht="18.75" customHeight="1" x14ac:dyDescent="0.2">
      <c r="A3" s="201" t="s">
        <v>91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9" s="2" customFormat="1" ht="18" customHeight="1" x14ac:dyDescent="0.2">
      <c r="U4" s="129"/>
      <c r="V4" s="117"/>
      <c r="W4" s="117"/>
      <c r="X4" s="117"/>
      <c r="Y4" s="117"/>
      <c r="Z4" s="117"/>
      <c r="AA4" s="117"/>
      <c r="AB4" s="117"/>
      <c r="AC4" s="131"/>
    </row>
    <row r="5" spans="1:29" x14ac:dyDescent="0.2">
      <c r="B5" s="203" t="s">
        <v>21</v>
      </c>
      <c r="C5" s="204"/>
      <c r="D5" s="204"/>
      <c r="E5" s="204"/>
      <c r="F5" s="204"/>
      <c r="G5" s="205"/>
      <c r="H5" s="203" t="s">
        <v>22</v>
      </c>
      <c r="I5" s="204"/>
      <c r="J5" s="204"/>
      <c r="K5" s="204"/>
      <c r="L5" s="204"/>
      <c r="M5" s="205"/>
      <c r="N5" s="203" t="s">
        <v>23</v>
      </c>
      <c r="O5" s="204"/>
      <c r="P5" s="204"/>
      <c r="Q5" s="204"/>
      <c r="R5" s="204"/>
      <c r="S5" s="205"/>
    </row>
    <row r="6" spans="1:29" ht="80.25" customHeight="1" x14ac:dyDescent="0.2">
      <c r="A6" s="5"/>
      <c r="B6" s="7" t="s">
        <v>0</v>
      </c>
      <c r="C6" s="7" t="s">
        <v>3</v>
      </c>
      <c r="D6" s="7" t="s">
        <v>5</v>
      </c>
      <c r="E6" s="7" t="s">
        <v>1</v>
      </c>
      <c r="F6" s="7" t="s">
        <v>2</v>
      </c>
      <c r="G6" s="19" t="s">
        <v>4</v>
      </c>
      <c r="H6" s="7" t="s">
        <v>0</v>
      </c>
      <c r="I6" s="7" t="s">
        <v>3</v>
      </c>
      <c r="J6" s="7" t="s">
        <v>5</v>
      </c>
      <c r="K6" s="7" t="s">
        <v>1</v>
      </c>
      <c r="L6" s="7" t="s">
        <v>2</v>
      </c>
      <c r="M6" s="19" t="s">
        <v>4</v>
      </c>
      <c r="N6" s="7" t="s">
        <v>0</v>
      </c>
      <c r="O6" s="7" t="s">
        <v>3</v>
      </c>
      <c r="P6" s="7" t="s">
        <v>5</v>
      </c>
      <c r="Q6" s="7" t="s">
        <v>1</v>
      </c>
      <c r="R6" s="7" t="s">
        <v>2</v>
      </c>
      <c r="S6" s="19" t="s">
        <v>4</v>
      </c>
    </row>
    <row r="7" spans="1:29" s="4" customFormat="1" x14ac:dyDescent="0.2">
      <c r="A7" s="29" t="s">
        <v>4</v>
      </c>
      <c r="B7" s="40">
        <v>119</v>
      </c>
      <c r="C7" s="41">
        <v>122</v>
      </c>
      <c r="D7" s="40">
        <v>33</v>
      </c>
      <c r="E7" s="42">
        <v>58</v>
      </c>
      <c r="F7" s="40">
        <v>25</v>
      </c>
      <c r="G7" s="42">
        <f>SUM(B7:F7)</f>
        <v>357</v>
      </c>
      <c r="H7" s="40">
        <v>1</v>
      </c>
      <c r="I7" s="42">
        <v>0</v>
      </c>
      <c r="J7" s="40">
        <v>1</v>
      </c>
      <c r="K7" s="42">
        <v>3</v>
      </c>
      <c r="L7" s="40">
        <v>1</v>
      </c>
      <c r="M7" s="42">
        <f>SUM(H7:L7)</f>
        <v>6</v>
      </c>
      <c r="N7" s="40">
        <v>123</v>
      </c>
      <c r="O7" s="42">
        <v>131</v>
      </c>
      <c r="P7" s="40">
        <v>35</v>
      </c>
      <c r="Q7" s="42">
        <v>69</v>
      </c>
      <c r="R7" s="40">
        <v>30</v>
      </c>
      <c r="S7" s="40">
        <f>SUM(N7:R7)</f>
        <v>388</v>
      </c>
      <c r="U7" s="128"/>
      <c r="V7" s="77"/>
      <c r="W7" s="77"/>
      <c r="X7" s="77"/>
      <c r="Y7" s="77"/>
      <c r="Z7" s="77"/>
      <c r="AA7" s="77"/>
      <c r="AB7" s="77"/>
      <c r="AC7" s="130"/>
    </row>
    <row r="8" spans="1:29" x14ac:dyDescent="0.2">
      <c r="A8" s="30" t="s">
        <v>24</v>
      </c>
      <c r="B8" s="43">
        <f>SUM(B9:B10)</f>
        <v>48</v>
      </c>
      <c r="C8" s="43">
        <f t="shared" ref="C8:F8" si="0">SUM(C9:C10)</f>
        <v>39</v>
      </c>
      <c r="D8" s="43">
        <f t="shared" si="0"/>
        <v>8</v>
      </c>
      <c r="E8" s="43">
        <f t="shared" si="0"/>
        <v>2</v>
      </c>
      <c r="F8" s="43">
        <f t="shared" si="0"/>
        <v>3</v>
      </c>
      <c r="G8" s="44">
        <f>SUM(B8:F8)</f>
        <v>100</v>
      </c>
      <c r="H8" s="43">
        <f>SUM(H9:H10)</f>
        <v>1</v>
      </c>
      <c r="I8" s="43">
        <f t="shared" ref="I8" si="1">SUM(I9:I10)</f>
        <v>0</v>
      </c>
      <c r="J8" s="43">
        <f t="shared" ref="J8" si="2">SUM(J9:J10)</f>
        <v>1</v>
      </c>
      <c r="K8" s="43">
        <f t="shared" ref="K8" si="3">SUM(K9:K10)</f>
        <v>1</v>
      </c>
      <c r="L8" s="43">
        <f t="shared" ref="L8" si="4">SUM(L9:L10)</f>
        <v>0</v>
      </c>
      <c r="M8" s="72">
        <f t="shared" ref="M8:M13" si="5">SUM(H8:L8)</f>
        <v>3</v>
      </c>
      <c r="N8" s="43">
        <f>SUM(N9:N10)</f>
        <v>49</v>
      </c>
      <c r="O8" s="43">
        <f t="shared" ref="O8" si="6">SUM(O9:O10)</f>
        <v>39</v>
      </c>
      <c r="P8" s="43">
        <f t="shared" ref="P8" si="7">SUM(P9:P10)</f>
        <v>8</v>
      </c>
      <c r="Q8" s="43">
        <f t="shared" ref="Q8" si="8">SUM(Q9:Q10)</f>
        <v>1</v>
      </c>
      <c r="R8" s="43">
        <f t="shared" ref="R8" si="9">SUM(R9:R10)</f>
        <v>3</v>
      </c>
      <c r="S8" s="70">
        <f t="shared" ref="S8:S13" si="10">SUM(N8:R8)</f>
        <v>100</v>
      </c>
      <c r="Z8" s="79"/>
      <c r="AA8" s="79"/>
      <c r="AB8" s="79"/>
    </row>
    <row r="9" spans="1:29" x14ac:dyDescent="0.2">
      <c r="A9" s="58" t="s">
        <v>25</v>
      </c>
      <c r="B9" s="59">
        <v>36</v>
      </c>
      <c r="C9" s="60">
        <v>30</v>
      </c>
      <c r="D9" s="59">
        <v>5</v>
      </c>
      <c r="E9" s="60">
        <v>1</v>
      </c>
      <c r="F9" s="59">
        <v>2</v>
      </c>
      <c r="G9" s="61">
        <f>SUM(B9:F9)</f>
        <v>74</v>
      </c>
      <c r="H9" s="59">
        <v>1</v>
      </c>
      <c r="I9" s="60">
        <v>0</v>
      </c>
      <c r="J9" s="59">
        <v>1</v>
      </c>
      <c r="K9" s="60">
        <v>0</v>
      </c>
      <c r="L9" s="59">
        <v>0</v>
      </c>
      <c r="M9" s="61">
        <f t="shared" si="5"/>
        <v>2</v>
      </c>
      <c r="N9" s="59">
        <v>37</v>
      </c>
      <c r="O9" s="60">
        <v>30</v>
      </c>
      <c r="P9" s="59">
        <v>5</v>
      </c>
      <c r="Q9" s="60">
        <v>1</v>
      </c>
      <c r="R9" s="59">
        <v>2</v>
      </c>
      <c r="S9" s="62">
        <f t="shared" si="10"/>
        <v>75</v>
      </c>
      <c r="Z9" s="79"/>
      <c r="AA9" s="79"/>
      <c r="AB9" s="79"/>
    </row>
    <row r="10" spans="1:29" x14ac:dyDescent="0.2">
      <c r="A10" s="63" t="s">
        <v>26</v>
      </c>
      <c r="B10" s="64">
        <v>12</v>
      </c>
      <c r="C10" s="65">
        <v>9</v>
      </c>
      <c r="D10" s="64">
        <v>3</v>
      </c>
      <c r="E10" s="65">
        <v>1</v>
      </c>
      <c r="F10" s="64">
        <v>1</v>
      </c>
      <c r="G10" s="66">
        <f>SUM(B10:F10)</f>
        <v>26</v>
      </c>
      <c r="H10" s="64">
        <v>0</v>
      </c>
      <c r="I10" s="65">
        <v>0</v>
      </c>
      <c r="J10" s="64">
        <v>0</v>
      </c>
      <c r="K10" s="65">
        <v>1</v>
      </c>
      <c r="L10" s="64">
        <v>0</v>
      </c>
      <c r="M10" s="66">
        <f t="shared" si="5"/>
        <v>1</v>
      </c>
      <c r="N10" s="64">
        <v>12</v>
      </c>
      <c r="O10" s="65">
        <v>9</v>
      </c>
      <c r="P10" s="64">
        <v>3</v>
      </c>
      <c r="Q10" s="65">
        <v>0</v>
      </c>
      <c r="R10" s="64">
        <v>1</v>
      </c>
      <c r="S10" s="67">
        <f t="shared" si="10"/>
        <v>25</v>
      </c>
      <c r="W10" s="154"/>
      <c r="X10" s="154"/>
      <c r="Y10" s="154"/>
      <c r="Z10" s="79"/>
      <c r="AA10" s="79"/>
      <c r="AB10" s="79"/>
    </row>
    <row r="11" spans="1:29" x14ac:dyDescent="0.2">
      <c r="A11" s="54" t="s">
        <v>27</v>
      </c>
      <c r="B11" s="55">
        <f t="shared" ref="B11:L11" si="11">SUM(B12:B13)</f>
        <v>18</v>
      </c>
      <c r="C11" s="53">
        <f t="shared" si="11"/>
        <v>34</v>
      </c>
      <c r="D11" s="55">
        <f t="shared" si="11"/>
        <v>16</v>
      </c>
      <c r="E11" s="53">
        <f t="shared" si="11"/>
        <v>4</v>
      </c>
      <c r="F11" s="55">
        <f t="shared" si="11"/>
        <v>3</v>
      </c>
      <c r="G11" s="53">
        <f t="shared" si="11"/>
        <v>75</v>
      </c>
      <c r="H11" s="55">
        <f t="shared" si="11"/>
        <v>0</v>
      </c>
      <c r="I11" s="53">
        <f t="shared" si="11"/>
        <v>0</v>
      </c>
      <c r="J11" s="55">
        <f t="shared" si="11"/>
        <v>0</v>
      </c>
      <c r="K11" s="53">
        <f t="shared" si="11"/>
        <v>0</v>
      </c>
      <c r="L11" s="55">
        <f t="shared" si="11"/>
        <v>0</v>
      </c>
      <c r="M11" s="56">
        <f t="shared" si="5"/>
        <v>0</v>
      </c>
      <c r="N11" s="43">
        <f>SUM(N12:N13)</f>
        <v>18</v>
      </c>
      <c r="O11" s="43">
        <f t="shared" ref="O11" si="12">SUM(O12:O13)</f>
        <v>35</v>
      </c>
      <c r="P11" s="43">
        <f t="shared" ref="P11" si="13">SUM(P12:P13)</f>
        <v>17</v>
      </c>
      <c r="Q11" s="43">
        <f t="shared" ref="Q11" si="14">SUM(Q12:Q13)</f>
        <v>4</v>
      </c>
      <c r="R11" s="43">
        <f t="shared" ref="R11" si="15">SUM(R12:R13)</f>
        <v>3</v>
      </c>
      <c r="S11" s="57">
        <f t="shared" si="10"/>
        <v>77</v>
      </c>
      <c r="W11" s="154"/>
      <c r="X11" s="154"/>
      <c r="Y11" s="154"/>
      <c r="Z11" s="79"/>
      <c r="AA11" s="79"/>
      <c r="AB11" s="79"/>
    </row>
    <row r="12" spans="1:29" x14ac:dyDescent="0.2">
      <c r="A12" s="58" t="s">
        <v>25</v>
      </c>
      <c r="B12" s="59">
        <v>15</v>
      </c>
      <c r="C12" s="60">
        <v>28</v>
      </c>
      <c r="D12" s="59">
        <v>16</v>
      </c>
      <c r="E12" s="60">
        <v>4</v>
      </c>
      <c r="F12" s="59">
        <v>2</v>
      </c>
      <c r="G12" s="61">
        <f>SUM(B12:F12)</f>
        <v>65</v>
      </c>
      <c r="H12" s="59">
        <v>0</v>
      </c>
      <c r="I12" s="60">
        <v>0</v>
      </c>
      <c r="J12" s="59">
        <v>0</v>
      </c>
      <c r="K12" s="60">
        <v>0</v>
      </c>
      <c r="L12" s="59">
        <v>0</v>
      </c>
      <c r="M12" s="61">
        <f t="shared" si="5"/>
        <v>0</v>
      </c>
      <c r="N12" s="59">
        <v>15</v>
      </c>
      <c r="O12" s="60">
        <v>29</v>
      </c>
      <c r="P12" s="59">
        <v>17</v>
      </c>
      <c r="Q12" s="60">
        <v>4</v>
      </c>
      <c r="R12" s="59">
        <v>2</v>
      </c>
      <c r="S12" s="62">
        <f t="shared" si="10"/>
        <v>67</v>
      </c>
      <c r="W12" s="154"/>
      <c r="X12" s="154"/>
      <c r="Y12" s="154"/>
      <c r="Z12" s="79"/>
      <c r="AA12" s="79"/>
      <c r="AB12" s="79"/>
    </row>
    <row r="13" spans="1:29" x14ac:dyDescent="0.2">
      <c r="A13" s="63" t="s">
        <v>28</v>
      </c>
      <c r="B13" s="64">
        <v>3</v>
      </c>
      <c r="C13" s="65">
        <v>6</v>
      </c>
      <c r="D13" s="64">
        <v>0</v>
      </c>
      <c r="E13" s="65">
        <v>0</v>
      </c>
      <c r="F13" s="64">
        <v>1</v>
      </c>
      <c r="G13" s="66">
        <f>SUM(B13:F13)</f>
        <v>10</v>
      </c>
      <c r="H13" s="64">
        <v>0</v>
      </c>
      <c r="I13" s="65">
        <v>0</v>
      </c>
      <c r="J13" s="64">
        <v>0</v>
      </c>
      <c r="K13" s="65">
        <v>0</v>
      </c>
      <c r="L13" s="64">
        <v>0</v>
      </c>
      <c r="M13" s="66">
        <f t="shared" si="5"/>
        <v>0</v>
      </c>
      <c r="N13" s="64">
        <v>3</v>
      </c>
      <c r="O13" s="65">
        <v>6</v>
      </c>
      <c r="P13" s="64">
        <v>0</v>
      </c>
      <c r="Q13" s="65">
        <v>0</v>
      </c>
      <c r="R13" s="64">
        <v>1</v>
      </c>
      <c r="S13" s="67">
        <f t="shared" si="10"/>
        <v>10</v>
      </c>
      <c r="W13" s="154"/>
      <c r="X13" s="154"/>
      <c r="Y13" s="154"/>
      <c r="Z13" s="81"/>
      <c r="AA13" s="81"/>
      <c r="AB13" s="81"/>
    </row>
    <row r="14" spans="1:29" x14ac:dyDescent="0.2">
      <c r="A14" s="3"/>
      <c r="W14" s="154"/>
      <c r="X14" s="154"/>
      <c r="Y14" s="154"/>
      <c r="Z14" s="81"/>
      <c r="AA14" s="81"/>
      <c r="AB14" s="81"/>
    </row>
    <row r="15" spans="1:29" x14ac:dyDescent="0.2">
      <c r="Z15" s="81"/>
      <c r="AA15" s="81"/>
      <c r="AB15" s="81"/>
    </row>
    <row r="16" spans="1:29" ht="15.75" customHeight="1" x14ac:dyDescent="0.2">
      <c r="A16" s="5"/>
      <c r="B16" s="206" t="s">
        <v>92</v>
      </c>
      <c r="C16" s="206"/>
      <c r="D16" s="206"/>
      <c r="E16" s="206"/>
      <c r="F16" s="206"/>
      <c r="G16" s="206"/>
      <c r="H16" s="206"/>
      <c r="I16" s="206"/>
      <c r="K16" s="207" t="s">
        <v>94</v>
      </c>
      <c r="L16" s="207"/>
      <c r="M16" s="207"/>
      <c r="N16" s="207"/>
      <c r="O16" s="207"/>
      <c r="P16" s="207"/>
      <c r="Q16" s="207"/>
      <c r="R16" s="207"/>
      <c r="S16" s="207"/>
      <c r="Z16" s="81"/>
      <c r="AA16" s="81"/>
      <c r="AB16" s="81"/>
    </row>
    <row r="17" spans="1:35" ht="15.75" customHeight="1" x14ac:dyDescent="0.2">
      <c r="A17" s="5"/>
      <c r="B17" s="199" t="s">
        <v>30</v>
      </c>
      <c r="C17" s="199"/>
      <c r="D17" s="199" t="s">
        <v>31</v>
      </c>
      <c r="E17" s="199"/>
      <c r="F17" s="199" t="s">
        <v>33</v>
      </c>
      <c r="G17" s="199"/>
      <c r="H17" s="200" t="s">
        <v>4</v>
      </c>
      <c r="I17" s="200"/>
      <c r="W17" s="77"/>
      <c r="X17" s="77"/>
      <c r="Y17" s="77"/>
      <c r="Z17" s="81"/>
      <c r="AA17" s="81"/>
      <c r="AB17" s="81"/>
    </row>
    <row r="18" spans="1:35" s="2" customFormat="1" ht="46.5" customHeight="1" x14ac:dyDescent="0.2">
      <c r="A18" s="6"/>
      <c r="B18" s="31" t="s">
        <v>29</v>
      </c>
      <c r="C18" s="32" t="s">
        <v>23</v>
      </c>
      <c r="D18" s="31" t="s">
        <v>29</v>
      </c>
      <c r="E18" s="32" t="s">
        <v>23</v>
      </c>
      <c r="F18" s="31" t="s">
        <v>29</v>
      </c>
      <c r="G18" s="32" t="s">
        <v>23</v>
      </c>
      <c r="H18" s="33" t="s">
        <v>29</v>
      </c>
      <c r="I18" s="34" t="s">
        <v>23</v>
      </c>
      <c r="U18" s="129"/>
      <c r="V18" s="117"/>
      <c r="W18" s="117"/>
      <c r="X18" s="117"/>
      <c r="Y18" s="118" t="s">
        <v>84</v>
      </c>
      <c r="Z18" s="118" t="s">
        <v>85</v>
      </c>
      <c r="AA18" s="118" t="s">
        <v>93</v>
      </c>
      <c r="AB18" s="131"/>
      <c r="AC18" s="130"/>
    </row>
    <row r="19" spans="1:35" ht="13.5" customHeight="1" x14ac:dyDescent="0.2">
      <c r="A19" s="8" t="s">
        <v>8</v>
      </c>
      <c r="B19" s="109">
        <v>1</v>
      </c>
      <c r="C19" s="110">
        <v>7</v>
      </c>
      <c r="D19" s="108">
        <v>0</v>
      </c>
      <c r="E19" s="108">
        <v>0</v>
      </c>
      <c r="F19" s="109">
        <v>0</v>
      </c>
      <c r="G19" s="110">
        <v>12</v>
      </c>
      <c r="H19" s="12">
        <f t="shared" ref="H19:H30" si="16">B19+D19+F19</f>
        <v>1</v>
      </c>
      <c r="I19" s="13">
        <f t="shared" ref="I19:I30" si="17">C19+E19+G19</f>
        <v>19</v>
      </c>
      <c r="V19" s="119">
        <f>W19/1333</f>
        <v>5.5513878469617403E-2</v>
      </c>
      <c r="W19" s="75">
        <f>SUM(Y19:AB19)</f>
        <v>74</v>
      </c>
      <c r="Y19" s="75">
        <v>21</v>
      </c>
      <c r="Z19" s="118">
        <v>33</v>
      </c>
      <c r="AA19" s="118">
        <f>H19+I19</f>
        <v>20</v>
      </c>
      <c r="AB19" s="120"/>
      <c r="AD19" s="134"/>
      <c r="AE19" s="134"/>
      <c r="AF19" s="134"/>
      <c r="AG19" s="134"/>
      <c r="AH19" s="134"/>
      <c r="AI19" s="134"/>
    </row>
    <row r="20" spans="1:35" ht="13.5" customHeight="1" x14ac:dyDescent="0.2">
      <c r="A20" s="8" t="s">
        <v>9</v>
      </c>
      <c r="B20" s="111">
        <v>1</v>
      </c>
      <c r="C20" s="112">
        <v>11</v>
      </c>
      <c r="D20" s="113">
        <v>0</v>
      </c>
      <c r="E20" s="113">
        <v>1</v>
      </c>
      <c r="F20" s="111">
        <v>0</v>
      </c>
      <c r="G20" s="112">
        <v>15</v>
      </c>
      <c r="H20" s="17">
        <f t="shared" si="16"/>
        <v>1</v>
      </c>
      <c r="I20" s="18">
        <f t="shared" si="17"/>
        <v>27</v>
      </c>
      <c r="V20" s="119">
        <f t="shared" ref="V20:V31" si="18">W20/1333</f>
        <v>4.9512378094523628E-2</v>
      </c>
      <c r="W20" s="75">
        <f t="shared" ref="W20:W30" si="19">SUM(Y20:AB20)</f>
        <v>66</v>
      </c>
      <c r="Y20" s="75">
        <v>25</v>
      </c>
      <c r="Z20" s="118">
        <v>13</v>
      </c>
      <c r="AA20" s="118">
        <f t="shared" ref="AA20:AA30" si="20">H20+I20</f>
        <v>28</v>
      </c>
      <c r="AB20" s="120"/>
      <c r="AD20" s="134"/>
      <c r="AE20" s="134"/>
      <c r="AF20" s="134"/>
      <c r="AG20" s="134"/>
      <c r="AH20" s="134"/>
      <c r="AI20" s="134"/>
    </row>
    <row r="21" spans="1:35" ht="13.5" customHeight="1" x14ac:dyDescent="0.2">
      <c r="A21" s="8" t="s">
        <v>10</v>
      </c>
      <c r="B21" s="109">
        <v>0</v>
      </c>
      <c r="C21" s="110">
        <v>9</v>
      </c>
      <c r="D21" s="108">
        <v>0</v>
      </c>
      <c r="E21" s="108">
        <v>5</v>
      </c>
      <c r="F21" s="109">
        <v>0</v>
      </c>
      <c r="G21" s="110">
        <v>10</v>
      </c>
      <c r="H21" s="12">
        <f t="shared" si="16"/>
        <v>0</v>
      </c>
      <c r="I21" s="13">
        <f t="shared" si="17"/>
        <v>24</v>
      </c>
      <c r="V21" s="119">
        <f t="shared" si="18"/>
        <v>5.1012753188297073E-2</v>
      </c>
      <c r="W21" s="75">
        <f t="shared" si="19"/>
        <v>68</v>
      </c>
      <c r="Y21" s="75">
        <v>26</v>
      </c>
      <c r="Z21" s="118">
        <v>18</v>
      </c>
      <c r="AA21" s="118">
        <f t="shared" si="20"/>
        <v>24</v>
      </c>
      <c r="AB21" s="120"/>
      <c r="AD21" s="134"/>
      <c r="AE21" s="134"/>
      <c r="AF21" s="134"/>
      <c r="AG21" s="134"/>
      <c r="AH21" s="134"/>
      <c r="AI21" s="134"/>
    </row>
    <row r="22" spans="1:35" ht="13.5" customHeight="1" x14ac:dyDescent="0.2">
      <c r="A22" s="8" t="s">
        <v>11</v>
      </c>
      <c r="B22" s="111">
        <v>0</v>
      </c>
      <c r="C22" s="112">
        <v>3</v>
      </c>
      <c r="D22" s="113">
        <v>0</v>
      </c>
      <c r="E22" s="113">
        <v>8</v>
      </c>
      <c r="F22" s="111">
        <v>0</v>
      </c>
      <c r="G22" s="112">
        <v>9</v>
      </c>
      <c r="H22" s="17">
        <f t="shared" si="16"/>
        <v>0</v>
      </c>
      <c r="I22" s="18">
        <f t="shared" si="17"/>
        <v>20</v>
      </c>
      <c r="V22" s="119">
        <f t="shared" si="18"/>
        <v>6.7516879219804954E-2</v>
      </c>
      <c r="W22" s="75">
        <f t="shared" si="19"/>
        <v>90</v>
      </c>
      <c r="Y22" s="75">
        <v>35</v>
      </c>
      <c r="Z22" s="118">
        <v>35</v>
      </c>
      <c r="AA22" s="118">
        <f t="shared" si="20"/>
        <v>20</v>
      </c>
      <c r="AB22" s="120"/>
      <c r="AD22" s="134"/>
      <c r="AE22" s="134"/>
      <c r="AF22" s="134"/>
      <c r="AG22" s="134"/>
      <c r="AH22" s="134"/>
      <c r="AI22" s="134"/>
    </row>
    <row r="23" spans="1:35" ht="13.5" customHeight="1" x14ac:dyDescent="0.2">
      <c r="A23" s="8" t="s">
        <v>12</v>
      </c>
      <c r="B23" s="109">
        <v>0</v>
      </c>
      <c r="C23" s="110">
        <v>2</v>
      </c>
      <c r="D23" s="108">
        <v>0</v>
      </c>
      <c r="E23" s="108">
        <v>18</v>
      </c>
      <c r="F23" s="109">
        <v>0</v>
      </c>
      <c r="G23" s="110">
        <v>8</v>
      </c>
      <c r="H23" s="12">
        <f t="shared" si="16"/>
        <v>0</v>
      </c>
      <c r="I23" s="13">
        <f t="shared" si="17"/>
        <v>28</v>
      </c>
      <c r="V23" s="119">
        <f t="shared" si="18"/>
        <v>0.10502625656414104</v>
      </c>
      <c r="W23" s="75">
        <f t="shared" si="19"/>
        <v>140</v>
      </c>
      <c r="Y23" s="75">
        <v>78</v>
      </c>
      <c r="Z23" s="118">
        <v>34</v>
      </c>
      <c r="AA23" s="118">
        <f t="shared" si="20"/>
        <v>28</v>
      </c>
      <c r="AB23" s="120"/>
      <c r="AD23" s="134"/>
      <c r="AE23" s="134"/>
      <c r="AF23" s="134"/>
      <c r="AG23" s="134"/>
      <c r="AH23" s="134"/>
      <c r="AI23" s="134"/>
    </row>
    <row r="24" spans="1:35" ht="13.5" customHeight="1" x14ac:dyDescent="0.2">
      <c r="A24" s="8" t="s">
        <v>13</v>
      </c>
      <c r="B24" s="111">
        <v>0</v>
      </c>
      <c r="C24" s="112">
        <v>7</v>
      </c>
      <c r="D24" s="113">
        <v>0</v>
      </c>
      <c r="E24" s="113">
        <v>17</v>
      </c>
      <c r="F24" s="111">
        <v>2</v>
      </c>
      <c r="G24" s="112">
        <v>17</v>
      </c>
      <c r="H24" s="17">
        <f t="shared" si="16"/>
        <v>2</v>
      </c>
      <c r="I24" s="18">
        <f t="shared" si="17"/>
        <v>41</v>
      </c>
      <c r="V24" s="119">
        <f t="shared" si="18"/>
        <v>0.11552888222055514</v>
      </c>
      <c r="W24" s="75">
        <f t="shared" si="19"/>
        <v>154</v>
      </c>
      <c r="Y24" s="75">
        <v>53</v>
      </c>
      <c r="Z24" s="118">
        <v>58</v>
      </c>
      <c r="AA24" s="118">
        <f t="shared" si="20"/>
        <v>43</v>
      </c>
      <c r="AB24" s="120"/>
      <c r="AD24" s="134"/>
      <c r="AE24" s="134"/>
      <c r="AF24" s="134"/>
      <c r="AG24" s="134"/>
      <c r="AH24" s="134"/>
      <c r="AI24" s="134"/>
    </row>
    <row r="25" spans="1:35" ht="13.5" customHeight="1" x14ac:dyDescent="0.2">
      <c r="A25" s="8" t="s">
        <v>14</v>
      </c>
      <c r="B25" s="109">
        <v>1</v>
      </c>
      <c r="C25" s="110">
        <v>8</v>
      </c>
      <c r="D25" s="108">
        <v>0</v>
      </c>
      <c r="E25" s="108">
        <v>21</v>
      </c>
      <c r="F25" s="109">
        <v>0</v>
      </c>
      <c r="G25" s="110">
        <v>24</v>
      </c>
      <c r="H25" s="12">
        <f t="shared" si="16"/>
        <v>1</v>
      </c>
      <c r="I25" s="13">
        <f t="shared" si="17"/>
        <v>53</v>
      </c>
      <c r="V25" s="119">
        <f t="shared" si="18"/>
        <v>0.12003000750187547</v>
      </c>
      <c r="W25" s="75">
        <f t="shared" si="19"/>
        <v>160</v>
      </c>
      <c r="Y25" s="75">
        <v>52</v>
      </c>
      <c r="Z25" s="118">
        <v>54</v>
      </c>
      <c r="AA25" s="118">
        <f t="shared" si="20"/>
        <v>54</v>
      </c>
      <c r="AB25" s="120"/>
      <c r="AD25" s="134"/>
      <c r="AE25" s="134"/>
      <c r="AF25" s="134"/>
      <c r="AG25" s="134"/>
      <c r="AH25" s="134"/>
      <c r="AI25" s="134"/>
    </row>
    <row r="26" spans="1:35" ht="13.5" customHeight="1" x14ac:dyDescent="0.2">
      <c r="A26" s="8" t="s">
        <v>15</v>
      </c>
      <c r="B26" s="111">
        <v>0</v>
      </c>
      <c r="C26" s="112">
        <v>4</v>
      </c>
      <c r="D26" s="113">
        <v>0</v>
      </c>
      <c r="E26" s="113">
        <v>23</v>
      </c>
      <c r="F26" s="111">
        <v>0</v>
      </c>
      <c r="G26" s="112">
        <v>16</v>
      </c>
      <c r="H26" s="17">
        <f t="shared" si="16"/>
        <v>0</v>
      </c>
      <c r="I26" s="18">
        <f t="shared" si="17"/>
        <v>43</v>
      </c>
      <c r="V26" s="119">
        <f t="shared" si="18"/>
        <v>0.10502625656414104</v>
      </c>
      <c r="W26" s="75">
        <f t="shared" si="19"/>
        <v>140</v>
      </c>
      <c r="Y26" s="75">
        <v>50</v>
      </c>
      <c r="Z26" s="118">
        <v>47</v>
      </c>
      <c r="AA26" s="118">
        <f t="shared" si="20"/>
        <v>43</v>
      </c>
      <c r="AB26" s="120"/>
      <c r="AD26" s="134"/>
      <c r="AE26" s="134"/>
      <c r="AF26" s="134"/>
      <c r="AG26" s="134"/>
      <c r="AH26" s="134"/>
      <c r="AI26" s="134"/>
    </row>
    <row r="27" spans="1:35" ht="13.5" customHeight="1" x14ac:dyDescent="0.2">
      <c r="A27" s="8" t="s">
        <v>16</v>
      </c>
      <c r="B27" s="109">
        <v>0</v>
      </c>
      <c r="C27" s="110">
        <v>11</v>
      </c>
      <c r="D27" s="108">
        <v>0</v>
      </c>
      <c r="E27" s="108">
        <v>13</v>
      </c>
      <c r="F27" s="109">
        <v>1</v>
      </c>
      <c r="G27" s="110">
        <v>26</v>
      </c>
      <c r="H27" s="12">
        <f t="shared" si="16"/>
        <v>1</v>
      </c>
      <c r="I27" s="13">
        <f t="shared" si="17"/>
        <v>50</v>
      </c>
      <c r="V27" s="119">
        <f t="shared" si="18"/>
        <v>0.11177794448612154</v>
      </c>
      <c r="W27" s="75">
        <f t="shared" si="19"/>
        <v>149</v>
      </c>
      <c r="Y27" s="75">
        <v>50</v>
      </c>
      <c r="Z27" s="118">
        <v>48</v>
      </c>
      <c r="AA27" s="118">
        <f t="shared" si="20"/>
        <v>51</v>
      </c>
      <c r="AB27" s="120"/>
    </row>
    <row r="28" spans="1:35" ht="13.5" customHeight="1" x14ac:dyDescent="0.2">
      <c r="A28" s="8" t="s">
        <v>17</v>
      </c>
      <c r="B28" s="111">
        <v>0</v>
      </c>
      <c r="C28" s="112">
        <v>20</v>
      </c>
      <c r="D28" s="113">
        <v>0</v>
      </c>
      <c r="E28" s="113">
        <v>9</v>
      </c>
      <c r="F28" s="111">
        <v>0</v>
      </c>
      <c r="G28" s="112">
        <v>12</v>
      </c>
      <c r="H28" s="17">
        <f t="shared" si="16"/>
        <v>0</v>
      </c>
      <c r="I28" s="18">
        <f t="shared" si="17"/>
        <v>41</v>
      </c>
      <c r="V28" s="119">
        <f t="shared" si="18"/>
        <v>9.9024756189047256E-2</v>
      </c>
      <c r="W28" s="75">
        <f t="shared" si="19"/>
        <v>132</v>
      </c>
      <c r="Y28" s="75">
        <v>41</v>
      </c>
      <c r="Z28" s="118">
        <v>50</v>
      </c>
      <c r="AA28" s="118">
        <f t="shared" si="20"/>
        <v>41</v>
      </c>
      <c r="AB28" s="120"/>
    </row>
    <row r="29" spans="1:35" ht="13.5" customHeight="1" x14ac:dyDescent="0.2">
      <c r="A29" s="8" t="s">
        <v>18</v>
      </c>
      <c r="B29" s="111">
        <v>0</v>
      </c>
      <c r="C29" s="112">
        <v>7</v>
      </c>
      <c r="D29" s="113">
        <v>0</v>
      </c>
      <c r="E29" s="113">
        <v>7</v>
      </c>
      <c r="F29" s="111">
        <v>0</v>
      </c>
      <c r="G29" s="112">
        <v>9</v>
      </c>
      <c r="H29" s="17">
        <f t="shared" si="16"/>
        <v>0</v>
      </c>
      <c r="I29" s="18">
        <f t="shared" si="17"/>
        <v>23</v>
      </c>
      <c r="V29" s="119">
        <f t="shared" si="18"/>
        <v>5.7764441110277572E-2</v>
      </c>
      <c r="W29" s="75">
        <f t="shared" si="19"/>
        <v>77</v>
      </c>
      <c r="Y29" s="75">
        <v>24</v>
      </c>
      <c r="Z29" s="118">
        <v>30</v>
      </c>
      <c r="AA29" s="118">
        <f t="shared" si="20"/>
        <v>23</v>
      </c>
      <c r="AB29" s="120"/>
    </row>
    <row r="30" spans="1:35" ht="13.5" customHeight="1" x14ac:dyDescent="0.2">
      <c r="A30" s="8" t="s">
        <v>19</v>
      </c>
      <c r="B30" s="114">
        <v>0</v>
      </c>
      <c r="C30" s="115">
        <v>9</v>
      </c>
      <c r="D30" s="116">
        <v>0</v>
      </c>
      <c r="E30" s="116">
        <v>0</v>
      </c>
      <c r="F30" s="114">
        <v>0</v>
      </c>
      <c r="G30" s="115">
        <v>10</v>
      </c>
      <c r="H30" s="24">
        <f t="shared" si="16"/>
        <v>0</v>
      </c>
      <c r="I30" s="25">
        <f t="shared" si="17"/>
        <v>19</v>
      </c>
      <c r="V30" s="119">
        <f t="shared" si="18"/>
        <v>6.2265566391597901E-2</v>
      </c>
      <c r="W30" s="75">
        <f t="shared" si="19"/>
        <v>83</v>
      </c>
      <c r="Y30" s="75">
        <v>32</v>
      </c>
      <c r="Z30" s="118">
        <v>32</v>
      </c>
      <c r="AA30" s="118">
        <f t="shared" si="20"/>
        <v>19</v>
      </c>
      <c r="AB30" s="120"/>
    </row>
    <row r="31" spans="1:35" ht="13.5" customHeight="1" x14ac:dyDescent="0.2">
      <c r="A31" s="20" t="s">
        <v>4</v>
      </c>
      <c r="B31" s="26">
        <f t="shared" ref="B31:I31" si="21">SUM(B19:B30)</f>
        <v>3</v>
      </c>
      <c r="C31" s="27">
        <f t="shared" si="21"/>
        <v>98</v>
      </c>
      <c r="D31" s="26">
        <f t="shared" si="21"/>
        <v>0</v>
      </c>
      <c r="E31" s="28">
        <f t="shared" si="21"/>
        <v>122</v>
      </c>
      <c r="F31" s="27">
        <f t="shared" si="21"/>
        <v>3</v>
      </c>
      <c r="G31" s="27">
        <f t="shared" si="21"/>
        <v>168</v>
      </c>
      <c r="H31" s="26">
        <f t="shared" si="21"/>
        <v>6</v>
      </c>
      <c r="I31" s="28">
        <f t="shared" si="21"/>
        <v>388</v>
      </c>
      <c r="V31" s="119">
        <f t="shared" si="18"/>
        <v>1</v>
      </c>
      <c r="W31" s="121">
        <f>SUM(W19:W30)</f>
        <v>1333</v>
      </c>
      <c r="X31" s="122"/>
      <c r="Y31" s="121">
        <f>SUM(Y19:Y30)</f>
        <v>487</v>
      </c>
      <c r="Z31" s="121">
        <f>SUM(Z19:Z30)</f>
        <v>452</v>
      </c>
      <c r="AA31" s="121">
        <f>SUM(AA19:AA30)</f>
        <v>394</v>
      </c>
    </row>
    <row r="32" spans="1:35" ht="11.25" customHeight="1" x14ac:dyDescent="0.2">
      <c r="AB32" s="123"/>
    </row>
    <row r="33" spans="1:27" ht="11.25" customHeight="1" x14ac:dyDescent="0.2"/>
    <row r="34" spans="1:27" x14ac:dyDescent="0.2">
      <c r="A34" s="201" t="s">
        <v>90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W34" s="75" t="s">
        <v>34</v>
      </c>
      <c r="X34" s="75" t="s">
        <v>35</v>
      </c>
      <c r="Y34" s="75" t="s">
        <v>36</v>
      </c>
      <c r="Z34" s="75" t="s">
        <v>37</v>
      </c>
      <c r="AA34" s="75" t="s">
        <v>39</v>
      </c>
    </row>
    <row r="35" spans="1:27" x14ac:dyDescent="0.2">
      <c r="V35" s="75" t="s">
        <v>38</v>
      </c>
      <c r="W35" s="75">
        <v>9</v>
      </c>
      <c r="X35" s="75">
        <v>31</v>
      </c>
      <c r="Y35" s="75">
        <v>38</v>
      </c>
      <c r="Z35" s="75">
        <v>23</v>
      </c>
      <c r="AA35" s="75">
        <f>SUM(W35:Z35)</f>
        <v>101</v>
      </c>
    </row>
    <row r="36" spans="1:27" x14ac:dyDescent="0.2">
      <c r="V36" s="75" t="s">
        <v>33</v>
      </c>
      <c r="W36" s="75">
        <v>50</v>
      </c>
      <c r="X36" s="75">
        <v>36</v>
      </c>
      <c r="Y36" s="75">
        <v>51</v>
      </c>
      <c r="Z36" s="75">
        <v>34</v>
      </c>
      <c r="AA36" s="75">
        <f>SUM(W36:Z36)</f>
        <v>171</v>
      </c>
    </row>
    <row r="37" spans="1:27" x14ac:dyDescent="0.2">
      <c r="V37" s="75" t="s">
        <v>32</v>
      </c>
      <c r="W37" s="75">
        <v>2</v>
      </c>
      <c r="X37" s="75">
        <v>23</v>
      </c>
      <c r="Y37" s="75">
        <v>27</v>
      </c>
      <c r="Z37" s="75">
        <v>57</v>
      </c>
      <c r="AA37" s="75">
        <f>SUM(W37:Z37)</f>
        <v>109</v>
      </c>
    </row>
    <row r="38" spans="1:27" x14ac:dyDescent="0.2">
      <c r="V38" s="75" t="s">
        <v>31</v>
      </c>
      <c r="W38" s="75">
        <v>1</v>
      </c>
      <c r="X38" s="75">
        <v>1</v>
      </c>
      <c r="Y38" s="75">
        <v>1</v>
      </c>
      <c r="Z38" s="75">
        <v>10</v>
      </c>
      <c r="AA38" s="75">
        <f>SUM(W38:Z38)</f>
        <v>13</v>
      </c>
    </row>
    <row r="39" spans="1:27" x14ac:dyDescent="0.2">
      <c r="V39" s="75" t="s">
        <v>4</v>
      </c>
      <c r="W39" s="75">
        <f>SUM(W35:W38)</f>
        <v>62</v>
      </c>
      <c r="X39" s="75">
        <f>SUM(X35:X38)</f>
        <v>91</v>
      </c>
      <c r="Y39" s="75">
        <f>SUM(Y35:Y38)</f>
        <v>117</v>
      </c>
      <c r="Z39" s="75">
        <f>SUM(Z35:Z38)</f>
        <v>124</v>
      </c>
      <c r="AA39" s="75">
        <f>SUM(W39:Z39)</f>
        <v>394</v>
      </c>
    </row>
    <row r="40" spans="1:27" x14ac:dyDescent="0.2">
      <c r="AA40" s="119"/>
    </row>
    <row r="41" spans="1:27" x14ac:dyDescent="0.2">
      <c r="AA41" s="119"/>
    </row>
    <row r="42" spans="1:27" x14ac:dyDescent="0.2">
      <c r="V42" s="124"/>
      <c r="W42" s="124"/>
      <c r="X42" s="124"/>
      <c r="Y42" s="124"/>
      <c r="Z42" s="124"/>
      <c r="AA42" s="124"/>
    </row>
    <row r="43" spans="1:27" x14ac:dyDescent="0.2">
      <c r="V43" s="124"/>
      <c r="W43" s="124"/>
      <c r="X43" s="124"/>
      <c r="Y43" s="124"/>
      <c r="Z43" s="124"/>
      <c r="AA43" s="124"/>
    </row>
    <row r="44" spans="1:27" x14ac:dyDescent="0.2">
      <c r="V44" s="125"/>
      <c r="W44" s="126"/>
      <c r="X44" s="126"/>
      <c r="Y44" s="126"/>
      <c r="Z44" s="126"/>
      <c r="AA44" s="126"/>
    </row>
    <row r="45" spans="1:27" x14ac:dyDescent="0.2">
      <c r="V45" s="125"/>
      <c r="W45" s="126"/>
      <c r="X45" s="126"/>
      <c r="Y45" s="126"/>
      <c r="Z45" s="126"/>
      <c r="AA45" s="126"/>
    </row>
    <row r="46" spans="1:27" x14ac:dyDescent="0.2">
      <c r="V46" s="125"/>
      <c r="W46" s="126"/>
      <c r="X46" s="126"/>
      <c r="Y46" s="126"/>
      <c r="Z46" s="126"/>
      <c r="AA46" s="126"/>
    </row>
    <row r="47" spans="1:27" x14ac:dyDescent="0.2">
      <c r="V47" s="125"/>
      <c r="W47" s="126"/>
      <c r="X47" s="126"/>
      <c r="Y47" s="126"/>
      <c r="Z47" s="126"/>
      <c r="AA47" s="126"/>
    </row>
    <row r="48" spans="1:27" x14ac:dyDescent="0.2">
      <c r="V48" s="125"/>
      <c r="W48" s="126"/>
      <c r="X48" s="126"/>
      <c r="Y48" s="126"/>
      <c r="Z48" s="126"/>
      <c r="AA48" s="126"/>
    </row>
    <row r="49" spans="18:27" x14ac:dyDescent="0.2">
      <c r="V49" s="125"/>
      <c r="W49" s="126"/>
      <c r="X49" s="126"/>
      <c r="Y49" s="126"/>
      <c r="Z49" s="126"/>
      <c r="AA49" s="126"/>
    </row>
    <row r="50" spans="18:27" x14ac:dyDescent="0.2">
      <c r="V50" s="125"/>
      <c r="W50" s="126"/>
      <c r="X50" s="126"/>
      <c r="Y50" s="126"/>
      <c r="Z50" s="126"/>
      <c r="AA50" s="126"/>
    </row>
    <row r="52" spans="18:27" x14ac:dyDescent="0.2">
      <c r="R52" s="202" t="s">
        <v>20</v>
      </c>
      <c r="S52" s="202"/>
    </row>
    <row r="53" spans="18:27" ht="27" customHeight="1" x14ac:dyDescent="0.2"/>
    <row r="54" spans="18:27" ht="27.75" customHeight="1" x14ac:dyDescent="0.3">
      <c r="R54" s="198">
        <v>20</v>
      </c>
      <c r="S54" s="198"/>
      <c r="T54" s="198"/>
    </row>
  </sheetData>
  <mergeCells count="13">
    <mergeCell ref="A3:S3"/>
    <mergeCell ref="B5:G5"/>
    <mergeCell ref="H5:M5"/>
    <mergeCell ref="N5:S5"/>
    <mergeCell ref="B16:I16"/>
    <mergeCell ref="K16:S16"/>
    <mergeCell ref="R54:T54"/>
    <mergeCell ref="B17:C17"/>
    <mergeCell ref="D17:E17"/>
    <mergeCell ref="F17:G17"/>
    <mergeCell ref="H17:I17"/>
    <mergeCell ref="A34:S34"/>
    <mergeCell ref="R52:S52"/>
  </mergeCells>
  <pageMargins left="0.59055118110236227" right="0" top="0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53"/>
  <sheetViews>
    <sheetView topLeftCell="A20" workbookViewId="0">
      <selection activeCell="AD29" sqref="AD29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"/>
    <col min="22" max="22" width="11.42578125" style="73" customWidth="1"/>
    <col min="23" max="23" width="9.140625" style="73"/>
    <col min="24" max="24" width="6.7109375" style="73" customWidth="1"/>
    <col min="25" max="25" width="8.28515625" style="73" customWidth="1"/>
    <col min="26" max="26" width="11.28515625" style="73" customWidth="1"/>
    <col min="27" max="27" width="7.140625" style="73" customWidth="1"/>
    <col min="28" max="28" width="6.7109375" style="73" customWidth="1"/>
    <col min="29" max="32" width="6.7109375" style="1" customWidth="1"/>
    <col min="33" max="16384" width="9.140625" style="1"/>
  </cols>
  <sheetData>
    <row r="4" spans="1:36" x14ac:dyDescent="0.2">
      <c r="A4" s="201" t="s">
        <v>47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36" s="2" customFormat="1" x14ac:dyDescent="0.2">
      <c r="V5" s="74"/>
      <c r="W5" s="74"/>
      <c r="X5" s="74"/>
      <c r="Y5" s="74"/>
      <c r="Z5" s="74"/>
      <c r="AA5" s="74"/>
      <c r="AB5" s="74"/>
    </row>
    <row r="6" spans="1:36" x14ac:dyDescent="0.2">
      <c r="B6" s="219" t="s">
        <v>21</v>
      </c>
      <c r="C6" s="219"/>
      <c r="D6" s="219"/>
      <c r="E6" s="219"/>
      <c r="F6" s="219"/>
      <c r="G6" s="219"/>
      <c r="H6" s="219" t="s">
        <v>22</v>
      </c>
      <c r="I6" s="219"/>
      <c r="J6" s="219"/>
      <c r="K6" s="219"/>
      <c r="L6" s="219"/>
      <c r="M6" s="219"/>
      <c r="N6" s="219" t="s">
        <v>23</v>
      </c>
      <c r="O6" s="219"/>
      <c r="P6" s="219"/>
      <c r="Q6" s="219"/>
      <c r="R6" s="219"/>
      <c r="S6" s="219"/>
      <c r="AD6" s="38"/>
      <c r="AE6" s="38"/>
      <c r="AF6" s="38"/>
      <c r="AG6" s="38"/>
    </row>
    <row r="7" spans="1:36" ht="66.75" x14ac:dyDescent="0.2">
      <c r="A7" s="5"/>
      <c r="B7" s="7" t="s">
        <v>0</v>
      </c>
      <c r="C7" s="7" t="s">
        <v>3</v>
      </c>
      <c r="D7" s="7" t="s">
        <v>5</v>
      </c>
      <c r="E7" s="7" t="s">
        <v>1</v>
      </c>
      <c r="F7" s="7" t="s">
        <v>2</v>
      </c>
      <c r="G7" s="19" t="s">
        <v>4</v>
      </c>
      <c r="H7" s="7" t="s">
        <v>0</v>
      </c>
      <c r="I7" s="7" t="s">
        <v>3</v>
      </c>
      <c r="J7" s="7" t="s">
        <v>5</v>
      </c>
      <c r="K7" s="7" t="s">
        <v>1</v>
      </c>
      <c r="L7" s="7" t="s">
        <v>2</v>
      </c>
      <c r="M7" s="19" t="s">
        <v>4</v>
      </c>
      <c r="N7" s="7" t="s">
        <v>0</v>
      </c>
      <c r="O7" s="7" t="s">
        <v>3</v>
      </c>
      <c r="P7" s="7" t="s">
        <v>5</v>
      </c>
      <c r="Q7" s="7" t="s">
        <v>1</v>
      </c>
      <c r="R7" s="7" t="s">
        <v>2</v>
      </c>
      <c r="S7" s="19" t="s">
        <v>4</v>
      </c>
      <c r="AC7" s="35"/>
      <c r="AD7" s="46"/>
      <c r="AE7" s="47"/>
      <c r="AF7" s="47"/>
      <c r="AG7" s="47"/>
      <c r="AH7" s="35"/>
    </row>
    <row r="8" spans="1:36" s="4" customFormat="1" x14ac:dyDescent="0.2">
      <c r="A8" s="29" t="s">
        <v>4</v>
      </c>
      <c r="B8" s="40">
        <v>152</v>
      </c>
      <c r="C8" s="41">
        <v>124</v>
      </c>
      <c r="D8" s="40">
        <v>15</v>
      </c>
      <c r="E8" s="42">
        <v>69</v>
      </c>
      <c r="F8" s="40">
        <v>34</v>
      </c>
      <c r="G8" s="42">
        <f t="shared" ref="G8:G14" si="0">SUM(B8:F8)</f>
        <v>394</v>
      </c>
      <c r="H8" s="40">
        <v>0</v>
      </c>
      <c r="I8" s="42">
        <v>2</v>
      </c>
      <c r="J8" s="40">
        <v>0</v>
      </c>
      <c r="K8" s="42">
        <v>3</v>
      </c>
      <c r="L8" s="40">
        <v>0</v>
      </c>
      <c r="M8" s="42">
        <f t="shared" ref="M8:M14" si="1">SUM(H8:L8)</f>
        <v>5</v>
      </c>
      <c r="N8" s="40">
        <v>167</v>
      </c>
      <c r="O8" s="42">
        <v>124</v>
      </c>
      <c r="P8" s="40">
        <v>15</v>
      </c>
      <c r="Q8" s="42">
        <v>88</v>
      </c>
      <c r="R8" s="40">
        <v>35</v>
      </c>
      <c r="S8" s="91">
        <f t="shared" ref="S8:S14" si="2">SUM(N8:R8)</f>
        <v>429</v>
      </c>
      <c r="V8" s="76"/>
      <c r="W8" s="76"/>
      <c r="X8" s="76"/>
      <c r="Y8" s="76"/>
      <c r="Z8" s="76"/>
      <c r="AA8" s="76"/>
      <c r="AB8" s="76"/>
      <c r="AC8" s="36"/>
      <c r="AD8" s="48"/>
      <c r="AE8" s="49"/>
      <c r="AF8" s="49"/>
      <c r="AG8" s="49"/>
      <c r="AH8" s="36"/>
    </row>
    <row r="9" spans="1:36" x14ac:dyDescent="0.2">
      <c r="A9" s="30" t="s">
        <v>24</v>
      </c>
      <c r="B9" s="43">
        <v>82</v>
      </c>
      <c r="C9" s="44">
        <v>64</v>
      </c>
      <c r="D9" s="43">
        <v>9</v>
      </c>
      <c r="E9" s="44">
        <v>8</v>
      </c>
      <c r="F9" s="43">
        <v>9</v>
      </c>
      <c r="G9" s="44">
        <f t="shared" si="0"/>
        <v>172</v>
      </c>
      <c r="H9" s="43">
        <v>0</v>
      </c>
      <c r="I9" s="44">
        <v>1</v>
      </c>
      <c r="J9" s="43">
        <v>0</v>
      </c>
      <c r="K9" s="44">
        <v>0</v>
      </c>
      <c r="L9" s="43">
        <v>0</v>
      </c>
      <c r="M9" s="44">
        <f t="shared" si="1"/>
        <v>1</v>
      </c>
      <c r="N9" s="43">
        <v>84</v>
      </c>
      <c r="O9" s="44">
        <v>63</v>
      </c>
      <c r="P9" s="43">
        <v>9</v>
      </c>
      <c r="Q9" s="44">
        <v>8</v>
      </c>
      <c r="R9" s="43">
        <v>9</v>
      </c>
      <c r="S9" s="92">
        <f t="shared" si="2"/>
        <v>173</v>
      </c>
      <c r="Z9" s="78"/>
      <c r="AA9" s="78"/>
      <c r="AB9" s="78"/>
      <c r="AC9" s="50"/>
      <c r="AD9" s="51"/>
      <c r="AE9" s="49"/>
      <c r="AF9" s="49"/>
      <c r="AG9" s="49"/>
      <c r="AH9" s="35"/>
    </row>
    <row r="10" spans="1:36" x14ac:dyDescent="0.2">
      <c r="A10" s="93" t="s">
        <v>25</v>
      </c>
      <c r="B10" s="94">
        <v>64</v>
      </c>
      <c r="C10" s="95">
        <v>53</v>
      </c>
      <c r="D10" s="94">
        <v>6</v>
      </c>
      <c r="E10" s="95">
        <v>6</v>
      </c>
      <c r="F10" s="94">
        <v>9</v>
      </c>
      <c r="G10" s="96">
        <f t="shared" si="0"/>
        <v>138</v>
      </c>
      <c r="H10" s="94">
        <v>0</v>
      </c>
      <c r="I10" s="95">
        <v>0</v>
      </c>
      <c r="J10" s="94">
        <v>0</v>
      </c>
      <c r="K10" s="95">
        <v>0</v>
      </c>
      <c r="L10" s="94">
        <v>0</v>
      </c>
      <c r="M10" s="96">
        <f t="shared" si="1"/>
        <v>0</v>
      </c>
      <c r="N10" s="94">
        <v>66</v>
      </c>
      <c r="O10" s="95">
        <v>53</v>
      </c>
      <c r="P10" s="94">
        <v>6</v>
      </c>
      <c r="Q10" s="95">
        <v>6</v>
      </c>
      <c r="R10" s="94">
        <v>9</v>
      </c>
      <c r="S10" s="97">
        <f t="shared" si="2"/>
        <v>140</v>
      </c>
      <c r="Z10" s="78"/>
      <c r="AA10" s="78"/>
      <c r="AB10" s="78"/>
      <c r="AC10" s="50"/>
      <c r="AD10" s="48"/>
      <c r="AE10" s="49"/>
      <c r="AF10" s="49"/>
      <c r="AG10" s="49"/>
      <c r="AH10" s="37"/>
      <c r="AI10"/>
      <c r="AJ10"/>
    </row>
    <row r="11" spans="1:36" x14ac:dyDescent="0.2">
      <c r="A11" s="98" t="s">
        <v>26</v>
      </c>
      <c r="B11" s="99">
        <v>18</v>
      </c>
      <c r="C11" s="100">
        <v>11</v>
      </c>
      <c r="D11" s="99">
        <v>3</v>
      </c>
      <c r="E11" s="100">
        <v>2</v>
      </c>
      <c r="F11" s="99">
        <v>0</v>
      </c>
      <c r="G11" s="101">
        <f t="shared" si="0"/>
        <v>34</v>
      </c>
      <c r="H11" s="99">
        <v>0</v>
      </c>
      <c r="I11" s="100">
        <v>1</v>
      </c>
      <c r="J11" s="99">
        <v>0</v>
      </c>
      <c r="K11" s="100">
        <v>0</v>
      </c>
      <c r="L11" s="99">
        <v>0</v>
      </c>
      <c r="M11" s="101">
        <f t="shared" si="1"/>
        <v>1</v>
      </c>
      <c r="N11" s="99">
        <v>18</v>
      </c>
      <c r="O11" s="100">
        <v>10</v>
      </c>
      <c r="P11" s="99">
        <v>3</v>
      </c>
      <c r="Q11" s="100">
        <v>2</v>
      </c>
      <c r="R11" s="99">
        <v>0</v>
      </c>
      <c r="S11" s="102">
        <f t="shared" si="2"/>
        <v>33</v>
      </c>
      <c r="Z11" s="78"/>
      <c r="AA11" s="78"/>
      <c r="AB11" s="78"/>
      <c r="AC11" s="50"/>
      <c r="AD11" s="48"/>
      <c r="AE11" s="49"/>
      <c r="AF11" s="49"/>
      <c r="AG11" s="49"/>
      <c r="AH11" s="47"/>
      <c r="AI11" s="103"/>
      <c r="AJ11" s="103"/>
    </row>
    <row r="12" spans="1:36" x14ac:dyDescent="0.2">
      <c r="A12" s="30" t="s">
        <v>27</v>
      </c>
      <c r="B12" s="43">
        <v>19</v>
      </c>
      <c r="C12" s="44">
        <v>24</v>
      </c>
      <c r="D12" s="43">
        <v>2</v>
      </c>
      <c r="E12" s="44">
        <v>4</v>
      </c>
      <c r="F12" s="43">
        <v>6</v>
      </c>
      <c r="G12" s="44">
        <f t="shared" si="0"/>
        <v>55</v>
      </c>
      <c r="H12" s="43">
        <v>0</v>
      </c>
      <c r="I12" s="44">
        <v>0</v>
      </c>
      <c r="J12" s="43">
        <v>0</v>
      </c>
      <c r="K12" s="44">
        <v>0</v>
      </c>
      <c r="L12" s="43">
        <v>0</v>
      </c>
      <c r="M12" s="44">
        <f t="shared" si="1"/>
        <v>0</v>
      </c>
      <c r="N12" s="43">
        <v>20</v>
      </c>
      <c r="O12" s="44">
        <v>24</v>
      </c>
      <c r="P12" s="43">
        <v>2</v>
      </c>
      <c r="Q12" s="44">
        <v>4</v>
      </c>
      <c r="R12" s="43">
        <v>7</v>
      </c>
      <c r="S12" s="92">
        <f t="shared" si="2"/>
        <v>57</v>
      </c>
      <c r="Z12" s="78"/>
      <c r="AA12" s="78"/>
      <c r="AB12" s="78"/>
      <c r="AC12" s="50"/>
      <c r="AD12" s="51"/>
      <c r="AE12" s="49"/>
      <c r="AF12" s="49"/>
      <c r="AG12" s="49"/>
      <c r="AH12" s="49"/>
      <c r="AI12" s="39"/>
      <c r="AJ12" s="39"/>
    </row>
    <row r="13" spans="1:36" x14ac:dyDescent="0.2">
      <c r="A13" s="93" t="s">
        <v>25</v>
      </c>
      <c r="B13" s="94">
        <v>16</v>
      </c>
      <c r="C13" s="95">
        <v>20</v>
      </c>
      <c r="D13" s="94">
        <v>2</v>
      </c>
      <c r="E13" s="95">
        <v>4</v>
      </c>
      <c r="F13" s="94">
        <v>5</v>
      </c>
      <c r="G13" s="96">
        <f t="shared" si="0"/>
        <v>47</v>
      </c>
      <c r="H13" s="94">
        <v>0</v>
      </c>
      <c r="I13" s="95">
        <v>0</v>
      </c>
      <c r="J13" s="94">
        <v>0</v>
      </c>
      <c r="K13" s="95">
        <v>0</v>
      </c>
      <c r="L13" s="94">
        <v>0</v>
      </c>
      <c r="M13" s="96">
        <f t="shared" si="1"/>
        <v>0</v>
      </c>
      <c r="N13" s="94">
        <v>17</v>
      </c>
      <c r="O13" s="95">
        <v>20</v>
      </c>
      <c r="P13" s="94">
        <v>2</v>
      </c>
      <c r="Q13" s="95">
        <v>4</v>
      </c>
      <c r="R13" s="94">
        <v>5</v>
      </c>
      <c r="S13" s="97">
        <f t="shared" si="2"/>
        <v>48</v>
      </c>
      <c r="Z13" s="78"/>
      <c r="AA13" s="78"/>
      <c r="AB13" s="78"/>
      <c r="AC13" s="50"/>
      <c r="AD13" s="48"/>
      <c r="AE13" s="49"/>
      <c r="AF13" s="49"/>
      <c r="AG13" s="49"/>
      <c r="AH13" s="49"/>
      <c r="AI13" s="39"/>
      <c r="AJ13" s="39"/>
    </row>
    <row r="14" spans="1:36" x14ac:dyDescent="0.2">
      <c r="A14" s="98" t="s">
        <v>28</v>
      </c>
      <c r="B14" s="99">
        <v>3</v>
      </c>
      <c r="C14" s="100">
        <v>4</v>
      </c>
      <c r="D14" s="99">
        <v>0</v>
      </c>
      <c r="E14" s="100">
        <v>0</v>
      </c>
      <c r="F14" s="99">
        <v>1</v>
      </c>
      <c r="G14" s="101">
        <f t="shared" si="0"/>
        <v>8</v>
      </c>
      <c r="H14" s="99">
        <v>0</v>
      </c>
      <c r="I14" s="100">
        <v>0</v>
      </c>
      <c r="J14" s="99">
        <v>0</v>
      </c>
      <c r="K14" s="100">
        <v>0</v>
      </c>
      <c r="L14" s="99">
        <v>0</v>
      </c>
      <c r="M14" s="101">
        <f t="shared" si="1"/>
        <v>0</v>
      </c>
      <c r="N14" s="99">
        <v>3</v>
      </c>
      <c r="O14" s="100">
        <v>4</v>
      </c>
      <c r="P14" s="99">
        <v>0</v>
      </c>
      <c r="Q14" s="100">
        <v>0</v>
      </c>
      <c r="R14" s="99">
        <v>2</v>
      </c>
      <c r="S14" s="102">
        <f t="shared" si="2"/>
        <v>9</v>
      </c>
      <c r="Z14" s="80"/>
      <c r="AA14" s="80"/>
      <c r="AB14" s="80"/>
      <c r="AC14" s="52"/>
      <c r="AD14" s="48"/>
      <c r="AE14" s="49"/>
      <c r="AF14" s="49"/>
      <c r="AG14" s="49"/>
      <c r="AH14" s="47"/>
      <c r="AI14" s="103"/>
      <c r="AJ14" s="103"/>
    </row>
    <row r="15" spans="1:36" x14ac:dyDescent="0.2">
      <c r="A15" s="3"/>
      <c r="Z15" s="80"/>
      <c r="AA15" s="80"/>
      <c r="AB15" s="80"/>
      <c r="AC15" s="52"/>
      <c r="AD15" s="51"/>
      <c r="AE15" s="49"/>
      <c r="AF15" s="49"/>
      <c r="AG15" s="49"/>
      <c r="AH15" s="49"/>
      <c r="AI15" s="39"/>
      <c r="AJ15" s="39"/>
    </row>
    <row r="16" spans="1:36" x14ac:dyDescent="0.2">
      <c r="Z16" s="80"/>
      <c r="AA16" s="80"/>
      <c r="AB16" s="80"/>
      <c r="AC16" s="52"/>
      <c r="AD16" s="48"/>
      <c r="AE16" s="49"/>
      <c r="AF16" s="49"/>
      <c r="AG16" s="49"/>
      <c r="AH16" s="47"/>
      <c r="AI16" s="103"/>
      <c r="AJ16" s="103"/>
    </row>
    <row r="17" spans="1:37" ht="15.75" customHeight="1" x14ac:dyDescent="0.2">
      <c r="A17" s="5"/>
      <c r="B17" s="206" t="s">
        <v>48</v>
      </c>
      <c r="C17" s="206"/>
      <c r="D17" s="206"/>
      <c r="E17" s="206"/>
      <c r="F17" s="206"/>
      <c r="G17" s="206"/>
      <c r="H17" s="206"/>
      <c r="I17" s="206"/>
      <c r="K17" s="207" t="s">
        <v>49</v>
      </c>
      <c r="L17" s="207"/>
      <c r="M17" s="207"/>
      <c r="N17" s="207"/>
      <c r="O17" s="207"/>
      <c r="P17" s="207"/>
      <c r="Q17" s="207"/>
      <c r="R17" s="207"/>
      <c r="S17" s="207"/>
      <c r="Z17" s="80"/>
      <c r="AA17" s="80"/>
      <c r="AB17" s="80"/>
      <c r="AC17" s="52"/>
      <c r="AD17" s="48"/>
      <c r="AE17" s="49"/>
      <c r="AF17" s="49"/>
      <c r="AG17" s="49"/>
      <c r="AH17" s="49"/>
      <c r="AI17" s="39"/>
      <c r="AJ17" s="39"/>
    </row>
    <row r="18" spans="1:37" ht="15.75" customHeight="1" x14ac:dyDescent="0.2">
      <c r="A18" s="5"/>
      <c r="B18" s="199" t="s">
        <v>30</v>
      </c>
      <c r="C18" s="199"/>
      <c r="D18" s="199" t="s">
        <v>31</v>
      </c>
      <c r="E18" s="199"/>
      <c r="F18" s="199" t="s">
        <v>33</v>
      </c>
      <c r="G18" s="199"/>
      <c r="H18" s="200" t="s">
        <v>4</v>
      </c>
      <c r="I18" s="200"/>
      <c r="W18" s="76"/>
      <c r="X18" s="76"/>
      <c r="Y18" s="76"/>
      <c r="Z18" s="80"/>
      <c r="AA18" s="80"/>
      <c r="AB18" s="80"/>
      <c r="AC18" s="52"/>
      <c r="AD18" s="51"/>
      <c r="AE18" s="49"/>
      <c r="AF18" s="49"/>
      <c r="AG18" s="49"/>
      <c r="AH18" s="49"/>
      <c r="AI18" s="39"/>
      <c r="AJ18" s="39"/>
    </row>
    <row r="19" spans="1:37" s="2" customFormat="1" ht="46.5" customHeight="1" x14ac:dyDescent="0.2">
      <c r="A19" s="6"/>
      <c r="B19" s="31" t="s">
        <v>29</v>
      </c>
      <c r="C19" s="32" t="s">
        <v>23</v>
      </c>
      <c r="D19" s="31" t="s">
        <v>29</v>
      </c>
      <c r="E19" s="32" t="s">
        <v>23</v>
      </c>
      <c r="F19" s="31" t="s">
        <v>29</v>
      </c>
      <c r="G19" s="32" t="s">
        <v>23</v>
      </c>
      <c r="H19" s="33" t="s">
        <v>29</v>
      </c>
      <c r="I19" s="34" t="s">
        <v>23</v>
      </c>
      <c r="V19" s="74"/>
      <c r="W19" s="74"/>
      <c r="X19" s="74"/>
      <c r="Y19" s="80">
        <v>2011</v>
      </c>
      <c r="Z19" s="80">
        <v>2010</v>
      </c>
      <c r="AA19" s="80">
        <v>2009</v>
      </c>
      <c r="AB19" s="82"/>
      <c r="AC19" s="37"/>
      <c r="AD19" s="48"/>
      <c r="AE19" s="49"/>
      <c r="AF19" s="49"/>
      <c r="AG19" s="49"/>
      <c r="AH19" s="47"/>
      <c r="AI19" s="103"/>
      <c r="AJ19" s="103"/>
      <c r="AK19"/>
    </row>
    <row r="20" spans="1:37" ht="13.5" customHeight="1" x14ac:dyDescent="0.2">
      <c r="A20" s="8" t="s">
        <v>8</v>
      </c>
      <c r="B20" s="10">
        <v>0</v>
      </c>
      <c r="C20" s="11">
        <v>10</v>
      </c>
      <c r="D20" s="9">
        <v>0</v>
      </c>
      <c r="E20" s="9">
        <v>0</v>
      </c>
      <c r="F20" s="10">
        <v>0</v>
      </c>
      <c r="G20" s="11">
        <v>7</v>
      </c>
      <c r="H20" s="12">
        <f>B20+D20+F20</f>
        <v>0</v>
      </c>
      <c r="I20" s="13">
        <f>C20+E20+G20</f>
        <v>17</v>
      </c>
      <c r="V20" s="83">
        <f>W20/1202</f>
        <v>5.2412645590682198E-2</v>
      </c>
      <c r="W20" s="73">
        <f>SUM(Y20:AA20)</f>
        <v>63</v>
      </c>
      <c r="Y20" s="84">
        <f t="shared" ref="Y20:Y31" si="3">SUM(H20:I20)</f>
        <v>17</v>
      </c>
      <c r="Z20" s="84">
        <v>29</v>
      </c>
      <c r="AA20" s="85">
        <v>17</v>
      </c>
      <c r="AB20" s="84"/>
      <c r="AC20"/>
      <c r="AD20" s="45"/>
      <c r="AE20" s="104"/>
      <c r="AF20" s="104"/>
      <c r="AG20" s="104"/>
      <c r="AH20" s="39"/>
      <c r="AI20" s="39"/>
      <c r="AJ20" s="39"/>
      <c r="AK20"/>
    </row>
    <row r="21" spans="1:37" ht="13.5" customHeight="1" x14ac:dyDescent="0.2">
      <c r="A21" s="8" t="s">
        <v>9</v>
      </c>
      <c r="B21" s="14">
        <v>0</v>
      </c>
      <c r="C21" s="15">
        <v>10</v>
      </c>
      <c r="D21" s="16">
        <v>0</v>
      </c>
      <c r="E21" s="16">
        <v>0</v>
      </c>
      <c r="F21" s="14">
        <v>0</v>
      </c>
      <c r="G21" s="15">
        <v>7</v>
      </c>
      <c r="H21" s="17">
        <f t="shared" ref="H21:I31" si="4">B21+D21+F21</f>
        <v>0</v>
      </c>
      <c r="I21" s="18">
        <f t="shared" si="4"/>
        <v>17</v>
      </c>
      <c r="V21" s="83">
        <f t="shared" ref="V21:V32" si="5">W21/1202</f>
        <v>3.9101497504159734E-2</v>
      </c>
      <c r="W21" s="73">
        <f t="shared" ref="W21:W31" si="6">SUM(Y21:AA21)</f>
        <v>47</v>
      </c>
      <c r="Y21" s="84">
        <f t="shared" si="3"/>
        <v>17</v>
      </c>
      <c r="Z21" s="84">
        <v>13</v>
      </c>
      <c r="AA21" s="85">
        <v>17</v>
      </c>
      <c r="AB21" s="84"/>
      <c r="AC21"/>
      <c r="AD21"/>
      <c r="AE21"/>
      <c r="AF21"/>
      <c r="AG21" s="105"/>
      <c r="AH21" s="39"/>
      <c r="AI21" s="39"/>
      <c r="AJ21" s="39"/>
      <c r="AK21"/>
    </row>
    <row r="22" spans="1:37" ht="13.5" customHeight="1" x14ac:dyDescent="0.2">
      <c r="A22" s="8" t="s">
        <v>10</v>
      </c>
      <c r="B22" s="10">
        <v>1</v>
      </c>
      <c r="C22" s="11">
        <v>14</v>
      </c>
      <c r="D22" s="9">
        <v>0</v>
      </c>
      <c r="E22" s="9">
        <v>1</v>
      </c>
      <c r="F22" s="10">
        <v>0</v>
      </c>
      <c r="G22" s="11">
        <v>11</v>
      </c>
      <c r="H22" s="12">
        <f t="shared" si="4"/>
        <v>1</v>
      </c>
      <c r="I22" s="13">
        <f t="shared" si="4"/>
        <v>26</v>
      </c>
      <c r="V22" s="83">
        <f t="shared" si="5"/>
        <v>5.7404326123128117E-2</v>
      </c>
      <c r="W22" s="73">
        <f t="shared" si="6"/>
        <v>69</v>
      </c>
      <c r="Y22" s="84">
        <f t="shared" si="3"/>
        <v>27</v>
      </c>
      <c r="Z22" s="84">
        <v>28</v>
      </c>
      <c r="AA22" s="85">
        <v>14</v>
      </c>
      <c r="AB22" s="84"/>
      <c r="AC22"/>
      <c r="AD22"/>
      <c r="AE22"/>
      <c r="AF22"/>
      <c r="AG22" s="106"/>
      <c r="AH22" s="103"/>
      <c r="AI22" s="103"/>
      <c r="AJ22" s="103"/>
      <c r="AK22"/>
    </row>
    <row r="23" spans="1:37" ht="13.5" customHeight="1" x14ac:dyDescent="0.2">
      <c r="A23" s="8" t="s">
        <v>11</v>
      </c>
      <c r="B23" s="14">
        <v>0</v>
      </c>
      <c r="C23" s="15">
        <v>14</v>
      </c>
      <c r="D23" s="16">
        <v>0</v>
      </c>
      <c r="E23" s="16">
        <v>4</v>
      </c>
      <c r="F23" s="14">
        <v>0</v>
      </c>
      <c r="G23" s="15">
        <v>17</v>
      </c>
      <c r="H23" s="17">
        <f t="shared" si="4"/>
        <v>0</v>
      </c>
      <c r="I23" s="18">
        <f t="shared" si="4"/>
        <v>35</v>
      </c>
      <c r="V23" s="83">
        <f t="shared" si="5"/>
        <v>7.6539101497504161E-2</v>
      </c>
      <c r="W23" s="73">
        <f t="shared" si="6"/>
        <v>92</v>
      </c>
      <c r="Y23" s="84">
        <f t="shared" si="3"/>
        <v>35</v>
      </c>
      <c r="Z23" s="84">
        <v>29</v>
      </c>
      <c r="AA23" s="85">
        <v>28</v>
      </c>
      <c r="AB23" s="84"/>
      <c r="AC23"/>
      <c r="AD23"/>
      <c r="AE23"/>
      <c r="AF23"/>
      <c r="AG23" s="105"/>
      <c r="AH23" s="39"/>
      <c r="AI23" s="39"/>
      <c r="AJ23" s="39"/>
      <c r="AK23"/>
    </row>
    <row r="24" spans="1:37" ht="13.5" customHeight="1" x14ac:dyDescent="0.2">
      <c r="A24" s="8" t="s">
        <v>12</v>
      </c>
      <c r="B24" s="10">
        <v>0</v>
      </c>
      <c r="C24" s="11">
        <v>17</v>
      </c>
      <c r="D24" s="9">
        <v>0</v>
      </c>
      <c r="E24" s="9">
        <v>5</v>
      </c>
      <c r="F24" s="10">
        <v>0</v>
      </c>
      <c r="G24" s="11">
        <v>11</v>
      </c>
      <c r="H24" s="12">
        <f t="shared" si="4"/>
        <v>0</v>
      </c>
      <c r="I24" s="13">
        <f t="shared" si="4"/>
        <v>33</v>
      </c>
      <c r="V24" s="83">
        <f t="shared" si="5"/>
        <v>9.1514143094841932E-2</v>
      </c>
      <c r="W24" s="73">
        <f t="shared" si="6"/>
        <v>110</v>
      </c>
      <c r="Y24" s="84">
        <f t="shared" si="3"/>
        <v>33</v>
      </c>
      <c r="Z24" s="84">
        <v>48</v>
      </c>
      <c r="AA24" s="85">
        <v>29</v>
      </c>
      <c r="AB24" s="84"/>
      <c r="AC24"/>
      <c r="AD24"/>
      <c r="AE24"/>
      <c r="AF24"/>
      <c r="AG24" s="105"/>
      <c r="AH24" s="39"/>
      <c r="AI24" s="39"/>
      <c r="AJ24" s="39"/>
      <c r="AK24"/>
    </row>
    <row r="25" spans="1:37" ht="13.5" customHeight="1" x14ac:dyDescent="0.2">
      <c r="A25" s="8" t="s">
        <v>13</v>
      </c>
      <c r="B25" s="14">
        <v>0</v>
      </c>
      <c r="C25" s="15">
        <v>13</v>
      </c>
      <c r="D25" s="16">
        <v>0</v>
      </c>
      <c r="E25" s="16">
        <v>11</v>
      </c>
      <c r="F25" s="14">
        <v>0</v>
      </c>
      <c r="G25" s="15">
        <v>20</v>
      </c>
      <c r="H25" s="17">
        <f t="shared" si="4"/>
        <v>0</v>
      </c>
      <c r="I25" s="18">
        <f t="shared" si="4"/>
        <v>44</v>
      </c>
      <c r="V25" s="83">
        <f t="shared" si="5"/>
        <v>9.9001663893510811E-2</v>
      </c>
      <c r="W25" s="73">
        <f t="shared" si="6"/>
        <v>119</v>
      </c>
      <c r="Y25" s="84">
        <f t="shared" si="3"/>
        <v>44</v>
      </c>
      <c r="Z25" s="84">
        <v>36</v>
      </c>
      <c r="AA25" s="85">
        <v>39</v>
      </c>
      <c r="AB25" s="84"/>
      <c r="AC25"/>
      <c r="AD25"/>
      <c r="AE25"/>
      <c r="AF25"/>
      <c r="AG25" s="106"/>
      <c r="AH25" s="103"/>
      <c r="AI25" s="103"/>
      <c r="AJ25" s="103"/>
      <c r="AK25"/>
    </row>
    <row r="26" spans="1:37" ht="13.5" customHeight="1" x14ac:dyDescent="0.2">
      <c r="A26" s="8" t="s">
        <v>14</v>
      </c>
      <c r="B26" s="10">
        <v>0</v>
      </c>
      <c r="C26" s="11">
        <v>23</v>
      </c>
      <c r="D26" s="9">
        <v>0</v>
      </c>
      <c r="E26" s="9">
        <v>12</v>
      </c>
      <c r="F26" s="10">
        <v>0</v>
      </c>
      <c r="G26" s="11">
        <v>25</v>
      </c>
      <c r="H26" s="12">
        <f t="shared" si="4"/>
        <v>0</v>
      </c>
      <c r="I26" s="13">
        <f t="shared" si="4"/>
        <v>60</v>
      </c>
      <c r="V26" s="83">
        <f t="shared" si="5"/>
        <v>0.11896838602329451</v>
      </c>
      <c r="W26" s="73">
        <f t="shared" si="6"/>
        <v>143</v>
      </c>
      <c r="Y26" s="84">
        <f t="shared" si="3"/>
        <v>60</v>
      </c>
      <c r="Z26" s="84">
        <v>50</v>
      </c>
      <c r="AA26" s="85">
        <v>33</v>
      </c>
      <c r="AB26" s="86"/>
      <c r="AC26"/>
      <c r="AD26"/>
      <c r="AE26"/>
      <c r="AF26"/>
      <c r="AG26"/>
      <c r="AH26"/>
      <c r="AI26"/>
      <c r="AJ26"/>
      <c r="AK26"/>
    </row>
    <row r="27" spans="1:37" ht="13.5" customHeight="1" x14ac:dyDescent="0.2">
      <c r="A27" s="8" t="s">
        <v>15</v>
      </c>
      <c r="B27" s="14">
        <v>0</v>
      </c>
      <c r="C27" s="15">
        <v>18</v>
      </c>
      <c r="D27" s="16">
        <v>0</v>
      </c>
      <c r="E27" s="16">
        <v>11</v>
      </c>
      <c r="F27" s="14">
        <v>1</v>
      </c>
      <c r="G27" s="15">
        <v>28</v>
      </c>
      <c r="H27" s="17">
        <f t="shared" si="4"/>
        <v>1</v>
      </c>
      <c r="I27" s="18">
        <f t="shared" si="4"/>
        <v>57</v>
      </c>
      <c r="V27" s="83">
        <f t="shared" si="5"/>
        <v>0.14309484193011648</v>
      </c>
      <c r="W27" s="73">
        <f t="shared" si="6"/>
        <v>172</v>
      </c>
      <c r="Y27" s="84">
        <f t="shared" si="3"/>
        <v>58</v>
      </c>
      <c r="Z27" s="84">
        <v>52</v>
      </c>
      <c r="AA27" s="85">
        <v>62</v>
      </c>
      <c r="AB27" s="84"/>
      <c r="AC27"/>
      <c r="AD27"/>
      <c r="AE27"/>
      <c r="AF27"/>
      <c r="AG27"/>
      <c r="AH27"/>
      <c r="AI27"/>
      <c r="AJ27"/>
      <c r="AK27"/>
    </row>
    <row r="28" spans="1:37" ht="13.5" customHeight="1" x14ac:dyDescent="0.2">
      <c r="A28" s="8" t="s">
        <v>16</v>
      </c>
      <c r="B28" s="10">
        <v>0</v>
      </c>
      <c r="C28" s="11">
        <v>15</v>
      </c>
      <c r="D28" s="9">
        <v>0</v>
      </c>
      <c r="E28" s="9">
        <v>14</v>
      </c>
      <c r="F28" s="10">
        <v>1</v>
      </c>
      <c r="G28" s="11">
        <v>23</v>
      </c>
      <c r="H28" s="12">
        <f t="shared" si="4"/>
        <v>1</v>
      </c>
      <c r="I28" s="13">
        <f t="shared" si="4"/>
        <v>52</v>
      </c>
      <c r="V28" s="83">
        <f t="shared" si="5"/>
        <v>9.1514143094841932E-2</v>
      </c>
      <c r="W28" s="73">
        <f t="shared" si="6"/>
        <v>110</v>
      </c>
      <c r="Y28" s="84">
        <f t="shared" si="3"/>
        <v>53</v>
      </c>
      <c r="Z28" s="84">
        <v>24</v>
      </c>
      <c r="AA28" s="85">
        <v>33</v>
      </c>
      <c r="AB28" s="84"/>
      <c r="AC28"/>
      <c r="AD28"/>
      <c r="AE28"/>
      <c r="AF28"/>
      <c r="AG28"/>
      <c r="AH28"/>
      <c r="AI28"/>
      <c r="AJ28"/>
      <c r="AK28"/>
    </row>
    <row r="29" spans="1:37" ht="13.5" customHeight="1" x14ac:dyDescent="0.2">
      <c r="A29" s="8" t="s">
        <v>17</v>
      </c>
      <c r="B29" s="14">
        <v>0</v>
      </c>
      <c r="C29" s="15">
        <v>13</v>
      </c>
      <c r="D29" s="16">
        <v>0</v>
      </c>
      <c r="E29" s="16">
        <v>8</v>
      </c>
      <c r="F29" s="14">
        <v>0</v>
      </c>
      <c r="G29" s="15">
        <v>10</v>
      </c>
      <c r="H29" s="17">
        <f t="shared" si="4"/>
        <v>0</v>
      </c>
      <c r="I29" s="18">
        <f t="shared" si="4"/>
        <v>31</v>
      </c>
      <c r="V29" s="83">
        <f t="shared" si="5"/>
        <v>7.8202995008319467E-2</v>
      </c>
      <c r="W29" s="73">
        <f t="shared" si="6"/>
        <v>94</v>
      </c>
      <c r="Y29" s="84">
        <f t="shared" si="3"/>
        <v>31</v>
      </c>
      <c r="Z29" s="84">
        <v>33</v>
      </c>
      <c r="AA29" s="85">
        <v>30</v>
      </c>
      <c r="AB29" s="84"/>
      <c r="AC29"/>
      <c r="AD29"/>
      <c r="AE29"/>
      <c r="AF29"/>
      <c r="AG29"/>
      <c r="AH29"/>
      <c r="AI29"/>
      <c r="AJ29"/>
      <c r="AK29"/>
    </row>
    <row r="30" spans="1:37" ht="13.5" customHeight="1" x14ac:dyDescent="0.2">
      <c r="A30" s="8" t="s">
        <v>18</v>
      </c>
      <c r="B30" s="14">
        <v>0</v>
      </c>
      <c r="C30" s="15">
        <v>10</v>
      </c>
      <c r="D30" s="16">
        <v>0</v>
      </c>
      <c r="E30" s="16">
        <v>3</v>
      </c>
      <c r="F30" s="14">
        <v>2</v>
      </c>
      <c r="G30" s="15">
        <v>18</v>
      </c>
      <c r="H30" s="17">
        <f t="shared" si="4"/>
        <v>2</v>
      </c>
      <c r="I30" s="18">
        <f t="shared" si="4"/>
        <v>31</v>
      </c>
      <c r="V30" s="83">
        <f t="shared" si="5"/>
        <v>7.2379367720465895E-2</v>
      </c>
      <c r="W30" s="73">
        <f t="shared" si="6"/>
        <v>87</v>
      </c>
      <c r="Y30" s="84">
        <f t="shared" si="3"/>
        <v>33</v>
      </c>
      <c r="Z30" s="84">
        <v>28</v>
      </c>
      <c r="AA30" s="85">
        <v>26</v>
      </c>
      <c r="AB30" s="84"/>
      <c r="AC30"/>
      <c r="AD30"/>
      <c r="AE30"/>
      <c r="AF30"/>
      <c r="AG30"/>
      <c r="AH30"/>
      <c r="AI30"/>
      <c r="AJ30"/>
      <c r="AK30"/>
    </row>
    <row r="31" spans="1:37" ht="13.5" customHeight="1" x14ac:dyDescent="0.2">
      <c r="A31" s="8" t="s">
        <v>19</v>
      </c>
      <c r="B31" s="21">
        <v>0</v>
      </c>
      <c r="C31" s="22">
        <v>16</v>
      </c>
      <c r="D31" s="23">
        <v>0</v>
      </c>
      <c r="E31" s="23">
        <v>0</v>
      </c>
      <c r="F31" s="21">
        <v>0</v>
      </c>
      <c r="G31" s="22">
        <v>10</v>
      </c>
      <c r="H31" s="24">
        <f t="shared" si="4"/>
        <v>0</v>
      </c>
      <c r="I31" s="25">
        <f t="shared" si="4"/>
        <v>26</v>
      </c>
      <c r="V31" s="83">
        <f t="shared" si="5"/>
        <v>7.9866888519134774E-2</v>
      </c>
      <c r="W31" s="73">
        <f t="shared" si="6"/>
        <v>96</v>
      </c>
      <c r="Y31" s="84">
        <f t="shared" si="3"/>
        <v>26</v>
      </c>
      <c r="Z31" s="84">
        <v>33</v>
      </c>
      <c r="AA31" s="85">
        <v>37</v>
      </c>
      <c r="AB31" s="84"/>
      <c r="AC31"/>
      <c r="AD31"/>
      <c r="AE31"/>
      <c r="AF31"/>
      <c r="AG31"/>
      <c r="AH31"/>
      <c r="AI31"/>
      <c r="AJ31"/>
      <c r="AK31"/>
    </row>
    <row r="32" spans="1:37" ht="13.5" customHeight="1" x14ac:dyDescent="0.2">
      <c r="A32" s="20" t="s">
        <v>4</v>
      </c>
      <c r="B32" s="26">
        <f>SUM(B20:B31)</f>
        <v>1</v>
      </c>
      <c r="C32" s="27">
        <f t="shared" ref="C32:I32" si="7">SUM(C20:C31)</f>
        <v>173</v>
      </c>
      <c r="D32" s="26">
        <f>SUM(D20:D31)</f>
        <v>0</v>
      </c>
      <c r="E32" s="28">
        <f t="shared" si="7"/>
        <v>69</v>
      </c>
      <c r="F32" s="27">
        <f>SUM(F20:F31)</f>
        <v>4</v>
      </c>
      <c r="G32" s="27">
        <f t="shared" si="7"/>
        <v>187</v>
      </c>
      <c r="H32" s="26">
        <f t="shared" si="7"/>
        <v>5</v>
      </c>
      <c r="I32" s="28">
        <f t="shared" si="7"/>
        <v>429</v>
      </c>
      <c r="V32" s="83">
        <f t="shared" si="5"/>
        <v>1</v>
      </c>
      <c r="W32" s="87">
        <f>SUM(W20:W31)</f>
        <v>1202</v>
      </c>
      <c r="X32" s="86">
        <f>SUM(X20:X31)</f>
        <v>0</v>
      </c>
      <c r="Y32" s="86">
        <f>SUM(Y20:Y31)</f>
        <v>434</v>
      </c>
      <c r="Z32" s="86">
        <v>403</v>
      </c>
      <c r="AA32" s="73">
        <v>365</v>
      </c>
      <c r="AB32" s="84"/>
      <c r="AC32"/>
      <c r="AD32"/>
      <c r="AE32"/>
      <c r="AF32"/>
      <c r="AG32"/>
      <c r="AH32"/>
      <c r="AI32"/>
      <c r="AJ32"/>
      <c r="AK32"/>
    </row>
    <row r="33" spans="1:37" ht="11.25" customHeight="1" x14ac:dyDescent="0.2">
      <c r="AB33" s="84"/>
      <c r="AC33"/>
      <c r="AD33"/>
      <c r="AE33"/>
      <c r="AF33"/>
      <c r="AG33"/>
      <c r="AH33"/>
      <c r="AI33"/>
      <c r="AJ33"/>
      <c r="AK33"/>
    </row>
    <row r="34" spans="1:37" ht="11.25" customHeight="1" x14ac:dyDescent="0.2">
      <c r="AD34"/>
      <c r="AE34"/>
      <c r="AF34"/>
      <c r="AG34"/>
      <c r="AH34"/>
      <c r="AI34"/>
      <c r="AJ34"/>
      <c r="AK34"/>
    </row>
    <row r="35" spans="1:37" x14ac:dyDescent="0.2">
      <c r="A35" s="201" t="s">
        <v>50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W35" s="73" t="s">
        <v>34</v>
      </c>
      <c r="X35" s="73" t="s">
        <v>35</v>
      </c>
      <c r="Y35" s="73" t="s">
        <v>36</v>
      </c>
      <c r="Z35" s="73" t="s">
        <v>37</v>
      </c>
      <c r="AA35" s="73" t="s">
        <v>39</v>
      </c>
      <c r="AD35"/>
      <c r="AE35"/>
      <c r="AF35"/>
      <c r="AG35"/>
      <c r="AH35"/>
      <c r="AI35"/>
      <c r="AJ35"/>
      <c r="AK35"/>
    </row>
    <row r="36" spans="1:37" x14ac:dyDescent="0.2">
      <c r="V36" s="73" t="s">
        <v>38</v>
      </c>
      <c r="W36" s="73">
        <v>35</v>
      </c>
      <c r="X36" s="73">
        <v>48</v>
      </c>
      <c r="Y36" s="73">
        <v>59</v>
      </c>
      <c r="Z36" s="73">
        <v>32</v>
      </c>
      <c r="AA36" s="73">
        <f>SUM(W36:Z36)</f>
        <v>174</v>
      </c>
    </row>
    <row r="37" spans="1:37" x14ac:dyDescent="0.2">
      <c r="V37" s="73" t="s">
        <v>33</v>
      </c>
      <c r="W37" s="73">
        <v>80</v>
      </c>
      <c r="X37" s="73">
        <v>45</v>
      </c>
      <c r="Y37" s="73">
        <v>41</v>
      </c>
      <c r="Z37" s="73">
        <v>25</v>
      </c>
      <c r="AA37" s="73">
        <f>SUM(W37:Z37)</f>
        <v>191</v>
      </c>
    </row>
    <row r="38" spans="1:37" x14ac:dyDescent="0.2">
      <c r="V38" s="73" t="s">
        <v>32</v>
      </c>
      <c r="W38" s="73">
        <v>2</v>
      </c>
      <c r="X38" s="73">
        <v>10</v>
      </c>
      <c r="Y38" s="73">
        <v>20</v>
      </c>
      <c r="Z38" s="73">
        <v>21</v>
      </c>
      <c r="AA38" s="73">
        <f>SUM(W38:Z38)</f>
        <v>53</v>
      </c>
    </row>
    <row r="39" spans="1:37" x14ac:dyDescent="0.2">
      <c r="V39" s="73" t="s">
        <v>31</v>
      </c>
      <c r="W39" s="73">
        <v>0</v>
      </c>
      <c r="X39" s="73">
        <v>0</v>
      </c>
      <c r="Y39" s="73">
        <v>4</v>
      </c>
      <c r="Z39" s="73">
        <v>12</v>
      </c>
      <c r="AA39" s="73">
        <f>SUM(W39:Z39)</f>
        <v>16</v>
      </c>
    </row>
    <row r="40" spans="1:37" x14ac:dyDescent="0.2">
      <c r="V40" s="73" t="s">
        <v>4</v>
      </c>
      <c r="W40" s="73">
        <f>SUM(W36:W39)</f>
        <v>117</v>
      </c>
      <c r="X40" s="73">
        <f>SUM(X36:X39)</f>
        <v>103</v>
      </c>
      <c r="Y40" s="73">
        <f>SUM(Y36:Y39)</f>
        <v>124</v>
      </c>
      <c r="Z40" s="73">
        <f>SUM(Z36:Z39)</f>
        <v>90</v>
      </c>
      <c r="AA40" s="73">
        <f>SUM(W40:Z40)</f>
        <v>434</v>
      </c>
    </row>
    <row r="41" spans="1:37" x14ac:dyDescent="0.2">
      <c r="AA41" s="83"/>
    </row>
    <row r="42" spans="1:37" x14ac:dyDescent="0.2">
      <c r="AA42" s="83"/>
    </row>
    <row r="43" spans="1:37" x14ac:dyDescent="0.2">
      <c r="V43" s="88"/>
      <c r="W43" s="88"/>
      <c r="X43" s="88"/>
      <c r="Y43" s="88"/>
      <c r="Z43" s="88"/>
      <c r="AA43" s="88"/>
    </row>
    <row r="44" spans="1:37" x14ac:dyDescent="0.2">
      <c r="V44" s="88"/>
      <c r="W44" s="88"/>
      <c r="X44" s="88"/>
      <c r="Y44" s="88"/>
      <c r="Z44" s="88"/>
      <c r="AA44" s="88"/>
    </row>
    <row r="45" spans="1:37" x14ac:dyDescent="0.2">
      <c r="V45" s="89"/>
      <c r="W45" s="90"/>
      <c r="X45" s="90"/>
      <c r="Y45" s="90"/>
      <c r="Z45" s="90"/>
      <c r="AA45" s="90"/>
    </row>
    <row r="46" spans="1:37" x14ac:dyDescent="0.2">
      <c r="V46" s="89"/>
      <c r="W46" s="90"/>
      <c r="X46" s="90"/>
      <c r="Y46" s="90"/>
      <c r="Z46" s="90"/>
      <c r="AA46" s="90"/>
    </row>
    <row r="47" spans="1:37" x14ac:dyDescent="0.2">
      <c r="V47" s="89"/>
      <c r="W47" s="90"/>
      <c r="X47" s="90"/>
      <c r="Y47" s="90"/>
      <c r="Z47" s="90"/>
      <c r="AA47" s="90"/>
      <c r="AD47" s="1" t="s">
        <v>40</v>
      </c>
    </row>
    <row r="48" spans="1:37" x14ac:dyDescent="0.2">
      <c r="V48" s="89"/>
      <c r="W48" s="90"/>
      <c r="X48" s="90"/>
      <c r="Y48" s="90"/>
      <c r="Z48" s="90"/>
      <c r="AA48" s="90"/>
    </row>
    <row r="49" spans="18:27" x14ac:dyDescent="0.2">
      <c r="V49" s="89"/>
      <c r="W49" s="90"/>
      <c r="X49" s="90"/>
      <c r="Y49" s="90"/>
      <c r="Z49" s="90"/>
      <c r="AA49" s="90"/>
    </row>
    <row r="51" spans="18:27" x14ac:dyDescent="0.2">
      <c r="R51" s="202" t="s">
        <v>20</v>
      </c>
      <c r="S51" s="202"/>
    </row>
    <row r="53" spans="18:27" ht="20.25" x14ac:dyDescent="0.3">
      <c r="R53" s="218">
        <v>20</v>
      </c>
      <c r="S53" s="218"/>
      <c r="T53" s="218"/>
    </row>
  </sheetData>
  <mergeCells count="13">
    <mergeCell ref="R53:T53"/>
    <mergeCell ref="B18:C18"/>
    <mergeCell ref="D18:E18"/>
    <mergeCell ref="F18:G18"/>
    <mergeCell ref="H18:I18"/>
    <mergeCell ref="A35:S35"/>
    <mergeCell ref="R51:S51"/>
    <mergeCell ref="A4:S4"/>
    <mergeCell ref="B6:G6"/>
    <mergeCell ref="H6:M6"/>
    <mergeCell ref="N6:S6"/>
    <mergeCell ref="B17:I17"/>
    <mergeCell ref="K17:S17"/>
  </mergeCells>
  <pageMargins left="0.19685039370078741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topLeftCell="A17" workbookViewId="0">
      <selection activeCell="Z6" sqref="Z6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27"/>
    <col min="22" max="22" width="11.42578125" style="75" customWidth="1"/>
    <col min="23" max="23" width="9.140625" style="75"/>
    <col min="24" max="24" width="6.7109375" style="75" customWidth="1"/>
    <col min="25" max="25" width="8.28515625" style="75" customWidth="1"/>
    <col min="26" max="26" width="11.28515625" style="75" customWidth="1"/>
    <col min="27" max="27" width="9" style="75" customWidth="1"/>
    <col min="28" max="28" width="6.7109375" style="157" customWidth="1"/>
    <col min="29" max="29" width="9.140625" style="158"/>
    <col min="30" max="16384" width="9.140625" style="1"/>
  </cols>
  <sheetData>
    <row r="2" spans="1:29" x14ac:dyDescent="0.2">
      <c r="H2" s="1" t="s">
        <v>6</v>
      </c>
    </row>
    <row r="3" spans="1:29" ht="18.75" customHeight="1" x14ac:dyDescent="0.2">
      <c r="A3" s="201" t="s">
        <v>89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9" s="2" customFormat="1" ht="18" customHeight="1" x14ac:dyDescent="0.2">
      <c r="U4" s="129"/>
      <c r="V4" s="117"/>
      <c r="W4" s="117"/>
      <c r="X4" s="117"/>
      <c r="Y4" s="117"/>
      <c r="Z4" s="117"/>
      <c r="AA4" s="117"/>
      <c r="AB4" s="159"/>
      <c r="AC4" s="160"/>
    </row>
    <row r="5" spans="1:29" x14ac:dyDescent="0.2">
      <c r="B5" s="203" t="s">
        <v>21</v>
      </c>
      <c r="C5" s="204"/>
      <c r="D5" s="204"/>
      <c r="E5" s="204"/>
      <c r="F5" s="204"/>
      <c r="G5" s="205"/>
      <c r="H5" s="203" t="s">
        <v>22</v>
      </c>
      <c r="I5" s="204"/>
      <c r="J5" s="204"/>
      <c r="K5" s="204"/>
      <c r="L5" s="204"/>
      <c r="M5" s="205"/>
      <c r="N5" s="203" t="s">
        <v>23</v>
      </c>
      <c r="O5" s="204"/>
      <c r="P5" s="204"/>
      <c r="Q5" s="204"/>
      <c r="R5" s="204"/>
      <c r="S5" s="205"/>
    </row>
    <row r="6" spans="1:29" ht="80.25" customHeight="1" x14ac:dyDescent="0.2">
      <c r="A6" s="5"/>
      <c r="B6" s="7" t="s">
        <v>0</v>
      </c>
      <c r="C6" s="7" t="s">
        <v>3</v>
      </c>
      <c r="D6" s="7" t="s">
        <v>5</v>
      </c>
      <c r="E6" s="7" t="s">
        <v>1</v>
      </c>
      <c r="F6" s="7" t="s">
        <v>2</v>
      </c>
      <c r="G6" s="19" t="s">
        <v>4</v>
      </c>
      <c r="H6" s="7" t="s">
        <v>0</v>
      </c>
      <c r="I6" s="7" t="s">
        <v>3</v>
      </c>
      <c r="J6" s="7" t="s">
        <v>5</v>
      </c>
      <c r="K6" s="7" t="s">
        <v>1</v>
      </c>
      <c r="L6" s="7" t="s">
        <v>2</v>
      </c>
      <c r="M6" s="19" t="s">
        <v>4</v>
      </c>
      <c r="N6" s="7" t="s">
        <v>0</v>
      </c>
      <c r="O6" s="7" t="s">
        <v>3</v>
      </c>
      <c r="P6" s="7" t="s">
        <v>5</v>
      </c>
      <c r="Q6" s="7" t="s">
        <v>1</v>
      </c>
      <c r="R6" s="7" t="s">
        <v>2</v>
      </c>
      <c r="S6" s="19" t="s">
        <v>4</v>
      </c>
    </row>
    <row r="7" spans="1:29" s="4" customFormat="1" x14ac:dyDescent="0.2">
      <c r="A7" s="29" t="s">
        <v>4</v>
      </c>
      <c r="B7" s="40">
        <v>154</v>
      </c>
      <c r="C7" s="41">
        <v>126</v>
      </c>
      <c r="D7" s="40">
        <v>35</v>
      </c>
      <c r="E7" s="42">
        <v>80</v>
      </c>
      <c r="F7" s="40">
        <v>23</v>
      </c>
      <c r="G7" s="42">
        <f>SUM(B7:F7)</f>
        <v>418</v>
      </c>
      <c r="H7" s="40">
        <v>0</v>
      </c>
      <c r="I7" s="42">
        <v>1</v>
      </c>
      <c r="J7" s="40">
        <v>0</v>
      </c>
      <c r="K7" s="42">
        <v>2</v>
      </c>
      <c r="L7" s="40">
        <v>1</v>
      </c>
      <c r="M7" s="42">
        <f>SUM(H7:L7)</f>
        <v>4</v>
      </c>
      <c r="N7" s="40">
        <v>152</v>
      </c>
      <c r="O7" s="42">
        <v>134</v>
      </c>
      <c r="P7" s="40">
        <v>41</v>
      </c>
      <c r="Q7" s="42">
        <v>94</v>
      </c>
      <c r="R7" s="40">
        <v>27</v>
      </c>
      <c r="S7" s="40">
        <f>SUM(N7:R7)</f>
        <v>448</v>
      </c>
      <c r="U7" s="128"/>
      <c r="V7" s="77"/>
      <c r="W7" s="77"/>
      <c r="X7" s="77"/>
      <c r="Y7" s="77"/>
      <c r="Z7" s="77"/>
      <c r="AA7" s="77"/>
      <c r="AB7" s="165"/>
      <c r="AC7" s="166"/>
    </row>
    <row r="8" spans="1:29" x14ac:dyDescent="0.2">
      <c r="A8" s="30" t="s">
        <v>24</v>
      </c>
      <c r="B8" s="43">
        <f>SUM(B9:B10)</f>
        <v>68</v>
      </c>
      <c r="C8" s="44">
        <f>SUM(C9:C10)</f>
        <v>48</v>
      </c>
      <c r="D8" s="43">
        <f>SUM(D9:D10)</f>
        <v>9</v>
      </c>
      <c r="E8" s="44">
        <f>SUM(E9:E10)</f>
        <v>3</v>
      </c>
      <c r="F8" s="43">
        <f>SUM(F9:F10)</f>
        <v>0</v>
      </c>
      <c r="G8" s="44">
        <f>SUM(B8:F8)</f>
        <v>128</v>
      </c>
      <c r="H8" s="43">
        <f>SUM(H9:H10)</f>
        <v>0</v>
      </c>
      <c r="I8" s="44">
        <f>SUM(I9:I10)</f>
        <v>1</v>
      </c>
      <c r="J8" s="43">
        <f>SUM(J9:J10)</f>
        <v>0</v>
      </c>
      <c r="K8" s="44">
        <f>SUM(K9:K10)</f>
        <v>0</v>
      </c>
      <c r="L8" s="43">
        <f>SUM(L9:L10)</f>
        <v>0</v>
      </c>
      <c r="M8" s="72">
        <f t="shared" ref="M8:M13" si="0">SUM(H8:L8)</f>
        <v>1</v>
      </c>
      <c r="N8" s="69">
        <f>SUM(N9:N10)</f>
        <v>68</v>
      </c>
      <c r="O8" s="68">
        <f>SUM(O9:O10)</f>
        <v>50</v>
      </c>
      <c r="P8" s="69">
        <f>SUM(P9:P10)</f>
        <v>10</v>
      </c>
      <c r="Q8" s="68">
        <f>SUM(Q9:Q10)</f>
        <v>3</v>
      </c>
      <c r="R8" s="69">
        <f>SUM(R9:R10)</f>
        <v>0</v>
      </c>
      <c r="S8" s="70">
        <f t="shared" ref="S8:S13" si="1">SUM(N8:R8)</f>
        <v>131</v>
      </c>
      <c r="Z8" s="79"/>
      <c r="AA8" s="79"/>
      <c r="AB8" s="168"/>
    </row>
    <row r="9" spans="1:29" x14ac:dyDescent="0.2">
      <c r="A9" s="58" t="s">
        <v>25</v>
      </c>
      <c r="B9" s="59">
        <v>44</v>
      </c>
      <c r="C9" s="60">
        <v>32</v>
      </c>
      <c r="D9" s="59">
        <v>6</v>
      </c>
      <c r="E9" s="60">
        <v>2</v>
      </c>
      <c r="F9" s="59">
        <v>0</v>
      </c>
      <c r="G9" s="61">
        <f>SUM(B9:F9)</f>
        <v>84</v>
      </c>
      <c r="H9" s="59">
        <v>0</v>
      </c>
      <c r="I9" s="60">
        <v>1</v>
      </c>
      <c r="J9" s="59">
        <v>0</v>
      </c>
      <c r="K9" s="60">
        <v>0</v>
      </c>
      <c r="L9" s="59">
        <v>0</v>
      </c>
      <c r="M9" s="61">
        <f t="shared" si="0"/>
        <v>1</v>
      </c>
      <c r="N9" s="59">
        <v>44</v>
      </c>
      <c r="O9" s="60">
        <v>33</v>
      </c>
      <c r="P9" s="59">
        <v>6</v>
      </c>
      <c r="Q9" s="60">
        <v>2</v>
      </c>
      <c r="R9" s="59">
        <v>0</v>
      </c>
      <c r="S9" s="62">
        <f t="shared" si="1"/>
        <v>85</v>
      </c>
      <c r="Z9" s="79"/>
      <c r="AA9" s="79"/>
      <c r="AB9" s="168"/>
    </row>
    <row r="10" spans="1:29" x14ac:dyDescent="0.2">
      <c r="A10" s="63" t="s">
        <v>26</v>
      </c>
      <c r="B10" s="64">
        <v>24</v>
      </c>
      <c r="C10" s="65">
        <v>16</v>
      </c>
      <c r="D10" s="64">
        <v>3</v>
      </c>
      <c r="E10" s="65">
        <v>1</v>
      </c>
      <c r="F10" s="64">
        <v>0</v>
      </c>
      <c r="G10" s="66">
        <f>SUM(B10:F10)</f>
        <v>44</v>
      </c>
      <c r="H10" s="64">
        <v>0</v>
      </c>
      <c r="I10" s="65">
        <v>0</v>
      </c>
      <c r="J10" s="64">
        <v>0</v>
      </c>
      <c r="K10" s="65">
        <v>0</v>
      </c>
      <c r="L10" s="64">
        <v>0</v>
      </c>
      <c r="M10" s="66">
        <f t="shared" si="0"/>
        <v>0</v>
      </c>
      <c r="N10" s="64">
        <v>24</v>
      </c>
      <c r="O10" s="65">
        <v>17</v>
      </c>
      <c r="P10" s="64">
        <v>4</v>
      </c>
      <c r="Q10" s="65">
        <v>1</v>
      </c>
      <c r="R10" s="64">
        <v>0</v>
      </c>
      <c r="S10" s="67">
        <f t="shared" si="1"/>
        <v>46</v>
      </c>
      <c r="W10" s="154"/>
      <c r="X10" s="154"/>
      <c r="Y10" s="154"/>
      <c r="Z10" s="79"/>
      <c r="AA10" s="79"/>
      <c r="AB10" s="168"/>
    </row>
    <row r="11" spans="1:29" x14ac:dyDescent="0.2">
      <c r="A11" s="54" t="s">
        <v>27</v>
      </c>
      <c r="B11" s="55">
        <f t="shared" ref="B11:L11" si="2">SUM(B12:B13)</f>
        <v>23</v>
      </c>
      <c r="C11" s="53">
        <f t="shared" si="2"/>
        <v>41</v>
      </c>
      <c r="D11" s="55">
        <f t="shared" si="2"/>
        <v>6</v>
      </c>
      <c r="E11" s="53">
        <f t="shared" si="2"/>
        <v>5</v>
      </c>
      <c r="F11" s="55">
        <f t="shared" si="2"/>
        <v>0</v>
      </c>
      <c r="G11" s="53">
        <f t="shared" si="2"/>
        <v>75</v>
      </c>
      <c r="H11" s="55">
        <f t="shared" si="2"/>
        <v>0</v>
      </c>
      <c r="I11" s="53">
        <f t="shared" si="2"/>
        <v>0</v>
      </c>
      <c r="J11" s="55">
        <f t="shared" si="2"/>
        <v>0</v>
      </c>
      <c r="K11" s="53">
        <f t="shared" si="2"/>
        <v>0</v>
      </c>
      <c r="L11" s="55">
        <f t="shared" si="2"/>
        <v>0</v>
      </c>
      <c r="M11" s="56">
        <f t="shared" si="0"/>
        <v>0</v>
      </c>
      <c r="N11" s="71">
        <f>SUM(N12:N13)</f>
        <v>20</v>
      </c>
      <c r="O11" s="56">
        <f>SUM(O12:O13)</f>
        <v>42</v>
      </c>
      <c r="P11" s="71">
        <f>SUM(P12:P13)</f>
        <v>6</v>
      </c>
      <c r="Q11" s="56">
        <f>SUM(Q12:Q13)</f>
        <v>6</v>
      </c>
      <c r="R11" s="71">
        <f>SUM(R12:R13)</f>
        <v>0</v>
      </c>
      <c r="S11" s="57">
        <f t="shared" si="1"/>
        <v>74</v>
      </c>
      <c r="W11" s="154"/>
      <c r="X11" s="154"/>
      <c r="Y11" s="154"/>
      <c r="Z11" s="79"/>
      <c r="AA11" s="79"/>
      <c r="AB11" s="168"/>
    </row>
    <row r="12" spans="1:29" x14ac:dyDescent="0.2">
      <c r="A12" s="58" t="s">
        <v>25</v>
      </c>
      <c r="B12" s="59">
        <v>19</v>
      </c>
      <c r="C12" s="60">
        <v>34</v>
      </c>
      <c r="D12" s="59">
        <v>5</v>
      </c>
      <c r="E12" s="60">
        <v>3</v>
      </c>
      <c r="F12" s="59">
        <v>0</v>
      </c>
      <c r="G12" s="61">
        <f>SUM(B12:F12)</f>
        <v>61</v>
      </c>
      <c r="H12" s="59">
        <v>0</v>
      </c>
      <c r="I12" s="60">
        <v>0</v>
      </c>
      <c r="J12" s="59">
        <v>0</v>
      </c>
      <c r="K12" s="60">
        <v>0</v>
      </c>
      <c r="L12" s="59">
        <v>0</v>
      </c>
      <c r="M12" s="61">
        <f t="shared" si="0"/>
        <v>0</v>
      </c>
      <c r="N12" s="59">
        <v>16</v>
      </c>
      <c r="O12" s="60">
        <v>35</v>
      </c>
      <c r="P12" s="59">
        <v>5</v>
      </c>
      <c r="Q12" s="60">
        <v>4</v>
      </c>
      <c r="R12" s="59">
        <v>0</v>
      </c>
      <c r="S12" s="62">
        <f t="shared" si="1"/>
        <v>60</v>
      </c>
      <c r="W12" s="154"/>
      <c r="X12" s="154"/>
      <c r="Y12" s="154"/>
      <c r="Z12" s="79"/>
      <c r="AA12" s="79"/>
      <c r="AB12" s="168"/>
    </row>
    <row r="13" spans="1:29" x14ac:dyDescent="0.2">
      <c r="A13" s="63" t="s">
        <v>28</v>
      </c>
      <c r="B13" s="64">
        <v>4</v>
      </c>
      <c r="C13" s="65">
        <v>7</v>
      </c>
      <c r="D13" s="64">
        <v>1</v>
      </c>
      <c r="E13" s="65">
        <v>2</v>
      </c>
      <c r="F13" s="64">
        <v>0</v>
      </c>
      <c r="G13" s="66">
        <f>SUM(B13:F13)</f>
        <v>14</v>
      </c>
      <c r="H13" s="64">
        <v>0</v>
      </c>
      <c r="I13" s="65">
        <v>0</v>
      </c>
      <c r="J13" s="64">
        <v>0</v>
      </c>
      <c r="K13" s="65">
        <v>0</v>
      </c>
      <c r="L13" s="64">
        <v>0</v>
      </c>
      <c r="M13" s="66">
        <f t="shared" si="0"/>
        <v>0</v>
      </c>
      <c r="N13" s="64">
        <v>4</v>
      </c>
      <c r="O13" s="65">
        <v>7</v>
      </c>
      <c r="P13" s="64">
        <v>1</v>
      </c>
      <c r="Q13" s="65">
        <v>2</v>
      </c>
      <c r="R13" s="64">
        <v>0</v>
      </c>
      <c r="S13" s="67">
        <f t="shared" si="1"/>
        <v>14</v>
      </c>
      <c r="W13" s="154"/>
      <c r="X13" s="154"/>
      <c r="Y13" s="154"/>
      <c r="Z13" s="81"/>
      <c r="AA13" s="81"/>
      <c r="AB13" s="172"/>
    </row>
    <row r="14" spans="1:29" x14ac:dyDescent="0.2">
      <c r="A14" s="3"/>
      <c r="W14" s="154"/>
      <c r="X14" s="154"/>
      <c r="Y14" s="154"/>
      <c r="Z14" s="81"/>
      <c r="AA14" s="81"/>
      <c r="AB14" s="172"/>
    </row>
    <row r="15" spans="1:29" x14ac:dyDescent="0.2">
      <c r="Z15" s="81"/>
      <c r="AA15" s="81"/>
      <c r="AB15" s="172"/>
    </row>
    <row r="16" spans="1:29" ht="15.75" customHeight="1" x14ac:dyDescent="0.2">
      <c r="A16" s="5"/>
      <c r="B16" s="206" t="s">
        <v>87</v>
      </c>
      <c r="C16" s="206"/>
      <c r="D16" s="206"/>
      <c r="E16" s="206"/>
      <c r="F16" s="206"/>
      <c r="G16" s="206"/>
      <c r="H16" s="206"/>
      <c r="I16" s="206"/>
      <c r="K16" s="207" t="s">
        <v>86</v>
      </c>
      <c r="L16" s="207"/>
      <c r="M16" s="207"/>
      <c r="N16" s="207"/>
      <c r="O16" s="207"/>
      <c r="P16" s="207"/>
      <c r="Q16" s="207"/>
      <c r="R16" s="207"/>
      <c r="S16" s="207"/>
      <c r="Z16" s="81"/>
      <c r="AA16" s="81"/>
      <c r="AB16" s="172"/>
    </row>
    <row r="17" spans="1:31" ht="15.75" customHeight="1" x14ac:dyDescent="0.2">
      <c r="A17" s="5"/>
      <c r="B17" s="199" t="s">
        <v>30</v>
      </c>
      <c r="C17" s="199"/>
      <c r="D17" s="199" t="s">
        <v>31</v>
      </c>
      <c r="E17" s="199"/>
      <c r="F17" s="199" t="s">
        <v>33</v>
      </c>
      <c r="G17" s="199"/>
      <c r="H17" s="200" t="s">
        <v>4</v>
      </c>
      <c r="I17" s="200"/>
      <c r="W17" s="77"/>
      <c r="X17" s="77"/>
      <c r="Y17" s="77"/>
      <c r="Z17" s="81"/>
      <c r="AA17" s="81"/>
      <c r="AB17" s="172"/>
    </row>
    <row r="18" spans="1:31" s="2" customFormat="1" ht="46.5" customHeight="1" x14ac:dyDescent="0.2">
      <c r="A18" s="6"/>
      <c r="B18" s="31" t="s">
        <v>29</v>
      </c>
      <c r="C18" s="32" t="s">
        <v>23</v>
      </c>
      <c r="D18" s="31" t="s">
        <v>29</v>
      </c>
      <c r="E18" s="32" t="s">
        <v>23</v>
      </c>
      <c r="F18" s="31" t="s">
        <v>29</v>
      </c>
      <c r="G18" s="32" t="s">
        <v>23</v>
      </c>
      <c r="H18" s="33" t="s">
        <v>29</v>
      </c>
      <c r="I18" s="34" t="s">
        <v>23</v>
      </c>
      <c r="U18" s="129"/>
      <c r="V18" s="117"/>
      <c r="W18" s="117"/>
      <c r="X18" s="117"/>
      <c r="Y18" s="118" t="s">
        <v>84</v>
      </c>
      <c r="Z18" s="118" t="s">
        <v>83</v>
      </c>
      <c r="AA18" s="118" t="s">
        <v>85</v>
      </c>
      <c r="AB18" s="131"/>
      <c r="AC18" s="155"/>
      <c r="AD18" s="131"/>
      <c r="AE18" s="131"/>
    </row>
    <row r="19" spans="1:31" ht="13.5" customHeight="1" x14ac:dyDescent="0.2">
      <c r="A19" s="8" t="s">
        <v>8</v>
      </c>
      <c r="B19" s="109">
        <v>0</v>
      </c>
      <c r="C19" s="110">
        <v>16</v>
      </c>
      <c r="D19" s="108">
        <v>0</v>
      </c>
      <c r="E19" s="108">
        <v>0</v>
      </c>
      <c r="F19" s="109">
        <v>0</v>
      </c>
      <c r="G19" s="110">
        <v>17</v>
      </c>
      <c r="H19" s="12">
        <f t="shared" ref="H19:I30" si="3">B19+D19+F19</f>
        <v>0</v>
      </c>
      <c r="I19" s="13">
        <f t="shared" si="3"/>
        <v>33</v>
      </c>
      <c r="V19" s="119">
        <f>W19/1485</f>
        <v>5.8585858585858588E-2</v>
      </c>
      <c r="W19" s="75">
        <f>SUM(Y19:AB19)</f>
        <v>87</v>
      </c>
      <c r="Y19" s="75">
        <v>21</v>
      </c>
      <c r="Z19" s="118">
        <v>33</v>
      </c>
      <c r="AA19" s="118">
        <f>H19+I19</f>
        <v>33</v>
      </c>
      <c r="AB19" s="120"/>
      <c r="AC19" s="154"/>
      <c r="AD19" s="130"/>
      <c r="AE19" s="130"/>
    </row>
    <row r="20" spans="1:31" ht="13.5" customHeight="1" x14ac:dyDescent="0.2">
      <c r="A20" s="8" t="s">
        <v>9</v>
      </c>
      <c r="B20" s="111">
        <v>0</v>
      </c>
      <c r="C20" s="112">
        <v>8</v>
      </c>
      <c r="D20" s="113">
        <v>0</v>
      </c>
      <c r="E20" s="113">
        <v>1</v>
      </c>
      <c r="F20" s="111">
        <v>0</v>
      </c>
      <c r="G20" s="112">
        <v>4</v>
      </c>
      <c r="H20" s="17">
        <f t="shared" si="3"/>
        <v>0</v>
      </c>
      <c r="I20" s="18">
        <f t="shared" si="3"/>
        <v>13</v>
      </c>
      <c r="V20" s="119">
        <f t="shared" ref="V20:V31" si="4">W20/1485</f>
        <v>4.1750841750841754E-2</v>
      </c>
      <c r="W20" s="75">
        <f t="shared" ref="W20:W30" si="5">SUM(Y20:AB20)</f>
        <v>62</v>
      </c>
      <c r="Y20" s="75">
        <v>25</v>
      </c>
      <c r="Z20" s="118">
        <v>24</v>
      </c>
      <c r="AA20" s="118">
        <f t="shared" ref="AA20:AA30" si="6">H20+I20</f>
        <v>13</v>
      </c>
      <c r="AB20" s="120"/>
      <c r="AC20" s="154"/>
      <c r="AD20" s="130"/>
      <c r="AE20" s="130"/>
    </row>
    <row r="21" spans="1:31" ht="13.5" customHeight="1" x14ac:dyDescent="0.2">
      <c r="A21" s="8" t="s">
        <v>10</v>
      </c>
      <c r="B21" s="109">
        <v>0</v>
      </c>
      <c r="C21" s="110">
        <v>8</v>
      </c>
      <c r="D21" s="108">
        <v>0</v>
      </c>
      <c r="E21" s="108">
        <v>1</v>
      </c>
      <c r="F21" s="109">
        <v>0</v>
      </c>
      <c r="G21" s="110">
        <v>9</v>
      </c>
      <c r="H21" s="12">
        <f t="shared" si="3"/>
        <v>0</v>
      </c>
      <c r="I21" s="13">
        <f t="shared" si="3"/>
        <v>18</v>
      </c>
      <c r="V21" s="119">
        <f t="shared" si="4"/>
        <v>4.9831649831649831E-2</v>
      </c>
      <c r="W21" s="75">
        <f t="shared" si="5"/>
        <v>74</v>
      </c>
      <c r="Y21" s="75">
        <v>26</v>
      </c>
      <c r="Z21" s="118">
        <v>30</v>
      </c>
      <c r="AA21" s="118">
        <f t="shared" si="6"/>
        <v>18</v>
      </c>
      <c r="AB21" s="120"/>
      <c r="AC21" s="154"/>
      <c r="AD21" s="130"/>
      <c r="AE21" s="130"/>
    </row>
    <row r="22" spans="1:31" ht="13.5" customHeight="1" x14ac:dyDescent="0.2">
      <c r="A22" s="8" t="s">
        <v>11</v>
      </c>
      <c r="B22" s="111">
        <v>0</v>
      </c>
      <c r="C22" s="112">
        <v>11</v>
      </c>
      <c r="D22" s="113">
        <v>0</v>
      </c>
      <c r="E22" s="113">
        <v>11</v>
      </c>
      <c r="F22" s="111">
        <v>0</v>
      </c>
      <c r="G22" s="112">
        <v>13</v>
      </c>
      <c r="H22" s="17">
        <f t="shared" si="3"/>
        <v>0</v>
      </c>
      <c r="I22" s="18">
        <f t="shared" si="3"/>
        <v>35</v>
      </c>
      <c r="V22" s="119">
        <f t="shared" si="4"/>
        <v>7.4747474747474743E-2</v>
      </c>
      <c r="W22" s="75">
        <f t="shared" si="5"/>
        <v>111</v>
      </c>
      <c r="Y22" s="75">
        <v>35</v>
      </c>
      <c r="Z22" s="118">
        <v>41</v>
      </c>
      <c r="AA22" s="118">
        <f t="shared" si="6"/>
        <v>35</v>
      </c>
      <c r="AB22" s="120"/>
      <c r="AC22" s="154"/>
      <c r="AD22" s="130"/>
      <c r="AE22" s="130"/>
    </row>
    <row r="23" spans="1:31" ht="13.5" customHeight="1" x14ac:dyDescent="0.2">
      <c r="A23" s="8" t="s">
        <v>12</v>
      </c>
      <c r="B23" s="109">
        <v>0</v>
      </c>
      <c r="C23" s="110">
        <v>8</v>
      </c>
      <c r="D23" s="108">
        <v>0</v>
      </c>
      <c r="E23" s="108">
        <v>10</v>
      </c>
      <c r="F23" s="109">
        <v>1</v>
      </c>
      <c r="G23" s="110">
        <v>15</v>
      </c>
      <c r="H23" s="12">
        <f t="shared" si="3"/>
        <v>1</v>
      </c>
      <c r="I23" s="13">
        <f t="shared" si="3"/>
        <v>33</v>
      </c>
      <c r="V23" s="119">
        <f t="shared" si="4"/>
        <v>0.10841750841750841</v>
      </c>
      <c r="W23" s="75">
        <f t="shared" si="5"/>
        <v>161</v>
      </c>
      <c r="Y23" s="75">
        <v>78</v>
      </c>
      <c r="Z23" s="118">
        <v>49</v>
      </c>
      <c r="AA23" s="118">
        <f t="shared" si="6"/>
        <v>34</v>
      </c>
      <c r="AB23" s="120"/>
      <c r="AC23" s="154"/>
      <c r="AD23" s="130"/>
      <c r="AE23" s="130"/>
    </row>
    <row r="24" spans="1:31" ht="13.5" customHeight="1" x14ac:dyDescent="0.2">
      <c r="A24" s="8" t="s">
        <v>13</v>
      </c>
      <c r="B24" s="111">
        <v>0</v>
      </c>
      <c r="C24" s="112">
        <v>8</v>
      </c>
      <c r="D24" s="113">
        <v>0</v>
      </c>
      <c r="E24" s="113">
        <v>19</v>
      </c>
      <c r="F24" s="111">
        <v>2</v>
      </c>
      <c r="G24" s="112">
        <v>29</v>
      </c>
      <c r="H24" s="17">
        <f t="shared" si="3"/>
        <v>2</v>
      </c>
      <c r="I24" s="18">
        <f t="shared" si="3"/>
        <v>56</v>
      </c>
      <c r="V24" s="119">
        <f t="shared" si="4"/>
        <v>0.11784511784511785</v>
      </c>
      <c r="W24" s="75">
        <f t="shared" si="5"/>
        <v>175</v>
      </c>
      <c r="Y24" s="75">
        <v>53</v>
      </c>
      <c r="Z24" s="118">
        <v>64</v>
      </c>
      <c r="AA24" s="118">
        <f t="shared" si="6"/>
        <v>58</v>
      </c>
      <c r="AB24" s="120"/>
      <c r="AC24" s="154"/>
      <c r="AD24" s="130"/>
      <c r="AE24" s="130"/>
    </row>
    <row r="25" spans="1:31" ht="13.5" customHeight="1" x14ac:dyDescent="0.2">
      <c r="A25" s="8" t="s">
        <v>14</v>
      </c>
      <c r="B25" s="109">
        <v>1</v>
      </c>
      <c r="C25" s="110">
        <v>10</v>
      </c>
      <c r="D25" s="108">
        <v>0</v>
      </c>
      <c r="E25" s="108">
        <v>20</v>
      </c>
      <c r="F25" s="109">
        <v>0</v>
      </c>
      <c r="G25" s="110">
        <v>23</v>
      </c>
      <c r="H25" s="12">
        <f t="shared" si="3"/>
        <v>1</v>
      </c>
      <c r="I25" s="13">
        <f t="shared" si="3"/>
        <v>53</v>
      </c>
      <c r="V25" s="119">
        <f t="shared" si="4"/>
        <v>0.10235690235690235</v>
      </c>
      <c r="W25" s="75">
        <f t="shared" si="5"/>
        <v>152</v>
      </c>
      <c r="Y25" s="75">
        <v>52</v>
      </c>
      <c r="Z25" s="118">
        <v>46</v>
      </c>
      <c r="AA25" s="118">
        <f t="shared" si="6"/>
        <v>54</v>
      </c>
      <c r="AB25" s="120"/>
      <c r="AC25" s="154"/>
      <c r="AD25" s="130"/>
      <c r="AE25" s="130"/>
    </row>
    <row r="26" spans="1:31" ht="13.5" customHeight="1" x14ac:dyDescent="0.2">
      <c r="A26" s="8" t="s">
        <v>15</v>
      </c>
      <c r="B26" s="111">
        <v>0</v>
      </c>
      <c r="C26" s="112">
        <v>8</v>
      </c>
      <c r="D26" s="113">
        <v>0</v>
      </c>
      <c r="E26" s="113">
        <v>20</v>
      </c>
      <c r="F26" s="111">
        <v>0</v>
      </c>
      <c r="G26" s="112">
        <v>19</v>
      </c>
      <c r="H26" s="17">
        <f t="shared" si="3"/>
        <v>0</v>
      </c>
      <c r="I26" s="18">
        <f t="shared" si="3"/>
        <v>47</v>
      </c>
      <c r="V26" s="119">
        <f t="shared" si="4"/>
        <v>0.12255892255892256</v>
      </c>
      <c r="W26" s="75">
        <f t="shared" si="5"/>
        <v>182</v>
      </c>
      <c r="Y26" s="75">
        <v>50</v>
      </c>
      <c r="Z26" s="118">
        <v>85</v>
      </c>
      <c r="AA26" s="118">
        <f t="shared" si="6"/>
        <v>47</v>
      </c>
      <c r="AB26" s="120"/>
      <c r="AC26" s="154"/>
      <c r="AD26" s="130"/>
      <c r="AE26" s="130"/>
    </row>
    <row r="27" spans="1:31" ht="13.5" customHeight="1" x14ac:dyDescent="0.2">
      <c r="A27" s="8" t="s">
        <v>16</v>
      </c>
      <c r="B27" s="109">
        <v>0</v>
      </c>
      <c r="C27" s="110">
        <v>10</v>
      </c>
      <c r="D27" s="108">
        <v>0</v>
      </c>
      <c r="E27" s="108">
        <v>21</v>
      </c>
      <c r="F27" s="109">
        <v>0</v>
      </c>
      <c r="G27" s="110">
        <v>17</v>
      </c>
      <c r="H27" s="12">
        <f t="shared" si="3"/>
        <v>0</v>
      </c>
      <c r="I27" s="13">
        <f t="shared" si="3"/>
        <v>48</v>
      </c>
      <c r="V27" s="119">
        <f t="shared" si="4"/>
        <v>0.1037037037037037</v>
      </c>
      <c r="W27" s="75">
        <f t="shared" si="5"/>
        <v>154</v>
      </c>
      <c r="Y27" s="75">
        <v>50</v>
      </c>
      <c r="Z27" s="118">
        <v>56</v>
      </c>
      <c r="AA27" s="118">
        <f t="shared" si="6"/>
        <v>48</v>
      </c>
      <c r="AB27" s="120"/>
      <c r="AC27" s="154"/>
      <c r="AD27" s="130"/>
      <c r="AE27" s="130"/>
    </row>
    <row r="28" spans="1:31" ht="13.5" customHeight="1" x14ac:dyDescent="0.2">
      <c r="A28" s="8" t="s">
        <v>17</v>
      </c>
      <c r="B28" s="111">
        <v>0</v>
      </c>
      <c r="C28" s="112">
        <v>18</v>
      </c>
      <c r="D28" s="113">
        <v>0</v>
      </c>
      <c r="E28" s="113">
        <v>10</v>
      </c>
      <c r="F28" s="111">
        <v>0</v>
      </c>
      <c r="G28" s="112">
        <v>22</v>
      </c>
      <c r="H28" s="17">
        <f t="shared" si="3"/>
        <v>0</v>
      </c>
      <c r="I28" s="18">
        <f t="shared" si="3"/>
        <v>50</v>
      </c>
      <c r="V28" s="119">
        <f t="shared" si="4"/>
        <v>9.0235690235690239E-2</v>
      </c>
      <c r="W28" s="75">
        <f t="shared" si="5"/>
        <v>134</v>
      </c>
      <c r="Y28" s="75">
        <v>41</v>
      </c>
      <c r="Z28" s="118">
        <v>43</v>
      </c>
      <c r="AA28" s="118">
        <f t="shared" si="6"/>
        <v>50</v>
      </c>
      <c r="AB28" s="120"/>
      <c r="AC28" s="154"/>
      <c r="AD28" s="130"/>
      <c r="AE28" s="130"/>
    </row>
    <row r="29" spans="1:31" ht="13.5" customHeight="1" x14ac:dyDescent="0.2">
      <c r="A29" s="8" t="s">
        <v>18</v>
      </c>
      <c r="B29" s="111">
        <v>0</v>
      </c>
      <c r="C29" s="112">
        <v>14</v>
      </c>
      <c r="D29" s="113">
        <v>0</v>
      </c>
      <c r="E29" s="113">
        <v>4</v>
      </c>
      <c r="F29" s="111">
        <v>0</v>
      </c>
      <c r="G29" s="112">
        <v>12</v>
      </c>
      <c r="H29" s="17">
        <f t="shared" si="3"/>
        <v>0</v>
      </c>
      <c r="I29" s="18">
        <f t="shared" si="3"/>
        <v>30</v>
      </c>
      <c r="V29" s="119">
        <f t="shared" si="4"/>
        <v>6.7340067340067339E-2</v>
      </c>
      <c r="W29" s="75">
        <f t="shared" si="5"/>
        <v>100</v>
      </c>
      <c r="Y29" s="75">
        <v>24</v>
      </c>
      <c r="Z29" s="118">
        <v>46</v>
      </c>
      <c r="AA29" s="118">
        <f t="shared" si="6"/>
        <v>30</v>
      </c>
      <c r="AB29" s="120"/>
      <c r="AC29" s="154"/>
      <c r="AD29" s="130"/>
      <c r="AE29" s="130"/>
    </row>
    <row r="30" spans="1:31" ht="13.5" customHeight="1" x14ac:dyDescent="0.2">
      <c r="A30" s="8" t="s">
        <v>19</v>
      </c>
      <c r="B30" s="114">
        <v>0</v>
      </c>
      <c r="C30" s="115">
        <v>12</v>
      </c>
      <c r="D30" s="116">
        <v>0</v>
      </c>
      <c r="E30" s="116">
        <v>2</v>
      </c>
      <c r="F30" s="114">
        <v>0</v>
      </c>
      <c r="G30" s="115">
        <v>18</v>
      </c>
      <c r="H30" s="24">
        <f t="shared" si="3"/>
        <v>0</v>
      </c>
      <c r="I30" s="25">
        <f t="shared" si="3"/>
        <v>32</v>
      </c>
      <c r="V30" s="119">
        <f t="shared" si="4"/>
        <v>6.2626262626262627E-2</v>
      </c>
      <c r="W30" s="75">
        <f t="shared" si="5"/>
        <v>93</v>
      </c>
      <c r="Y30" s="75">
        <v>32</v>
      </c>
      <c r="Z30" s="118">
        <v>29</v>
      </c>
      <c r="AA30" s="118">
        <f t="shared" si="6"/>
        <v>32</v>
      </c>
      <c r="AB30" s="120"/>
      <c r="AC30" s="154"/>
      <c r="AD30" s="130"/>
      <c r="AE30" s="130"/>
    </row>
    <row r="31" spans="1:31" ht="13.5" customHeight="1" x14ac:dyDescent="0.2">
      <c r="A31" s="20" t="s">
        <v>4</v>
      </c>
      <c r="B31" s="26">
        <f t="shared" ref="B31:I31" si="7">SUM(B19:B30)</f>
        <v>1</v>
      </c>
      <c r="C31" s="27">
        <f t="shared" si="7"/>
        <v>131</v>
      </c>
      <c r="D31" s="26">
        <f t="shared" si="7"/>
        <v>0</v>
      </c>
      <c r="E31" s="28">
        <f t="shared" si="7"/>
        <v>119</v>
      </c>
      <c r="F31" s="27">
        <f t="shared" si="7"/>
        <v>3</v>
      </c>
      <c r="G31" s="27">
        <f t="shared" si="7"/>
        <v>198</v>
      </c>
      <c r="H31" s="26">
        <f t="shared" si="7"/>
        <v>4</v>
      </c>
      <c r="I31" s="28">
        <f t="shared" si="7"/>
        <v>448</v>
      </c>
      <c r="V31" s="119">
        <f t="shared" si="4"/>
        <v>1</v>
      </c>
      <c r="W31" s="121">
        <f>SUM(W19:W30)</f>
        <v>1485</v>
      </c>
      <c r="X31" s="122"/>
      <c r="Y31" s="122">
        <f>SUM(Y19:Y30)</f>
        <v>487</v>
      </c>
      <c r="Z31" s="122">
        <f>SUM(Z19:Z30)</f>
        <v>546</v>
      </c>
      <c r="AA31" s="122">
        <f>SUM(AA19:AA30)</f>
        <v>452</v>
      </c>
      <c r="AB31" s="75"/>
      <c r="AC31" s="154"/>
      <c r="AD31" s="130"/>
      <c r="AE31" s="130"/>
    </row>
    <row r="32" spans="1:31" ht="11.25" customHeight="1" x14ac:dyDescent="0.2">
      <c r="AB32" s="123"/>
      <c r="AC32" s="154"/>
      <c r="AD32" s="130"/>
      <c r="AE32" s="130"/>
    </row>
    <row r="33" spans="1:27" ht="11.25" customHeight="1" x14ac:dyDescent="0.2"/>
    <row r="34" spans="1:27" x14ac:dyDescent="0.2">
      <c r="A34" s="201" t="s">
        <v>88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W34" s="75" t="s">
        <v>34</v>
      </c>
      <c r="X34" s="75" t="s">
        <v>35</v>
      </c>
      <c r="Y34" s="75" t="s">
        <v>36</v>
      </c>
      <c r="Z34" s="75" t="s">
        <v>37</v>
      </c>
      <c r="AA34" s="75" t="s">
        <v>39</v>
      </c>
    </row>
    <row r="35" spans="1:27" x14ac:dyDescent="0.2">
      <c r="V35" s="75" t="s">
        <v>38</v>
      </c>
      <c r="W35" s="75">
        <v>20</v>
      </c>
      <c r="X35" s="75">
        <v>28</v>
      </c>
      <c r="Y35" s="75">
        <v>37</v>
      </c>
      <c r="Z35" s="75">
        <v>47</v>
      </c>
      <c r="AA35" s="75">
        <f>SUM(W35:Z35)</f>
        <v>132</v>
      </c>
    </row>
    <row r="36" spans="1:27" x14ac:dyDescent="0.2">
      <c r="V36" s="75" t="s">
        <v>33</v>
      </c>
      <c r="W36" s="75">
        <v>75</v>
      </c>
      <c r="X36" s="75">
        <v>45</v>
      </c>
      <c r="Y36" s="75">
        <v>47</v>
      </c>
      <c r="Z36" s="75">
        <v>34</v>
      </c>
      <c r="AA36" s="75">
        <f>SUM(W36:Z36)</f>
        <v>201</v>
      </c>
    </row>
    <row r="37" spans="1:27" x14ac:dyDescent="0.2">
      <c r="V37" s="75" t="s">
        <v>32</v>
      </c>
      <c r="W37" s="75">
        <v>5</v>
      </c>
      <c r="X37" s="75">
        <v>15</v>
      </c>
      <c r="Y37" s="75">
        <v>26</v>
      </c>
      <c r="Z37" s="75">
        <v>53</v>
      </c>
      <c r="AA37" s="75">
        <f>SUM(W37:Z37)</f>
        <v>99</v>
      </c>
    </row>
    <row r="38" spans="1:27" x14ac:dyDescent="0.2">
      <c r="V38" s="75" t="s">
        <v>31</v>
      </c>
      <c r="W38" s="75">
        <v>2</v>
      </c>
      <c r="X38" s="75">
        <v>1</v>
      </c>
      <c r="Y38" s="75">
        <v>3</v>
      </c>
      <c r="Z38" s="75">
        <v>14</v>
      </c>
      <c r="AA38" s="75">
        <f>SUM(W38:Z38)</f>
        <v>20</v>
      </c>
    </row>
    <row r="39" spans="1:27" x14ac:dyDescent="0.2">
      <c r="V39" s="75" t="s">
        <v>4</v>
      </c>
      <c r="W39" s="75">
        <f>SUM(W35:W38)</f>
        <v>102</v>
      </c>
      <c r="X39" s="75">
        <f>SUM(X35:X38)</f>
        <v>89</v>
      </c>
      <c r="Y39" s="75">
        <f>SUM(Y35:Y38)</f>
        <v>113</v>
      </c>
      <c r="Z39" s="75">
        <f>SUM(Z35:Z38)</f>
        <v>148</v>
      </c>
      <c r="AA39" s="75">
        <f>SUM(W39:Z39)</f>
        <v>452</v>
      </c>
    </row>
    <row r="40" spans="1:27" x14ac:dyDescent="0.2">
      <c r="AA40" s="119"/>
    </row>
    <row r="41" spans="1:27" x14ac:dyDescent="0.2">
      <c r="AA41" s="119"/>
    </row>
    <row r="42" spans="1:27" x14ac:dyDescent="0.2">
      <c r="V42" s="124"/>
      <c r="W42" s="124"/>
      <c r="X42" s="124"/>
      <c r="Y42" s="124"/>
      <c r="Z42" s="124"/>
      <c r="AA42" s="124"/>
    </row>
    <row r="43" spans="1:27" x14ac:dyDescent="0.2">
      <c r="V43" s="124"/>
      <c r="W43" s="124"/>
      <c r="X43" s="124"/>
      <c r="Y43" s="124"/>
      <c r="Z43" s="124"/>
      <c r="AA43" s="124"/>
    </row>
    <row r="44" spans="1:27" x14ac:dyDescent="0.2">
      <c r="V44" s="125"/>
      <c r="W44" s="126"/>
      <c r="X44" s="126"/>
      <c r="Y44" s="126"/>
      <c r="Z44" s="126"/>
      <c r="AA44" s="126"/>
    </row>
    <row r="45" spans="1:27" x14ac:dyDescent="0.2">
      <c r="V45" s="125"/>
      <c r="W45" s="126"/>
      <c r="X45" s="126"/>
      <c r="Y45" s="126"/>
      <c r="Z45" s="126"/>
      <c r="AA45" s="126"/>
    </row>
    <row r="46" spans="1:27" x14ac:dyDescent="0.2">
      <c r="V46" s="125"/>
      <c r="W46" s="126"/>
      <c r="X46" s="126"/>
      <c r="Y46" s="126"/>
      <c r="Z46" s="126"/>
      <c r="AA46" s="126"/>
    </row>
    <row r="47" spans="1:27" x14ac:dyDescent="0.2">
      <c r="V47" s="125"/>
      <c r="W47" s="126"/>
      <c r="X47" s="126"/>
      <c r="Y47" s="126"/>
      <c r="Z47" s="126"/>
      <c r="AA47" s="126"/>
    </row>
    <row r="48" spans="1:27" x14ac:dyDescent="0.2">
      <c r="V48" s="125"/>
      <c r="W48" s="126"/>
      <c r="X48" s="126"/>
      <c r="Y48" s="126"/>
      <c r="Z48" s="126"/>
      <c r="AA48" s="126"/>
    </row>
    <row r="49" spans="18:27" x14ac:dyDescent="0.2">
      <c r="V49" s="125"/>
      <c r="W49" s="126"/>
      <c r="X49" s="126"/>
      <c r="Y49" s="126"/>
      <c r="Z49" s="126"/>
      <c r="AA49" s="126"/>
    </row>
    <row r="50" spans="18:27" x14ac:dyDescent="0.2">
      <c r="V50" s="125"/>
      <c r="W50" s="126"/>
      <c r="X50" s="126"/>
      <c r="Y50" s="126"/>
      <c r="Z50" s="126"/>
      <c r="AA50" s="126"/>
    </row>
    <row r="52" spans="18:27" x14ac:dyDescent="0.2">
      <c r="R52" s="202" t="s">
        <v>20</v>
      </c>
      <c r="S52" s="202"/>
    </row>
    <row r="53" spans="18:27" ht="27" customHeight="1" x14ac:dyDescent="0.2"/>
    <row r="54" spans="18:27" ht="27.75" customHeight="1" x14ac:dyDescent="0.3">
      <c r="R54" s="198">
        <v>20</v>
      </c>
      <c r="S54" s="198"/>
      <c r="T54" s="198"/>
    </row>
  </sheetData>
  <mergeCells count="13">
    <mergeCell ref="R54:T54"/>
    <mergeCell ref="B17:C17"/>
    <mergeCell ref="D17:E17"/>
    <mergeCell ref="F17:G17"/>
    <mergeCell ref="H17:I17"/>
    <mergeCell ref="A34:S34"/>
    <mergeCell ref="R52:S52"/>
    <mergeCell ref="A3:S3"/>
    <mergeCell ref="B5:G5"/>
    <mergeCell ref="H5:M5"/>
    <mergeCell ref="N5:S5"/>
    <mergeCell ref="B16:I16"/>
    <mergeCell ref="K16:S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4"/>
  <sheetViews>
    <sheetView workbookViewId="0">
      <selection activeCell="R47" sqref="R47:S47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27"/>
    <col min="22" max="22" width="11.42578125" style="75" customWidth="1"/>
    <col min="23" max="23" width="9.140625" style="75"/>
    <col min="24" max="24" width="6.7109375" style="75" customWidth="1"/>
    <col min="25" max="25" width="8.28515625" style="75" customWidth="1"/>
    <col min="26" max="26" width="11.28515625" style="75" customWidth="1"/>
    <col min="27" max="27" width="9" style="75" customWidth="1"/>
    <col min="28" max="28" width="6.7109375" style="75" customWidth="1"/>
    <col min="29" max="29" width="9.140625" style="154"/>
    <col min="30" max="16384" width="9.140625" style="1"/>
  </cols>
  <sheetData>
    <row r="2" spans="1:29" x14ac:dyDescent="0.2">
      <c r="H2" s="1" t="s">
        <v>6</v>
      </c>
    </row>
    <row r="3" spans="1:29" ht="18.75" customHeight="1" x14ac:dyDescent="0.2">
      <c r="A3" s="201" t="s">
        <v>78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9" s="2" customFormat="1" ht="18" customHeight="1" x14ac:dyDescent="0.2">
      <c r="U4" s="129"/>
      <c r="V4" s="117"/>
      <c r="W4" s="117"/>
      <c r="X4" s="117"/>
      <c r="Y4" s="117"/>
      <c r="Z4" s="117"/>
      <c r="AA4" s="117"/>
      <c r="AB4" s="117"/>
      <c r="AC4" s="155"/>
    </row>
    <row r="5" spans="1:29" x14ac:dyDescent="0.2">
      <c r="B5" s="203" t="s">
        <v>21</v>
      </c>
      <c r="C5" s="204"/>
      <c r="D5" s="204"/>
      <c r="E5" s="204"/>
      <c r="F5" s="204"/>
      <c r="G5" s="205"/>
      <c r="H5" s="203" t="s">
        <v>22</v>
      </c>
      <c r="I5" s="204"/>
      <c r="J5" s="204"/>
      <c r="K5" s="204"/>
      <c r="L5" s="204"/>
      <c r="M5" s="205"/>
      <c r="N5" s="203" t="s">
        <v>23</v>
      </c>
      <c r="O5" s="204"/>
      <c r="P5" s="204"/>
      <c r="Q5" s="204"/>
      <c r="R5" s="204"/>
      <c r="S5" s="205"/>
    </row>
    <row r="6" spans="1:29" ht="80.25" customHeight="1" x14ac:dyDescent="0.2">
      <c r="A6" s="5"/>
      <c r="B6" s="7" t="s">
        <v>0</v>
      </c>
      <c r="C6" s="7" t="s">
        <v>3</v>
      </c>
      <c r="D6" s="7" t="s">
        <v>5</v>
      </c>
      <c r="E6" s="7" t="s">
        <v>1</v>
      </c>
      <c r="F6" s="7" t="s">
        <v>2</v>
      </c>
      <c r="G6" s="19" t="s">
        <v>4</v>
      </c>
      <c r="H6" s="7" t="s">
        <v>0</v>
      </c>
      <c r="I6" s="7" t="s">
        <v>3</v>
      </c>
      <c r="J6" s="7" t="s">
        <v>5</v>
      </c>
      <c r="K6" s="7" t="s">
        <v>1</v>
      </c>
      <c r="L6" s="7" t="s">
        <v>2</v>
      </c>
      <c r="M6" s="19" t="s">
        <v>4</v>
      </c>
      <c r="N6" s="7" t="s">
        <v>0</v>
      </c>
      <c r="O6" s="7" t="s">
        <v>3</v>
      </c>
      <c r="P6" s="7" t="s">
        <v>5</v>
      </c>
      <c r="Q6" s="7" t="s">
        <v>1</v>
      </c>
      <c r="R6" s="7" t="s">
        <v>2</v>
      </c>
      <c r="S6" s="19" t="s">
        <v>4</v>
      </c>
    </row>
    <row r="7" spans="1:29" s="4" customFormat="1" x14ac:dyDescent="0.2">
      <c r="A7" s="29" t="s">
        <v>4</v>
      </c>
      <c r="B7" s="40">
        <v>156</v>
      </c>
      <c r="C7" s="41">
        <v>127</v>
      </c>
      <c r="D7" s="40">
        <v>38</v>
      </c>
      <c r="E7" s="42">
        <v>100</v>
      </c>
      <c r="F7" s="40">
        <v>20</v>
      </c>
      <c r="G7" s="42">
        <f>SUM(B7:F7)</f>
        <v>441</v>
      </c>
      <c r="H7" s="40">
        <v>0</v>
      </c>
      <c r="I7" s="42">
        <v>0</v>
      </c>
      <c r="J7" s="40">
        <v>0</v>
      </c>
      <c r="K7" s="42">
        <v>3</v>
      </c>
      <c r="L7" s="40">
        <v>2</v>
      </c>
      <c r="M7" s="42">
        <f>SUM(H7:L7)</f>
        <v>5</v>
      </c>
      <c r="N7" s="40">
        <v>167</v>
      </c>
      <c r="O7" s="42">
        <v>133</v>
      </c>
      <c r="P7" s="40">
        <v>41</v>
      </c>
      <c r="Q7" s="42">
        <v>116</v>
      </c>
      <c r="R7" s="40">
        <v>25</v>
      </c>
      <c r="S7" s="40">
        <f>SUM(N7:R7)</f>
        <v>482</v>
      </c>
      <c r="U7" s="128"/>
      <c r="V7" s="77"/>
      <c r="W7" s="77"/>
      <c r="X7" s="77"/>
      <c r="Y7" s="77"/>
      <c r="Z7" s="77"/>
      <c r="AA7" s="77"/>
      <c r="AB7" s="77"/>
      <c r="AC7" s="156"/>
    </row>
    <row r="8" spans="1:29" x14ac:dyDescent="0.2">
      <c r="A8" s="30" t="s">
        <v>24</v>
      </c>
      <c r="B8" s="43">
        <f>SUM(B9:B10)</f>
        <v>78</v>
      </c>
      <c r="C8" s="44">
        <f>SUM(C9:C10)</f>
        <v>45</v>
      </c>
      <c r="D8" s="43">
        <f>SUM(D9:D10)</f>
        <v>13</v>
      </c>
      <c r="E8" s="44">
        <f>SUM(E9:E10)</f>
        <v>4</v>
      </c>
      <c r="F8" s="43">
        <f>SUM(F9:F10)</f>
        <v>2</v>
      </c>
      <c r="G8" s="44">
        <f>SUM(B8:F8)</f>
        <v>142</v>
      </c>
      <c r="H8" s="43">
        <f>SUM(H9:H10)</f>
        <v>0</v>
      </c>
      <c r="I8" s="44">
        <f>SUM(I9:I10)</f>
        <v>0</v>
      </c>
      <c r="J8" s="43">
        <f>SUM(J9:J10)</f>
        <v>0</v>
      </c>
      <c r="K8" s="44">
        <f>SUM(K9:K10)</f>
        <v>0</v>
      </c>
      <c r="L8" s="43">
        <f>SUM(L9:L10)</f>
        <v>1</v>
      </c>
      <c r="M8" s="72">
        <f t="shared" ref="M8:M13" si="0">SUM(H8:L8)</f>
        <v>1</v>
      </c>
      <c r="N8" s="69">
        <f>SUM(N9:N10)</f>
        <v>80</v>
      </c>
      <c r="O8" s="68">
        <f>SUM(O9:O10)</f>
        <v>46</v>
      </c>
      <c r="P8" s="69">
        <f>SUM(P9:P10)</f>
        <v>13</v>
      </c>
      <c r="Q8" s="68">
        <f>SUM(Q9:Q10)</f>
        <v>4</v>
      </c>
      <c r="R8" s="69">
        <f>SUM(R9:R10)</f>
        <v>1</v>
      </c>
      <c r="S8" s="70">
        <f t="shared" ref="S8:S13" si="1">SUM(N8:R8)</f>
        <v>144</v>
      </c>
      <c r="Z8" s="79"/>
      <c r="AA8" s="79"/>
      <c r="AB8" s="79"/>
    </row>
    <row r="9" spans="1:29" x14ac:dyDescent="0.2">
      <c r="A9" s="58" t="s">
        <v>25</v>
      </c>
      <c r="B9" s="59">
        <v>65</v>
      </c>
      <c r="C9" s="60">
        <v>36</v>
      </c>
      <c r="D9" s="59">
        <v>8</v>
      </c>
      <c r="E9" s="60">
        <v>2</v>
      </c>
      <c r="F9" s="59">
        <v>2</v>
      </c>
      <c r="G9" s="61">
        <f>SUM(B9:F9)</f>
        <v>113</v>
      </c>
      <c r="H9" s="59">
        <v>0</v>
      </c>
      <c r="I9" s="60">
        <v>0</v>
      </c>
      <c r="J9" s="59">
        <v>0</v>
      </c>
      <c r="K9" s="60">
        <v>0</v>
      </c>
      <c r="L9" s="59">
        <v>1</v>
      </c>
      <c r="M9" s="61">
        <f t="shared" si="0"/>
        <v>1</v>
      </c>
      <c r="N9" s="59">
        <v>67</v>
      </c>
      <c r="O9" s="60">
        <v>37</v>
      </c>
      <c r="P9" s="59">
        <v>8</v>
      </c>
      <c r="Q9" s="60">
        <v>2</v>
      </c>
      <c r="R9" s="59">
        <v>1</v>
      </c>
      <c r="S9" s="62">
        <f t="shared" si="1"/>
        <v>115</v>
      </c>
      <c r="Z9" s="79"/>
      <c r="AA9" s="79"/>
      <c r="AB9" s="79"/>
    </row>
    <row r="10" spans="1:29" x14ac:dyDescent="0.2">
      <c r="A10" s="63" t="s">
        <v>26</v>
      </c>
      <c r="B10" s="64">
        <v>13</v>
      </c>
      <c r="C10" s="65">
        <v>9</v>
      </c>
      <c r="D10" s="64">
        <v>5</v>
      </c>
      <c r="E10" s="65">
        <v>2</v>
      </c>
      <c r="F10" s="64">
        <v>0</v>
      </c>
      <c r="G10" s="66">
        <f>SUM(B10:F10)</f>
        <v>29</v>
      </c>
      <c r="H10" s="64">
        <v>0</v>
      </c>
      <c r="I10" s="65">
        <v>0</v>
      </c>
      <c r="J10" s="64">
        <v>0</v>
      </c>
      <c r="K10" s="65">
        <v>0</v>
      </c>
      <c r="L10" s="64">
        <v>0</v>
      </c>
      <c r="M10" s="66">
        <f t="shared" si="0"/>
        <v>0</v>
      </c>
      <c r="N10" s="64">
        <v>13</v>
      </c>
      <c r="O10" s="65">
        <v>9</v>
      </c>
      <c r="P10" s="64">
        <v>5</v>
      </c>
      <c r="Q10" s="65">
        <v>2</v>
      </c>
      <c r="R10" s="64">
        <v>0</v>
      </c>
      <c r="S10" s="67">
        <f t="shared" si="1"/>
        <v>29</v>
      </c>
      <c r="W10" s="154"/>
      <c r="X10" s="154"/>
      <c r="Y10" s="154"/>
      <c r="Z10" s="79"/>
      <c r="AA10" s="79"/>
      <c r="AB10" s="79"/>
    </row>
    <row r="11" spans="1:29" x14ac:dyDescent="0.2">
      <c r="A11" s="54" t="s">
        <v>27</v>
      </c>
      <c r="B11" s="55">
        <f t="shared" ref="B11:L11" si="2">SUM(B12:B13)</f>
        <v>17</v>
      </c>
      <c r="C11" s="53">
        <f t="shared" si="2"/>
        <v>43</v>
      </c>
      <c r="D11" s="55">
        <f t="shared" si="2"/>
        <v>5</v>
      </c>
      <c r="E11" s="53">
        <f t="shared" si="2"/>
        <v>2</v>
      </c>
      <c r="F11" s="55">
        <f t="shared" si="2"/>
        <v>1</v>
      </c>
      <c r="G11" s="53">
        <f t="shared" si="2"/>
        <v>68</v>
      </c>
      <c r="H11" s="55">
        <f t="shared" si="2"/>
        <v>0</v>
      </c>
      <c r="I11" s="53">
        <f t="shared" si="2"/>
        <v>0</v>
      </c>
      <c r="J11" s="55">
        <f t="shared" si="2"/>
        <v>0</v>
      </c>
      <c r="K11" s="53">
        <f t="shared" si="2"/>
        <v>0</v>
      </c>
      <c r="L11" s="55">
        <f t="shared" si="2"/>
        <v>0</v>
      </c>
      <c r="M11" s="56">
        <f t="shared" si="0"/>
        <v>0</v>
      </c>
      <c r="N11" s="71">
        <f>SUM(N12:N13)</f>
        <v>18</v>
      </c>
      <c r="O11" s="56">
        <f>SUM(O12:O13)</f>
        <v>45</v>
      </c>
      <c r="P11" s="71">
        <f>SUM(P12:P13)</f>
        <v>5</v>
      </c>
      <c r="Q11" s="56">
        <f>SUM(Q12:Q13)</f>
        <v>2</v>
      </c>
      <c r="R11" s="71">
        <f>SUM(R12:R13)</f>
        <v>1</v>
      </c>
      <c r="S11" s="57">
        <f t="shared" si="1"/>
        <v>71</v>
      </c>
      <c r="W11" s="154"/>
      <c r="X11" s="154"/>
      <c r="Y11" s="154"/>
      <c r="Z11" s="79"/>
      <c r="AA11" s="79"/>
      <c r="AB11" s="79"/>
    </row>
    <row r="12" spans="1:29" x14ac:dyDescent="0.2">
      <c r="A12" s="58" t="s">
        <v>25</v>
      </c>
      <c r="B12" s="59">
        <v>13</v>
      </c>
      <c r="C12" s="60">
        <v>41</v>
      </c>
      <c r="D12" s="59">
        <v>5</v>
      </c>
      <c r="E12" s="60">
        <v>1</v>
      </c>
      <c r="F12" s="59">
        <v>1</v>
      </c>
      <c r="G12" s="61">
        <f>SUM(B12:F12)</f>
        <v>61</v>
      </c>
      <c r="H12" s="59">
        <v>0</v>
      </c>
      <c r="I12" s="60">
        <v>0</v>
      </c>
      <c r="J12" s="59">
        <v>0</v>
      </c>
      <c r="K12" s="60">
        <v>0</v>
      </c>
      <c r="L12" s="59">
        <v>0</v>
      </c>
      <c r="M12" s="61">
        <f t="shared" si="0"/>
        <v>0</v>
      </c>
      <c r="N12" s="59">
        <v>14</v>
      </c>
      <c r="O12" s="60">
        <v>42</v>
      </c>
      <c r="P12" s="59">
        <v>5</v>
      </c>
      <c r="Q12" s="60">
        <v>1</v>
      </c>
      <c r="R12" s="59">
        <v>1</v>
      </c>
      <c r="S12" s="62">
        <f t="shared" si="1"/>
        <v>63</v>
      </c>
      <c r="W12" s="154"/>
      <c r="X12" s="154"/>
      <c r="Y12" s="154"/>
      <c r="Z12" s="79"/>
      <c r="AA12" s="79"/>
      <c r="AB12" s="79"/>
    </row>
    <row r="13" spans="1:29" x14ac:dyDescent="0.2">
      <c r="A13" s="63" t="s">
        <v>28</v>
      </c>
      <c r="B13" s="64">
        <v>4</v>
      </c>
      <c r="C13" s="65">
        <v>2</v>
      </c>
      <c r="D13" s="64">
        <v>0</v>
      </c>
      <c r="E13" s="65">
        <v>1</v>
      </c>
      <c r="F13" s="64">
        <v>0</v>
      </c>
      <c r="G13" s="66">
        <f>SUM(B13:F13)</f>
        <v>7</v>
      </c>
      <c r="H13" s="64">
        <v>0</v>
      </c>
      <c r="I13" s="65">
        <v>0</v>
      </c>
      <c r="J13" s="64">
        <v>0</v>
      </c>
      <c r="K13" s="65">
        <v>0</v>
      </c>
      <c r="L13" s="64">
        <v>0</v>
      </c>
      <c r="M13" s="66">
        <f t="shared" si="0"/>
        <v>0</v>
      </c>
      <c r="N13" s="64">
        <v>4</v>
      </c>
      <c r="O13" s="65">
        <v>3</v>
      </c>
      <c r="P13" s="64">
        <v>0</v>
      </c>
      <c r="Q13" s="65">
        <v>1</v>
      </c>
      <c r="R13" s="64">
        <v>0</v>
      </c>
      <c r="S13" s="67">
        <f t="shared" si="1"/>
        <v>8</v>
      </c>
      <c r="W13" s="154"/>
      <c r="X13" s="154"/>
      <c r="Y13" s="154"/>
      <c r="Z13" s="81"/>
      <c r="AA13" s="81"/>
      <c r="AB13" s="81"/>
    </row>
    <row r="14" spans="1:29" x14ac:dyDescent="0.2">
      <c r="A14" s="3"/>
      <c r="W14" s="154"/>
      <c r="X14" s="154"/>
      <c r="Y14" s="154"/>
      <c r="Z14" s="81"/>
      <c r="AA14" s="81"/>
      <c r="AB14" s="81"/>
    </row>
    <row r="15" spans="1:29" x14ac:dyDescent="0.2">
      <c r="Z15" s="81"/>
      <c r="AA15" s="81"/>
      <c r="AB15" s="81"/>
    </row>
    <row r="16" spans="1:29" ht="15.75" customHeight="1" x14ac:dyDescent="0.2">
      <c r="A16" s="5"/>
      <c r="B16" s="206" t="s">
        <v>80</v>
      </c>
      <c r="C16" s="206"/>
      <c r="D16" s="206"/>
      <c r="E16" s="206"/>
      <c r="F16" s="206"/>
      <c r="G16" s="206"/>
      <c r="H16" s="206"/>
      <c r="I16" s="206"/>
      <c r="K16" s="207" t="s">
        <v>81</v>
      </c>
      <c r="L16" s="207"/>
      <c r="M16" s="207"/>
      <c r="N16" s="207"/>
      <c r="O16" s="207"/>
      <c r="P16" s="207"/>
      <c r="Q16" s="207"/>
      <c r="R16" s="207"/>
      <c r="S16" s="207"/>
      <c r="Z16" s="81"/>
      <c r="AA16" s="81"/>
      <c r="AB16" s="81"/>
    </row>
    <row r="17" spans="1:29" ht="15.75" customHeight="1" x14ac:dyDescent="0.2">
      <c r="A17" s="5"/>
      <c r="B17" s="199" t="s">
        <v>30</v>
      </c>
      <c r="C17" s="199"/>
      <c r="D17" s="199" t="s">
        <v>31</v>
      </c>
      <c r="E17" s="199"/>
      <c r="F17" s="199" t="s">
        <v>33</v>
      </c>
      <c r="G17" s="199"/>
      <c r="H17" s="200" t="s">
        <v>4</v>
      </c>
      <c r="I17" s="200"/>
      <c r="W17" s="77"/>
      <c r="X17" s="77"/>
      <c r="Y17" s="77"/>
      <c r="Z17" s="81"/>
      <c r="AA17" s="81"/>
      <c r="AB17" s="81"/>
    </row>
    <row r="18" spans="1:29" s="2" customFormat="1" ht="46.5" customHeight="1" x14ac:dyDescent="0.2">
      <c r="A18" s="6"/>
      <c r="B18" s="31" t="s">
        <v>29</v>
      </c>
      <c r="C18" s="32" t="s">
        <v>23</v>
      </c>
      <c r="D18" s="31" t="s">
        <v>29</v>
      </c>
      <c r="E18" s="32" t="s">
        <v>23</v>
      </c>
      <c r="F18" s="31" t="s">
        <v>29</v>
      </c>
      <c r="G18" s="32" t="s">
        <v>23</v>
      </c>
      <c r="H18" s="33" t="s">
        <v>29</v>
      </c>
      <c r="I18" s="34" t="s">
        <v>23</v>
      </c>
      <c r="U18" s="129"/>
      <c r="V18" s="117"/>
      <c r="W18" s="117"/>
      <c r="X18" s="117"/>
      <c r="Y18" s="117" t="s">
        <v>82</v>
      </c>
      <c r="Z18" s="118" t="s">
        <v>83</v>
      </c>
      <c r="AA18" s="118" t="s">
        <v>84</v>
      </c>
      <c r="AB18" s="118"/>
      <c r="AC18" s="155"/>
    </row>
    <row r="19" spans="1:29" ht="13.5" customHeight="1" x14ac:dyDescent="0.2">
      <c r="A19" s="8" t="s">
        <v>8</v>
      </c>
      <c r="B19" s="109">
        <v>0</v>
      </c>
      <c r="C19" s="110">
        <v>11</v>
      </c>
      <c r="D19" s="108">
        <v>0</v>
      </c>
      <c r="E19" s="108">
        <v>0</v>
      </c>
      <c r="F19" s="109">
        <v>1</v>
      </c>
      <c r="G19" s="110">
        <v>9</v>
      </c>
      <c r="H19" s="12">
        <f t="shared" ref="H19:I30" si="3">B19+D19+F19</f>
        <v>1</v>
      </c>
      <c r="I19" s="13">
        <f t="shared" si="3"/>
        <v>20</v>
      </c>
      <c r="V19" s="119">
        <f>W19/1526</f>
        <v>5.1114023591087812E-2</v>
      </c>
      <c r="W19" s="75">
        <f>SUM(Y19:AB19)</f>
        <v>78</v>
      </c>
      <c r="Y19" s="75">
        <v>24</v>
      </c>
      <c r="Z19" s="118">
        <v>33</v>
      </c>
      <c r="AA19" s="118">
        <f>H19+I19</f>
        <v>21</v>
      </c>
      <c r="AB19" s="120"/>
    </row>
    <row r="20" spans="1:29" ht="13.5" customHeight="1" x14ac:dyDescent="0.2">
      <c r="A20" s="8" t="s">
        <v>9</v>
      </c>
      <c r="B20" s="111">
        <v>0</v>
      </c>
      <c r="C20" s="112">
        <v>13</v>
      </c>
      <c r="D20" s="113">
        <v>0</v>
      </c>
      <c r="E20" s="113">
        <v>1</v>
      </c>
      <c r="F20" s="111">
        <v>1</v>
      </c>
      <c r="G20" s="112">
        <v>10</v>
      </c>
      <c r="H20" s="17">
        <f t="shared" si="3"/>
        <v>1</v>
      </c>
      <c r="I20" s="18">
        <f t="shared" si="3"/>
        <v>24</v>
      </c>
      <c r="V20" s="119">
        <f t="shared" ref="V20:V30" si="4">W20/1526</f>
        <v>4.9148099606815203E-2</v>
      </c>
      <c r="W20" s="75">
        <f t="shared" ref="W20:W30" si="5">SUM(Y20:AB20)</f>
        <v>75</v>
      </c>
      <c r="Y20" s="75">
        <v>26</v>
      </c>
      <c r="Z20" s="118">
        <v>24</v>
      </c>
      <c r="AA20" s="118">
        <f t="shared" ref="AA20:AA30" si="6">H20+I20</f>
        <v>25</v>
      </c>
      <c r="AB20" s="120"/>
    </row>
    <row r="21" spans="1:29" ht="13.5" customHeight="1" x14ac:dyDescent="0.2">
      <c r="A21" s="8" t="s">
        <v>10</v>
      </c>
      <c r="B21" s="109">
        <v>0</v>
      </c>
      <c r="C21" s="110">
        <v>9</v>
      </c>
      <c r="D21" s="108">
        <v>0</v>
      </c>
      <c r="E21" s="108">
        <v>1</v>
      </c>
      <c r="F21" s="109">
        <v>1</v>
      </c>
      <c r="G21" s="110">
        <v>15</v>
      </c>
      <c r="H21" s="12">
        <f t="shared" si="3"/>
        <v>1</v>
      </c>
      <c r="I21" s="13">
        <f t="shared" si="3"/>
        <v>25</v>
      </c>
      <c r="V21" s="119">
        <f t="shared" si="4"/>
        <v>5.242463958060288E-2</v>
      </c>
      <c r="W21" s="75">
        <f t="shared" si="5"/>
        <v>80</v>
      </c>
      <c r="Y21" s="75">
        <v>24</v>
      </c>
      <c r="Z21" s="118">
        <v>30</v>
      </c>
      <c r="AA21" s="118">
        <f t="shared" si="6"/>
        <v>26</v>
      </c>
      <c r="AB21" s="120"/>
    </row>
    <row r="22" spans="1:29" ht="13.5" customHeight="1" x14ac:dyDescent="0.2">
      <c r="A22" s="8" t="s">
        <v>11</v>
      </c>
      <c r="B22" s="111">
        <v>0</v>
      </c>
      <c r="C22" s="112">
        <v>13</v>
      </c>
      <c r="D22" s="113">
        <v>0</v>
      </c>
      <c r="E22" s="113">
        <v>8</v>
      </c>
      <c r="F22" s="111">
        <v>0</v>
      </c>
      <c r="G22" s="112">
        <v>14</v>
      </c>
      <c r="H22" s="17">
        <f t="shared" si="3"/>
        <v>0</v>
      </c>
      <c r="I22" s="18">
        <f t="shared" si="3"/>
        <v>35</v>
      </c>
      <c r="V22" s="119">
        <f t="shared" si="4"/>
        <v>7.5360419397116643E-2</v>
      </c>
      <c r="W22" s="75">
        <f t="shared" si="5"/>
        <v>115</v>
      </c>
      <c r="Y22" s="75">
        <v>39</v>
      </c>
      <c r="Z22" s="118">
        <v>41</v>
      </c>
      <c r="AA22" s="118">
        <f t="shared" si="6"/>
        <v>35</v>
      </c>
      <c r="AB22" s="120"/>
    </row>
    <row r="23" spans="1:29" ht="13.5" customHeight="1" x14ac:dyDescent="0.2">
      <c r="A23" s="8" t="s">
        <v>12</v>
      </c>
      <c r="B23" s="109">
        <v>0</v>
      </c>
      <c r="C23" s="110">
        <v>22</v>
      </c>
      <c r="D23" s="108">
        <v>0</v>
      </c>
      <c r="E23" s="108">
        <v>22</v>
      </c>
      <c r="F23" s="109">
        <v>0</v>
      </c>
      <c r="G23" s="110">
        <v>34</v>
      </c>
      <c r="H23" s="12">
        <f t="shared" si="3"/>
        <v>0</v>
      </c>
      <c r="I23" s="13">
        <f t="shared" si="3"/>
        <v>78</v>
      </c>
      <c r="V23" s="119">
        <f t="shared" si="4"/>
        <v>0.13761467889908258</v>
      </c>
      <c r="W23" s="75">
        <f t="shared" si="5"/>
        <v>210</v>
      </c>
      <c r="Y23" s="75">
        <v>83</v>
      </c>
      <c r="Z23" s="118">
        <v>49</v>
      </c>
      <c r="AA23" s="118">
        <f t="shared" si="6"/>
        <v>78</v>
      </c>
      <c r="AB23" s="120"/>
    </row>
    <row r="24" spans="1:29" ht="13.5" customHeight="1" x14ac:dyDescent="0.2">
      <c r="A24" s="8" t="s">
        <v>13</v>
      </c>
      <c r="B24" s="111">
        <v>0</v>
      </c>
      <c r="C24" s="112">
        <v>13</v>
      </c>
      <c r="D24" s="113">
        <v>0</v>
      </c>
      <c r="E24" s="113">
        <v>19</v>
      </c>
      <c r="F24" s="111">
        <v>1</v>
      </c>
      <c r="G24" s="112">
        <v>20</v>
      </c>
      <c r="H24" s="17">
        <f t="shared" si="3"/>
        <v>1</v>
      </c>
      <c r="I24" s="18">
        <f t="shared" si="3"/>
        <v>52</v>
      </c>
      <c r="V24" s="119">
        <f t="shared" si="4"/>
        <v>0.10288335517693316</v>
      </c>
      <c r="W24" s="75">
        <f t="shared" si="5"/>
        <v>157</v>
      </c>
      <c r="Y24" s="75">
        <v>40</v>
      </c>
      <c r="Z24" s="118">
        <v>64</v>
      </c>
      <c r="AA24" s="118">
        <f t="shared" si="6"/>
        <v>53</v>
      </c>
      <c r="AB24" s="120"/>
    </row>
    <row r="25" spans="1:29" ht="13.5" customHeight="1" x14ac:dyDescent="0.2">
      <c r="A25" s="8" t="s">
        <v>14</v>
      </c>
      <c r="B25" s="109">
        <v>0</v>
      </c>
      <c r="C25" s="110">
        <v>6</v>
      </c>
      <c r="D25" s="108">
        <v>0</v>
      </c>
      <c r="E25" s="108">
        <v>17</v>
      </c>
      <c r="F25" s="109">
        <v>0</v>
      </c>
      <c r="G25" s="110">
        <v>29</v>
      </c>
      <c r="H25" s="12">
        <f t="shared" si="3"/>
        <v>0</v>
      </c>
      <c r="I25" s="13">
        <f t="shared" si="3"/>
        <v>52</v>
      </c>
      <c r="V25" s="119">
        <f t="shared" si="4"/>
        <v>0.10353866317169069</v>
      </c>
      <c r="W25" s="75">
        <f t="shared" si="5"/>
        <v>158</v>
      </c>
      <c r="Y25" s="75">
        <v>60</v>
      </c>
      <c r="Z25" s="118">
        <v>46</v>
      </c>
      <c r="AA25" s="118">
        <f t="shared" si="6"/>
        <v>52</v>
      </c>
      <c r="AB25" s="120"/>
    </row>
    <row r="26" spans="1:29" ht="13.5" customHeight="1" x14ac:dyDescent="0.2">
      <c r="A26" s="8" t="s">
        <v>15</v>
      </c>
      <c r="B26" s="111">
        <v>0</v>
      </c>
      <c r="C26" s="112">
        <v>6</v>
      </c>
      <c r="D26" s="113">
        <v>0</v>
      </c>
      <c r="E26" s="113">
        <v>20</v>
      </c>
      <c r="F26" s="111">
        <v>0</v>
      </c>
      <c r="G26" s="112">
        <v>24</v>
      </c>
      <c r="H26" s="17">
        <f t="shared" si="3"/>
        <v>0</v>
      </c>
      <c r="I26" s="18">
        <f t="shared" si="3"/>
        <v>50</v>
      </c>
      <c r="V26" s="119">
        <f t="shared" si="4"/>
        <v>0.12581913499344691</v>
      </c>
      <c r="W26" s="75">
        <f t="shared" si="5"/>
        <v>192</v>
      </c>
      <c r="Y26" s="75">
        <v>57</v>
      </c>
      <c r="Z26" s="118">
        <v>85</v>
      </c>
      <c r="AA26" s="118">
        <f t="shared" si="6"/>
        <v>50</v>
      </c>
      <c r="AB26" s="120"/>
    </row>
    <row r="27" spans="1:29" ht="13.5" customHeight="1" x14ac:dyDescent="0.2">
      <c r="A27" s="8" t="s">
        <v>16</v>
      </c>
      <c r="B27" s="109">
        <v>0</v>
      </c>
      <c r="C27" s="110">
        <v>12</v>
      </c>
      <c r="D27" s="108">
        <v>0</v>
      </c>
      <c r="E27" s="108">
        <v>12</v>
      </c>
      <c r="F27" s="109">
        <v>0</v>
      </c>
      <c r="G27" s="110">
        <v>26</v>
      </c>
      <c r="H27" s="12">
        <f t="shared" si="3"/>
        <v>0</v>
      </c>
      <c r="I27" s="13">
        <f t="shared" si="3"/>
        <v>50</v>
      </c>
      <c r="V27" s="119">
        <f t="shared" si="4"/>
        <v>9.9606815203145474E-2</v>
      </c>
      <c r="W27" s="75">
        <f t="shared" si="5"/>
        <v>152</v>
      </c>
      <c r="Y27" s="75">
        <v>46</v>
      </c>
      <c r="Z27" s="118">
        <v>56</v>
      </c>
      <c r="AA27" s="118">
        <f t="shared" si="6"/>
        <v>50</v>
      </c>
      <c r="AB27" s="120"/>
    </row>
    <row r="28" spans="1:29" ht="13.5" customHeight="1" x14ac:dyDescent="0.2">
      <c r="A28" s="8" t="s">
        <v>17</v>
      </c>
      <c r="B28" s="111">
        <v>1</v>
      </c>
      <c r="C28" s="112">
        <v>14</v>
      </c>
      <c r="D28" s="113">
        <v>0</v>
      </c>
      <c r="E28" s="113">
        <v>8</v>
      </c>
      <c r="F28" s="111">
        <v>0</v>
      </c>
      <c r="G28" s="112">
        <v>18</v>
      </c>
      <c r="H28" s="17">
        <f t="shared" si="3"/>
        <v>1</v>
      </c>
      <c r="I28" s="18">
        <f t="shared" si="3"/>
        <v>40</v>
      </c>
      <c r="V28" s="119">
        <f t="shared" si="4"/>
        <v>7.6015727391874177E-2</v>
      </c>
      <c r="W28" s="75">
        <f t="shared" si="5"/>
        <v>116</v>
      </c>
      <c r="Y28" s="75">
        <v>32</v>
      </c>
      <c r="Z28" s="118">
        <v>43</v>
      </c>
      <c r="AA28" s="118">
        <f t="shared" si="6"/>
        <v>41</v>
      </c>
      <c r="AB28" s="120"/>
    </row>
    <row r="29" spans="1:29" ht="13.5" customHeight="1" x14ac:dyDescent="0.2">
      <c r="A29" s="8" t="s">
        <v>18</v>
      </c>
      <c r="B29" s="111">
        <v>0</v>
      </c>
      <c r="C29" s="112">
        <v>11</v>
      </c>
      <c r="D29" s="113">
        <v>0</v>
      </c>
      <c r="E29" s="113">
        <v>3</v>
      </c>
      <c r="F29" s="111">
        <v>0</v>
      </c>
      <c r="G29" s="112">
        <v>10</v>
      </c>
      <c r="H29" s="17">
        <f t="shared" si="3"/>
        <v>0</v>
      </c>
      <c r="I29" s="18">
        <f t="shared" si="3"/>
        <v>24</v>
      </c>
      <c r="V29" s="119">
        <f t="shared" si="4"/>
        <v>7.0117955439056356E-2</v>
      </c>
      <c r="W29" s="75">
        <f t="shared" si="5"/>
        <v>107</v>
      </c>
      <c r="Y29" s="75">
        <v>37</v>
      </c>
      <c r="Z29" s="118">
        <v>46</v>
      </c>
      <c r="AA29" s="118">
        <f t="shared" si="6"/>
        <v>24</v>
      </c>
      <c r="AB29" s="120"/>
    </row>
    <row r="30" spans="1:29" ht="13.5" customHeight="1" x14ac:dyDescent="0.2">
      <c r="A30" s="8" t="s">
        <v>19</v>
      </c>
      <c r="B30" s="114">
        <v>0</v>
      </c>
      <c r="C30" s="115">
        <v>13</v>
      </c>
      <c r="D30" s="116">
        <v>0</v>
      </c>
      <c r="E30" s="116">
        <v>1</v>
      </c>
      <c r="F30" s="114">
        <v>0</v>
      </c>
      <c r="G30" s="115">
        <v>18</v>
      </c>
      <c r="H30" s="24">
        <f t="shared" si="3"/>
        <v>0</v>
      </c>
      <c r="I30" s="25">
        <f t="shared" si="3"/>
        <v>32</v>
      </c>
      <c r="V30" s="119">
        <f t="shared" si="4"/>
        <v>5.6356487549148099E-2</v>
      </c>
      <c r="W30" s="75">
        <f t="shared" si="5"/>
        <v>86</v>
      </c>
      <c r="Y30" s="75">
        <v>25</v>
      </c>
      <c r="Z30" s="118">
        <v>29</v>
      </c>
      <c r="AA30" s="118">
        <f t="shared" si="6"/>
        <v>32</v>
      </c>
      <c r="AB30" s="120"/>
    </row>
    <row r="31" spans="1:29" ht="13.5" customHeight="1" x14ac:dyDescent="0.2">
      <c r="A31" s="20" t="s">
        <v>4</v>
      </c>
      <c r="B31" s="26">
        <f t="shared" ref="B31:I31" si="7">SUM(B19:B30)</f>
        <v>1</v>
      </c>
      <c r="C31" s="27">
        <f t="shared" si="7"/>
        <v>143</v>
      </c>
      <c r="D31" s="26">
        <f t="shared" si="7"/>
        <v>0</v>
      </c>
      <c r="E31" s="28">
        <f t="shared" si="7"/>
        <v>112</v>
      </c>
      <c r="F31" s="27">
        <f t="shared" si="7"/>
        <v>4</v>
      </c>
      <c r="G31" s="27">
        <f t="shared" si="7"/>
        <v>227</v>
      </c>
      <c r="H31" s="26">
        <f t="shared" si="7"/>
        <v>5</v>
      </c>
      <c r="I31" s="28">
        <f t="shared" si="7"/>
        <v>482</v>
      </c>
      <c r="V31" s="119">
        <f>W31/1526</f>
        <v>1</v>
      </c>
      <c r="W31" s="121">
        <f>SUM(W19:W30)</f>
        <v>1526</v>
      </c>
      <c r="X31" s="122"/>
      <c r="Y31" s="122">
        <f>SUM(Y19:Y30)</f>
        <v>493</v>
      </c>
      <c r="Z31" s="122">
        <f>SUM(Z19:Z30)</f>
        <v>546</v>
      </c>
      <c r="AA31" s="122">
        <f>SUM(AA19:AA30)</f>
        <v>487</v>
      </c>
    </row>
    <row r="32" spans="1:29" ht="11.25" customHeight="1" x14ac:dyDescent="0.2">
      <c r="AB32" s="123"/>
    </row>
    <row r="33" spans="1:27" ht="11.25" customHeight="1" x14ac:dyDescent="0.2"/>
    <row r="34" spans="1:27" x14ac:dyDescent="0.2">
      <c r="A34" s="201" t="s">
        <v>79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W34" s="75" t="s">
        <v>34</v>
      </c>
      <c r="X34" s="75" t="s">
        <v>35</v>
      </c>
      <c r="Y34" s="75" t="s">
        <v>36</v>
      </c>
      <c r="Z34" s="75" t="s">
        <v>37</v>
      </c>
      <c r="AA34" s="75" t="s">
        <v>39</v>
      </c>
    </row>
    <row r="35" spans="1:27" x14ac:dyDescent="0.2">
      <c r="V35" s="75" t="s">
        <v>38</v>
      </c>
      <c r="W35" s="75">
        <v>28</v>
      </c>
      <c r="X35" s="75">
        <v>29</v>
      </c>
      <c r="Y35" s="75">
        <v>53</v>
      </c>
      <c r="Z35" s="75">
        <v>34</v>
      </c>
      <c r="AA35" s="75">
        <f>SUM(W35:Z35)</f>
        <v>144</v>
      </c>
    </row>
    <row r="36" spans="1:27" x14ac:dyDescent="0.2">
      <c r="V36" s="75" t="s">
        <v>33</v>
      </c>
      <c r="W36" s="75">
        <v>96</v>
      </c>
      <c r="X36" s="75">
        <v>48</v>
      </c>
      <c r="Y36" s="75">
        <v>46</v>
      </c>
      <c r="Z36" s="75">
        <v>41</v>
      </c>
      <c r="AA36" s="75">
        <f>SUM(W36:Z36)</f>
        <v>231</v>
      </c>
    </row>
    <row r="37" spans="1:27" x14ac:dyDescent="0.2">
      <c r="V37" s="75" t="s">
        <v>32</v>
      </c>
      <c r="W37" s="75">
        <v>3</v>
      </c>
      <c r="X37" s="75">
        <v>18</v>
      </c>
      <c r="Y37" s="75">
        <v>30</v>
      </c>
      <c r="Z37" s="75">
        <v>46</v>
      </c>
      <c r="AA37" s="75">
        <f>SUM(W37:Z37)</f>
        <v>97</v>
      </c>
    </row>
    <row r="38" spans="1:27" x14ac:dyDescent="0.2">
      <c r="V38" s="75" t="s">
        <v>31</v>
      </c>
      <c r="W38" s="75">
        <v>0</v>
      </c>
      <c r="X38" s="75">
        <v>1</v>
      </c>
      <c r="Y38" s="75">
        <v>0</v>
      </c>
      <c r="Z38" s="75">
        <v>14</v>
      </c>
      <c r="AA38" s="75">
        <f>SUM(W38:Z38)</f>
        <v>15</v>
      </c>
    </row>
    <row r="39" spans="1:27" x14ac:dyDescent="0.2">
      <c r="V39" s="75" t="s">
        <v>4</v>
      </c>
      <c r="W39" s="75">
        <f>SUM(W35:W38)</f>
        <v>127</v>
      </c>
      <c r="X39" s="75">
        <f>SUM(X35:X38)</f>
        <v>96</v>
      </c>
      <c r="Y39" s="75">
        <f>SUM(Y35:Y38)</f>
        <v>129</v>
      </c>
      <c r="Z39" s="75">
        <f>SUM(Z35:Z38)</f>
        <v>135</v>
      </c>
      <c r="AA39" s="75">
        <f>SUM(W39:Z39)</f>
        <v>487</v>
      </c>
    </row>
    <row r="40" spans="1:27" x14ac:dyDescent="0.2">
      <c r="AA40" s="119"/>
    </row>
    <row r="41" spans="1:27" x14ac:dyDescent="0.2">
      <c r="AA41" s="119"/>
    </row>
    <row r="42" spans="1:27" x14ac:dyDescent="0.2">
      <c r="V42" s="124"/>
      <c r="W42" s="124"/>
      <c r="X42" s="124"/>
      <c r="Y42" s="124"/>
      <c r="Z42" s="124"/>
      <c r="AA42" s="124"/>
    </row>
    <row r="43" spans="1:27" x14ac:dyDescent="0.2">
      <c r="V43" s="124"/>
      <c r="W43" s="124"/>
      <c r="X43" s="124"/>
      <c r="Y43" s="124"/>
      <c r="Z43" s="124"/>
      <c r="AA43" s="124"/>
    </row>
    <row r="44" spans="1:27" x14ac:dyDescent="0.2">
      <c r="V44" s="125"/>
      <c r="W44" s="126"/>
      <c r="X44" s="126"/>
      <c r="Y44" s="126"/>
      <c r="Z44" s="126"/>
      <c r="AA44" s="126"/>
    </row>
    <row r="45" spans="1:27" x14ac:dyDescent="0.2">
      <c r="V45" s="125"/>
      <c r="W45" s="126"/>
      <c r="X45" s="126"/>
      <c r="Y45" s="126"/>
      <c r="Z45" s="126"/>
      <c r="AA45" s="126"/>
    </row>
    <row r="46" spans="1:27" x14ac:dyDescent="0.2">
      <c r="V46" s="125"/>
      <c r="W46" s="126"/>
      <c r="X46" s="126"/>
      <c r="Y46" s="126"/>
      <c r="Z46" s="126"/>
      <c r="AA46" s="126"/>
    </row>
    <row r="47" spans="1:27" x14ac:dyDescent="0.2">
      <c r="V47" s="125"/>
      <c r="W47" s="126"/>
      <c r="X47" s="126"/>
      <c r="Y47" s="126"/>
      <c r="Z47" s="126"/>
      <c r="AA47" s="126"/>
    </row>
    <row r="48" spans="1:27" x14ac:dyDescent="0.2">
      <c r="V48" s="125"/>
      <c r="W48" s="126"/>
      <c r="X48" s="126"/>
      <c r="Y48" s="126"/>
      <c r="Z48" s="126"/>
      <c r="AA48" s="126"/>
    </row>
    <row r="49" spans="18:27" x14ac:dyDescent="0.2">
      <c r="V49" s="125"/>
      <c r="W49" s="126"/>
      <c r="X49" s="126"/>
      <c r="Y49" s="126"/>
      <c r="Z49" s="126"/>
      <c r="AA49" s="126"/>
    </row>
    <row r="50" spans="18:27" x14ac:dyDescent="0.2">
      <c r="V50" s="125"/>
      <c r="W50" s="126"/>
      <c r="X50" s="126"/>
      <c r="Y50" s="126"/>
      <c r="Z50" s="126"/>
      <c r="AA50" s="126"/>
    </row>
    <row r="52" spans="18:27" x14ac:dyDescent="0.2">
      <c r="R52" s="202" t="s">
        <v>20</v>
      </c>
      <c r="S52" s="202"/>
    </row>
    <row r="53" spans="18:27" ht="27" customHeight="1" x14ac:dyDescent="0.2"/>
    <row r="54" spans="18:27" ht="27.75" customHeight="1" x14ac:dyDescent="0.3">
      <c r="R54" s="198">
        <v>20</v>
      </c>
      <c r="S54" s="198"/>
      <c r="T54" s="198"/>
    </row>
  </sheetData>
  <mergeCells count="13">
    <mergeCell ref="A3:S3"/>
    <mergeCell ref="B5:G5"/>
    <mergeCell ref="H5:M5"/>
    <mergeCell ref="N5:S5"/>
    <mergeCell ref="B16:I16"/>
    <mergeCell ref="K16:S16"/>
    <mergeCell ref="R54:T54"/>
    <mergeCell ref="B17:C17"/>
    <mergeCell ref="D17:E17"/>
    <mergeCell ref="F17:G17"/>
    <mergeCell ref="H17:I17"/>
    <mergeCell ref="A34:S34"/>
    <mergeCell ref="R52:S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21" sqref="W21"/>
    </sheetView>
  </sheetViews>
  <sheetFormatPr defaultRowHeight="12.75" x14ac:dyDescent="0.2"/>
  <cols>
    <col min="1" max="1" width="17.140625" style="127" customWidth="1"/>
    <col min="2" max="19" width="4.42578125" style="127" customWidth="1"/>
    <col min="20" max="20" width="0.5703125" style="127" customWidth="1"/>
    <col min="21" max="21" width="9.140625" style="127"/>
    <col min="22" max="22" width="11.42578125" style="157" customWidth="1"/>
    <col min="23" max="23" width="9.140625" style="157"/>
    <col min="24" max="24" width="6.7109375" style="157" customWidth="1"/>
    <col min="25" max="25" width="8.28515625" style="157" customWidth="1"/>
    <col min="26" max="26" width="11.28515625" style="157" customWidth="1"/>
    <col min="27" max="27" width="9" style="157" customWidth="1"/>
    <col min="28" max="28" width="6.7109375" style="157" customWidth="1"/>
    <col min="29" max="30" width="9.140625" style="158"/>
    <col min="31" max="16384" width="9.140625" style="127"/>
  </cols>
  <sheetData>
    <row r="2" spans="1:30" x14ac:dyDescent="0.2">
      <c r="H2" s="127" t="s">
        <v>6</v>
      </c>
    </row>
    <row r="3" spans="1:30" ht="18.75" customHeight="1" x14ac:dyDescent="0.2">
      <c r="A3" s="208" t="s">
        <v>74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</row>
    <row r="4" spans="1:30" s="129" customFormat="1" ht="18" customHeight="1" x14ac:dyDescent="0.2">
      <c r="V4" s="159"/>
      <c r="W4" s="159"/>
      <c r="X4" s="159"/>
      <c r="Y4" s="159"/>
      <c r="Z4" s="159"/>
      <c r="AA4" s="159"/>
      <c r="AB4" s="159"/>
      <c r="AC4" s="160"/>
      <c r="AD4" s="160"/>
    </row>
    <row r="5" spans="1:30" x14ac:dyDescent="0.2">
      <c r="B5" s="209" t="s">
        <v>21</v>
      </c>
      <c r="C5" s="210"/>
      <c r="D5" s="210"/>
      <c r="E5" s="210"/>
      <c r="F5" s="210"/>
      <c r="G5" s="211"/>
      <c r="H5" s="209" t="s">
        <v>22</v>
      </c>
      <c r="I5" s="210"/>
      <c r="J5" s="210"/>
      <c r="K5" s="210"/>
      <c r="L5" s="210"/>
      <c r="M5" s="211"/>
      <c r="N5" s="209" t="s">
        <v>23</v>
      </c>
      <c r="O5" s="210"/>
      <c r="P5" s="210"/>
      <c r="Q5" s="210"/>
      <c r="R5" s="210"/>
      <c r="S5" s="211"/>
    </row>
    <row r="6" spans="1:30" ht="80.25" customHeight="1" x14ac:dyDescent="0.2">
      <c r="A6" s="161"/>
      <c r="B6" s="162" t="s">
        <v>0</v>
      </c>
      <c r="C6" s="162" t="s">
        <v>3</v>
      </c>
      <c r="D6" s="162" t="s">
        <v>5</v>
      </c>
      <c r="E6" s="162" t="s">
        <v>1</v>
      </c>
      <c r="F6" s="162" t="s">
        <v>2</v>
      </c>
      <c r="G6" s="163" t="s">
        <v>4</v>
      </c>
      <c r="H6" s="162" t="s">
        <v>0</v>
      </c>
      <c r="I6" s="162" t="s">
        <v>3</v>
      </c>
      <c r="J6" s="162" t="s">
        <v>5</v>
      </c>
      <c r="K6" s="162" t="s">
        <v>1</v>
      </c>
      <c r="L6" s="162" t="s">
        <v>2</v>
      </c>
      <c r="M6" s="163" t="s">
        <v>4</v>
      </c>
      <c r="N6" s="162" t="s">
        <v>0</v>
      </c>
      <c r="O6" s="162" t="s">
        <v>3</v>
      </c>
      <c r="P6" s="162" t="s">
        <v>5</v>
      </c>
      <c r="Q6" s="162" t="s">
        <v>1</v>
      </c>
      <c r="R6" s="162" t="s">
        <v>2</v>
      </c>
      <c r="S6" s="163" t="s">
        <v>4</v>
      </c>
    </row>
    <row r="7" spans="1:30" s="128" customFormat="1" x14ac:dyDescent="0.2">
      <c r="A7" s="164" t="s">
        <v>4</v>
      </c>
      <c r="B7" s="40">
        <v>183</v>
      </c>
      <c r="C7" s="41">
        <v>155</v>
      </c>
      <c r="D7" s="40">
        <v>25</v>
      </c>
      <c r="E7" s="42">
        <v>89</v>
      </c>
      <c r="F7" s="40">
        <v>23</v>
      </c>
      <c r="G7" s="42">
        <f>SUM(B7:F7)</f>
        <v>475</v>
      </c>
      <c r="H7" s="40">
        <v>0</v>
      </c>
      <c r="I7" s="42">
        <v>1</v>
      </c>
      <c r="J7" s="40">
        <v>1</v>
      </c>
      <c r="K7" s="42">
        <v>4</v>
      </c>
      <c r="L7" s="40">
        <v>0</v>
      </c>
      <c r="M7" s="42">
        <f>SUM(H7:L7)</f>
        <v>6</v>
      </c>
      <c r="N7" s="40">
        <v>199</v>
      </c>
      <c r="O7" s="42">
        <v>165</v>
      </c>
      <c r="P7" s="40">
        <v>27</v>
      </c>
      <c r="Q7" s="42">
        <v>119</v>
      </c>
      <c r="R7" s="40">
        <v>30</v>
      </c>
      <c r="S7" s="40">
        <f>SUM(N7:R7)</f>
        <v>540</v>
      </c>
      <c r="V7" s="165"/>
      <c r="W7" s="165"/>
      <c r="X7" s="165"/>
      <c r="Y7" s="165"/>
      <c r="Z7" s="165"/>
      <c r="AA7" s="165"/>
      <c r="AB7" s="165"/>
      <c r="AC7" s="166"/>
      <c r="AD7" s="166"/>
    </row>
    <row r="8" spans="1:30" x14ac:dyDescent="0.2">
      <c r="A8" s="167" t="s">
        <v>24</v>
      </c>
      <c r="B8" s="43">
        <f>SUM(B9:B10)</f>
        <v>94</v>
      </c>
      <c r="C8" s="44">
        <f>SUM(C9:C10)</f>
        <v>54</v>
      </c>
      <c r="D8" s="43">
        <f>SUM(D9:D10)</f>
        <v>6</v>
      </c>
      <c r="E8" s="44">
        <f>SUM(E9:E10)</f>
        <v>4</v>
      </c>
      <c r="F8" s="43">
        <f>SUM(F9:F10)</f>
        <v>4</v>
      </c>
      <c r="G8" s="44">
        <f>SUM(B8:F8)</f>
        <v>162</v>
      </c>
      <c r="H8" s="43">
        <f>SUM(H9:H10)</f>
        <v>0</v>
      </c>
      <c r="I8" s="44">
        <f>SUM(I9:I10)</f>
        <v>1</v>
      </c>
      <c r="J8" s="43">
        <f>SUM(J9:J10)</f>
        <v>0</v>
      </c>
      <c r="K8" s="44">
        <f>SUM(K9:K10)</f>
        <v>0</v>
      </c>
      <c r="L8" s="43">
        <f>SUM(L9:L10)</f>
        <v>0</v>
      </c>
      <c r="M8" s="72">
        <f t="shared" ref="M8:M13" si="0">SUM(H8:L8)</f>
        <v>1</v>
      </c>
      <c r="N8" s="69">
        <f>SUM(N9:N10)</f>
        <v>99</v>
      </c>
      <c r="O8" s="68">
        <f>SUM(O9:O10)</f>
        <v>54</v>
      </c>
      <c r="P8" s="69">
        <f>SUM(P9:P10)</f>
        <v>6</v>
      </c>
      <c r="Q8" s="68">
        <f>SUM(Q9:Q10)</f>
        <v>4</v>
      </c>
      <c r="R8" s="69">
        <f>SUM(R9:R10)</f>
        <v>4</v>
      </c>
      <c r="S8" s="70">
        <f t="shared" ref="S8:S13" si="1">SUM(N8:R8)</f>
        <v>167</v>
      </c>
      <c r="Z8" s="168"/>
      <c r="AA8" s="168"/>
      <c r="AB8" s="168"/>
      <c r="AD8" s="129"/>
    </row>
    <row r="9" spans="1:30" x14ac:dyDescent="0.2">
      <c r="A9" s="169" t="s">
        <v>25</v>
      </c>
      <c r="B9" s="59">
        <v>72</v>
      </c>
      <c r="C9" s="60">
        <v>41</v>
      </c>
      <c r="D9" s="59">
        <v>4</v>
      </c>
      <c r="E9" s="60">
        <v>2</v>
      </c>
      <c r="F9" s="59">
        <v>4</v>
      </c>
      <c r="G9" s="61">
        <f>SUM(B9:F9)</f>
        <v>123</v>
      </c>
      <c r="H9" s="59">
        <v>0</v>
      </c>
      <c r="I9" s="60">
        <v>0</v>
      </c>
      <c r="J9" s="59">
        <v>0</v>
      </c>
      <c r="K9" s="60">
        <v>0</v>
      </c>
      <c r="L9" s="59">
        <v>0</v>
      </c>
      <c r="M9" s="61">
        <f t="shared" si="0"/>
        <v>0</v>
      </c>
      <c r="N9" s="59">
        <v>76</v>
      </c>
      <c r="O9" s="60">
        <v>41</v>
      </c>
      <c r="P9" s="59">
        <v>4</v>
      </c>
      <c r="Q9" s="60">
        <v>2</v>
      </c>
      <c r="R9" s="59">
        <v>4</v>
      </c>
      <c r="S9" s="62">
        <f t="shared" si="1"/>
        <v>127</v>
      </c>
      <c r="Z9" s="168"/>
      <c r="AA9" s="168"/>
      <c r="AB9" s="168"/>
    </row>
    <row r="10" spans="1:30" x14ac:dyDescent="0.2">
      <c r="A10" s="170" t="s">
        <v>26</v>
      </c>
      <c r="B10" s="64">
        <v>22</v>
      </c>
      <c r="C10" s="65">
        <v>13</v>
      </c>
      <c r="D10" s="64">
        <v>2</v>
      </c>
      <c r="E10" s="65">
        <v>2</v>
      </c>
      <c r="F10" s="64">
        <v>0</v>
      </c>
      <c r="G10" s="66">
        <f>SUM(B10:F10)</f>
        <v>39</v>
      </c>
      <c r="H10" s="64">
        <v>0</v>
      </c>
      <c r="I10" s="65">
        <v>1</v>
      </c>
      <c r="J10" s="64">
        <v>0</v>
      </c>
      <c r="K10" s="65">
        <v>0</v>
      </c>
      <c r="L10" s="64">
        <v>0</v>
      </c>
      <c r="M10" s="66">
        <f t="shared" si="0"/>
        <v>1</v>
      </c>
      <c r="N10" s="64">
        <v>23</v>
      </c>
      <c r="O10" s="65">
        <v>13</v>
      </c>
      <c r="P10" s="64">
        <v>2</v>
      </c>
      <c r="Q10" s="65">
        <v>2</v>
      </c>
      <c r="R10" s="64">
        <v>0</v>
      </c>
      <c r="S10" s="67">
        <f t="shared" si="1"/>
        <v>40</v>
      </c>
      <c r="W10" s="158"/>
      <c r="X10" s="158"/>
      <c r="Y10" s="158"/>
      <c r="Z10" s="168"/>
      <c r="AA10" s="168"/>
      <c r="AB10" s="168"/>
    </row>
    <row r="11" spans="1:30" x14ac:dyDescent="0.2">
      <c r="A11" s="171" t="s">
        <v>27</v>
      </c>
      <c r="B11" s="55">
        <f t="shared" ref="B11:L11" si="2">SUM(B12:B13)</f>
        <v>26</v>
      </c>
      <c r="C11" s="53">
        <f t="shared" si="2"/>
        <v>53</v>
      </c>
      <c r="D11" s="55">
        <f t="shared" si="2"/>
        <v>5</v>
      </c>
      <c r="E11" s="53">
        <f t="shared" si="2"/>
        <v>6</v>
      </c>
      <c r="F11" s="55">
        <f t="shared" si="2"/>
        <v>6</v>
      </c>
      <c r="G11" s="53">
        <f t="shared" si="2"/>
        <v>96</v>
      </c>
      <c r="H11" s="55">
        <f t="shared" si="2"/>
        <v>0</v>
      </c>
      <c r="I11" s="53">
        <f t="shared" si="2"/>
        <v>0</v>
      </c>
      <c r="J11" s="55">
        <f t="shared" si="2"/>
        <v>0</v>
      </c>
      <c r="K11" s="53">
        <f t="shared" si="2"/>
        <v>0</v>
      </c>
      <c r="L11" s="55">
        <f t="shared" si="2"/>
        <v>0</v>
      </c>
      <c r="M11" s="56">
        <f t="shared" si="0"/>
        <v>0</v>
      </c>
      <c r="N11" s="71">
        <f>SUM(N12:N13)</f>
        <v>27</v>
      </c>
      <c r="O11" s="56">
        <f>SUM(O12:O13)</f>
        <v>53</v>
      </c>
      <c r="P11" s="71">
        <f>SUM(P12:P13)</f>
        <v>7</v>
      </c>
      <c r="Q11" s="56">
        <f>SUM(Q12:Q13)</f>
        <v>5</v>
      </c>
      <c r="R11" s="71">
        <f>SUM(R12:R13)</f>
        <v>6</v>
      </c>
      <c r="S11" s="57">
        <f t="shared" si="1"/>
        <v>98</v>
      </c>
      <c r="W11" s="158"/>
      <c r="X11" s="158"/>
      <c r="Y11" s="158"/>
      <c r="Z11" s="168"/>
      <c r="AA11" s="168"/>
      <c r="AB11" s="168"/>
    </row>
    <row r="12" spans="1:30" x14ac:dyDescent="0.2">
      <c r="A12" s="169" t="s">
        <v>25</v>
      </c>
      <c r="B12" s="59">
        <v>25</v>
      </c>
      <c r="C12" s="60">
        <v>40</v>
      </c>
      <c r="D12" s="59">
        <v>5</v>
      </c>
      <c r="E12" s="60">
        <v>6</v>
      </c>
      <c r="F12" s="59">
        <v>6</v>
      </c>
      <c r="G12" s="61">
        <f>SUM(B12:F12)</f>
        <v>82</v>
      </c>
      <c r="H12" s="59">
        <v>0</v>
      </c>
      <c r="I12" s="60">
        <v>0</v>
      </c>
      <c r="J12" s="59">
        <v>0</v>
      </c>
      <c r="K12" s="60">
        <v>0</v>
      </c>
      <c r="L12" s="59">
        <v>0</v>
      </c>
      <c r="M12" s="61">
        <f t="shared" si="0"/>
        <v>0</v>
      </c>
      <c r="N12" s="59">
        <v>26</v>
      </c>
      <c r="O12" s="60">
        <v>40</v>
      </c>
      <c r="P12" s="59">
        <v>5</v>
      </c>
      <c r="Q12" s="60">
        <v>5</v>
      </c>
      <c r="R12" s="59">
        <v>6</v>
      </c>
      <c r="S12" s="62">
        <f t="shared" si="1"/>
        <v>82</v>
      </c>
      <c r="W12" s="158"/>
      <c r="X12" s="158"/>
      <c r="Y12" s="158"/>
      <c r="Z12" s="168"/>
      <c r="AA12" s="168"/>
      <c r="AB12" s="168"/>
    </row>
    <row r="13" spans="1:30" x14ac:dyDescent="0.2">
      <c r="A13" s="170" t="s">
        <v>28</v>
      </c>
      <c r="B13" s="64">
        <v>1</v>
      </c>
      <c r="C13" s="65">
        <v>13</v>
      </c>
      <c r="D13" s="64">
        <v>0</v>
      </c>
      <c r="E13" s="65">
        <v>0</v>
      </c>
      <c r="F13" s="64">
        <v>0</v>
      </c>
      <c r="G13" s="66">
        <f>SUM(B13:F13)</f>
        <v>14</v>
      </c>
      <c r="H13" s="64">
        <v>0</v>
      </c>
      <c r="I13" s="65">
        <v>0</v>
      </c>
      <c r="J13" s="64">
        <v>0</v>
      </c>
      <c r="K13" s="65">
        <v>0</v>
      </c>
      <c r="L13" s="64">
        <v>0</v>
      </c>
      <c r="M13" s="66">
        <f t="shared" si="0"/>
        <v>0</v>
      </c>
      <c r="N13" s="64">
        <v>1</v>
      </c>
      <c r="O13" s="65">
        <v>13</v>
      </c>
      <c r="P13" s="64">
        <v>2</v>
      </c>
      <c r="Q13" s="65">
        <v>0</v>
      </c>
      <c r="R13" s="64">
        <v>0</v>
      </c>
      <c r="S13" s="67">
        <f t="shared" si="1"/>
        <v>16</v>
      </c>
      <c r="W13" s="158"/>
      <c r="X13" s="158"/>
      <c r="Y13" s="158"/>
      <c r="Z13" s="172"/>
      <c r="AA13" s="172"/>
      <c r="AB13" s="172"/>
      <c r="AD13" s="166"/>
    </row>
    <row r="14" spans="1:30" x14ac:dyDescent="0.2">
      <c r="A14" s="173"/>
      <c r="W14" s="158"/>
      <c r="X14" s="158"/>
      <c r="Y14" s="158"/>
      <c r="Z14" s="172"/>
      <c r="AA14" s="172"/>
      <c r="AB14" s="172"/>
    </row>
    <row r="15" spans="1:30" x14ac:dyDescent="0.2">
      <c r="Z15" s="172"/>
      <c r="AA15" s="172"/>
      <c r="AB15" s="172"/>
    </row>
    <row r="16" spans="1:30" ht="15.75" customHeight="1" x14ac:dyDescent="0.2">
      <c r="A16" s="161"/>
      <c r="B16" s="212" t="s">
        <v>75</v>
      </c>
      <c r="C16" s="212"/>
      <c r="D16" s="212"/>
      <c r="E16" s="212"/>
      <c r="F16" s="212"/>
      <c r="G16" s="212"/>
      <c r="H16" s="212"/>
      <c r="I16" s="212"/>
      <c r="K16" s="213" t="s">
        <v>77</v>
      </c>
      <c r="L16" s="213"/>
      <c r="M16" s="213"/>
      <c r="N16" s="213"/>
      <c r="O16" s="213"/>
      <c r="P16" s="213"/>
      <c r="Q16" s="213"/>
      <c r="R16" s="213"/>
      <c r="S16" s="213"/>
      <c r="Z16" s="172"/>
      <c r="AA16" s="172"/>
      <c r="AB16" s="172"/>
    </row>
    <row r="17" spans="1:29" ht="15.75" customHeight="1" x14ac:dyDescent="0.2">
      <c r="A17" s="161"/>
      <c r="B17" s="215" t="s">
        <v>30</v>
      </c>
      <c r="C17" s="215"/>
      <c r="D17" s="215" t="s">
        <v>31</v>
      </c>
      <c r="E17" s="215"/>
      <c r="F17" s="215" t="s">
        <v>33</v>
      </c>
      <c r="G17" s="215"/>
      <c r="H17" s="216" t="s">
        <v>4</v>
      </c>
      <c r="I17" s="216"/>
      <c r="W17" s="165"/>
      <c r="X17" s="165"/>
      <c r="Y17" s="165"/>
      <c r="Z17" s="172"/>
      <c r="AA17" s="172"/>
      <c r="AB17" s="172"/>
    </row>
    <row r="18" spans="1:29" s="129" customFormat="1" ht="46.5" customHeight="1" x14ac:dyDescent="0.2">
      <c r="A18" s="174"/>
      <c r="B18" s="175" t="s">
        <v>29</v>
      </c>
      <c r="C18" s="176" t="s">
        <v>23</v>
      </c>
      <c r="D18" s="175" t="s">
        <v>29</v>
      </c>
      <c r="E18" s="176" t="s">
        <v>23</v>
      </c>
      <c r="F18" s="175" t="s">
        <v>29</v>
      </c>
      <c r="G18" s="176" t="s">
        <v>23</v>
      </c>
      <c r="H18" s="177" t="s">
        <v>29</v>
      </c>
      <c r="I18" s="178" t="s">
        <v>23</v>
      </c>
      <c r="V18" s="159"/>
      <c r="W18" s="159"/>
      <c r="X18" s="159"/>
      <c r="Y18" s="159"/>
      <c r="Z18" s="179"/>
      <c r="AA18" s="179"/>
      <c r="AB18" s="179"/>
      <c r="AC18" s="160"/>
    </row>
    <row r="19" spans="1:29" ht="13.5" customHeight="1" x14ac:dyDescent="0.2">
      <c r="A19" s="180" t="s">
        <v>8</v>
      </c>
      <c r="B19" s="109">
        <v>0</v>
      </c>
      <c r="C19" s="110">
        <v>14</v>
      </c>
      <c r="D19" s="108">
        <v>0</v>
      </c>
      <c r="E19" s="108">
        <v>0</v>
      </c>
      <c r="F19" s="109">
        <v>1</v>
      </c>
      <c r="G19" s="110">
        <v>18</v>
      </c>
      <c r="H19" s="181">
        <f t="shared" ref="H19:I30" si="3">B19+D19+F19</f>
        <v>1</v>
      </c>
      <c r="I19" s="182">
        <f t="shared" si="3"/>
        <v>32</v>
      </c>
      <c r="V19" s="183"/>
      <c r="Z19" s="179"/>
      <c r="AA19" s="179"/>
      <c r="AB19" s="184"/>
    </row>
    <row r="20" spans="1:29" ht="13.5" customHeight="1" x14ac:dyDescent="0.2">
      <c r="A20" s="180" t="s">
        <v>9</v>
      </c>
      <c r="B20" s="111">
        <v>0</v>
      </c>
      <c r="C20" s="112">
        <v>12</v>
      </c>
      <c r="D20" s="113">
        <v>0</v>
      </c>
      <c r="E20" s="113">
        <v>0</v>
      </c>
      <c r="F20" s="111">
        <v>0</v>
      </c>
      <c r="G20" s="112">
        <v>12</v>
      </c>
      <c r="H20" s="185">
        <f t="shared" si="3"/>
        <v>0</v>
      </c>
      <c r="I20" s="186">
        <f t="shared" si="3"/>
        <v>24</v>
      </c>
      <c r="V20" s="183"/>
      <c r="Z20" s="179"/>
      <c r="AA20" s="179"/>
      <c r="AB20" s="184"/>
    </row>
    <row r="21" spans="1:29" ht="13.5" customHeight="1" x14ac:dyDescent="0.2">
      <c r="A21" s="180" t="s">
        <v>10</v>
      </c>
      <c r="B21" s="109">
        <v>0</v>
      </c>
      <c r="C21" s="110">
        <v>17</v>
      </c>
      <c r="D21" s="108">
        <v>0</v>
      </c>
      <c r="E21" s="108">
        <v>7</v>
      </c>
      <c r="F21" s="109">
        <v>0</v>
      </c>
      <c r="G21" s="110">
        <v>6</v>
      </c>
      <c r="H21" s="181">
        <f t="shared" si="3"/>
        <v>0</v>
      </c>
      <c r="I21" s="182">
        <f t="shared" si="3"/>
        <v>30</v>
      </c>
      <c r="V21" s="183"/>
      <c r="Z21" s="179"/>
      <c r="AA21" s="179"/>
      <c r="AB21" s="184"/>
    </row>
    <row r="22" spans="1:29" ht="13.5" customHeight="1" x14ac:dyDescent="0.2">
      <c r="A22" s="180" t="s">
        <v>11</v>
      </c>
      <c r="B22" s="111">
        <v>0</v>
      </c>
      <c r="C22" s="112">
        <v>10</v>
      </c>
      <c r="D22" s="113">
        <v>0</v>
      </c>
      <c r="E22" s="113">
        <v>8</v>
      </c>
      <c r="F22" s="111">
        <v>0</v>
      </c>
      <c r="G22" s="112">
        <v>23</v>
      </c>
      <c r="H22" s="185">
        <f t="shared" si="3"/>
        <v>0</v>
      </c>
      <c r="I22" s="186">
        <f t="shared" si="3"/>
        <v>41</v>
      </c>
      <c r="V22" s="183"/>
      <c r="Z22" s="179"/>
      <c r="AA22" s="179"/>
      <c r="AB22" s="184"/>
    </row>
    <row r="23" spans="1:29" ht="13.5" customHeight="1" x14ac:dyDescent="0.2">
      <c r="A23" s="180" t="s">
        <v>12</v>
      </c>
      <c r="B23" s="109">
        <v>0</v>
      </c>
      <c r="C23" s="110">
        <v>17</v>
      </c>
      <c r="D23" s="108">
        <v>0</v>
      </c>
      <c r="E23" s="108">
        <v>19</v>
      </c>
      <c r="F23" s="109">
        <v>0</v>
      </c>
      <c r="G23" s="110">
        <v>13</v>
      </c>
      <c r="H23" s="181">
        <f t="shared" si="3"/>
        <v>0</v>
      </c>
      <c r="I23" s="182">
        <f t="shared" si="3"/>
        <v>49</v>
      </c>
      <c r="V23" s="183"/>
      <c r="Z23" s="179"/>
      <c r="AA23" s="179"/>
      <c r="AB23" s="184"/>
    </row>
    <row r="24" spans="1:29" ht="13.5" customHeight="1" x14ac:dyDescent="0.2">
      <c r="A24" s="180" t="s">
        <v>13</v>
      </c>
      <c r="B24" s="111">
        <v>0</v>
      </c>
      <c r="C24" s="112">
        <v>12</v>
      </c>
      <c r="D24" s="113">
        <v>0</v>
      </c>
      <c r="E24" s="113">
        <v>15</v>
      </c>
      <c r="F24" s="111">
        <v>2</v>
      </c>
      <c r="G24" s="112">
        <v>35</v>
      </c>
      <c r="H24" s="185">
        <f t="shared" si="3"/>
        <v>2</v>
      </c>
      <c r="I24" s="186">
        <f t="shared" si="3"/>
        <v>62</v>
      </c>
      <c r="V24" s="183"/>
      <c r="Z24" s="179"/>
      <c r="AA24" s="179"/>
      <c r="AB24" s="184"/>
    </row>
    <row r="25" spans="1:29" ht="13.5" customHeight="1" x14ac:dyDescent="0.2">
      <c r="A25" s="180" t="s">
        <v>14</v>
      </c>
      <c r="B25" s="109">
        <v>0</v>
      </c>
      <c r="C25" s="110">
        <v>7</v>
      </c>
      <c r="D25" s="108">
        <v>0</v>
      </c>
      <c r="E25" s="108">
        <v>16</v>
      </c>
      <c r="F25" s="109">
        <v>0</v>
      </c>
      <c r="G25" s="110">
        <v>23</v>
      </c>
      <c r="H25" s="181">
        <f t="shared" si="3"/>
        <v>0</v>
      </c>
      <c r="I25" s="182">
        <f t="shared" si="3"/>
        <v>46</v>
      </c>
      <c r="V25" s="183"/>
      <c r="Z25" s="179"/>
      <c r="AA25" s="179"/>
      <c r="AB25" s="184"/>
    </row>
    <row r="26" spans="1:29" ht="13.5" customHeight="1" x14ac:dyDescent="0.2">
      <c r="A26" s="180" t="s">
        <v>15</v>
      </c>
      <c r="B26" s="111">
        <v>0</v>
      </c>
      <c r="C26" s="112">
        <v>17</v>
      </c>
      <c r="D26" s="113">
        <v>0</v>
      </c>
      <c r="E26" s="113">
        <v>21</v>
      </c>
      <c r="F26" s="111">
        <v>0</v>
      </c>
      <c r="G26" s="112">
        <v>47</v>
      </c>
      <c r="H26" s="185">
        <f t="shared" si="3"/>
        <v>0</v>
      </c>
      <c r="I26" s="186">
        <f t="shared" si="3"/>
        <v>85</v>
      </c>
      <c r="V26" s="183"/>
      <c r="Z26" s="179"/>
      <c r="AA26" s="179"/>
      <c r="AB26" s="184"/>
    </row>
    <row r="27" spans="1:29" ht="13.5" customHeight="1" x14ac:dyDescent="0.2">
      <c r="A27" s="180" t="s">
        <v>16</v>
      </c>
      <c r="B27" s="109">
        <v>0</v>
      </c>
      <c r="C27" s="110">
        <v>17</v>
      </c>
      <c r="D27" s="108">
        <v>1</v>
      </c>
      <c r="E27" s="108">
        <v>14</v>
      </c>
      <c r="F27" s="109">
        <v>0</v>
      </c>
      <c r="G27" s="110">
        <v>24</v>
      </c>
      <c r="H27" s="181">
        <f t="shared" si="3"/>
        <v>1</v>
      </c>
      <c r="I27" s="182">
        <f t="shared" si="3"/>
        <v>55</v>
      </c>
      <c r="V27" s="183"/>
      <c r="Z27" s="179"/>
      <c r="AA27" s="179"/>
      <c r="AB27" s="184"/>
    </row>
    <row r="28" spans="1:29" ht="13.5" customHeight="1" x14ac:dyDescent="0.2">
      <c r="A28" s="180" t="s">
        <v>17</v>
      </c>
      <c r="B28" s="111">
        <v>0</v>
      </c>
      <c r="C28" s="112">
        <v>13</v>
      </c>
      <c r="D28" s="113">
        <v>0</v>
      </c>
      <c r="E28" s="113">
        <v>7</v>
      </c>
      <c r="F28" s="111">
        <v>0</v>
      </c>
      <c r="G28" s="112">
        <v>23</v>
      </c>
      <c r="H28" s="185">
        <f t="shared" si="3"/>
        <v>0</v>
      </c>
      <c r="I28" s="186">
        <f t="shared" si="3"/>
        <v>43</v>
      </c>
      <c r="V28" s="183"/>
      <c r="Z28" s="179"/>
      <c r="AA28" s="179"/>
      <c r="AB28" s="184"/>
    </row>
    <row r="29" spans="1:29" ht="13.5" customHeight="1" x14ac:dyDescent="0.2">
      <c r="A29" s="180" t="s">
        <v>18</v>
      </c>
      <c r="B29" s="111">
        <v>1</v>
      </c>
      <c r="C29" s="112">
        <v>16</v>
      </c>
      <c r="D29" s="113">
        <v>0</v>
      </c>
      <c r="E29" s="113">
        <v>3</v>
      </c>
      <c r="F29" s="111">
        <v>1</v>
      </c>
      <c r="G29" s="112">
        <v>25</v>
      </c>
      <c r="H29" s="185">
        <f t="shared" si="3"/>
        <v>2</v>
      </c>
      <c r="I29" s="186">
        <f t="shared" si="3"/>
        <v>44</v>
      </c>
      <c r="V29" s="183"/>
      <c r="Z29" s="179"/>
      <c r="AA29" s="179"/>
      <c r="AB29" s="184"/>
    </row>
    <row r="30" spans="1:29" ht="13.5" customHeight="1" x14ac:dyDescent="0.2">
      <c r="A30" s="180" t="s">
        <v>19</v>
      </c>
      <c r="B30" s="114">
        <v>0</v>
      </c>
      <c r="C30" s="115">
        <v>15</v>
      </c>
      <c r="D30" s="116">
        <v>0</v>
      </c>
      <c r="E30" s="116">
        <v>1</v>
      </c>
      <c r="F30" s="114">
        <v>0</v>
      </c>
      <c r="G30" s="115">
        <v>13</v>
      </c>
      <c r="H30" s="187">
        <f t="shared" si="3"/>
        <v>0</v>
      </c>
      <c r="I30" s="92">
        <f t="shared" si="3"/>
        <v>29</v>
      </c>
      <c r="V30" s="183"/>
      <c r="Z30" s="179"/>
      <c r="AA30" s="179"/>
      <c r="AB30" s="184"/>
    </row>
    <row r="31" spans="1:29" ht="13.5" customHeight="1" x14ac:dyDescent="0.2">
      <c r="A31" s="188" t="s">
        <v>4</v>
      </c>
      <c r="B31" s="189">
        <f t="shared" ref="B31:I31" si="4">SUM(B19:B30)</f>
        <v>1</v>
      </c>
      <c r="C31" s="190">
        <f t="shared" si="4"/>
        <v>167</v>
      </c>
      <c r="D31" s="189">
        <f t="shared" si="4"/>
        <v>1</v>
      </c>
      <c r="E31" s="191">
        <f t="shared" si="4"/>
        <v>111</v>
      </c>
      <c r="F31" s="190">
        <f t="shared" si="4"/>
        <v>4</v>
      </c>
      <c r="G31" s="190">
        <f t="shared" si="4"/>
        <v>262</v>
      </c>
      <c r="H31" s="189">
        <f t="shared" si="4"/>
        <v>6</v>
      </c>
      <c r="I31" s="191">
        <f t="shared" si="4"/>
        <v>540</v>
      </c>
      <c r="V31" s="183"/>
      <c r="W31" s="192"/>
      <c r="X31" s="193"/>
      <c r="Y31" s="193"/>
      <c r="Z31" s="193"/>
      <c r="AA31" s="193"/>
    </row>
    <row r="32" spans="1:29" ht="11.25" customHeight="1" x14ac:dyDescent="0.2">
      <c r="AB32" s="194"/>
    </row>
    <row r="33" spans="1:31" ht="11.25" customHeight="1" x14ac:dyDescent="0.2"/>
    <row r="34" spans="1:31" x14ac:dyDescent="0.2">
      <c r="A34" s="208" t="s">
        <v>76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</row>
    <row r="35" spans="1:31" x14ac:dyDescent="0.2">
      <c r="AE35" s="158"/>
    </row>
    <row r="36" spans="1:31" x14ac:dyDescent="0.2">
      <c r="AE36" s="158"/>
    </row>
    <row r="37" spans="1:31" x14ac:dyDescent="0.2">
      <c r="AE37" s="158"/>
    </row>
    <row r="38" spans="1:31" x14ac:dyDescent="0.2">
      <c r="AE38" s="158"/>
    </row>
    <row r="39" spans="1:31" x14ac:dyDescent="0.2">
      <c r="AE39" s="158"/>
    </row>
    <row r="40" spans="1:31" x14ac:dyDescent="0.2">
      <c r="AA40" s="183"/>
      <c r="AE40" s="158"/>
    </row>
    <row r="41" spans="1:31" x14ac:dyDescent="0.2">
      <c r="AA41" s="183"/>
      <c r="AE41" s="158"/>
    </row>
    <row r="42" spans="1:31" x14ac:dyDescent="0.2">
      <c r="V42" s="195"/>
      <c r="W42" s="195"/>
      <c r="X42" s="195"/>
      <c r="Y42" s="195"/>
      <c r="Z42" s="195"/>
      <c r="AA42" s="195"/>
      <c r="AE42" s="158"/>
    </row>
    <row r="43" spans="1:31" x14ac:dyDescent="0.2">
      <c r="V43" s="195"/>
      <c r="W43" s="195"/>
      <c r="X43" s="195"/>
      <c r="Y43" s="195"/>
      <c r="Z43" s="195"/>
      <c r="AA43" s="195"/>
      <c r="AE43" s="158"/>
    </row>
    <row r="44" spans="1:31" x14ac:dyDescent="0.2">
      <c r="V44" s="196"/>
      <c r="W44" s="197"/>
      <c r="X44" s="197"/>
      <c r="Y44" s="197"/>
      <c r="Z44" s="197"/>
      <c r="AA44" s="197"/>
      <c r="AE44" s="158"/>
    </row>
    <row r="45" spans="1:31" x14ac:dyDescent="0.2">
      <c r="V45" s="196"/>
      <c r="W45" s="197"/>
      <c r="X45" s="197"/>
      <c r="Y45" s="197"/>
      <c r="Z45" s="197"/>
      <c r="AA45" s="197"/>
      <c r="AE45" s="158"/>
    </row>
    <row r="46" spans="1:31" x14ac:dyDescent="0.2">
      <c r="V46" s="196"/>
      <c r="W46" s="197"/>
      <c r="X46" s="197"/>
      <c r="Y46" s="197"/>
      <c r="Z46" s="197"/>
      <c r="AA46" s="197"/>
      <c r="AE46" s="158"/>
    </row>
    <row r="47" spans="1:31" x14ac:dyDescent="0.2">
      <c r="V47" s="196"/>
      <c r="W47" s="197"/>
      <c r="X47" s="197"/>
      <c r="Y47" s="197"/>
      <c r="Z47" s="197"/>
      <c r="AA47" s="197"/>
      <c r="AE47" s="158"/>
    </row>
    <row r="48" spans="1:31" x14ac:dyDescent="0.2">
      <c r="V48" s="196"/>
      <c r="W48" s="197"/>
      <c r="X48" s="197"/>
      <c r="Y48" s="197"/>
      <c r="Z48" s="197"/>
      <c r="AA48" s="197"/>
      <c r="AE48" s="158"/>
    </row>
    <row r="49" spans="18:31" x14ac:dyDescent="0.2">
      <c r="V49" s="196"/>
      <c r="W49" s="197"/>
      <c r="X49" s="197"/>
      <c r="Y49" s="197"/>
      <c r="Z49" s="197"/>
      <c r="AA49" s="197"/>
      <c r="AE49" s="158"/>
    </row>
    <row r="50" spans="18:31" x14ac:dyDescent="0.2">
      <c r="V50" s="196"/>
      <c r="W50" s="197"/>
      <c r="X50" s="197"/>
      <c r="Y50" s="197"/>
      <c r="Z50" s="197"/>
      <c r="AA50" s="197"/>
      <c r="AE50" s="158"/>
    </row>
    <row r="51" spans="18:31" x14ac:dyDescent="0.2">
      <c r="AE51" s="158"/>
    </row>
    <row r="52" spans="18:31" x14ac:dyDescent="0.2">
      <c r="R52" s="213" t="s">
        <v>20</v>
      </c>
      <c r="S52" s="213"/>
    </row>
    <row r="53" spans="18:31" ht="27" customHeight="1" x14ac:dyDescent="0.2"/>
    <row r="54" spans="18:31" ht="27.75" customHeight="1" x14ac:dyDescent="0.3">
      <c r="R54" s="214">
        <v>20</v>
      </c>
      <c r="S54" s="214"/>
      <c r="T54" s="214"/>
    </row>
  </sheetData>
  <mergeCells count="13">
    <mergeCell ref="R54:T54"/>
    <mergeCell ref="B17:C17"/>
    <mergeCell ref="D17:E17"/>
    <mergeCell ref="F17:G17"/>
    <mergeCell ref="H17:I17"/>
    <mergeCell ref="A34:S34"/>
    <mergeCell ref="R52:S52"/>
    <mergeCell ref="A3:S3"/>
    <mergeCell ref="B5:G5"/>
    <mergeCell ref="H5:M5"/>
    <mergeCell ref="N5:S5"/>
    <mergeCell ref="B16:I16"/>
    <mergeCell ref="K16:S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5"/>
  <sheetViews>
    <sheetView workbookViewId="0">
      <selection activeCell="G8" sqref="G8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30"/>
    <col min="22" max="22" width="11.42578125" style="137" customWidth="1"/>
    <col min="23" max="23" width="9.140625" style="137"/>
    <col min="24" max="24" width="6.7109375" style="137" customWidth="1"/>
    <col min="25" max="25" width="8.28515625" style="137" customWidth="1"/>
    <col min="26" max="26" width="11.28515625" style="137" customWidth="1"/>
    <col min="27" max="27" width="9" style="137" customWidth="1"/>
    <col min="28" max="28" width="6.7109375" style="137" customWidth="1"/>
    <col min="29" max="30" width="9.140625" style="138"/>
    <col min="31" max="33" width="9.140625" style="134"/>
    <col min="34" max="16384" width="9.140625" style="1"/>
  </cols>
  <sheetData>
    <row r="2" spans="1:33" x14ac:dyDescent="0.2">
      <c r="H2" s="1" t="s">
        <v>6</v>
      </c>
    </row>
    <row r="4" spans="1:33" ht="18.75" customHeight="1" x14ac:dyDescent="0.2">
      <c r="A4" s="201" t="s">
        <v>70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33" s="2" customFormat="1" ht="18" customHeight="1" x14ac:dyDescent="0.2">
      <c r="U5" s="131"/>
      <c r="V5" s="139"/>
      <c r="W5" s="139"/>
      <c r="X5" s="139"/>
      <c r="Y5" s="139"/>
      <c r="Z5" s="139"/>
      <c r="AA5" s="139"/>
      <c r="AB5" s="139"/>
      <c r="AC5" s="140"/>
      <c r="AD5" s="140"/>
      <c r="AE5" s="135"/>
      <c r="AF5" s="135"/>
      <c r="AG5" s="135"/>
    </row>
    <row r="6" spans="1:33" x14ac:dyDescent="0.2">
      <c r="B6" s="203" t="s">
        <v>21</v>
      </c>
      <c r="C6" s="204"/>
      <c r="D6" s="204"/>
      <c r="E6" s="204"/>
      <c r="F6" s="204"/>
      <c r="G6" s="205"/>
      <c r="H6" s="203" t="s">
        <v>22</v>
      </c>
      <c r="I6" s="204"/>
      <c r="J6" s="204"/>
      <c r="K6" s="204"/>
      <c r="L6" s="204"/>
      <c r="M6" s="205"/>
      <c r="N6" s="203" t="s">
        <v>23</v>
      </c>
      <c r="O6" s="204"/>
      <c r="P6" s="204"/>
      <c r="Q6" s="204"/>
      <c r="R6" s="204"/>
      <c r="S6" s="205"/>
    </row>
    <row r="7" spans="1:33" ht="80.25" customHeight="1" x14ac:dyDescent="0.2">
      <c r="A7" s="5"/>
      <c r="B7" s="7" t="s">
        <v>0</v>
      </c>
      <c r="C7" s="7" t="s">
        <v>3</v>
      </c>
      <c r="D7" s="7" t="s">
        <v>5</v>
      </c>
      <c r="E7" s="7" t="s">
        <v>1</v>
      </c>
      <c r="F7" s="7" t="s">
        <v>2</v>
      </c>
      <c r="G7" s="19" t="s">
        <v>4</v>
      </c>
      <c r="H7" s="7" t="s">
        <v>0</v>
      </c>
      <c r="I7" s="7" t="s">
        <v>3</v>
      </c>
      <c r="J7" s="7" t="s">
        <v>5</v>
      </c>
      <c r="K7" s="7" t="s">
        <v>1</v>
      </c>
      <c r="L7" s="7" t="s">
        <v>2</v>
      </c>
      <c r="M7" s="19" t="s">
        <v>4</v>
      </c>
      <c r="N7" s="7" t="s">
        <v>0</v>
      </c>
      <c r="O7" s="7" t="s">
        <v>3</v>
      </c>
      <c r="P7" s="7" t="s">
        <v>5</v>
      </c>
      <c r="Q7" s="7" t="s">
        <v>1</v>
      </c>
      <c r="R7" s="7" t="s">
        <v>2</v>
      </c>
      <c r="S7" s="19" t="s">
        <v>4</v>
      </c>
    </row>
    <row r="8" spans="1:33" s="4" customFormat="1" x14ac:dyDescent="0.2">
      <c r="A8" s="29" t="s">
        <v>4</v>
      </c>
      <c r="B8" s="40">
        <v>182</v>
      </c>
      <c r="C8" s="41">
        <v>128</v>
      </c>
      <c r="D8" s="40">
        <v>24</v>
      </c>
      <c r="E8" s="42">
        <v>81</v>
      </c>
      <c r="F8" s="40">
        <v>30</v>
      </c>
      <c r="G8" s="42">
        <f>SUM(B8:F8)</f>
        <v>445</v>
      </c>
      <c r="H8" s="40">
        <v>0</v>
      </c>
      <c r="I8" s="42">
        <v>0</v>
      </c>
      <c r="J8" s="40">
        <v>0</v>
      </c>
      <c r="K8" s="42">
        <v>2</v>
      </c>
      <c r="L8" s="40">
        <v>0</v>
      </c>
      <c r="M8" s="42">
        <f>SUM(H8:L8)</f>
        <v>2</v>
      </c>
      <c r="N8" s="40">
        <v>189</v>
      </c>
      <c r="O8" s="42">
        <v>137</v>
      </c>
      <c r="P8" s="40">
        <v>24</v>
      </c>
      <c r="Q8" s="42">
        <v>97</v>
      </c>
      <c r="R8" s="40">
        <v>44</v>
      </c>
      <c r="S8" s="40">
        <f>SUM(N8:R8)</f>
        <v>491</v>
      </c>
      <c r="U8" s="132"/>
      <c r="V8" s="141"/>
      <c r="W8" s="141"/>
      <c r="X8" s="141"/>
      <c r="Y8" s="141"/>
      <c r="Z8" s="141"/>
      <c r="AA8" s="141"/>
      <c r="AB8" s="141"/>
      <c r="AC8" s="142"/>
      <c r="AD8" s="142"/>
      <c r="AE8" s="136"/>
      <c r="AF8" s="136"/>
      <c r="AG8" s="136"/>
    </row>
    <row r="9" spans="1:33" x14ac:dyDescent="0.2">
      <c r="A9" s="30" t="s">
        <v>24</v>
      </c>
      <c r="B9" s="43">
        <f>SUM(B10:B11)</f>
        <v>82</v>
      </c>
      <c r="C9" s="44">
        <f>SUM(C10:C11)</f>
        <v>59</v>
      </c>
      <c r="D9" s="43">
        <f>SUM(D10:D11)</f>
        <v>6</v>
      </c>
      <c r="E9" s="44">
        <f>SUM(E10:E11)</f>
        <v>6</v>
      </c>
      <c r="F9" s="43">
        <f>SUM(F10:F11)</f>
        <v>3</v>
      </c>
      <c r="G9" s="44">
        <f>SUM(B9:F9)</f>
        <v>156</v>
      </c>
      <c r="H9" s="43">
        <f>SUM(H10:H11)</f>
        <v>0</v>
      </c>
      <c r="I9" s="44">
        <f>SUM(I10:I11)</f>
        <v>0</v>
      </c>
      <c r="J9" s="43">
        <f>SUM(J10:J11)</f>
        <v>0</v>
      </c>
      <c r="K9" s="44">
        <f>SUM(K10:K11)</f>
        <v>0</v>
      </c>
      <c r="L9" s="43">
        <f>SUM(L10:L11)</f>
        <v>0</v>
      </c>
      <c r="M9" s="72">
        <f t="shared" ref="M9:M14" si="0">SUM(H9:L9)</f>
        <v>0</v>
      </c>
      <c r="N9" s="69">
        <f>SUM(N10:N11)</f>
        <v>82</v>
      </c>
      <c r="O9" s="68">
        <f>SUM(O10:O11)</f>
        <v>62</v>
      </c>
      <c r="P9" s="69">
        <f>SUM(P10:P11)</f>
        <v>6</v>
      </c>
      <c r="Q9" s="68">
        <f>SUM(Q10:Q11)</f>
        <v>7</v>
      </c>
      <c r="R9" s="69">
        <f>SUM(R10:R11)</f>
        <v>3</v>
      </c>
      <c r="S9" s="70">
        <f t="shared" ref="S9:S14" si="1">SUM(N9:R9)</f>
        <v>160</v>
      </c>
      <c r="Z9" s="143"/>
      <c r="AA9" s="143"/>
      <c r="AB9" s="143"/>
      <c r="AD9" s="135"/>
    </row>
    <row r="10" spans="1:33" x14ac:dyDescent="0.2">
      <c r="A10" s="58" t="s">
        <v>25</v>
      </c>
      <c r="B10" s="59">
        <v>65</v>
      </c>
      <c r="C10" s="60">
        <v>44</v>
      </c>
      <c r="D10" s="59">
        <v>5</v>
      </c>
      <c r="E10" s="60">
        <v>6</v>
      </c>
      <c r="F10" s="59">
        <v>3</v>
      </c>
      <c r="G10" s="61">
        <f>SUM(B10:F10)</f>
        <v>123</v>
      </c>
      <c r="H10" s="59">
        <v>0</v>
      </c>
      <c r="I10" s="60">
        <v>0</v>
      </c>
      <c r="J10" s="59">
        <v>0</v>
      </c>
      <c r="K10" s="60">
        <v>0</v>
      </c>
      <c r="L10" s="59">
        <v>0</v>
      </c>
      <c r="M10" s="61">
        <f t="shared" si="0"/>
        <v>0</v>
      </c>
      <c r="N10" s="59">
        <v>65</v>
      </c>
      <c r="O10" s="60">
        <v>47</v>
      </c>
      <c r="P10" s="59">
        <v>5</v>
      </c>
      <c r="Q10" s="60">
        <v>7</v>
      </c>
      <c r="R10" s="59">
        <v>3</v>
      </c>
      <c r="S10" s="62">
        <f t="shared" si="1"/>
        <v>127</v>
      </c>
      <c r="Z10" s="143"/>
      <c r="AA10" s="143"/>
      <c r="AB10" s="143"/>
    </row>
    <row r="11" spans="1:33" x14ac:dyDescent="0.2">
      <c r="A11" s="63" t="s">
        <v>26</v>
      </c>
      <c r="B11" s="64">
        <v>17</v>
      </c>
      <c r="C11" s="65">
        <v>15</v>
      </c>
      <c r="D11" s="64">
        <v>1</v>
      </c>
      <c r="E11" s="65">
        <v>0</v>
      </c>
      <c r="F11" s="64">
        <v>0</v>
      </c>
      <c r="G11" s="66">
        <f>SUM(B11:F11)</f>
        <v>33</v>
      </c>
      <c r="H11" s="64">
        <v>0</v>
      </c>
      <c r="I11" s="65">
        <v>0</v>
      </c>
      <c r="J11" s="64">
        <v>0</v>
      </c>
      <c r="K11" s="65">
        <v>0</v>
      </c>
      <c r="L11" s="64">
        <v>0</v>
      </c>
      <c r="M11" s="66">
        <f t="shared" si="0"/>
        <v>0</v>
      </c>
      <c r="N11" s="64">
        <v>17</v>
      </c>
      <c r="O11" s="65">
        <v>15</v>
      </c>
      <c r="P11" s="64">
        <v>1</v>
      </c>
      <c r="Q11" s="65">
        <v>0</v>
      </c>
      <c r="R11" s="64">
        <v>0</v>
      </c>
      <c r="S11" s="67">
        <f t="shared" si="1"/>
        <v>33</v>
      </c>
      <c r="W11" s="138"/>
      <c r="X11" s="138"/>
      <c r="Y11" s="138"/>
      <c r="Z11" s="143"/>
      <c r="AA11" s="143"/>
      <c r="AB11" s="143"/>
    </row>
    <row r="12" spans="1:33" x14ac:dyDescent="0.2">
      <c r="A12" s="54" t="s">
        <v>27</v>
      </c>
      <c r="B12" s="55">
        <f t="shared" ref="B12:L12" si="2">SUM(B13:B14)</f>
        <v>25</v>
      </c>
      <c r="C12" s="53">
        <f t="shared" si="2"/>
        <v>40</v>
      </c>
      <c r="D12" s="55">
        <f t="shared" si="2"/>
        <v>12</v>
      </c>
      <c r="E12" s="53">
        <f t="shared" si="2"/>
        <v>6</v>
      </c>
      <c r="F12" s="55">
        <f t="shared" si="2"/>
        <v>7</v>
      </c>
      <c r="G12" s="53">
        <f t="shared" si="2"/>
        <v>90</v>
      </c>
      <c r="H12" s="55">
        <f t="shared" si="2"/>
        <v>0</v>
      </c>
      <c r="I12" s="53">
        <f t="shared" si="2"/>
        <v>0</v>
      </c>
      <c r="J12" s="55">
        <f t="shared" si="2"/>
        <v>0</v>
      </c>
      <c r="K12" s="53">
        <f t="shared" si="2"/>
        <v>0</v>
      </c>
      <c r="L12" s="55">
        <f t="shared" si="2"/>
        <v>0</v>
      </c>
      <c r="M12" s="56">
        <f t="shared" si="0"/>
        <v>0</v>
      </c>
      <c r="N12" s="71">
        <f>SUM(N13:N14)</f>
        <v>25</v>
      </c>
      <c r="O12" s="56">
        <f>SUM(O13:O14)</f>
        <v>41</v>
      </c>
      <c r="P12" s="71">
        <f>SUM(P13:P14)</f>
        <v>12</v>
      </c>
      <c r="Q12" s="56">
        <f>SUM(Q13:Q14)</f>
        <v>6</v>
      </c>
      <c r="R12" s="71">
        <f>SUM(R13:R14)</f>
        <v>7</v>
      </c>
      <c r="S12" s="57">
        <f t="shared" si="1"/>
        <v>91</v>
      </c>
      <c r="W12" s="138"/>
      <c r="X12" s="138"/>
      <c r="Y12" s="138"/>
      <c r="Z12" s="143"/>
      <c r="AA12" s="143"/>
      <c r="AB12" s="143"/>
    </row>
    <row r="13" spans="1:33" x14ac:dyDescent="0.2">
      <c r="A13" s="58" t="s">
        <v>25</v>
      </c>
      <c r="B13" s="59">
        <v>17</v>
      </c>
      <c r="C13" s="60">
        <v>37</v>
      </c>
      <c r="D13" s="59">
        <v>12</v>
      </c>
      <c r="E13" s="60">
        <v>3</v>
      </c>
      <c r="F13" s="59">
        <v>7</v>
      </c>
      <c r="G13" s="61">
        <f>SUM(B13:F13)</f>
        <v>76</v>
      </c>
      <c r="H13" s="59">
        <v>0</v>
      </c>
      <c r="I13" s="60">
        <v>0</v>
      </c>
      <c r="J13" s="59">
        <v>0</v>
      </c>
      <c r="K13" s="60">
        <v>0</v>
      </c>
      <c r="L13" s="59">
        <v>0</v>
      </c>
      <c r="M13" s="61">
        <f t="shared" si="0"/>
        <v>0</v>
      </c>
      <c r="N13" s="59">
        <v>17</v>
      </c>
      <c r="O13" s="60">
        <v>38</v>
      </c>
      <c r="P13" s="59">
        <v>12</v>
      </c>
      <c r="Q13" s="60">
        <v>3</v>
      </c>
      <c r="R13" s="59">
        <v>7</v>
      </c>
      <c r="S13" s="62">
        <f t="shared" si="1"/>
        <v>77</v>
      </c>
      <c r="W13" s="138"/>
      <c r="X13" s="138"/>
      <c r="Y13" s="138"/>
      <c r="Z13" s="143"/>
      <c r="AA13" s="143"/>
      <c r="AB13" s="143"/>
    </row>
    <row r="14" spans="1:33" x14ac:dyDescent="0.2">
      <c r="A14" s="63" t="s">
        <v>28</v>
      </c>
      <c r="B14" s="64">
        <v>8</v>
      </c>
      <c r="C14" s="65">
        <v>3</v>
      </c>
      <c r="D14" s="64">
        <v>0</v>
      </c>
      <c r="E14" s="65">
        <v>3</v>
      </c>
      <c r="F14" s="64">
        <v>0</v>
      </c>
      <c r="G14" s="66">
        <f>SUM(B14:F14)</f>
        <v>14</v>
      </c>
      <c r="H14" s="64">
        <v>0</v>
      </c>
      <c r="I14" s="65">
        <v>0</v>
      </c>
      <c r="J14" s="64">
        <v>0</v>
      </c>
      <c r="K14" s="65">
        <v>0</v>
      </c>
      <c r="L14" s="64">
        <v>0</v>
      </c>
      <c r="M14" s="66">
        <f t="shared" si="0"/>
        <v>0</v>
      </c>
      <c r="N14" s="64">
        <v>8</v>
      </c>
      <c r="O14" s="65">
        <v>3</v>
      </c>
      <c r="P14" s="64">
        <v>0</v>
      </c>
      <c r="Q14" s="65">
        <v>3</v>
      </c>
      <c r="R14" s="64">
        <v>0</v>
      </c>
      <c r="S14" s="67">
        <f t="shared" si="1"/>
        <v>14</v>
      </c>
      <c r="W14" s="138"/>
      <c r="X14" s="138"/>
      <c r="Y14" s="138"/>
      <c r="Z14" s="144"/>
      <c r="AA14" s="144"/>
      <c r="AB14" s="144"/>
      <c r="AD14" s="142"/>
    </row>
    <row r="15" spans="1:33" x14ac:dyDescent="0.2">
      <c r="A15" s="3"/>
      <c r="W15" s="138"/>
      <c r="X15" s="138"/>
      <c r="Y15" s="138"/>
      <c r="Z15" s="144"/>
      <c r="AA15" s="144"/>
      <c r="AB15" s="144"/>
    </row>
    <row r="16" spans="1:33" x14ac:dyDescent="0.2">
      <c r="Z16" s="144"/>
      <c r="AA16" s="144"/>
      <c r="AB16" s="144"/>
    </row>
    <row r="17" spans="1:33" ht="15.75" customHeight="1" x14ac:dyDescent="0.2">
      <c r="A17" s="5"/>
      <c r="B17" s="206" t="s">
        <v>71</v>
      </c>
      <c r="C17" s="206"/>
      <c r="D17" s="206"/>
      <c r="E17" s="206"/>
      <c r="F17" s="206"/>
      <c r="G17" s="206"/>
      <c r="H17" s="206"/>
      <c r="I17" s="206"/>
      <c r="K17" s="207" t="s">
        <v>73</v>
      </c>
      <c r="L17" s="207"/>
      <c r="M17" s="207"/>
      <c r="N17" s="207"/>
      <c r="O17" s="207"/>
      <c r="P17" s="207"/>
      <c r="Q17" s="207"/>
      <c r="R17" s="207"/>
      <c r="S17" s="207"/>
      <c r="Z17" s="144"/>
      <c r="AA17" s="144"/>
      <c r="AB17" s="144"/>
    </row>
    <row r="18" spans="1:33" ht="15.75" customHeight="1" x14ac:dyDescent="0.2">
      <c r="A18" s="5"/>
      <c r="B18" s="199" t="s">
        <v>30</v>
      </c>
      <c r="C18" s="199"/>
      <c r="D18" s="199" t="s">
        <v>31</v>
      </c>
      <c r="E18" s="199"/>
      <c r="F18" s="199" t="s">
        <v>33</v>
      </c>
      <c r="G18" s="199"/>
      <c r="H18" s="200" t="s">
        <v>4</v>
      </c>
      <c r="I18" s="200"/>
      <c r="W18" s="141"/>
      <c r="X18" s="141"/>
      <c r="Y18" s="141"/>
      <c r="Z18" s="144"/>
      <c r="AA18" s="144"/>
      <c r="AB18" s="144"/>
    </row>
    <row r="19" spans="1:33" s="2" customFormat="1" ht="46.5" customHeight="1" x14ac:dyDescent="0.2">
      <c r="A19" s="6"/>
      <c r="B19" s="31" t="s">
        <v>29</v>
      </c>
      <c r="C19" s="32" t="s">
        <v>23</v>
      </c>
      <c r="D19" s="31" t="s">
        <v>29</v>
      </c>
      <c r="E19" s="32" t="s">
        <v>23</v>
      </c>
      <c r="F19" s="31" t="s">
        <v>29</v>
      </c>
      <c r="G19" s="32" t="s">
        <v>23</v>
      </c>
      <c r="H19" s="33" t="s">
        <v>29</v>
      </c>
      <c r="I19" s="34" t="s">
        <v>23</v>
      </c>
      <c r="U19" s="131"/>
      <c r="V19" s="139"/>
      <c r="W19" s="139"/>
      <c r="X19" s="139"/>
      <c r="Y19" s="139">
        <v>2014</v>
      </c>
      <c r="Z19" s="145">
        <v>2015</v>
      </c>
      <c r="AA19" s="145">
        <v>2016</v>
      </c>
      <c r="AB19" s="145"/>
      <c r="AC19" s="140"/>
      <c r="AD19" s="135"/>
      <c r="AE19" s="135"/>
      <c r="AF19" s="135"/>
      <c r="AG19" s="135"/>
    </row>
    <row r="20" spans="1:33" ht="13.5" customHeight="1" x14ac:dyDescent="0.2">
      <c r="A20" s="8" t="s">
        <v>8</v>
      </c>
      <c r="B20" s="109">
        <v>0</v>
      </c>
      <c r="C20" s="110">
        <v>10</v>
      </c>
      <c r="D20" s="108">
        <v>0</v>
      </c>
      <c r="E20" s="108">
        <v>0</v>
      </c>
      <c r="F20" s="109">
        <v>0</v>
      </c>
      <c r="G20" s="110">
        <v>14</v>
      </c>
      <c r="H20" s="12">
        <f t="shared" ref="H20:I31" si="3">B20+D20+F20</f>
        <v>0</v>
      </c>
      <c r="I20" s="13">
        <f t="shared" si="3"/>
        <v>24</v>
      </c>
      <c r="V20" s="146">
        <f t="shared" ref="V20:V31" si="4">W20/1421</f>
        <v>5.840957072484166E-2</v>
      </c>
      <c r="W20" s="137">
        <f>SUM(Y20:AB20)</f>
        <v>83</v>
      </c>
      <c r="Y20" s="137">
        <v>31</v>
      </c>
      <c r="Z20" s="145">
        <v>28</v>
      </c>
      <c r="AA20" s="145">
        <f>H20+I20</f>
        <v>24</v>
      </c>
      <c r="AB20" s="147"/>
    </row>
    <row r="21" spans="1:33" ht="13.5" customHeight="1" x14ac:dyDescent="0.2">
      <c r="A21" s="8" t="s">
        <v>9</v>
      </c>
      <c r="B21" s="111">
        <v>0</v>
      </c>
      <c r="C21" s="112">
        <v>14</v>
      </c>
      <c r="D21" s="113">
        <v>0</v>
      </c>
      <c r="E21" s="113">
        <v>1</v>
      </c>
      <c r="F21" s="111">
        <v>0</v>
      </c>
      <c r="G21" s="112">
        <v>11</v>
      </c>
      <c r="H21" s="17">
        <f t="shared" si="3"/>
        <v>0</v>
      </c>
      <c r="I21" s="18">
        <f t="shared" si="3"/>
        <v>26</v>
      </c>
      <c r="V21" s="146">
        <f t="shared" si="4"/>
        <v>5.0668543279380716E-2</v>
      </c>
      <c r="W21" s="137">
        <f t="shared" ref="W21:W31" si="5">SUM(Y21:AB21)</f>
        <v>72</v>
      </c>
      <c r="Y21" s="137">
        <v>17</v>
      </c>
      <c r="Z21" s="145">
        <v>29</v>
      </c>
      <c r="AA21" s="145">
        <f t="shared" ref="AA21:AA31" si="6">H21+I21</f>
        <v>26</v>
      </c>
      <c r="AB21" s="147"/>
    </row>
    <row r="22" spans="1:33" ht="13.5" customHeight="1" x14ac:dyDescent="0.2">
      <c r="A22" s="8" t="s">
        <v>10</v>
      </c>
      <c r="B22" s="109">
        <v>0</v>
      </c>
      <c r="C22" s="110">
        <v>13</v>
      </c>
      <c r="D22" s="108">
        <v>0</v>
      </c>
      <c r="E22" s="108">
        <v>1</v>
      </c>
      <c r="F22" s="109">
        <v>0</v>
      </c>
      <c r="G22" s="110">
        <v>10</v>
      </c>
      <c r="H22" s="12">
        <f t="shared" si="3"/>
        <v>0</v>
      </c>
      <c r="I22" s="13">
        <f t="shared" si="3"/>
        <v>24</v>
      </c>
      <c r="V22" s="146">
        <f t="shared" si="4"/>
        <v>5.7705840957072485E-2</v>
      </c>
      <c r="W22" s="137">
        <f t="shared" si="5"/>
        <v>82</v>
      </c>
      <c r="Y22" s="137">
        <v>35</v>
      </c>
      <c r="Z22" s="145">
        <v>23</v>
      </c>
      <c r="AA22" s="145">
        <f t="shared" si="6"/>
        <v>24</v>
      </c>
      <c r="AB22" s="147"/>
    </row>
    <row r="23" spans="1:33" ht="13.5" customHeight="1" x14ac:dyDescent="0.2">
      <c r="A23" s="8" t="s">
        <v>11</v>
      </c>
      <c r="B23" s="111">
        <v>0</v>
      </c>
      <c r="C23" s="112">
        <v>17</v>
      </c>
      <c r="D23" s="113">
        <v>0</v>
      </c>
      <c r="E23" s="113">
        <v>9</v>
      </c>
      <c r="F23" s="111">
        <v>0</v>
      </c>
      <c r="G23" s="112">
        <v>13</v>
      </c>
      <c r="H23" s="17">
        <f t="shared" si="3"/>
        <v>0</v>
      </c>
      <c r="I23" s="18">
        <f t="shared" si="3"/>
        <v>39</v>
      </c>
      <c r="V23" s="146">
        <f t="shared" si="4"/>
        <v>8.3743842364532015E-2</v>
      </c>
      <c r="W23" s="137">
        <f t="shared" si="5"/>
        <v>119</v>
      </c>
      <c r="Y23" s="137">
        <v>46</v>
      </c>
      <c r="Z23" s="145">
        <v>34</v>
      </c>
      <c r="AA23" s="145">
        <f t="shared" si="6"/>
        <v>39</v>
      </c>
      <c r="AB23" s="147"/>
    </row>
    <row r="24" spans="1:33" ht="13.5" customHeight="1" x14ac:dyDescent="0.2">
      <c r="A24" s="8" t="s">
        <v>12</v>
      </c>
      <c r="B24" s="109">
        <v>0</v>
      </c>
      <c r="C24" s="110">
        <v>24</v>
      </c>
      <c r="D24" s="108">
        <v>0</v>
      </c>
      <c r="E24" s="108">
        <v>26</v>
      </c>
      <c r="F24" s="109">
        <v>0</v>
      </c>
      <c r="G24" s="110">
        <v>33</v>
      </c>
      <c r="H24" s="12">
        <f t="shared" si="3"/>
        <v>0</v>
      </c>
      <c r="I24" s="13">
        <f t="shared" si="3"/>
        <v>83</v>
      </c>
      <c r="V24" s="146">
        <f t="shared" si="4"/>
        <v>0.13441238564391272</v>
      </c>
      <c r="W24" s="137">
        <f t="shared" si="5"/>
        <v>191</v>
      </c>
      <c r="Y24" s="137">
        <v>51</v>
      </c>
      <c r="Z24" s="145">
        <v>57</v>
      </c>
      <c r="AA24" s="145">
        <f t="shared" si="6"/>
        <v>83</v>
      </c>
      <c r="AB24" s="147"/>
    </row>
    <row r="25" spans="1:33" ht="13.5" customHeight="1" x14ac:dyDescent="0.2">
      <c r="A25" s="8" t="s">
        <v>13</v>
      </c>
      <c r="B25" s="111">
        <v>0</v>
      </c>
      <c r="C25" s="112">
        <v>8</v>
      </c>
      <c r="D25" s="113">
        <v>0</v>
      </c>
      <c r="E25" s="113">
        <v>11</v>
      </c>
      <c r="F25" s="111">
        <v>0</v>
      </c>
      <c r="G25" s="112">
        <v>21</v>
      </c>
      <c r="H25" s="17">
        <f t="shared" si="3"/>
        <v>0</v>
      </c>
      <c r="I25" s="18">
        <f t="shared" si="3"/>
        <v>40</v>
      </c>
      <c r="V25" s="146">
        <f t="shared" si="4"/>
        <v>9.078114004222379E-2</v>
      </c>
      <c r="W25" s="137">
        <f t="shared" si="5"/>
        <v>129</v>
      </c>
      <c r="Y25" s="137">
        <v>43</v>
      </c>
      <c r="Z25" s="145">
        <v>46</v>
      </c>
      <c r="AA25" s="145">
        <f t="shared" si="6"/>
        <v>40</v>
      </c>
      <c r="AB25" s="147"/>
    </row>
    <row r="26" spans="1:33" ht="13.5" customHeight="1" x14ac:dyDescent="0.2">
      <c r="A26" s="8" t="s">
        <v>14</v>
      </c>
      <c r="B26" s="109">
        <v>0</v>
      </c>
      <c r="C26" s="110">
        <v>12</v>
      </c>
      <c r="D26" s="108">
        <v>0</v>
      </c>
      <c r="E26" s="108">
        <v>15</v>
      </c>
      <c r="F26" s="109">
        <v>0</v>
      </c>
      <c r="G26" s="110">
        <v>33</v>
      </c>
      <c r="H26" s="12">
        <f t="shared" si="3"/>
        <v>0</v>
      </c>
      <c r="I26" s="13">
        <f t="shared" si="3"/>
        <v>60</v>
      </c>
      <c r="V26" s="146">
        <f t="shared" si="4"/>
        <v>0.11118930330752991</v>
      </c>
      <c r="W26" s="137">
        <f t="shared" si="5"/>
        <v>158</v>
      </c>
      <c r="Y26" s="137">
        <v>54</v>
      </c>
      <c r="Z26" s="145">
        <v>44</v>
      </c>
      <c r="AA26" s="145">
        <f t="shared" si="6"/>
        <v>60</v>
      </c>
      <c r="AB26" s="147"/>
    </row>
    <row r="27" spans="1:33" ht="13.5" customHeight="1" x14ac:dyDescent="0.2">
      <c r="A27" s="8" t="s">
        <v>15</v>
      </c>
      <c r="B27" s="111">
        <v>0</v>
      </c>
      <c r="C27" s="112">
        <v>14</v>
      </c>
      <c r="D27" s="113">
        <v>0</v>
      </c>
      <c r="E27" s="113">
        <v>17</v>
      </c>
      <c r="F27" s="111">
        <v>1</v>
      </c>
      <c r="G27" s="112">
        <v>25</v>
      </c>
      <c r="H27" s="17">
        <f t="shared" si="3"/>
        <v>1</v>
      </c>
      <c r="I27" s="18">
        <f t="shared" si="3"/>
        <v>56</v>
      </c>
      <c r="V27" s="146">
        <f t="shared" si="4"/>
        <v>0.11963406052076003</v>
      </c>
      <c r="W27" s="137">
        <f t="shared" si="5"/>
        <v>170</v>
      </c>
      <c r="Y27" s="137">
        <v>62</v>
      </c>
      <c r="Z27" s="145">
        <v>51</v>
      </c>
      <c r="AA27" s="145">
        <f t="shared" si="6"/>
        <v>57</v>
      </c>
      <c r="AB27" s="147"/>
    </row>
    <row r="28" spans="1:33" ht="13.5" customHeight="1" x14ac:dyDescent="0.2">
      <c r="A28" s="8" t="s">
        <v>16</v>
      </c>
      <c r="B28" s="109">
        <v>0</v>
      </c>
      <c r="C28" s="110">
        <v>13</v>
      </c>
      <c r="D28" s="108">
        <v>0</v>
      </c>
      <c r="E28" s="108">
        <v>17</v>
      </c>
      <c r="F28" s="109">
        <v>0</v>
      </c>
      <c r="G28" s="110">
        <v>16</v>
      </c>
      <c r="H28" s="12">
        <f t="shared" si="3"/>
        <v>0</v>
      </c>
      <c r="I28" s="13">
        <f t="shared" si="3"/>
        <v>46</v>
      </c>
      <c r="V28" s="146">
        <f t="shared" si="4"/>
        <v>8.3743842364532015E-2</v>
      </c>
      <c r="W28" s="137">
        <f t="shared" si="5"/>
        <v>119</v>
      </c>
      <c r="Y28" s="137">
        <v>32</v>
      </c>
      <c r="Z28" s="145">
        <v>41</v>
      </c>
      <c r="AA28" s="145">
        <f t="shared" si="6"/>
        <v>46</v>
      </c>
      <c r="AB28" s="147"/>
    </row>
    <row r="29" spans="1:33" ht="13.5" customHeight="1" x14ac:dyDescent="0.2">
      <c r="A29" s="8" t="s">
        <v>17</v>
      </c>
      <c r="B29" s="111">
        <v>0</v>
      </c>
      <c r="C29" s="112">
        <v>10</v>
      </c>
      <c r="D29" s="113">
        <v>0</v>
      </c>
      <c r="E29" s="113">
        <v>7</v>
      </c>
      <c r="F29" s="111">
        <v>0</v>
      </c>
      <c r="G29" s="112">
        <v>15</v>
      </c>
      <c r="H29" s="17">
        <f t="shared" si="3"/>
        <v>0</v>
      </c>
      <c r="I29" s="18">
        <f t="shared" si="3"/>
        <v>32</v>
      </c>
      <c r="V29" s="146">
        <f t="shared" si="4"/>
        <v>8.4447572132301196E-2</v>
      </c>
      <c r="W29" s="137">
        <f t="shared" si="5"/>
        <v>120</v>
      </c>
      <c r="Y29" s="137">
        <v>41</v>
      </c>
      <c r="Z29" s="145">
        <v>47</v>
      </c>
      <c r="AA29" s="145">
        <f t="shared" si="6"/>
        <v>32</v>
      </c>
      <c r="AB29" s="147"/>
    </row>
    <row r="30" spans="1:33" ht="13.5" customHeight="1" x14ac:dyDescent="0.2">
      <c r="A30" s="8" t="s">
        <v>18</v>
      </c>
      <c r="B30" s="111">
        <v>0</v>
      </c>
      <c r="C30" s="112">
        <v>15</v>
      </c>
      <c r="D30" s="113">
        <v>0</v>
      </c>
      <c r="E30" s="113">
        <v>0</v>
      </c>
      <c r="F30" s="111">
        <v>1</v>
      </c>
      <c r="G30" s="112">
        <v>21</v>
      </c>
      <c r="H30" s="17">
        <f t="shared" si="3"/>
        <v>1</v>
      </c>
      <c r="I30" s="18">
        <f t="shared" si="3"/>
        <v>36</v>
      </c>
      <c r="V30" s="146">
        <f t="shared" si="4"/>
        <v>6.6854327938071778E-2</v>
      </c>
      <c r="W30" s="137">
        <f t="shared" si="5"/>
        <v>95</v>
      </c>
      <c r="Y30" s="137">
        <v>27</v>
      </c>
      <c r="Z30" s="145">
        <v>31</v>
      </c>
      <c r="AA30" s="145">
        <f t="shared" si="6"/>
        <v>37</v>
      </c>
      <c r="AB30" s="147"/>
    </row>
    <row r="31" spans="1:33" ht="13.5" customHeight="1" x14ac:dyDescent="0.2">
      <c r="A31" s="8" t="s">
        <v>19</v>
      </c>
      <c r="B31" s="114">
        <v>0</v>
      </c>
      <c r="C31" s="115">
        <v>10</v>
      </c>
      <c r="D31" s="116">
        <v>0</v>
      </c>
      <c r="E31" s="116">
        <v>2</v>
      </c>
      <c r="F31" s="114">
        <v>0</v>
      </c>
      <c r="G31" s="115">
        <v>13</v>
      </c>
      <c r="H31" s="24">
        <f t="shared" si="3"/>
        <v>0</v>
      </c>
      <c r="I31" s="25">
        <f t="shared" si="3"/>
        <v>25</v>
      </c>
      <c r="V31" s="146">
        <f t="shared" si="4"/>
        <v>5.840957072484166E-2</v>
      </c>
      <c r="W31" s="137">
        <f t="shared" si="5"/>
        <v>83</v>
      </c>
      <c r="Y31" s="137">
        <v>32</v>
      </c>
      <c r="Z31" s="145">
        <v>26</v>
      </c>
      <c r="AA31" s="145">
        <f t="shared" si="6"/>
        <v>25</v>
      </c>
      <c r="AB31" s="147"/>
    </row>
    <row r="32" spans="1:33" ht="13.5" customHeight="1" x14ac:dyDescent="0.2">
      <c r="A32" s="20" t="s">
        <v>4</v>
      </c>
      <c r="B32" s="26">
        <f t="shared" ref="B32:I32" si="7">SUM(B20:B31)</f>
        <v>0</v>
      </c>
      <c r="C32" s="27">
        <f t="shared" si="7"/>
        <v>160</v>
      </c>
      <c r="D32" s="26">
        <f t="shared" si="7"/>
        <v>0</v>
      </c>
      <c r="E32" s="28">
        <f t="shared" si="7"/>
        <v>106</v>
      </c>
      <c r="F32" s="27">
        <f t="shared" si="7"/>
        <v>2</v>
      </c>
      <c r="G32" s="27">
        <f t="shared" si="7"/>
        <v>225</v>
      </c>
      <c r="H32" s="26">
        <f t="shared" si="7"/>
        <v>2</v>
      </c>
      <c r="I32" s="28">
        <f t="shared" si="7"/>
        <v>491</v>
      </c>
      <c r="V32" s="146">
        <f>W32/1421</f>
        <v>1</v>
      </c>
      <c r="W32" s="148">
        <f>SUM(W20:W31)</f>
        <v>1421</v>
      </c>
      <c r="X32" s="149"/>
      <c r="Y32" s="149">
        <f>SUM(Y20:Y31)</f>
        <v>471</v>
      </c>
      <c r="Z32" s="149">
        <f>SUM(Z20:Z31)</f>
        <v>457</v>
      </c>
      <c r="AA32" s="149">
        <f>SUM(AA20:AA31)</f>
        <v>493</v>
      </c>
    </row>
    <row r="33" spans="1:28" ht="11.25" customHeight="1" x14ac:dyDescent="0.2">
      <c r="AB33" s="150"/>
    </row>
    <row r="34" spans="1:28" ht="11.25" customHeight="1" x14ac:dyDescent="0.2"/>
    <row r="35" spans="1:28" x14ac:dyDescent="0.2">
      <c r="A35" s="201" t="s">
        <v>72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W35" s="137" t="s">
        <v>34</v>
      </c>
      <c r="X35" s="137" t="s">
        <v>35</v>
      </c>
      <c r="Y35" s="137" t="s">
        <v>36</v>
      </c>
      <c r="Z35" s="137" t="s">
        <v>37</v>
      </c>
      <c r="AA35" s="137" t="s">
        <v>39</v>
      </c>
    </row>
    <row r="36" spans="1:28" x14ac:dyDescent="0.2">
      <c r="V36" s="137" t="s">
        <v>38</v>
      </c>
      <c r="W36" s="137">
        <v>33</v>
      </c>
      <c r="X36" s="137">
        <v>42</v>
      </c>
      <c r="Y36" s="137">
        <v>58</v>
      </c>
      <c r="Z36" s="137">
        <v>27</v>
      </c>
      <c r="AA36" s="137">
        <f>SUM(W36:Z36)</f>
        <v>160</v>
      </c>
    </row>
    <row r="37" spans="1:28" x14ac:dyDescent="0.2">
      <c r="V37" s="137" t="s">
        <v>33</v>
      </c>
      <c r="W37" s="137">
        <v>90</v>
      </c>
      <c r="X37" s="137">
        <v>59</v>
      </c>
      <c r="Y37" s="137">
        <v>48</v>
      </c>
      <c r="Z37" s="137">
        <v>30</v>
      </c>
      <c r="AA37" s="137">
        <f>SUM(W37:Z37)</f>
        <v>227</v>
      </c>
    </row>
    <row r="38" spans="1:28" x14ac:dyDescent="0.2">
      <c r="V38" s="137" t="s">
        <v>32</v>
      </c>
      <c r="W38" s="137">
        <v>6</v>
      </c>
      <c r="X38" s="137">
        <v>26</v>
      </c>
      <c r="Y38" s="137">
        <v>17</v>
      </c>
      <c r="Z38" s="137">
        <v>37</v>
      </c>
      <c r="AA38" s="137">
        <f>SUM(W38:Z38)</f>
        <v>86</v>
      </c>
    </row>
    <row r="39" spans="1:28" x14ac:dyDescent="0.2">
      <c r="V39" s="137" t="s">
        <v>31</v>
      </c>
      <c r="W39" s="137">
        <v>0</v>
      </c>
      <c r="X39" s="137">
        <v>1</v>
      </c>
      <c r="Y39" s="137">
        <v>1</v>
      </c>
      <c r="Z39" s="137">
        <v>18</v>
      </c>
      <c r="AA39" s="137">
        <f>SUM(W39:Z39)</f>
        <v>20</v>
      </c>
    </row>
    <row r="40" spans="1:28" x14ac:dyDescent="0.2">
      <c r="V40" s="137" t="s">
        <v>4</v>
      </c>
      <c r="W40" s="137">
        <f>SUM(W36:W39)</f>
        <v>129</v>
      </c>
      <c r="X40" s="137">
        <f>SUM(X36:X39)</f>
        <v>128</v>
      </c>
      <c r="Y40" s="137">
        <f>SUM(Y36:Y39)</f>
        <v>124</v>
      </c>
      <c r="Z40" s="137">
        <f>SUM(Z36:Z39)</f>
        <v>112</v>
      </c>
      <c r="AA40" s="137">
        <f>SUM(W40:Z40)</f>
        <v>493</v>
      </c>
    </row>
    <row r="41" spans="1:28" x14ac:dyDescent="0.2">
      <c r="AA41" s="146"/>
    </row>
    <row r="42" spans="1:28" x14ac:dyDescent="0.2">
      <c r="AA42" s="146"/>
    </row>
    <row r="43" spans="1:28" x14ac:dyDescent="0.2">
      <c r="V43" s="151"/>
      <c r="W43" s="151"/>
      <c r="X43" s="151"/>
      <c r="Y43" s="151"/>
      <c r="Z43" s="151"/>
      <c r="AA43" s="151"/>
    </row>
    <row r="44" spans="1:28" x14ac:dyDescent="0.2">
      <c r="V44" s="151"/>
      <c r="W44" s="151"/>
      <c r="X44" s="151"/>
      <c r="Y44" s="151"/>
      <c r="Z44" s="151"/>
      <c r="AA44" s="151"/>
    </row>
    <row r="45" spans="1:28" x14ac:dyDescent="0.2">
      <c r="V45" s="152"/>
      <c r="W45" s="153"/>
      <c r="X45" s="153"/>
      <c r="Y45" s="153"/>
      <c r="Z45" s="153"/>
      <c r="AA45" s="153"/>
    </row>
    <row r="46" spans="1:28" x14ac:dyDescent="0.2">
      <c r="V46" s="152"/>
      <c r="W46" s="153"/>
      <c r="X46" s="153"/>
      <c r="Y46" s="153"/>
      <c r="Z46" s="153"/>
      <c r="AA46" s="153"/>
    </row>
    <row r="47" spans="1:28" x14ac:dyDescent="0.2">
      <c r="V47" s="152"/>
      <c r="W47" s="153"/>
      <c r="X47" s="153"/>
      <c r="Y47" s="153"/>
      <c r="Z47" s="153"/>
      <c r="AA47" s="153"/>
    </row>
    <row r="48" spans="1:28" x14ac:dyDescent="0.2">
      <c r="V48" s="152"/>
      <c r="W48" s="153"/>
      <c r="X48" s="153"/>
      <c r="Y48" s="153"/>
      <c r="Z48" s="153"/>
      <c r="AA48" s="153"/>
    </row>
    <row r="49" spans="18:27" x14ac:dyDescent="0.2">
      <c r="V49" s="152"/>
      <c r="W49" s="153"/>
      <c r="X49" s="153"/>
      <c r="Y49" s="153"/>
      <c r="Z49" s="153"/>
      <c r="AA49" s="153"/>
    </row>
    <row r="50" spans="18:27" x14ac:dyDescent="0.2">
      <c r="V50" s="152"/>
      <c r="W50" s="153"/>
      <c r="X50" s="153"/>
      <c r="Y50" s="153"/>
      <c r="Z50" s="153"/>
      <c r="AA50" s="153"/>
    </row>
    <row r="51" spans="18:27" x14ac:dyDescent="0.2">
      <c r="V51" s="152"/>
      <c r="W51" s="153"/>
      <c r="X51" s="153"/>
      <c r="Y51" s="153"/>
      <c r="Z51" s="153"/>
      <c r="AA51" s="153"/>
    </row>
    <row r="53" spans="18:27" x14ac:dyDescent="0.2">
      <c r="R53" s="202" t="s">
        <v>20</v>
      </c>
      <c r="S53" s="202"/>
    </row>
    <row r="54" spans="18:27" ht="27" customHeight="1" x14ac:dyDescent="0.2"/>
    <row r="55" spans="18:27" ht="32.25" customHeight="1" x14ac:dyDescent="0.3">
      <c r="R55" s="214">
        <v>20</v>
      </c>
      <c r="S55" s="214"/>
      <c r="T55" s="214"/>
    </row>
  </sheetData>
  <mergeCells count="13">
    <mergeCell ref="R55:T55"/>
    <mergeCell ref="B18:C18"/>
    <mergeCell ref="D18:E18"/>
    <mergeCell ref="F18:G18"/>
    <mergeCell ref="H18:I18"/>
    <mergeCell ref="A35:S35"/>
    <mergeCell ref="R53:S53"/>
    <mergeCell ref="A4:S4"/>
    <mergeCell ref="B6:G6"/>
    <mergeCell ref="H6:M6"/>
    <mergeCell ref="N6:S6"/>
    <mergeCell ref="B17:I17"/>
    <mergeCell ref="K17:S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5"/>
  <sheetViews>
    <sheetView workbookViewId="0">
      <selection activeCell="R55" sqref="R55:T55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30"/>
    <col min="22" max="22" width="11.42578125" style="75" customWidth="1"/>
    <col min="23" max="23" width="9.140625" style="75"/>
    <col min="24" max="24" width="6.7109375" style="75" customWidth="1"/>
    <col min="25" max="25" width="8.28515625" style="75" customWidth="1"/>
    <col min="26" max="26" width="11.28515625" style="75" customWidth="1"/>
    <col min="27" max="27" width="9" style="75" customWidth="1"/>
    <col min="28" max="28" width="6.7109375" style="75" customWidth="1"/>
    <col min="29" max="29" width="9.140625" style="130"/>
    <col min="30" max="37" width="9.140625" style="134"/>
    <col min="38" max="16384" width="9.140625" style="1"/>
  </cols>
  <sheetData>
    <row r="2" spans="1:37" x14ac:dyDescent="0.2">
      <c r="H2" s="1" t="s">
        <v>6</v>
      </c>
    </row>
    <row r="4" spans="1:37" x14ac:dyDescent="0.2">
      <c r="A4" s="201" t="s">
        <v>69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37" s="2" customFormat="1" ht="6.75" customHeight="1" x14ac:dyDescent="0.2">
      <c r="U5" s="131"/>
      <c r="V5" s="117"/>
      <c r="W5" s="117"/>
      <c r="X5" s="117"/>
      <c r="Y5" s="117"/>
      <c r="Z5" s="117"/>
      <c r="AA5" s="117"/>
      <c r="AB5" s="117"/>
      <c r="AC5" s="131"/>
      <c r="AD5" s="135"/>
      <c r="AE5" s="135"/>
      <c r="AF5" s="135"/>
      <c r="AG5" s="135"/>
      <c r="AH5" s="135"/>
      <c r="AI5" s="135"/>
      <c r="AJ5" s="135"/>
      <c r="AK5" s="135"/>
    </row>
    <row r="6" spans="1:37" x14ac:dyDescent="0.2">
      <c r="B6" s="203" t="s">
        <v>21</v>
      </c>
      <c r="C6" s="204"/>
      <c r="D6" s="204"/>
      <c r="E6" s="204"/>
      <c r="F6" s="204"/>
      <c r="G6" s="205"/>
      <c r="H6" s="203" t="s">
        <v>22</v>
      </c>
      <c r="I6" s="204"/>
      <c r="J6" s="204"/>
      <c r="K6" s="204"/>
      <c r="L6" s="204"/>
      <c r="M6" s="205"/>
      <c r="N6" s="203" t="s">
        <v>23</v>
      </c>
      <c r="O6" s="204"/>
      <c r="P6" s="204"/>
      <c r="Q6" s="204"/>
      <c r="R6" s="204"/>
      <c r="S6" s="205"/>
    </row>
    <row r="7" spans="1:37" ht="80.25" customHeight="1" x14ac:dyDescent="0.2">
      <c r="A7" s="5"/>
      <c r="B7" s="7" t="s">
        <v>0</v>
      </c>
      <c r="C7" s="7" t="s">
        <v>3</v>
      </c>
      <c r="D7" s="7" t="s">
        <v>5</v>
      </c>
      <c r="E7" s="7" t="s">
        <v>1</v>
      </c>
      <c r="F7" s="7" t="s">
        <v>2</v>
      </c>
      <c r="G7" s="19" t="s">
        <v>4</v>
      </c>
      <c r="H7" s="7" t="s">
        <v>0</v>
      </c>
      <c r="I7" s="7" t="s">
        <v>3</v>
      </c>
      <c r="J7" s="7" t="s">
        <v>5</v>
      </c>
      <c r="K7" s="7" t="s">
        <v>1</v>
      </c>
      <c r="L7" s="7" t="s">
        <v>2</v>
      </c>
      <c r="M7" s="19" t="s">
        <v>4</v>
      </c>
      <c r="N7" s="7" t="s">
        <v>0</v>
      </c>
      <c r="O7" s="7" t="s">
        <v>3</v>
      </c>
      <c r="P7" s="7" t="s">
        <v>5</v>
      </c>
      <c r="Q7" s="7" t="s">
        <v>1</v>
      </c>
      <c r="R7" s="7" t="s">
        <v>2</v>
      </c>
      <c r="S7" s="19" t="s">
        <v>4</v>
      </c>
    </row>
    <row r="8" spans="1:37" s="4" customFormat="1" x14ac:dyDescent="0.2">
      <c r="A8" s="29" t="s">
        <v>4</v>
      </c>
      <c r="B8" s="40">
        <v>138</v>
      </c>
      <c r="C8" s="41">
        <v>128</v>
      </c>
      <c r="D8" s="40">
        <v>20</v>
      </c>
      <c r="E8" s="42">
        <v>77</v>
      </c>
      <c r="F8" s="40">
        <v>23</v>
      </c>
      <c r="G8" s="42">
        <f>SUM(B8:F8)</f>
        <v>386</v>
      </c>
      <c r="H8" s="40">
        <v>1</v>
      </c>
      <c r="I8" s="42">
        <v>1</v>
      </c>
      <c r="J8" s="40">
        <v>0</v>
      </c>
      <c r="K8" s="42">
        <v>6</v>
      </c>
      <c r="L8" s="40">
        <v>3</v>
      </c>
      <c r="M8" s="42">
        <f>SUM(H8:L8)</f>
        <v>11</v>
      </c>
      <c r="N8" s="40">
        <v>147</v>
      </c>
      <c r="O8" s="42">
        <v>140</v>
      </c>
      <c r="P8" s="40">
        <v>20</v>
      </c>
      <c r="Q8" s="42">
        <v>118</v>
      </c>
      <c r="R8" s="40">
        <v>21</v>
      </c>
      <c r="S8" s="40">
        <f>SUM(N8:R8)</f>
        <v>446</v>
      </c>
      <c r="U8" s="132"/>
      <c r="V8" s="77"/>
      <c r="W8" s="77"/>
      <c r="X8" s="77"/>
      <c r="Y8" s="77"/>
      <c r="Z8" s="77"/>
      <c r="AA8" s="77"/>
      <c r="AB8" s="77"/>
      <c r="AC8" s="132"/>
      <c r="AD8" s="136"/>
      <c r="AE8" s="136"/>
      <c r="AF8" s="136"/>
      <c r="AG8" s="136"/>
      <c r="AH8" s="136"/>
      <c r="AI8" s="136"/>
      <c r="AJ8" s="136"/>
      <c r="AK8" s="136"/>
    </row>
    <row r="9" spans="1:37" x14ac:dyDescent="0.2">
      <c r="A9" s="30" t="s">
        <v>24</v>
      </c>
      <c r="B9" s="43">
        <f>SUM(B10:B11)</f>
        <v>66</v>
      </c>
      <c r="C9" s="44">
        <f t="shared" ref="C9:R9" si="0">SUM(C10:C11)</f>
        <v>56</v>
      </c>
      <c r="D9" s="43">
        <f t="shared" si="0"/>
        <v>7</v>
      </c>
      <c r="E9" s="44">
        <f t="shared" si="0"/>
        <v>4</v>
      </c>
      <c r="F9" s="43">
        <f t="shared" si="0"/>
        <v>6</v>
      </c>
      <c r="G9" s="44">
        <f>SUM(B9:F9)</f>
        <v>139</v>
      </c>
      <c r="H9" s="43">
        <f t="shared" si="0"/>
        <v>0</v>
      </c>
      <c r="I9" s="44">
        <f t="shared" si="0"/>
        <v>1</v>
      </c>
      <c r="J9" s="43">
        <f t="shared" si="0"/>
        <v>0</v>
      </c>
      <c r="K9" s="44">
        <f t="shared" si="0"/>
        <v>2</v>
      </c>
      <c r="L9" s="43">
        <f t="shared" si="0"/>
        <v>2</v>
      </c>
      <c r="M9" s="72">
        <f t="shared" ref="M9:M14" si="1">SUM(H9:L9)</f>
        <v>5</v>
      </c>
      <c r="N9" s="69">
        <f t="shared" si="0"/>
        <v>68</v>
      </c>
      <c r="O9" s="68">
        <f t="shared" si="0"/>
        <v>57</v>
      </c>
      <c r="P9" s="69">
        <f t="shared" si="0"/>
        <v>7</v>
      </c>
      <c r="Q9" s="68">
        <f t="shared" si="0"/>
        <v>2</v>
      </c>
      <c r="R9" s="69">
        <f t="shared" si="0"/>
        <v>4</v>
      </c>
      <c r="S9" s="70">
        <f t="shared" ref="S9:S14" si="2">SUM(N9:R9)</f>
        <v>138</v>
      </c>
      <c r="Z9" s="79"/>
      <c r="AA9" s="79"/>
      <c r="AB9" s="79"/>
    </row>
    <row r="10" spans="1:37" x14ac:dyDescent="0.2">
      <c r="A10" s="58" t="s">
        <v>25</v>
      </c>
      <c r="B10" s="59">
        <v>51</v>
      </c>
      <c r="C10" s="60">
        <v>44</v>
      </c>
      <c r="D10" s="59">
        <v>6</v>
      </c>
      <c r="E10" s="60">
        <v>3</v>
      </c>
      <c r="F10" s="59">
        <v>5</v>
      </c>
      <c r="G10" s="61">
        <f t="shared" ref="G10:G14" si="3">SUM(B10:F10)</f>
        <v>109</v>
      </c>
      <c r="H10" s="59">
        <v>0</v>
      </c>
      <c r="I10" s="60">
        <v>1</v>
      </c>
      <c r="J10" s="59">
        <v>0</v>
      </c>
      <c r="K10" s="60">
        <v>1</v>
      </c>
      <c r="L10" s="59">
        <v>2</v>
      </c>
      <c r="M10" s="61">
        <f t="shared" si="1"/>
        <v>4</v>
      </c>
      <c r="N10" s="59">
        <v>53</v>
      </c>
      <c r="O10" s="60">
        <v>45</v>
      </c>
      <c r="P10" s="59">
        <v>6</v>
      </c>
      <c r="Q10" s="60">
        <v>2</v>
      </c>
      <c r="R10" s="59">
        <v>3</v>
      </c>
      <c r="S10" s="62">
        <f t="shared" si="2"/>
        <v>109</v>
      </c>
      <c r="V10" s="75" t="s">
        <v>57</v>
      </c>
      <c r="W10" s="75" t="s">
        <v>58</v>
      </c>
      <c r="X10" s="75" t="s">
        <v>59</v>
      </c>
      <c r="Z10" s="79"/>
      <c r="AA10" s="79"/>
      <c r="AB10" s="79"/>
    </row>
    <row r="11" spans="1:37" x14ac:dyDescent="0.2">
      <c r="A11" s="63" t="s">
        <v>26</v>
      </c>
      <c r="B11" s="64">
        <v>15</v>
      </c>
      <c r="C11" s="65">
        <v>12</v>
      </c>
      <c r="D11" s="64">
        <v>1</v>
      </c>
      <c r="E11" s="65">
        <v>1</v>
      </c>
      <c r="F11" s="64">
        <v>1</v>
      </c>
      <c r="G11" s="66">
        <f t="shared" si="3"/>
        <v>30</v>
      </c>
      <c r="H11" s="64">
        <v>0</v>
      </c>
      <c r="I11" s="65">
        <v>0</v>
      </c>
      <c r="J11" s="64">
        <v>0</v>
      </c>
      <c r="K11" s="65">
        <v>1</v>
      </c>
      <c r="L11" s="64">
        <v>0</v>
      </c>
      <c r="M11" s="66">
        <f t="shared" si="1"/>
        <v>1</v>
      </c>
      <c r="N11" s="64">
        <v>15</v>
      </c>
      <c r="O11" s="65">
        <v>12</v>
      </c>
      <c r="P11" s="64">
        <v>1</v>
      </c>
      <c r="Q11" s="65">
        <v>0</v>
      </c>
      <c r="R11" s="64">
        <v>1</v>
      </c>
      <c r="S11" s="67">
        <f t="shared" si="2"/>
        <v>29</v>
      </c>
      <c r="V11" s="75" t="s">
        <v>61</v>
      </c>
      <c r="W11" s="130">
        <v>20</v>
      </c>
      <c r="X11" s="130">
        <v>0</v>
      </c>
      <c r="Y11" s="130">
        <v>20</v>
      </c>
      <c r="Z11" s="79"/>
      <c r="AA11" s="79"/>
      <c r="AB11" s="79"/>
    </row>
    <row r="12" spans="1:37" x14ac:dyDescent="0.2">
      <c r="A12" s="54" t="s">
        <v>27</v>
      </c>
      <c r="B12" s="55">
        <f>SUM(B13:B14)</f>
        <v>9</v>
      </c>
      <c r="C12" s="53">
        <f t="shared" ref="C12:R12" si="4">SUM(C13:C14)</f>
        <v>27</v>
      </c>
      <c r="D12" s="55">
        <f t="shared" si="4"/>
        <v>5</v>
      </c>
      <c r="E12" s="53">
        <f t="shared" si="4"/>
        <v>1</v>
      </c>
      <c r="F12" s="55">
        <f t="shared" si="4"/>
        <v>1</v>
      </c>
      <c r="G12" s="53">
        <f>SUM(G13:G14)</f>
        <v>43</v>
      </c>
      <c r="H12" s="55">
        <f t="shared" si="4"/>
        <v>0</v>
      </c>
      <c r="I12" s="53">
        <f t="shared" si="4"/>
        <v>0</v>
      </c>
      <c r="J12" s="55">
        <f t="shared" si="4"/>
        <v>0</v>
      </c>
      <c r="K12" s="53">
        <f t="shared" si="4"/>
        <v>0</v>
      </c>
      <c r="L12" s="55">
        <f t="shared" si="4"/>
        <v>0</v>
      </c>
      <c r="M12" s="56">
        <f t="shared" si="1"/>
        <v>0</v>
      </c>
      <c r="N12" s="71">
        <f t="shared" si="4"/>
        <v>9</v>
      </c>
      <c r="O12" s="56">
        <f t="shared" si="4"/>
        <v>27</v>
      </c>
      <c r="P12" s="71">
        <f t="shared" si="4"/>
        <v>5</v>
      </c>
      <c r="Q12" s="56">
        <f t="shared" si="4"/>
        <v>5</v>
      </c>
      <c r="R12" s="71">
        <f t="shared" si="4"/>
        <v>1</v>
      </c>
      <c r="S12" s="57">
        <f t="shared" si="2"/>
        <v>47</v>
      </c>
      <c r="V12" s="75" t="s">
        <v>62</v>
      </c>
      <c r="W12" s="130">
        <v>23</v>
      </c>
      <c r="X12" s="130">
        <v>3</v>
      </c>
      <c r="Y12" s="130">
        <v>21</v>
      </c>
      <c r="Z12" s="79"/>
      <c r="AA12" s="79"/>
      <c r="AB12" s="79"/>
    </row>
    <row r="13" spans="1:37" x14ac:dyDescent="0.2">
      <c r="A13" s="58" t="s">
        <v>25</v>
      </c>
      <c r="B13" s="59">
        <v>9</v>
      </c>
      <c r="C13" s="60">
        <v>25</v>
      </c>
      <c r="D13" s="59">
        <v>3</v>
      </c>
      <c r="E13" s="60">
        <v>1</v>
      </c>
      <c r="F13" s="59">
        <v>1</v>
      </c>
      <c r="G13" s="61">
        <f t="shared" si="3"/>
        <v>39</v>
      </c>
      <c r="H13" s="59">
        <v>0</v>
      </c>
      <c r="I13" s="60">
        <v>0</v>
      </c>
      <c r="J13" s="59">
        <v>0</v>
      </c>
      <c r="K13" s="60">
        <v>0</v>
      </c>
      <c r="L13" s="59">
        <v>0</v>
      </c>
      <c r="M13" s="61">
        <f t="shared" si="1"/>
        <v>0</v>
      </c>
      <c r="N13" s="59">
        <v>9</v>
      </c>
      <c r="O13" s="60">
        <v>25</v>
      </c>
      <c r="P13" s="59">
        <v>3</v>
      </c>
      <c r="Q13" s="60">
        <v>5</v>
      </c>
      <c r="R13" s="59">
        <v>1</v>
      </c>
      <c r="S13" s="62">
        <f t="shared" si="2"/>
        <v>43</v>
      </c>
      <c r="V13" s="75" t="s">
        <v>63</v>
      </c>
      <c r="W13" s="130">
        <v>128</v>
      </c>
      <c r="X13" s="130">
        <v>1</v>
      </c>
      <c r="Y13" s="130">
        <v>140</v>
      </c>
      <c r="Z13" s="79"/>
      <c r="AA13" s="79"/>
      <c r="AB13" s="79"/>
    </row>
    <row r="14" spans="1:37" x14ac:dyDescent="0.2">
      <c r="A14" s="63" t="s">
        <v>28</v>
      </c>
      <c r="B14" s="64">
        <v>0</v>
      </c>
      <c r="C14" s="65">
        <v>2</v>
      </c>
      <c r="D14" s="64">
        <v>2</v>
      </c>
      <c r="E14" s="65">
        <v>0</v>
      </c>
      <c r="F14" s="64">
        <v>0</v>
      </c>
      <c r="G14" s="66">
        <f t="shared" si="3"/>
        <v>4</v>
      </c>
      <c r="H14" s="64">
        <v>0</v>
      </c>
      <c r="I14" s="65">
        <v>0</v>
      </c>
      <c r="J14" s="64">
        <v>0</v>
      </c>
      <c r="K14" s="65">
        <v>0</v>
      </c>
      <c r="L14" s="64">
        <v>0</v>
      </c>
      <c r="M14" s="66">
        <f t="shared" si="1"/>
        <v>0</v>
      </c>
      <c r="N14" s="64">
        <v>0</v>
      </c>
      <c r="O14" s="65">
        <v>2</v>
      </c>
      <c r="P14" s="64">
        <v>2</v>
      </c>
      <c r="Q14" s="65">
        <v>0</v>
      </c>
      <c r="R14" s="64">
        <v>0</v>
      </c>
      <c r="S14" s="67">
        <f t="shared" si="2"/>
        <v>4</v>
      </c>
      <c r="V14" s="75" t="s">
        <v>64</v>
      </c>
      <c r="W14" s="130">
        <v>138</v>
      </c>
      <c r="X14" s="130">
        <v>1</v>
      </c>
      <c r="Y14" s="130">
        <v>147</v>
      </c>
      <c r="Z14" s="81"/>
      <c r="AA14" s="81"/>
      <c r="AB14" s="81"/>
    </row>
    <row r="15" spans="1:37" x14ac:dyDescent="0.2">
      <c r="A15" s="3"/>
      <c r="V15" s="75" t="s">
        <v>65</v>
      </c>
      <c r="W15" s="130">
        <v>77</v>
      </c>
      <c r="X15" s="130">
        <v>6</v>
      </c>
      <c r="Y15" s="130">
        <v>118</v>
      </c>
      <c r="Z15" s="81"/>
      <c r="AA15" s="81"/>
      <c r="AB15" s="81"/>
    </row>
    <row r="16" spans="1:37" x14ac:dyDescent="0.2">
      <c r="V16" s="75" t="s">
        <v>60</v>
      </c>
      <c r="W16" s="75">
        <f>SUM(W11:W15)</f>
        <v>386</v>
      </c>
      <c r="X16" s="75">
        <f t="shared" ref="X16:Y16" si="5">SUM(X11:X15)</f>
        <v>11</v>
      </c>
      <c r="Y16" s="75">
        <f t="shared" si="5"/>
        <v>446</v>
      </c>
      <c r="Z16" s="81"/>
      <c r="AA16" s="81"/>
      <c r="AB16" s="81"/>
    </row>
    <row r="17" spans="1:37" ht="15.75" customHeight="1" x14ac:dyDescent="0.2">
      <c r="A17" s="5"/>
      <c r="B17" s="206" t="s">
        <v>68</v>
      </c>
      <c r="C17" s="206"/>
      <c r="D17" s="206"/>
      <c r="E17" s="206"/>
      <c r="F17" s="206"/>
      <c r="G17" s="206"/>
      <c r="H17" s="206"/>
      <c r="I17" s="206"/>
      <c r="K17" s="207" t="s">
        <v>67</v>
      </c>
      <c r="L17" s="207"/>
      <c r="M17" s="207"/>
      <c r="N17" s="207"/>
      <c r="O17" s="207"/>
      <c r="P17" s="207"/>
      <c r="Q17" s="207"/>
      <c r="R17" s="207"/>
      <c r="S17" s="207"/>
      <c r="Z17" s="81"/>
      <c r="AA17" s="81"/>
      <c r="AB17" s="81"/>
    </row>
    <row r="18" spans="1:37" ht="15.75" customHeight="1" x14ac:dyDescent="0.2">
      <c r="A18" s="5"/>
      <c r="B18" s="199" t="s">
        <v>30</v>
      </c>
      <c r="C18" s="199"/>
      <c r="D18" s="199" t="s">
        <v>31</v>
      </c>
      <c r="E18" s="199"/>
      <c r="F18" s="199" t="s">
        <v>33</v>
      </c>
      <c r="G18" s="199"/>
      <c r="H18" s="200" t="s">
        <v>4</v>
      </c>
      <c r="I18" s="200"/>
      <c r="W18" s="77"/>
      <c r="X18" s="77"/>
      <c r="Y18" s="77"/>
      <c r="Z18" s="81"/>
      <c r="AA18" s="81"/>
      <c r="AB18" s="81"/>
    </row>
    <row r="19" spans="1:37" s="2" customFormat="1" ht="46.5" customHeight="1" x14ac:dyDescent="0.2">
      <c r="A19" s="6"/>
      <c r="B19" s="31" t="s">
        <v>29</v>
      </c>
      <c r="C19" s="32" t="s">
        <v>23</v>
      </c>
      <c r="D19" s="31" t="s">
        <v>29</v>
      </c>
      <c r="E19" s="32" t="s">
        <v>23</v>
      </c>
      <c r="F19" s="31" t="s">
        <v>29</v>
      </c>
      <c r="G19" s="32" t="s">
        <v>23</v>
      </c>
      <c r="H19" s="33" t="s">
        <v>29</v>
      </c>
      <c r="I19" s="34" t="s">
        <v>23</v>
      </c>
      <c r="U19" s="131"/>
      <c r="V19" s="117"/>
      <c r="W19" s="117"/>
      <c r="X19" s="117"/>
      <c r="Y19" s="117">
        <v>2014</v>
      </c>
      <c r="Z19" s="118">
        <v>2013</v>
      </c>
      <c r="AA19" s="118">
        <v>2015</v>
      </c>
      <c r="AB19" s="118"/>
      <c r="AC19" s="131"/>
      <c r="AD19" s="135"/>
      <c r="AE19" s="135"/>
      <c r="AF19" s="135"/>
      <c r="AG19" s="135"/>
      <c r="AH19" s="135"/>
      <c r="AI19" s="135"/>
      <c r="AJ19" s="135"/>
      <c r="AK19" s="135"/>
    </row>
    <row r="20" spans="1:37" ht="13.5" customHeight="1" x14ac:dyDescent="0.2">
      <c r="A20" s="8" t="s">
        <v>8</v>
      </c>
      <c r="B20" s="109">
        <v>1</v>
      </c>
      <c r="C20" s="110">
        <v>6</v>
      </c>
      <c r="D20" s="108">
        <v>0</v>
      </c>
      <c r="E20" s="108">
        <v>0</v>
      </c>
      <c r="F20" s="109">
        <v>1</v>
      </c>
      <c r="G20" s="110">
        <v>20</v>
      </c>
      <c r="H20" s="12">
        <f>B20+D20+F20</f>
        <v>2</v>
      </c>
      <c r="I20" s="13">
        <f>C20+E20+G20</f>
        <v>26</v>
      </c>
      <c r="V20" s="119">
        <f>W20/1419</f>
        <v>6.2720225510923183E-2</v>
      </c>
      <c r="W20" s="75">
        <f>SUM(Y20:AB20)</f>
        <v>89</v>
      </c>
      <c r="Y20" s="75">
        <v>31</v>
      </c>
      <c r="Z20" s="118">
        <v>30</v>
      </c>
      <c r="AA20" s="118">
        <f>H20+I20</f>
        <v>28</v>
      </c>
      <c r="AB20" s="120"/>
    </row>
    <row r="21" spans="1:37" ht="13.5" customHeight="1" x14ac:dyDescent="0.2">
      <c r="A21" s="8" t="s">
        <v>9</v>
      </c>
      <c r="B21" s="111">
        <v>0</v>
      </c>
      <c r="C21" s="112">
        <v>12</v>
      </c>
      <c r="D21" s="113">
        <v>0</v>
      </c>
      <c r="E21" s="113">
        <v>0</v>
      </c>
      <c r="F21" s="111">
        <v>0</v>
      </c>
      <c r="G21" s="112">
        <v>17</v>
      </c>
      <c r="H21" s="17">
        <f t="shared" ref="H21:I31" si="6">B21+D21+F21</f>
        <v>0</v>
      </c>
      <c r="I21" s="18">
        <f t="shared" si="6"/>
        <v>29</v>
      </c>
      <c r="V21" s="119">
        <f t="shared" ref="V21:V32" si="7">W21/1419</f>
        <v>5.4968287526427059E-2</v>
      </c>
      <c r="W21" s="75">
        <f t="shared" ref="W21:W31" si="8">SUM(Y21:AB21)</f>
        <v>78</v>
      </c>
      <c r="Y21" s="75">
        <v>17</v>
      </c>
      <c r="Z21" s="118">
        <v>32</v>
      </c>
      <c r="AA21" s="118">
        <f t="shared" ref="AA21:AA31" si="9">H21+I21</f>
        <v>29</v>
      </c>
      <c r="AB21" s="120"/>
    </row>
    <row r="22" spans="1:37" ht="13.5" customHeight="1" x14ac:dyDescent="0.2">
      <c r="A22" s="8" t="s">
        <v>10</v>
      </c>
      <c r="B22" s="109">
        <v>0</v>
      </c>
      <c r="C22" s="110">
        <v>11</v>
      </c>
      <c r="D22" s="108">
        <v>0</v>
      </c>
      <c r="E22" s="108">
        <v>3</v>
      </c>
      <c r="F22" s="109">
        <v>0</v>
      </c>
      <c r="G22" s="110">
        <v>9</v>
      </c>
      <c r="H22" s="12">
        <f t="shared" si="6"/>
        <v>0</v>
      </c>
      <c r="I22" s="13">
        <f t="shared" si="6"/>
        <v>23</v>
      </c>
      <c r="V22" s="119">
        <f t="shared" si="7"/>
        <v>5.7082452431289642E-2</v>
      </c>
      <c r="W22" s="75">
        <f t="shared" si="8"/>
        <v>81</v>
      </c>
      <c r="Y22" s="75">
        <v>35</v>
      </c>
      <c r="Z22" s="118">
        <v>23</v>
      </c>
      <c r="AA22" s="118">
        <f t="shared" si="9"/>
        <v>23</v>
      </c>
      <c r="AB22" s="120"/>
    </row>
    <row r="23" spans="1:37" ht="13.5" customHeight="1" x14ac:dyDescent="0.2">
      <c r="A23" s="8" t="s">
        <v>11</v>
      </c>
      <c r="B23" s="111">
        <v>0</v>
      </c>
      <c r="C23" s="112">
        <v>12</v>
      </c>
      <c r="D23" s="113">
        <v>0</v>
      </c>
      <c r="E23" s="113">
        <v>2</v>
      </c>
      <c r="F23" s="111">
        <v>1</v>
      </c>
      <c r="G23" s="112">
        <v>19</v>
      </c>
      <c r="H23" s="17">
        <f t="shared" si="6"/>
        <v>1</v>
      </c>
      <c r="I23" s="18">
        <f t="shared" si="6"/>
        <v>33</v>
      </c>
      <c r="V23" s="119">
        <f t="shared" si="7"/>
        <v>8.0338266384778007E-2</v>
      </c>
      <c r="W23" s="75">
        <f t="shared" si="8"/>
        <v>114</v>
      </c>
      <c r="Y23" s="75">
        <v>46</v>
      </c>
      <c r="Z23" s="118">
        <v>34</v>
      </c>
      <c r="AA23" s="118">
        <f t="shared" si="9"/>
        <v>34</v>
      </c>
      <c r="AB23" s="120"/>
    </row>
    <row r="24" spans="1:37" ht="13.5" customHeight="1" x14ac:dyDescent="0.2">
      <c r="A24" s="8" t="s">
        <v>12</v>
      </c>
      <c r="B24" s="109">
        <v>0</v>
      </c>
      <c r="C24" s="110">
        <v>15</v>
      </c>
      <c r="D24" s="108">
        <v>0</v>
      </c>
      <c r="E24" s="108">
        <v>7</v>
      </c>
      <c r="F24" s="109">
        <v>0</v>
      </c>
      <c r="G24" s="110">
        <v>35</v>
      </c>
      <c r="H24" s="12">
        <f t="shared" si="6"/>
        <v>0</v>
      </c>
      <c r="I24" s="13">
        <f t="shared" si="6"/>
        <v>57</v>
      </c>
      <c r="V24" s="119">
        <f t="shared" si="7"/>
        <v>0.12050739957716702</v>
      </c>
      <c r="W24" s="75">
        <f t="shared" si="8"/>
        <v>171</v>
      </c>
      <c r="Y24" s="75">
        <v>51</v>
      </c>
      <c r="Z24" s="118">
        <v>63</v>
      </c>
      <c r="AA24" s="118">
        <f t="shared" si="9"/>
        <v>57</v>
      </c>
      <c r="AB24" s="120"/>
    </row>
    <row r="25" spans="1:37" ht="13.5" customHeight="1" x14ac:dyDescent="0.2">
      <c r="A25" s="8" t="s">
        <v>13</v>
      </c>
      <c r="B25" s="111">
        <v>0</v>
      </c>
      <c r="C25" s="112">
        <v>14</v>
      </c>
      <c r="D25" s="113">
        <v>0</v>
      </c>
      <c r="E25" s="113">
        <v>15</v>
      </c>
      <c r="F25" s="111">
        <v>0</v>
      </c>
      <c r="G25" s="112">
        <v>17</v>
      </c>
      <c r="H25" s="17">
        <f t="shared" si="6"/>
        <v>0</v>
      </c>
      <c r="I25" s="18">
        <f t="shared" si="6"/>
        <v>46</v>
      </c>
      <c r="V25" s="119">
        <f t="shared" si="7"/>
        <v>9.5137420718816063E-2</v>
      </c>
      <c r="W25" s="75">
        <f t="shared" si="8"/>
        <v>135</v>
      </c>
      <c r="Y25" s="75">
        <v>43</v>
      </c>
      <c r="Z25" s="118">
        <v>46</v>
      </c>
      <c r="AA25" s="118">
        <f t="shared" si="9"/>
        <v>46</v>
      </c>
      <c r="AB25" s="120"/>
    </row>
    <row r="26" spans="1:37" ht="13.5" customHeight="1" x14ac:dyDescent="0.2">
      <c r="A26" s="8" t="s">
        <v>14</v>
      </c>
      <c r="B26" s="109">
        <v>1</v>
      </c>
      <c r="C26" s="110">
        <v>8</v>
      </c>
      <c r="D26" s="108">
        <v>0</v>
      </c>
      <c r="E26" s="108">
        <v>8</v>
      </c>
      <c r="F26" s="109">
        <v>0</v>
      </c>
      <c r="G26" s="110">
        <v>27</v>
      </c>
      <c r="H26" s="12">
        <f t="shared" si="6"/>
        <v>1</v>
      </c>
      <c r="I26" s="13">
        <f t="shared" si="6"/>
        <v>43</v>
      </c>
      <c r="V26" s="119">
        <f t="shared" si="7"/>
        <v>0.10500352360817478</v>
      </c>
      <c r="W26" s="75">
        <f t="shared" si="8"/>
        <v>149</v>
      </c>
      <c r="Y26" s="75">
        <v>54</v>
      </c>
      <c r="Z26" s="118">
        <v>51</v>
      </c>
      <c r="AA26" s="118">
        <f t="shared" si="9"/>
        <v>44</v>
      </c>
      <c r="AB26" s="120"/>
    </row>
    <row r="27" spans="1:37" ht="13.5" customHeight="1" x14ac:dyDescent="0.2">
      <c r="A27" s="8" t="s">
        <v>15</v>
      </c>
      <c r="B27" s="111">
        <v>1</v>
      </c>
      <c r="C27" s="112">
        <v>16</v>
      </c>
      <c r="D27" s="113">
        <v>0</v>
      </c>
      <c r="E27" s="113">
        <v>10</v>
      </c>
      <c r="F27" s="111">
        <v>3</v>
      </c>
      <c r="G27" s="112">
        <v>21</v>
      </c>
      <c r="H27" s="17">
        <f t="shared" si="6"/>
        <v>4</v>
      </c>
      <c r="I27" s="18">
        <f t="shared" si="6"/>
        <v>47</v>
      </c>
      <c r="V27" s="119">
        <f t="shared" si="7"/>
        <v>0.11980267794221283</v>
      </c>
      <c r="W27" s="75">
        <f t="shared" si="8"/>
        <v>170</v>
      </c>
      <c r="Y27" s="75">
        <v>62</v>
      </c>
      <c r="Z27" s="118">
        <v>57</v>
      </c>
      <c r="AA27" s="118">
        <f t="shared" si="9"/>
        <v>51</v>
      </c>
      <c r="AB27" s="120"/>
    </row>
    <row r="28" spans="1:37" ht="13.5" customHeight="1" x14ac:dyDescent="0.2">
      <c r="A28" s="8" t="s">
        <v>16</v>
      </c>
      <c r="B28" s="109">
        <v>1</v>
      </c>
      <c r="C28" s="110">
        <v>12</v>
      </c>
      <c r="D28" s="108">
        <v>0</v>
      </c>
      <c r="E28" s="108">
        <v>13</v>
      </c>
      <c r="F28" s="109">
        <v>0</v>
      </c>
      <c r="G28" s="110">
        <v>15</v>
      </c>
      <c r="H28" s="12">
        <f t="shared" si="6"/>
        <v>1</v>
      </c>
      <c r="I28" s="13">
        <f t="shared" si="6"/>
        <v>40</v>
      </c>
      <c r="V28" s="119">
        <f t="shared" si="7"/>
        <v>7.9633544749823815E-2</v>
      </c>
      <c r="W28" s="75">
        <f t="shared" si="8"/>
        <v>113</v>
      </c>
      <c r="Y28" s="75">
        <v>32</v>
      </c>
      <c r="Z28" s="118">
        <v>40</v>
      </c>
      <c r="AA28" s="118">
        <f t="shared" si="9"/>
        <v>41</v>
      </c>
      <c r="AB28" s="120"/>
    </row>
    <row r="29" spans="1:37" ht="13.5" customHeight="1" x14ac:dyDescent="0.2">
      <c r="A29" s="8" t="s">
        <v>17</v>
      </c>
      <c r="B29" s="111">
        <v>1</v>
      </c>
      <c r="C29" s="112">
        <v>10</v>
      </c>
      <c r="D29" s="113">
        <v>0</v>
      </c>
      <c r="E29" s="113">
        <v>13</v>
      </c>
      <c r="F29" s="111">
        <v>1</v>
      </c>
      <c r="G29" s="112">
        <v>22</v>
      </c>
      <c r="H29" s="17">
        <f t="shared" si="6"/>
        <v>2</v>
      </c>
      <c r="I29" s="18">
        <f t="shared" si="6"/>
        <v>45</v>
      </c>
      <c r="V29" s="119">
        <f t="shared" si="7"/>
        <v>9.020436927413672E-2</v>
      </c>
      <c r="W29" s="75">
        <f t="shared" si="8"/>
        <v>128</v>
      </c>
      <c r="Y29" s="75">
        <v>41</v>
      </c>
      <c r="Z29" s="118">
        <v>40</v>
      </c>
      <c r="AA29" s="118">
        <f t="shared" si="9"/>
        <v>47</v>
      </c>
      <c r="AB29" s="120"/>
    </row>
    <row r="30" spans="1:37" ht="13.5" customHeight="1" x14ac:dyDescent="0.2">
      <c r="A30" s="8" t="s">
        <v>18</v>
      </c>
      <c r="B30" s="111">
        <v>0</v>
      </c>
      <c r="C30" s="112">
        <v>11</v>
      </c>
      <c r="D30" s="113">
        <v>0</v>
      </c>
      <c r="E30" s="113">
        <v>3</v>
      </c>
      <c r="F30" s="111">
        <v>0</v>
      </c>
      <c r="G30" s="112">
        <v>17</v>
      </c>
      <c r="H30" s="17">
        <f t="shared" si="6"/>
        <v>0</v>
      </c>
      <c r="I30" s="18">
        <f t="shared" si="6"/>
        <v>31</v>
      </c>
      <c r="V30" s="119">
        <f t="shared" si="7"/>
        <v>7.4700493305144472E-2</v>
      </c>
      <c r="W30" s="75">
        <f t="shared" si="8"/>
        <v>106</v>
      </c>
      <c r="Y30" s="75">
        <v>27</v>
      </c>
      <c r="Z30" s="118">
        <v>48</v>
      </c>
      <c r="AA30" s="118">
        <f t="shared" si="9"/>
        <v>31</v>
      </c>
      <c r="AB30" s="120"/>
    </row>
    <row r="31" spans="1:37" ht="13.5" customHeight="1" x14ac:dyDescent="0.2">
      <c r="A31" s="8" t="s">
        <v>19</v>
      </c>
      <c r="B31" s="114">
        <v>0</v>
      </c>
      <c r="C31" s="115">
        <v>11</v>
      </c>
      <c r="D31" s="116">
        <v>0</v>
      </c>
      <c r="E31" s="116">
        <v>0</v>
      </c>
      <c r="F31" s="114">
        <v>0</v>
      </c>
      <c r="G31" s="115">
        <v>15</v>
      </c>
      <c r="H31" s="24">
        <f t="shared" si="6"/>
        <v>0</v>
      </c>
      <c r="I31" s="25">
        <f t="shared" si="6"/>
        <v>26</v>
      </c>
      <c r="V31" s="119">
        <f t="shared" si="7"/>
        <v>5.9901338971106416E-2</v>
      </c>
      <c r="W31" s="75">
        <f t="shared" si="8"/>
        <v>85</v>
      </c>
      <c r="Y31" s="75">
        <v>32</v>
      </c>
      <c r="Z31" s="118">
        <v>27</v>
      </c>
      <c r="AA31" s="118">
        <f t="shared" si="9"/>
        <v>26</v>
      </c>
      <c r="AB31" s="120"/>
    </row>
    <row r="32" spans="1:37" ht="13.5" customHeight="1" x14ac:dyDescent="0.2">
      <c r="A32" s="20" t="s">
        <v>4</v>
      </c>
      <c r="B32" s="26">
        <f>SUM(B20:B31)</f>
        <v>5</v>
      </c>
      <c r="C32" s="27">
        <f t="shared" ref="C32:I32" si="10">SUM(C20:C31)</f>
        <v>138</v>
      </c>
      <c r="D32" s="26">
        <f>SUM(D20:D31)</f>
        <v>0</v>
      </c>
      <c r="E32" s="28">
        <f t="shared" si="10"/>
        <v>74</v>
      </c>
      <c r="F32" s="27">
        <f>SUM(F20:F31)</f>
        <v>6</v>
      </c>
      <c r="G32" s="27">
        <f t="shared" si="10"/>
        <v>234</v>
      </c>
      <c r="H32" s="26">
        <f t="shared" si="10"/>
        <v>11</v>
      </c>
      <c r="I32" s="28">
        <f t="shared" si="10"/>
        <v>446</v>
      </c>
      <c r="V32" s="119">
        <f t="shared" si="7"/>
        <v>1</v>
      </c>
      <c r="W32" s="121">
        <f>SUM(W20:W31)</f>
        <v>1419</v>
      </c>
      <c r="X32" s="122"/>
      <c r="Y32" s="122">
        <v>471</v>
      </c>
      <c r="Z32" s="122">
        <v>491</v>
      </c>
      <c r="AA32" s="122">
        <f>SUM(AA20:AA31)</f>
        <v>457</v>
      </c>
    </row>
    <row r="33" spans="1:28" ht="11.25" customHeight="1" x14ac:dyDescent="0.2">
      <c r="AB33" s="123"/>
    </row>
    <row r="34" spans="1:28" ht="11.25" customHeight="1" x14ac:dyDescent="0.2"/>
    <row r="35" spans="1:28" x14ac:dyDescent="0.2">
      <c r="A35" s="201" t="s">
        <v>66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W35" s="75" t="s">
        <v>34</v>
      </c>
      <c r="X35" s="75" t="s">
        <v>35</v>
      </c>
      <c r="Y35" s="75" t="s">
        <v>36</v>
      </c>
      <c r="Z35" s="75" t="s">
        <v>37</v>
      </c>
      <c r="AA35" s="75" t="s">
        <v>39</v>
      </c>
    </row>
    <row r="36" spans="1:28" x14ac:dyDescent="0.2">
      <c r="V36" s="75" t="s">
        <v>38</v>
      </c>
      <c r="W36" s="75">
        <v>21</v>
      </c>
      <c r="X36" s="75">
        <v>42</v>
      </c>
      <c r="Y36" s="75">
        <v>46</v>
      </c>
      <c r="Z36" s="75">
        <v>34</v>
      </c>
      <c r="AA36" s="75">
        <f>SUM(W36:Z36)</f>
        <v>143</v>
      </c>
    </row>
    <row r="37" spans="1:28" x14ac:dyDescent="0.2">
      <c r="V37" s="75" t="s">
        <v>33</v>
      </c>
      <c r="W37" s="75">
        <v>94</v>
      </c>
      <c r="X37" s="75">
        <v>48</v>
      </c>
      <c r="Y37" s="75">
        <v>52</v>
      </c>
      <c r="Z37" s="75">
        <v>46</v>
      </c>
      <c r="AA37" s="75">
        <f>SUM(W37:Z37)</f>
        <v>240</v>
      </c>
    </row>
    <row r="38" spans="1:28" x14ac:dyDescent="0.2">
      <c r="V38" s="75" t="s">
        <v>32</v>
      </c>
      <c r="W38" s="75">
        <v>1</v>
      </c>
      <c r="X38" s="75">
        <v>11</v>
      </c>
      <c r="Y38" s="75">
        <v>22</v>
      </c>
      <c r="Z38" s="75">
        <v>25</v>
      </c>
      <c r="AA38" s="75">
        <f>SUM(W38:Z38)</f>
        <v>59</v>
      </c>
    </row>
    <row r="39" spans="1:28" x14ac:dyDescent="0.2">
      <c r="V39" s="75" t="s">
        <v>31</v>
      </c>
      <c r="W39" s="75">
        <v>0</v>
      </c>
      <c r="X39" s="75">
        <v>1</v>
      </c>
      <c r="Y39" s="75">
        <v>1</v>
      </c>
      <c r="Z39" s="75">
        <v>13</v>
      </c>
      <c r="AA39" s="75">
        <f>SUM(W39:Z39)</f>
        <v>15</v>
      </c>
    </row>
    <row r="40" spans="1:28" x14ac:dyDescent="0.2">
      <c r="V40" s="75" t="s">
        <v>4</v>
      </c>
      <c r="W40" s="75">
        <f>SUM(W36:W39)</f>
        <v>116</v>
      </c>
      <c r="X40" s="75">
        <f>SUM(X36:X39)</f>
        <v>102</v>
      </c>
      <c r="Y40" s="75">
        <f>SUM(Y36:Y39)</f>
        <v>121</v>
      </c>
      <c r="Z40" s="75">
        <f>SUM(Z36:Z39)</f>
        <v>118</v>
      </c>
      <c r="AA40" s="75">
        <f>SUM(W40:Z40)</f>
        <v>457</v>
      </c>
    </row>
    <row r="41" spans="1:28" x14ac:dyDescent="0.2">
      <c r="AA41" s="119"/>
    </row>
    <row r="42" spans="1:28" x14ac:dyDescent="0.2">
      <c r="AA42" s="119"/>
    </row>
    <row r="43" spans="1:28" x14ac:dyDescent="0.2">
      <c r="V43" s="124"/>
      <c r="W43" s="124"/>
      <c r="X43" s="124"/>
      <c r="Y43" s="124"/>
      <c r="Z43" s="124"/>
      <c r="AA43" s="124"/>
    </row>
    <row r="44" spans="1:28" x14ac:dyDescent="0.2">
      <c r="V44" s="124"/>
      <c r="W44" s="124"/>
      <c r="X44" s="124"/>
      <c r="Y44" s="124"/>
      <c r="Z44" s="124"/>
      <c r="AA44" s="124"/>
    </row>
    <row r="45" spans="1:28" x14ac:dyDescent="0.2">
      <c r="V45" s="125"/>
      <c r="W45" s="126"/>
      <c r="X45" s="126"/>
      <c r="Y45" s="126"/>
      <c r="Z45" s="126"/>
      <c r="AA45" s="126"/>
    </row>
    <row r="46" spans="1:28" x14ac:dyDescent="0.2">
      <c r="V46" s="125"/>
      <c r="W46" s="126"/>
      <c r="X46" s="126"/>
      <c r="Y46" s="126"/>
      <c r="Z46" s="126"/>
      <c r="AA46" s="126"/>
    </row>
    <row r="47" spans="1:28" x14ac:dyDescent="0.2">
      <c r="V47" s="125"/>
      <c r="W47" s="126"/>
      <c r="X47" s="126"/>
      <c r="Y47" s="126"/>
      <c r="Z47" s="126"/>
      <c r="AA47" s="126"/>
    </row>
    <row r="48" spans="1:28" x14ac:dyDescent="0.2">
      <c r="V48" s="125"/>
      <c r="W48" s="126"/>
      <c r="X48" s="126"/>
      <c r="Y48" s="126"/>
      <c r="Z48" s="126"/>
      <c r="AA48" s="126"/>
    </row>
    <row r="49" spans="18:27" x14ac:dyDescent="0.2">
      <c r="V49" s="125"/>
      <c r="W49" s="126"/>
      <c r="X49" s="126"/>
      <c r="Y49" s="126"/>
      <c r="Z49" s="126"/>
      <c r="AA49" s="126"/>
    </row>
    <row r="50" spans="18:27" x14ac:dyDescent="0.2">
      <c r="V50" s="125"/>
      <c r="W50" s="126"/>
      <c r="X50" s="126"/>
      <c r="Y50" s="126"/>
      <c r="Z50" s="126"/>
      <c r="AA50" s="126"/>
    </row>
    <row r="51" spans="18:27" x14ac:dyDescent="0.2">
      <c r="V51" s="125"/>
      <c r="W51" s="126"/>
      <c r="X51" s="126"/>
      <c r="Y51" s="126"/>
      <c r="Z51" s="126"/>
      <c r="AA51" s="126"/>
    </row>
    <row r="53" spans="18:27" x14ac:dyDescent="0.2">
      <c r="R53" s="202" t="s">
        <v>20</v>
      </c>
      <c r="S53" s="202"/>
    </row>
    <row r="54" spans="18:27" ht="27" customHeight="1" x14ac:dyDescent="0.2"/>
    <row r="55" spans="18:27" ht="32.25" customHeight="1" x14ac:dyDescent="0.3">
      <c r="R55" s="198"/>
      <c r="S55" s="198"/>
      <c r="T55" s="198"/>
    </row>
  </sheetData>
  <mergeCells count="13">
    <mergeCell ref="A4:S4"/>
    <mergeCell ref="B6:G6"/>
    <mergeCell ref="H6:M6"/>
    <mergeCell ref="N6:S6"/>
    <mergeCell ref="B17:I17"/>
    <mergeCell ref="K17:S17"/>
    <mergeCell ref="R55:T55"/>
    <mergeCell ref="B18:C18"/>
    <mergeCell ref="D18:E18"/>
    <mergeCell ref="F18:G18"/>
    <mergeCell ref="H18:I18"/>
    <mergeCell ref="A35:S35"/>
    <mergeCell ref="R53:S53"/>
  </mergeCells>
  <pageMargins left="0.59055118110236227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5"/>
  <sheetViews>
    <sheetView workbookViewId="0"/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"/>
    <col min="22" max="22" width="11.42578125" style="75" customWidth="1"/>
    <col min="23" max="23" width="9.140625" style="75"/>
    <col min="24" max="24" width="6.7109375" style="75" customWidth="1"/>
    <col min="25" max="25" width="8.28515625" style="75" customWidth="1"/>
    <col min="26" max="26" width="11.28515625" style="75" customWidth="1"/>
    <col min="27" max="27" width="7.140625" style="75" customWidth="1"/>
    <col min="28" max="28" width="6.7109375" style="75" customWidth="1"/>
    <col min="29" max="29" width="9.140625" style="130"/>
    <col min="30" max="30" width="9.140625" style="127"/>
    <col min="31" max="16384" width="9.140625" style="1"/>
  </cols>
  <sheetData>
    <row r="2" spans="1:30" x14ac:dyDescent="0.2">
      <c r="H2" s="1" t="s">
        <v>6</v>
      </c>
    </row>
    <row r="4" spans="1:30" x14ac:dyDescent="0.2">
      <c r="A4" s="201" t="s">
        <v>53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30" s="2" customFormat="1" ht="6.75" customHeight="1" x14ac:dyDescent="0.2">
      <c r="V5" s="117"/>
      <c r="W5" s="117"/>
      <c r="X5" s="117"/>
      <c r="Y5" s="117"/>
      <c r="Z5" s="117"/>
      <c r="AA5" s="117"/>
      <c r="AB5" s="117"/>
      <c r="AC5" s="131"/>
      <c r="AD5" s="129"/>
    </row>
    <row r="6" spans="1:30" x14ac:dyDescent="0.2">
      <c r="B6" s="203" t="s">
        <v>21</v>
      </c>
      <c r="C6" s="204"/>
      <c r="D6" s="204"/>
      <c r="E6" s="204"/>
      <c r="F6" s="204"/>
      <c r="G6" s="205"/>
      <c r="H6" s="203" t="s">
        <v>22</v>
      </c>
      <c r="I6" s="204"/>
      <c r="J6" s="204"/>
      <c r="K6" s="204"/>
      <c r="L6" s="204"/>
      <c r="M6" s="205"/>
      <c r="N6" s="203" t="s">
        <v>23</v>
      </c>
      <c r="O6" s="204"/>
      <c r="P6" s="204"/>
      <c r="Q6" s="204"/>
      <c r="R6" s="204"/>
      <c r="S6" s="205"/>
    </row>
    <row r="7" spans="1:30" ht="80.25" customHeight="1" x14ac:dyDescent="0.2">
      <c r="A7" s="5"/>
      <c r="B7" s="7" t="s">
        <v>0</v>
      </c>
      <c r="C7" s="7" t="s">
        <v>3</v>
      </c>
      <c r="D7" s="7" t="s">
        <v>5</v>
      </c>
      <c r="E7" s="7" t="s">
        <v>1</v>
      </c>
      <c r="F7" s="7" t="s">
        <v>2</v>
      </c>
      <c r="G7" s="19" t="s">
        <v>4</v>
      </c>
      <c r="H7" s="7" t="s">
        <v>0</v>
      </c>
      <c r="I7" s="7" t="s">
        <v>3</v>
      </c>
      <c r="J7" s="7" t="s">
        <v>5</v>
      </c>
      <c r="K7" s="7" t="s">
        <v>1</v>
      </c>
      <c r="L7" s="7" t="s">
        <v>2</v>
      </c>
      <c r="M7" s="19" t="s">
        <v>4</v>
      </c>
      <c r="N7" s="7" t="s">
        <v>0</v>
      </c>
      <c r="O7" s="7" t="s">
        <v>3</v>
      </c>
      <c r="P7" s="7" t="s">
        <v>5</v>
      </c>
      <c r="Q7" s="7" t="s">
        <v>1</v>
      </c>
      <c r="R7" s="7" t="s">
        <v>2</v>
      </c>
      <c r="S7" s="19" t="s">
        <v>4</v>
      </c>
    </row>
    <row r="8" spans="1:30" s="4" customFormat="1" x14ac:dyDescent="0.2">
      <c r="A8" s="29" t="s">
        <v>4</v>
      </c>
      <c r="B8" s="40">
        <v>177</v>
      </c>
      <c r="C8" s="41">
        <v>116</v>
      </c>
      <c r="D8" s="40">
        <v>25</v>
      </c>
      <c r="E8" s="42">
        <v>92</v>
      </c>
      <c r="F8" s="40">
        <v>23</v>
      </c>
      <c r="G8" s="42">
        <f>SUM(B8:F8)</f>
        <v>433</v>
      </c>
      <c r="H8" s="40">
        <v>2</v>
      </c>
      <c r="I8" s="42">
        <v>1</v>
      </c>
      <c r="J8" s="40">
        <v>0</v>
      </c>
      <c r="K8" s="42">
        <v>4</v>
      </c>
      <c r="L8" s="40">
        <v>0</v>
      </c>
      <c r="M8" s="42">
        <f>SUM(H8:L8)</f>
        <v>7</v>
      </c>
      <c r="N8" s="40">
        <v>183</v>
      </c>
      <c r="O8" s="42">
        <v>124</v>
      </c>
      <c r="P8" s="40">
        <v>26</v>
      </c>
      <c r="Q8" s="42">
        <v>106</v>
      </c>
      <c r="R8" s="40">
        <v>25</v>
      </c>
      <c r="S8" s="40">
        <f>SUM(N8:R8)</f>
        <v>464</v>
      </c>
      <c r="V8" s="77"/>
      <c r="W8" s="77"/>
      <c r="X8" s="77"/>
      <c r="Y8" s="77"/>
      <c r="Z8" s="77"/>
      <c r="AA8" s="77"/>
      <c r="AB8" s="77"/>
      <c r="AC8" s="132"/>
      <c r="AD8" s="128"/>
    </row>
    <row r="9" spans="1:30" x14ac:dyDescent="0.2">
      <c r="A9" s="30" t="s">
        <v>24</v>
      </c>
      <c r="B9" s="43">
        <f>SUM(B10:B11)</f>
        <v>87</v>
      </c>
      <c r="C9" s="44">
        <f t="shared" ref="C9:R9" si="0">SUM(C10:C11)</f>
        <v>56</v>
      </c>
      <c r="D9" s="43">
        <f t="shared" si="0"/>
        <v>8</v>
      </c>
      <c r="E9" s="44">
        <f t="shared" si="0"/>
        <v>8</v>
      </c>
      <c r="F9" s="43">
        <f t="shared" si="0"/>
        <v>4</v>
      </c>
      <c r="G9" s="44">
        <f>SUM(B9:F9)</f>
        <v>163</v>
      </c>
      <c r="H9" s="43">
        <f t="shared" si="0"/>
        <v>1</v>
      </c>
      <c r="I9" s="44">
        <f t="shared" si="0"/>
        <v>0</v>
      </c>
      <c r="J9" s="43">
        <f t="shared" si="0"/>
        <v>0</v>
      </c>
      <c r="K9" s="44">
        <f t="shared" si="0"/>
        <v>1</v>
      </c>
      <c r="L9" s="43">
        <f t="shared" si="0"/>
        <v>0</v>
      </c>
      <c r="M9" s="72">
        <f t="shared" ref="M9:M14" si="1">SUM(H9:L9)</f>
        <v>2</v>
      </c>
      <c r="N9" s="69">
        <f t="shared" si="0"/>
        <v>87</v>
      </c>
      <c r="O9" s="68">
        <f t="shared" si="0"/>
        <v>56</v>
      </c>
      <c r="P9" s="69">
        <f t="shared" si="0"/>
        <v>8</v>
      </c>
      <c r="Q9" s="68">
        <f t="shared" si="0"/>
        <v>7</v>
      </c>
      <c r="R9" s="69">
        <f t="shared" si="0"/>
        <v>4</v>
      </c>
      <c r="S9" s="70">
        <f t="shared" ref="S9:S14" si="2">SUM(N9:R9)</f>
        <v>162</v>
      </c>
      <c r="Z9" s="79"/>
      <c r="AA9" s="79"/>
      <c r="AB9" s="79"/>
    </row>
    <row r="10" spans="1:30" x14ac:dyDescent="0.2">
      <c r="A10" s="58" t="s">
        <v>25</v>
      </c>
      <c r="B10" s="59">
        <v>63</v>
      </c>
      <c r="C10" s="60">
        <v>41</v>
      </c>
      <c r="D10" s="59">
        <v>7</v>
      </c>
      <c r="E10" s="60">
        <v>6</v>
      </c>
      <c r="F10" s="59">
        <v>3</v>
      </c>
      <c r="G10" s="61">
        <f t="shared" ref="G10:G14" si="3">SUM(B10:F10)</f>
        <v>120</v>
      </c>
      <c r="H10" s="59">
        <v>1</v>
      </c>
      <c r="I10" s="60">
        <v>0</v>
      </c>
      <c r="J10" s="59">
        <v>0</v>
      </c>
      <c r="K10" s="60">
        <v>0</v>
      </c>
      <c r="L10" s="59">
        <v>0</v>
      </c>
      <c r="M10" s="61">
        <f t="shared" si="1"/>
        <v>1</v>
      </c>
      <c r="N10" s="59">
        <v>62</v>
      </c>
      <c r="O10" s="60">
        <v>41</v>
      </c>
      <c r="P10" s="59">
        <v>7</v>
      </c>
      <c r="Q10" s="60">
        <v>6</v>
      </c>
      <c r="R10" s="59">
        <v>3</v>
      </c>
      <c r="S10" s="62">
        <f t="shared" si="2"/>
        <v>119</v>
      </c>
      <c r="V10" s="75" t="s">
        <v>57</v>
      </c>
      <c r="W10" s="75" t="s">
        <v>58</v>
      </c>
      <c r="X10" s="75" t="s">
        <v>59</v>
      </c>
      <c r="Z10" s="79"/>
      <c r="AA10" s="79"/>
      <c r="AB10" s="79"/>
    </row>
    <row r="11" spans="1:30" x14ac:dyDescent="0.2">
      <c r="A11" s="63" t="s">
        <v>26</v>
      </c>
      <c r="B11" s="64">
        <v>24</v>
      </c>
      <c r="C11" s="65">
        <v>15</v>
      </c>
      <c r="D11" s="64">
        <v>1</v>
      </c>
      <c r="E11" s="65">
        <v>2</v>
      </c>
      <c r="F11" s="64">
        <v>1</v>
      </c>
      <c r="G11" s="66">
        <f t="shared" si="3"/>
        <v>43</v>
      </c>
      <c r="H11" s="64">
        <v>0</v>
      </c>
      <c r="I11" s="65">
        <v>0</v>
      </c>
      <c r="J11" s="64">
        <v>0</v>
      </c>
      <c r="K11" s="65">
        <v>1</v>
      </c>
      <c r="L11" s="64">
        <v>0</v>
      </c>
      <c r="M11" s="66">
        <f t="shared" si="1"/>
        <v>1</v>
      </c>
      <c r="N11" s="64">
        <v>25</v>
      </c>
      <c r="O11" s="65">
        <v>15</v>
      </c>
      <c r="P11" s="64">
        <v>1</v>
      </c>
      <c r="Q11" s="65">
        <v>1</v>
      </c>
      <c r="R11" s="64">
        <v>1</v>
      </c>
      <c r="S11" s="67">
        <f t="shared" si="2"/>
        <v>43</v>
      </c>
      <c r="V11" s="75" t="s">
        <v>61</v>
      </c>
      <c r="W11" s="75">
        <v>0</v>
      </c>
      <c r="X11" s="75">
        <v>26</v>
      </c>
      <c r="Z11" s="79"/>
      <c r="AA11" s="79"/>
      <c r="AB11" s="79"/>
    </row>
    <row r="12" spans="1:30" x14ac:dyDescent="0.2">
      <c r="A12" s="54" t="s">
        <v>27</v>
      </c>
      <c r="B12" s="55">
        <f>SUM(B13:B14)</f>
        <v>22</v>
      </c>
      <c r="C12" s="53">
        <f t="shared" ref="C12:R12" si="4">SUM(C13:C14)</f>
        <v>23</v>
      </c>
      <c r="D12" s="55">
        <f t="shared" si="4"/>
        <v>12</v>
      </c>
      <c r="E12" s="53">
        <f t="shared" si="4"/>
        <v>5</v>
      </c>
      <c r="F12" s="55">
        <f t="shared" si="4"/>
        <v>8</v>
      </c>
      <c r="G12" s="53">
        <f>SUM(G13:G14)</f>
        <v>70</v>
      </c>
      <c r="H12" s="55">
        <f t="shared" si="4"/>
        <v>1</v>
      </c>
      <c r="I12" s="53">
        <f t="shared" si="4"/>
        <v>0</v>
      </c>
      <c r="J12" s="55">
        <f t="shared" si="4"/>
        <v>0</v>
      </c>
      <c r="K12" s="53">
        <f t="shared" si="4"/>
        <v>0</v>
      </c>
      <c r="L12" s="55">
        <f t="shared" si="4"/>
        <v>0</v>
      </c>
      <c r="M12" s="56">
        <f t="shared" si="1"/>
        <v>1</v>
      </c>
      <c r="N12" s="71">
        <f t="shared" si="4"/>
        <v>22</v>
      </c>
      <c r="O12" s="56">
        <f t="shared" si="4"/>
        <v>23</v>
      </c>
      <c r="P12" s="71">
        <f t="shared" si="4"/>
        <v>12</v>
      </c>
      <c r="Q12" s="56">
        <f t="shared" si="4"/>
        <v>6</v>
      </c>
      <c r="R12" s="71">
        <f t="shared" si="4"/>
        <v>9</v>
      </c>
      <c r="S12" s="57">
        <f t="shared" si="2"/>
        <v>72</v>
      </c>
      <c r="V12" s="75" t="s">
        <v>62</v>
      </c>
      <c r="W12" s="75">
        <v>0</v>
      </c>
      <c r="X12" s="75">
        <v>25</v>
      </c>
      <c r="Z12" s="79"/>
      <c r="AA12" s="79"/>
      <c r="AB12" s="79"/>
    </row>
    <row r="13" spans="1:30" x14ac:dyDescent="0.2">
      <c r="A13" s="58" t="s">
        <v>25</v>
      </c>
      <c r="B13" s="59">
        <v>20</v>
      </c>
      <c r="C13" s="60">
        <v>21</v>
      </c>
      <c r="D13" s="59">
        <v>11</v>
      </c>
      <c r="E13" s="60">
        <v>4</v>
      </c>
      <c r="F13" s="59">
        <v>7</v>
      </c>
      <c r="G13" s="61">
        <f t="shared" si="3"/>
        <v>63</v>
      </c>
      <c r="H13" s="59">
        <v>1</v>
      </c>
      <c r="I13" s="60">
        <v>0</v>
      </c>
      <c r="J13" s="59">
        <v>0</v>
      </c>
      <c r="K13" s="60">
        <v>0</v>
      </c>
      <c r="L13" s="59">
        <v>0</v>
      </c>
      <c r="M13" s="61">
        <f t="shared" si="1"/>
        <v>1</v>
      </c>
      <c r="N13" s="59">
        <v>20</v>
      </c>
      <c r="O13" s="60">
        <v>21</v>
      </c>
      <c r="P13" s="59">
        <v>11</v>
      </c>
      <c r="Q13" s="60">
        <v>5</v>
      </c>
      <c r="R13" s="59">
        <v>8</v>
      </c>
      <c r="S13" s="62">
        <f t="shared" si="2"/>
        <v>65</v>
      </c>
      <c r="V13" s="75" t="s">
        <v>63</v>
      </c>
      <c r="W13" s="75">
        <v>1</v>
      </c>
      <c r="X13" s="75">
        <v>124</v>
      </c>
      <c r="Z13" s="79"/>
      <c r="AA13" s="79"/>
      <c r="AB13" s="79"/>
    </row>
    <row r="14" spans="1:30" x14ac:dyDescent="0.2">
      <c r="A14" s="63" t="s">
        <v>28</v>
      </c>
      <c r="B14" s="64">
        <v>2</v>
      </c>
      <c r="C14" s="65">
        <v>2</v>
      </c>
      <c r="D14" s="64">
        <v>1</v>
      </c>
      <c r="E14" s="65">
        <v>1</v>
      </c>
      <c r="F14" s="64">
        <v>1</v>
      </c>
      <c r="G14" s="66">
        <f t="shared" si="3"/>
        <v>7</v>
      </c>
      <c r="H14" s="64">
        <v>0</v>
      </c>
      <c r="I14" s="65">
        <v>0</v>
      </c>
      <c r="J14" s="64">
        <v>0</v>
      </c>
      <c r="K14" s="65">
        <v>0</v>
      </c>
      <c r="L14" s="64">
        <v>0</v>
      </c>
      <c r="M14" s="66">
        <f t="shared" si="1"/>
        <v>0</v>
      </c>
      <c r="N14" s="64">
        <v>2</v>
      </c>
      <c r="O14" s="65">
        <v>2</v>
      </c>
      <c r="P14" s="64">
        <v>1</v>
      </c>
      <c r="Q14" s="65">
        <v>1</v>
      </c>
      <c r="R14" s="64">
        <v>1</v>
      </c>
      <c r="S14" s="67">
        <f t="shared" si="2"/>
        <v>7</v>
      </c>
      <c r="V14" s="75" t="s">
        <v>64</v>
      </c>
      <c r="W14" s="75">
        <v>2</v>
      </c>
      <c r="X14" s="75">
        <v>183</v>
      </c>
      <c r="Z14" s="81"/>
      <c r="AA14" s="81"/>
      <c r="AB14" s="81"/>
    </row>
    <row r="15" spans="1:30" x14ac:dyDescent="0.2">
      <c r="A15" s="3"/>
      <c r="V15" s="75" t="s">
        <v>65</v>
      </c>
      <c r="W15" s="75">
        <v>4</v>
      </c>
      <c r="X15" s="75">
        <v>106</v>
      </c>
      <c r="Z15" s="81"/>
      <c r="AA15" s="81"/>
      <c r="AB15" s="81"/>
    </row>
    <row r="16" spans="1:30" x14ac:dyDescent="0.2">
      <c r="V16" s="75" t="s">
        <v>60</v>
      </c>
      <c r="W16" s="75">
        <v>7</v>
      </c>
      <c r="X16" s="75">
        <v>464</v>
      </c>
      <c r="Z16" s="81"/>
      <c r="AA16" s="81"/>
      <c r="AB16" s="81"/>
    </row>
    <row r="17" spans="1:30" ht="15.75" customHeight="1" x14ac:dyDescent="0.2">
      <c r="A17" s="5"/>
      <c r="B17" s="206" t="s">
        <v>54</v>
      </c>
      <c r="C17" s="206"/>
      <c r="D17" s="206"/>
      <c r="E17" s="206"/>
      <c r="F17" s="206"/>
      <c r="G17" s="206"/>
      <c r="H17" s="206"/>
      <c r="I17" s="206"/>
      <c r="K17" s="207" t="s">
        <v>56</v>
      </c>
      <c r="L17" s="207"/>
      <c r="M17" s="207"/>
      <c r="N17" s="207"/>
      <c r="O17" s="207"/>
      <c r="P17" s="207"/>
      <c r="Q17" s="207"/>
      <c r="R17" s="207"/>
      <c r="S17" s="207"/>
      <c r="Z17" s="81"/>
      <c r="AA17" s="81"/>
      <c r="AB17" s="81"/>
    </row>
    <row r="18" spans="1:30" ht="15.75" customHeight="1" x14ac:dyDescent="0.2">
      <c r="A18" s="5"/>
      <c r="B18" s="199" t="s">
        <v>30</v>
      </c>
      <c r="C18" s="199"/>
      <c r="D18" s="199" t="s">
        <v>31</v>
      </c>
      <c r="E18" s="199"/>
      <c r="F18" s="199" t="s">
        <v>33</v>
      </c>
      <c r="G18" s="199"/>
      <c r="H18" s="200" t="s">
        <v>4</v>
      </c>
      <c r="I18" s="200"/>
      <c r="W18" s="77"/>
      <c r="X18" s="77"/>
      <c r="Y18" s="77"/>
      <c r="Z18" s="81"/>
      <c r="AA18" s="81"/>
      <c r="AB18" s="81"/>
    </row>
    <row r="19" spans="1:30" s="2" customFormat="1" ht="46.5" customHeight="1" x14ac:dyDescent="0.2">
      <c r="A19" s="6"/>
      <c r="B19" s="31" t="s">
        <v>29</v>
      </c>
      <c r="C19" s="32" t="s">
        <v>23</v>
      </c>
      <c r="D19" s="31" t="s">
        <v>29</v>
      </c>
      <c r="E19" s="32" t="s">
        <v>23</v>
      </c>
      <c r="F19" s="31" t="s">
        <v>29</v>
      </c>
      <c r="G19" s="32" t="s">
        <v>23</v>
      </c>
      <c r="H19" s="33" t="s">
        <v>29</v>
      </c>
      <c r="I19" s="34" t="s">
        <v>23</v>
      </c>
      <c r="V19" s="117"/>
      <c r="W19" s="117"/>
      <c r="X19" s="117"/>
      <c r="Y19" s="117">
        <v>2014</v>
      </c>
      <c r="Z19" s="118">
        <v>2013</v>
      </c>
      <c r="AA19" s="118">
        <v>2012</v>
      </c>
      <c r="AB19" s="118"/>
      <c r="AC19" s="131"/>
      <c r="AD19" s="129"/>
    </row>
    <row r="20" spans="1:30" ht="13.5" customHeight="1" x14ac:dyDescent="0.2">
      <c r="A20" s="8" t="s">
        <v>8</v>
      </c>
      <c r="B20" s="109">
        <v>0</v>
      </c>
      <c r="C20" s="110">
        <v>15</v>
      </c>
      <c r="D20" s="108">
        <v>0</v>
      </c>
      <c r="E20" s="108">
        <v>0</v>
      </c>
      <c r="F20" s="109">
        <v>0</v>
      </c>
      <c r="G20" s="110">
        <v>16</v>
      </c>
      <c r="H20" s="12">
        <f>B20+D20+F20</f>
        <v>0</v>
      </c>
      <c r="I20" s="13">
        <f>C20+E20+G20</f>
        <v>31</v>
      </c>
      <c r="V20" s="119">
        <f>W20/1412</f>
        <v>6.3031161473087821E-2</v>
      </c>
      <c r="W20" s="75">
        <f>SUM(Y20:AB20)</f>
        <v>89</v>
      </c>
      <c r="Y20" s="75">
        <f>H20+I20</f>
        <v>31</v>
      </c>
      <c r="Z20" s="118">
        <v>30</v>
      </c>
      <c r="AA20" s="118">
        <v>28</v>
      </c>
      <c r="AB20" s="120"/>
    </row>
    <row r="21" spans="1:30" ht="13.5" customHeight="1" x14ac:dyDescent="0.2">
      <c r="A21" s="8" t="s">
        <v>9</v>
      </c>
      <c r="B21" s="111">
        <v>0</v>
      </c>
      <c r="C21" s="112">
        <v>8</v>
      </c>
      <c r="D21" s="113">
        <v>0</v>
      </c>
      <c r="E21" s="113">
        <v>1</v>
      </c>
      <c r="F21" s="111">
        <v>1</v>
      </c>
      <c r="G21" s="112">
        <v>7</v>
      </c>
      <c r="H21" s="17">
        <f t="shared" ref="H21:I31" si="5">B21+D21+F21</f>
        <v>1</v>
      </c>
      <c r="I21" s="18">
        <f t="shared" si="5"/>
        <v>16</v>
      </c>
      <c r="V21" s="119">
        <f t="shared" ref="V21:V32" si="6">W21/1412</f>
        <v>5.1699716713881017E-2</v>
      </c>
      <c r="W21" s="75">
        <f t="shared" ref="W21:W31" si="7">SUM(Y21:AB21)</f>
        <v>73</v>
      </c>
      <c r="Y21" s="75">
        <f t="shared" ref="Y21:Y31" si="8">H21+I21</f>
        <v>17</v>
      </c>
      <c r="Z21" s="118">
        <v>32</v>
      </c>
      <c r="AA21" s="118">
        <v>24</v>
      </c>
      <c r="AB21" s="120"/>
    </row>
    <row r="22" spans="1:30" ht="13.5" customHeight="1" x14ac:dyDescent="0.2">
      <c r="A22" s="8" t="s">
        <v>10</v>
      </c>
      <c r="B22" s="109">
        <v>0</v>
      </c>
      <c r="C22" s="110">
        <v>18</v>
      </c>
      <c r="D22" s="108">
        <v>1</v>
      </c>
      <c r="E22" s="108">
        <v>6</v>
      </c>
      <c r="F22" s="109">
        <v>0</v>
      </c>
      <c r="G22" s="110">
        <v>10</v>
      </c>
      <c r="H22" s="12">
        <f t="shared" si="5"/>
        <v>1</v>
      </c>
      <c r="I22" s="13">
        <f t="shared" si="5"/>
        <v>34</v>
      </c>
      <c r="V22" s="119">
        <f t="shared" si="6"/>
        <v>6.0906515580736544E-2</v>
      </c>
      <c r="W22" s="75">
        <f t="shared" si="7"/>
        <v>86</v>
      </c>
      <c r="Y22" s="75">
        <f t="shared" si="8"/>
        <v>35</v>
      </c>
      <c r="Z22" s="118">
        <v>23</v>
      </c>
      <c r="AA22" s="118">
        <v>28</v>
      </c>
      <c r="AB22" s="120"/>
    </row>
    <row r="23" spans="1:30" ht="13.5" customHeight="1" x14ac:dyDescent="0.2">
      <c r="A23" s="8" t="s">
        <v>11</v>
      </c>
      <c r="B23" s="111">
        <v>0</v>
      </c>
      <c r="C23" s="112">
        <v>12</v>
      </c>
      <c r="D23" s="113">
        <v>0</v>
      </c>
      <c r="E23" s="113">
        <v>8</v>
      </c>
      <c r="F23" s="111">
        <v>1</v>
      </c>
      <c r="G23" s="112">
        <v>25</v>
      </c>
      <c r="H23" s="17">
        <f t="shared" si="5"/>
        <v>1</v>
      </c>
      <c r="I23" s="18">
        <f t="shared" si="5"/>
        <v>45</v>
      </c>
      <c r="V23" s="119">
        <f t="shared" si="6"/>
        <v>8.2152974504249299E-2</v>
      </c>
      <c r="W23" s="75">
        <f t="shared" si="7"/>
        <v>116</v>
      </c>
      <c r="Y23" s="75">
        <f t="shared" si="8"/>
        <v>46</v>
      </c>
      <c r="Z23" s="118">
        <v>34</v>
      </c>
      <c r="AA23" s="118">
        <v>36</v>
      </c>
      <c r="AB23" s="120"/>
    </row>
    <row r="24" spans="1:30" ht="13.5" customHeight="1" x14ac:dyDescent="0.2">
      <c r="A24" s="8" t="s">
        <v>12</v>
      </c>
      <c r="B24" s="109">
        <v>1</v>
      </c>
      <c r="C24" s="110">
        <v>24</v>
      </c>
      <c r="D24" s="108">
        <v>0</v>
      </c>
      <c r="E24" s="108">
        <v>7</v>
      </c>
      <c r="F24" s="109">
        <v>0</v>
      </c>
      <c r="G24" s="110">
        <v>19</v>
      </c>
      <c r="H24" s="12">
        <f t="shared" si="5"/>
        <v>1</v>
      </c>
      <c r="I24" s="13">
        <f t="shared" si="5"/>
        <v>50</v>
      </c>
      <c r="V24" s="119">
        <f t="shared" si="6"/>
        <v>0.11827195467422097</v>
      </c>
      <c r="W24" s="75">
        <f t="shared" si="7"/>
        <v>167</v>
      </c>
      <c r="Y24" s="75">
        <f t="shared" si="8"/>
        <v>51</v>
      </c>
      <c r="Z24" s="118">
        <v>63</v>
      </c>
      <c r="AA24" s="118">
        <v>53</v>
      </c>
      <c r="AB24" s="120"/>
    </row>
    <row r="25" spans="1:30" ht="13.5" customHeight="1" x14ac:dyDescent="0.2">
      <c r="A25" s="8" t="s">
        <v>13</v>
      </c>
      <c r="B25" s="111">
        <v>0</v>
      </c>
      <c r="C25" s="112">
        <v>9</v>
      </c>
      <c r="D25" s="113">
        <v>0</v>
      </c>
      <c r="E25" s="113">
        <v>12</v>
      </c>
      <c r="F25" s="111">
        <v>0</v>
      </c>
      <c r="G25" s="112">
        <v>22</v>
      </c>
      <c r="H25" s="17">
        <f t="shared" si="5"/>
        <v>0</v>
      </c>
      <c r="I25" s="18">
        <f t="shared" si="5"/>
        <v>43</v>
      </c>
      <c r="V25" s="119">
        <f t="shared" si="6"/>
        <v>0.10835694050991501</v>
      </c>
      <c r="W25" s="75">
        <f t="shared" si="7"/>
        <v>153</v>
      </c>
      <c r="Y25" s="75">
        <f t="shared" si="8"/>
        <v>43</v>
      </c>
      <c r="Z25" s="118">
        <v>46</v>
      </c>
      <c r="AA25" s="118">
        <v>64</v>
      </c>
      <c r="AB25" s="120"/>
    </row>
    <row r="26" spans="1:30" ht="13.5" customHeight="1" x14ac:dyDescent="0.2">
      <c r="A26" s="8" t="s">
        <v>14</v>
      </c>
      <c r="B26" s="109">
        <v>0</v>
      </c>
      <c r="C26" s="110">
        <v>16</v>
      </c>
      <c r="D26" s="108">
        <v>0</v>
      </c>
      <c r="E26" s="108">
        <v>10</v>
      </c>
      <c r="F26" s="109">
        <v>0</v>
      </c>
      <c r="G26" s="110">
        <v>28</v>
      </c>
      <c r="H26" s="12">
        <f t="shared" si="5"/>
        <v>0</v>
      </c>
      <c r="I26" s="13">
        <f t="shared" si="5"/>
        <v>54</v>
      </c>
      <c r="V26" s="119">
        <f t="shared" si="6"/>
        <v>0.10339943342776203</v>
      </c>
      <c r="W26" s="75">
        <f t="shared" si="7"/>
        <v>146</v>
      </c>
      <c r="Y26" s="75">
        <f t="shared" si="8"/>
        <v>54</v>
      </c>
      <c r="Z26" s="118">
        <v>51</v>
      </c>
      <c r="AA26" s="118">
        <v>41</v>
      </c>
      <c r="AB26" s="120"/>
    </row>
    <row r="27" spans="1:30" ht="13.5" customHeight="1" x14ac:dyDescent="0.2">
      <c r="A27" s="8" t="s">
        <v>15</v>
      </c>
      <c r="B27" s="111">
        <v>0</v>
      </c>
      <c r="C27" s="112">
        <v>15</v>
      </c>
      <c r="D27" s="113">
        <v>0</v>
      </c>
      <c r="E27" s="113">
        <v>13</v>
      </c>
      <c r="F27" s="111">
        <v>0</v>
      </c>
      <c r="G27" s="112">
        <v>34</v>
      </c>
      <c r="H27" s="17">
        <f t="shared" si="5"/>
        <v>0</v>
      </c>
      <c r="I27" s="18">
        <f t="shared" si="5"/>
        <v>62</v>
      </c>
      <c r="V27" s="119">
        <f t="shared" si="6"/>
        <v>0.11685552407932011</v>
      </c>
      <c r="W27" s="75">
        <f t="shared" si="7"/>
        <v>165</v>
      </c>
      <c r="Y27" s="75">
        <f t="shared" si="8"/>
        <v>62</v>
      </c>
      <c r="Z27" s="118">
        <v>57</v>
      </c>
      <c r="AA27" s="118">
        <v>46</v>
      </c>
      <c r="AB27" s="120"/>
    </row>
    <row r="28" spans="1:30" ht="13.5" customHeight="1" x14ac:dyDescent="0.2">
      <c r="A28" s="8" t="s">
        <v>16</v>
      </c>
      <c r="B28" s="109">
        <v>0</v>
      </c>
      <c r="C28" s="110">
        <v>11</v>
      </c>
      <c r="D28" s="108">
        <v>0</v>
      </c>
      <c r="E28" s="108">
        <v>8</v>
      </c>
      <c r="F28" s="109">
        <v>1</v>
      </c>
      <c r="G28" s="110">
        <v>12</v>
      </c>
      <c r="H28" s="12">
        <f t="shared" si="5"/>
        <v>1</v>
      </c>
      <c r="I28" s="13">
        <f t="shared" si="5"/>
        <v>31</v>
      </c>
      <c r="V28" s="119">
        <f t="shared" si="6"/>
        <v>8.0736543909348438E-2</v>
      </c>
      <c r="W28" s="75">
        <f t="shared" si="7"/>
        <v>114</v>
      </c>
      <c r="Y28" s="75">
        <f t="shared" si="8"/>
        <v>32</v>
      </c>
      <c r="Z28" s="118">
        <v>40</v>
      </c>
      <c r="AA28" s="118">
        <v>42</v>
      </c>
      <c r="AB28" s="120"/>
    </row>
    <row r="29" spans="1:30" ht="13.5" customHeight="1" x14ac:dyDescent="0.2">
      <c r="A29" s="8" t="s">
        <v>17</v>
      </c>
      <c r="B29" s="111">
        <v>1</v>
      </c>
      <c r="C29" s="112">
        <v>12</v>
      </c>
      <c r="D29" s="113">
        <v>0</v>
      </c>
      <c r="E29" s="113">
        <v>6</v>
      </c>
      <c r="F29" s="111">
        <v>0</v>
      </c>
      <c r="G29" s="112">
        <v>22</v>
      </c>
      <c r="H29" s="17">
        <f t="shared" si="5"/>
        <v>1</v>
      </c>
      <c r="I29" s="18">
        <f t="shared" si="5"/>
        <v>40</v>
      </c>
      <c r="V29" s="119">
        <f t="shared" si="6"/>
        <v>8.4277620396600569E-2</v>
      </c>
      <c r="W29" s="75">
        <f t="shared" si="7"/>
        <v>119</v>
      </c>
      <c r="Y29" s="75">
        <f t="shared" si="8"/>
        <v>41</v>
      </c>
      <c r="Z29" s="118">
        <v>40</v>
      </c>
      <c r="AA29" s="118">
        <v>38</v>
      </c>
      <c r="AB29" s="120"/>
    </row>
    <row r="30" spans="1:30" ht="13.5" customHeight="1" x14ac:dyDescent="0.2">
      <c r="A30" s="8" t="s">
        <v>18</v>
      </c>
      <c r="B30" s="111">
        <v>0</v>
      </c>
      <c r="C30" s="112">
        <v>11</v>
      </c>
      <c r="D30" s="113">
        <v>0</v>
      </c>
      <c r="E30" s="113">
        <v>1</v>
      </c>
      <c r="F30" s="111">
        <v>1</v>
      </c>
      <c r="G30" s="112">
        <v>14</v>
      </c>
      <c r="H30" s="17">
        <f t="shared" si="5"/>
        <v>1</v>
      </c>
      <c r="I30" s="18">
        <f t="shared" si="5"/>
        <v>26</v>
      </c>
      <c r="V30" s="119">
        <f t="shared" si="6"/>
        <v>6.6572237960339939E-2</v>
      </c>
      <c r="W30" s="75">
        <f t="shared" si="7"/>
        <v>94</v>
      </c>
      <c r="Y30" s="75">
        <f t="shared" si="8"/>
        <v>27</v>
      </c>
      <c r="Z30" s="118">
        <v>48</v>
      </c>
      <c r="AA30" s="118">
        <v>19</v>
      </c>
      <c r="AB30" s="120"/>
    </row>
    <row r="31" spans="1:30" ht="13.5" customHeight="1" x14ac:dyDescent="0.2">
      <c r="A31" s="8" t="s">
        <v>19</v>
      </c>
      <c r="B31" s="114">
        <v>0</v>
      </c>
      <c r="C31" s="115">
        <v>11</v>
      </c>
      <c r="D31" s="116">
        <v>0</v>
      </c>
      <c r="E31" s="116">
        <v>3</v>
      </c>
      <c r="F31" s="114">
        <v>0</v>
      </c>
      <c r="G31" s="115">
        <v>18</v>
      </c>
      <c r="H31" s="24">
        <f t="shared" si="5"/>
        <v>0</v>
      </c>
      <c r="I31" s="25">
        <f t="shared" si="5"/>
        <v>32</v>
      </c>
      <c r="V31" s="119">
        <f t="shared" si="6"/>
        <v>6.3739376770538245E-2</v>
      </c>
      <c r="W31" s="75">
        <f t="shared" si="7"/>
        <v>90</v>
      </c>
      <c r="Y31" s="75">
        <f t="shared" si="8"/>
        <v>32</v>
      </c>
      <c r="Z31" s="118">
        <v>27</v>
      </c>
      <c r="AA31" s="118">
        <v>31</v>
      </c>
      <c r="AB31" s="120"/>
    </row>
    <row r="32" spans="1:30" ht="13.5" customHeight="1" x14ac:dyDescent="0.2">
      <c r="A32" s="20" t="s">
        <v>4</v>
      </c>
      <c r="B32" s="26">
        <f>SUM(B20:B31)</f>
        <v>2</v>
      </c>
      <c r="C32" s="27">
        <f t="shared" ref="C32:I32" si="9">SUM(C20:C31)</f>
        <v>162</v>
      </c>
      <c r="D32" s="26">
        <f>SUM(D20:D31)</f>
        <v>1</v>
      </c>
      <c r="E32" s="28">
        <f t="shared" si="9"/>
        <v>75</v>
      </c>
      <c r="F32" s="27">
        <f>SUM(F20:F31)</f>
        <v>4</v>
      </c>
      <c r="G32" s="27">
        <f t="shared" si="9"/>
        <v>227</v>
      </c>
      <c r="H32" s="26">
        <f t="shared" si="9"/>
        <v>7</v>
      </c>
      <c r="I32" s="28">
        <f t="shared" si="9"/>
        <v>464</v>
      </c>
      <c r="V32" s="119">
        <f t="shared" si="6"/>
        <v>1</v>
      </c>
      <c r="W32" s="121">
        <f>SUM(W20:W31)</f>
        <v>1412</v>
      </c>
      <c r="X32" s="122"/>
      <c r="Y32" s="122">
        <f>SUM(Y20:Y31)</f>
        <v>471</v>
      </c>
      <c r="Z32" s="122">
        <v>491</v>
      </c>
      <c r="AA32" s="122">
        <v>403</v>
      </c>
    </row>
    <row r="33" spans="1:28" ht="11.25" customHeight="1" x14ac:dyDescent="0.2">
      <c r="AB33" s="123"/>
    </row>
    <row r="34" spans="1:28" ht="11.25" customHeight="1" x14ac:dyDescent="0.2"/>
    <row r="35" spans="1:28" x14ac:dyDescent="0.2">
      <c r="A35" s="201" t="s">
        <v>55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W35" s="75" t="s">
        <v>34</v>
      </c>
      <c r="X35" s="75" t="s">
        <v>35</v>
      </c>
      <c r="Y35" s="75" t="s">
        <v>36</v>
      </c>
      <c r="Z35" s="75" t="s">
        <v>37</v>
      </c>
      <c r="AA35" s="75" t="s">
        <v>39</v>
      </c>
    </row>
    <row r="36" spans="1:28" x14ac:dyDescent="0.2">
      <c r="V36" s="75" t="s">
        <v>38</v>
      </c>
      <c r="W36" s="75">
        <v>26</v>
      </c>
      <c r="X36" s="75">
        <v>40</v>
      </c>
      <c r="Y36" s="75">
        <v>61</v>
      </c>
      <c r="Z36" s="75">
        <v>37</v>
      </c>
      <c r="AA36" s="75">
        <f>SUM(W36:Z36)</f>
        <v>164</v>
      </c>
    </row>
    <row r="37" spans="1:28" x14ac:dyDescent="0.2">
      <c r="V37" s="75" t="s">
        <v>33</v>
      </c>
      <c r="W37" s="75">
        <v>89</v>
      </c>
      <c r="X37" s="75">
        <v>48</v>
      </c>
      <c r="Y37" s="75">
        <v>42</v>
      </c>
      <c r="Z37" s="75">
        <v>43</v>
      </c>
      <c r="AA37" s="75">
        <f>SUM(W37:Z37)</f>
        <v>222</v>
      </c>
    </row>
    <row r="38" spans="1:28" x14ac:dyDescent="0.2">
      <c r="V38" s="75" t="s">
        <v>32</v>
      </c>
      <c r="W38" s="75">
        <v>7</v>
      </c>
      <c r="X38" s="75">
        <v>19</v>
      </c>
      <c r="Y38" s="75">
        <v>22</v>
      </c>
      <c r="Z38" s="75">
        <v>25</v>
      </c>
      <c r="AA38" s="75">
        <f>SUM(W38:Z38)</f>
        <v>73</v>
      </c>
    </row>
    <row r="39" spans="1:28" x14ac:dyDescent="0.2">
      <c r="V39" s="75" t="s">
        <v>31</v>
      </c>
      <c r="W39" s="75">
        <v>0</v>
      </c>
      <c r="X39" s="75">
        <v>0</v>
      </c>
      <c r="Y39" s="75">
        <v>2</v>
      </c>
      <c r="Z39" s="75">
        <v>10</v>
      </c>
      <c r="AA39" s="75">
        <f>SUM(W39:Z39)</f>
        <v>12</v>
      </c>
    </row>
    <row r="40" spans="1:28" x14ac:dyDescent="0.2">
      <c r="V40" s="75" t="s">
        <v>4</v>
      </c>
      <c r="W40" s="75">
        <f>SUM(W36:W39)</f>
        <v>122</v>
      </c>
      <c r="X40" s="75">
        <f>SUM(X36:X39)</f>
        <v>107</v>
      </c>
      <c r="Y40" s="75">
        <f>SUM(Y36:Y39)</f>
        <v>127</v>
      </c>
      <c r="Z40" s="75">
        <f>SUM(Z36:Z39)</f>
        <v>115</v>
      </c>
      <c r="AA40" s="75">
        <f>SUM(W40:Z40)</f>
        <v>471</v>
      </c>
    </row>
    <row r="41" spans="1:28" x14ac:dyDescent="0.2">
      <c r="AA41" s="119"/>
    </row>
    <row r="42" spans="1:28" x14ac:dyDescent="0.2">
      <c r="AA42" s="119"/>
    </row>
    <row r="43" spans="1:28" x14ac:dyDescent="0.2">
      <c r="V43" s="124"/>
      <c r="W43" s="124"/>
      <c r="X43" s="124"/>
      <c r="Y43" s="124"/>
      <c r="Z43" s="124"/>
      <c r="AA43" s="124"/>
    </row>
    <row r="44" spans="1:28" x14ac:dyDescent="0.2">
      <c r="V44" s="124"/>
      <c r="W44" s="124"/>
      <c r="X44" s="124"/>
      <c r="Y44" s="124"/>
      <c r="Z44" s="124"/>
      <c r="AA44" s="124"/>
    </row>
    <row r="45" spans="1:28" x14ac:dyDescent="0.2">
      <c r="V45" s="125"/>
      <c r="W45" s="126"/>
      <c r="X45" s="126"/>
      <c r="Y45" s="126"/>
      <c r="Z45" s="126"/>
      <c r="AA45" s="126"/>
    </row>
    <row r="46" spans="1:28" x14ac:dyDescent="0.2">
      <c r="V46" s="125"/>
      <c r="W46" s="126"/>
      <c r="X46" s="126"/>
      <c r="Y46" s="126"/>
      <c r="Z46" s="126"/>
      <c r="AA46" s="126"/>
    </row>
    <row r="47" spans="1:28" x14ac:dyDescent="0.2">
      <c r="V47" s="125"/>
      <c r="W47" s="126"/>
      <c r="X47" s="126"/>
      <c r="Y47" s="126"/>
      <c r="Z47" s="126"/>
      <c r="AA47" s="126"/>
    </row>
    <row r="48" spans="1:28" x14ac:dyDescent="0.2">
      <c r="V48" s="125"/>
      <c r="W48" s="126"/>
      <c r="X48" s="126"/>
      <c r="Y48" s="126"/>
      <c r="Z48" s="126"/>
      <c r="AA48" s="126"/>
    </row>
    <row r="49" spans="18:27" x14ac:dyDescent="0.2">
      <c r="V49" s="125"/>
      <c r="W49" s="126"/>
      <c r="X49" s="126"/>
      <c r="Y49" s="126"/>
      <c r="Z49" s="126"/>
      <c r="AA49" s="126"/>
    </row>
    <row r="50" spans="18:27" x14ac:dyDescent="0.2">
      <c r="V50" s="125"/>
      <c r="W50" s="126"/>
      <c r="X50" s="126"/>
      <c r="Y50" s="126"/>
      <c r="Z50" s="126"/>
      <c r="AA50" s="126"/>
    </row>
    <row r="51" spans="18:27" x14ac:dyDescent="0.2">
      <c r="V51" s="125"/>
      <c r="W51" s="126"/>
      <c r="X51" s="126"/>
      <c r="Y51" s="126"/>
      <c r="Z51" s="126"/>
      <c r="AA51" s="126"/>
    </row>
    <row r="53" spans="18:27" x14ac:dyDescent="0.2">
      <c r="R53" s="202" t="s">
        <v>20</v>
      </c>
      <c r="S53" s="202"/>
    </row>
    <row r="54" spans="18:27" ht="27" customHeight="1" x14ac:dyDescent="0.2"/>
    <row r="55" spans="18:27" ht="32.25" customHeight="1" x14ac:dyDescent="0.3">
      <c r="R55" s="217">
        <v>20</v>
      </c>
      <c r="S55" s="217"/>
      <c r="T55" s="217"/>
    </row>
  </sheetData>
  <mergeCells count="13">
    <mergeCell ref="A4:S4"/>
    <mergeCell ref="B6:G6"/>
    <mergeCell ref="H6:M6"/>
    <mergeCell ref="N6:S6"/>
    <mergeCell ref="B17:I17"/>
    <mergeCell ref="K17:S17"/>
    <mergeCell ref="R55:T55"/>
    <mergeCell ref="B18:C18"/>
    <mergeCell ref="D18:E18"/>
    <mergeCell ref="F18:G18"/>
    <mergeCell ref="H18:I18"/>
    <mergeCell ref="A35:S35"/>
    <mergeCell ref="R53:S53"/>
  </mergeCells>
  <pageMargins left="0.59055118110236227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F55"/>
  <sheetViews>
    <sheetView workbookViewId="0"/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"/>
    <col min="22" max="22" width="11.42578125" style="73" customWidth="1"/>
    <col min="23" max="23" width="9.140625" style="73"/>
    <col min="24" max="24" width="6.7109375" style="73" customWidth="1"/>
    <col min="25" max="25" width="8.28515625" style="73" customWidth="1"/>
    <col min="26" max="26" width="11.28515625" style="73" customWidth="1"/>
    <col min="27" max="27" width="7.140625" style="73" customWidth="1"/>
    <col min="28" max="29" width="6.7109375" style="73" customWidth="1"/>
    <col min="30" max="31" width="6.7109375" style="1" customWidth="1"/>
    <col min="32" max="16384" width="9.140625" style="1"/>
  </cols>
  <sheetData>
    <row r="2" spans="1:31" x14ac:dyDescent="0.2">
      <c r="H2" s="1" t="s">
        <v>6</v>
      </c>
      <c r="AC2" s="73" t="s">
        <v>7</v>
      </c>
    </row>
    <row r="4" spans="1:31" x14ac:dyDescent="0.2">
      <c r="A4" s="201" t="s">
        <v>45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31" s="2" customFormat="1" ht="6.75" customHeight="1" x14ac:dyDescent="0.2">
      <c r="V5" s="74"/>
      <c r="W5" s="74"/>
      <c r="X5" s="74"/>
      <c r="Y5" s="74"/>
      <c r="Z5" s="74"/>
      <c r="AA5" s="74"/>
      <c r="AB5" s="74"/>
      <c r="AC5" s="74"/>
    </row>
    <row r="6" spans="1:31" x14ac:dyDescent="0.2">
      <c r="B6" s="203" t="s">
        <v>21</v>
      </c>
      <c r="C6" s="204"/>
      <c r="D6" s="204"/>
      <c r="E6" s="204"/>
      <c r="F6" s="204"/>
      <c r="G6" s="205"/>
      <c r="H6" s="203" t="s">
        <v>22</v>
      </c>
      <c r="I6" s="204"/>
      <c r="J6" s="204"/>
      <c r="K6" s="204"/>
      <c r="L6" s="204"/>
      <c r="M6" s="205"/>
      <c r="N6" s="203" t="s">
        <v>23</v>
      </c>
      <c r="O6" s="204"/>
      <c r="P6" s="204"/>
      <c r="Q6" s="204"/>
      <c r="R6" s="204"/>
      <c r="S6" s="205"/>
      <c r="AD6" s="38"/>
      <c r="AE6" s="38"/>
    </row>
    <row r="7" spans="1:31" ht="80.25" customHeight="1" x14ac:dyDescent="0.2">
      <c r="A7" s="5"/>
      <c r="B7" s="7" t="s">
        <v>0</v>
      </c>
      <c r="C7" s="7" t="s">
        <v>3</v>
      </c>
      <c r="D7" s="7" t="s">
        <v>5</v>
      </c>
      <c r="E7" s="7" t="s">
        <v>1</v>
      </c>
      <c r="F7" s="7" t="s">
        <v>2</v>
      </c>
      <c r="G7" s="19" t="s">
        <v>4</v>
      </c>
      <c r="H7" s="7" t="s">
        <v>0</v>
      </c>
      <c r="I7" s="7" t="s">
        <v>3</v>
      </c>
      <c r="J7" s="7" t="s">
        <v>5</v>
      </c>
      <c r="K7" s="7" t="s">
        <v>1</v>
      </c>
      <c r="L7" s="7" t="s">
        <v>2</v>
      </c>
      <c r="M7" s="19" t="s">
        <v>4</v>
      </c>
      <c r="N7" s="7" t="s">
        <v>0</v>
      </c>
      <c r="O7" s="7" t="s">
        <v>3</v>
      </c>
      <c r="P7" s="7" t="s">
        <v>5</v>
      </c>
      <c r="Q7" s="7" t="s">
        <v>1</v>
      </c>
      <c r="R7" s="7" t="s">
        <v>2</v>
      </c>
      <c r="S7" s="19" t="s">
        <v>4</v>
      </c>
      <c r="AC7" s="75"/>
      <c r="AD7" s="46"/>
      <c r="AE7" s="47"/>
    </row>
    <row r="8" spans="1:31" s="4" customFormat="1" x14ac:dyDescent="0.2">
      <c r="A8" s="29" t="s">
        <v>4</v>
      </c>
      <c r="B8" s="40">
        <v>151</v>
      </c>
      <c r="C8" s="41">
        <v>132</v>
      </c>
      <c r="D8" s="40">
        <v>23</v>
      </c>
      <c r="E8" s="42">
        <v>94</v>
      </c>
      <c r="F8" s="40">
        <v>30</v>
      </c>
      <c r="G8" s="42">
        <f>SUM(B8:F8)</f>
        <v>430</v>
      </c>
      <c r="H8" s="40">
        <v>0</v>
      </c>
      <c r="I8" s="42">
        <v>1</v>
      </c>
      <c r="J8" s="40">
        <v>0</v>
      </c>
      <c r="K8" s="42">
        <v>5</v>
      </c>
      <c r="L8" s="40">
        <v>1</v>
      </c>
      <c r="M8" s="42">
        <f>SUM(H8:L8)</f>
        <v>7</v>
      </c>
      <c r="N8" s="40">
        <v>164</v>
      </c>
      <c r="O8" s="42">
        <v>141</v>
      </c>
      <c r="P8" s="40">
        <v>30</v>
      </c>
      <c r="Q8" s="42">
        <v>115</v>
      </c>
      <c r="R8" s="40">
        <v>34</v>
      </c>
      <c r="S8" s="40">
        <f>SUM(N8:R8)</f>
        <v>484</v>
      </c>
      <c r="V8" s="77"/>
      <c r="W8" s="77"/>
      <c r="X8" s="77"/>
      <c r="Y8" s="77"/>
      <c r="Z8" s="77"/>
      <c r="AA8" s="77"/>
      <c r="AB8" s="77"/>
      <c r="AC8" s="77"/>
      <c r="AD8" s="48"/>
      <c r="AE8" s="49"/>
    </row>
    <row r="9" spans="1:31" x14ac:dyDescent="0.2">
      <c r="A9" s="30" t="s">
        <v>24</v>
      </c>
      <c r="B9" s="43">
        <f>SUM(B10:B11)</f>
        <v>84</v>
      </c>
      <c r="C9" s="44">
        <f t="shared" ref="C9:R9" si="0">SUM(C10:C11)</f>
        <v>66</v>
      </c>
      <c r="D9" s="43">
        <f t="shared" si="0"/>
        <v>8</v>
      </c>
      <c r="E9" s="44">
        <f t="shared" si="0"/>
        <v>13</v>
      </c>
      <c r="F9" s="43">
        <f t="shared" si="0"/>
        <v>3</v>
      </c>
      <c r="G9" s="44">
        <f>SUM(B9:F9)</f>
        <v>174</v>
      </c>
      <c r="H9" s="43">
        <f t="shared" si="0"/>
        <v>0</v>
      </c>
      <c r="I9" s="44">
        <f t="shared" si="0"/>
        <v>1</v>
      </c>
      <c r="J9" s="43">
        <f t="shared" si="0"/>
        <v>0</v>
      </c>
      <c r="K9" s="44">
        <f t="shared" si="0"/>
        <v>2</v>
      </c>
      <c r="L9" s="43">
        <f t="shared" si="0"/>
        <v>0</v>
      </c>
      <c r="M9" s="72">
        <f t="shared" ref="M9:M14" si="1">SUM(H9:L9)</f>
        <v>3</v>
      </c>
      <c r="N9" s="69">
        <f t="shared" si="0"/>
        <v>88</v>
      </c>
      <c r="O9" s="68">
        <f t="shared" si="0"/>
        <v>66</v>
      </c>
      <c r="P9" s="69">
        <f t="shared" si="0"/>
        <v>8</v>
      </c>
      <c r="Q9" s="68">
        <f t="shared" si="0"/>
        <v>11</v>
      </c>
      <c r="R9" s="69">
        <f t="shared" si="0"/>
        <v>3</v>
      </c>
      <c r="S9" s="70">
        <f t="shared" ref="S9:S14" si="2">SUM(N9:R9)</f>
        <v>176</v>
      </c>
      <c r="V9" s="75"/>
      <c r="W9" s="75"/>
      <c r="X9" s="75"/>
      <c r="Y9" s="75"/>
      <c r="Z9" s="79"/>
      <c r="AA9" s="79"/>
      <c r="AB9" s="79"/>
      <c r="AC9" s="79"/>
      <c r="AD9" s="51"/>
      <c r="AE9" s="49"/>
    </row>
    <row r="10" spans="1:31" x14ac:dyDescent="0.2">
      <c r="A10" s="58" t="s">
        <v>25</v>
      </c>
      <c r="B10" s="59">
        <v>63</v>
      </c>
      <c r="C10" s="60">
        <v>55</v>
      </c>
      <c r="D10" s="59">
        <v>6</v>
      </c>
      <c r="E10" s="60">
        <v>13</v>
      </c>
      <c r="F10" s="59">
        <v>3</v>
      </c>
      <c r="G10" s="61">
        <f t="shared" ref="G10:G14" si="3">SUM(B10:F10)</f>
        <v>140</v>
      </c>
      <c r="H10" s="59">
        <v>0</v>
      </c>
      <c r="I10" s="60">
        <v>1</v>
      </c>
      <c r="J10" s="59">
        <v>0</v>
      </c>
      <c r="K10" s="60">
        <v>2</v>
      </c>
      <c r="L10" s="59">
        <v>0</v>
      </c>
      <c r="M10" s="61">
        <f t="shared" si="1"/>
        <v>3</v>
      </c>
      <c r="N10" s="59">
        <v>66</v>
      </c>
      <c r="O10" s="60">
        <v>55</v>
      </c>
      <c r="P10" s="59">
        <v>6</v>
      </c>
      <c r="Q10" s="60">
        <v>11</v>
      </c>
      <c r="R10" s="59">
        <v>3</v>
      </c>
      <c r="S10" s="62">
        <f t="shared" si="2"/>
        <v>141</v>
      </c>
      <c r="V10" s="75"/>
      <c r="W10" s="75"/>
      <c r="X10" s="75"/>
      <c r="Y10" s="75"/>
      <c r="Z10" s="79"/>
      <c r="AA10" s="79"/>
      <c r="AB10" s="79"/>
      <c r="AC10" s="79"/>
      <c r="AD10" s="48"/>
      <c r="AE10" s="49"/>
    </row>
    <row r="11" spans="1:31" x14ac:dyDescent="0.2">
      <c r="A11" s="63" t="s">
        <v>26</v>
      </c>
      <c r="B11" s="64">
        <v>21</v>
      </c>
      <c r="C11" s="65">
        <v>11</v>
      </c>
      <c r="D11" s="64">
        <v>2</v>
      </c>
      <c r="E11" s="65">
        <v>0</v>
      </c>
      <c r="F11" s="64">
        <v>0</v>
      </c>
      <c r="G11" s="66">
        <f t="shared" si="3"/>
        <v>34</v>
      </c>
      <c r="H11" s="64">
        <v>0</v>
      </c>
      <c r="I11" s="65">
        <v>0</v>
      </c>
      <c r="J11" s="64">
        <v>0</v>
      </c>
      <c r="K11" s="65">
        <v>0</v>
      </c>
      <c r="L11" s="64">
        <v>0</v>
      </c>
      <c r="M11" s="66">
        <f t="shared" si="1"/>
        <v>0</v>
      </c>
      <c r="N11" s="64">
        <v>22</v>
      </c>
      <c r="O11" s="65">
        <v>11</v>
      </c>
      <c r="P11" s="64">
        <v>2</v>
      </c>
      <c r="Q11" s="65">
        <v>0</v>
      </c>
      <c r="R11" s="64">
        <v>0</v>
      </c>
      <c r="S11" s="67">
        <f t="shared" si="2"/>
        <v>35</v>
      </c>
      <c r="V11" s="75"/>
      <c r="W11" s="75"/>
      <c r="X11" s="75"/>
      <c r="Y11" s="75"/>
      <c r="Z11" s="79"/>
      <c r="AA11" s="79"/>
      <c r="AB11" s="79"/>
      <c r="AC11" s="79"/>
      <c r="AD11" s="48"/>
      <c r="AE11" s="49"/>
    </row>
    <row r="12" spans="1:31" x14ac:dyDescent="0.2">
      <c r="A12" s="54" t="s">
        <v>27</v>
      </c>
      <c r="B12" s="55">
        <f>SUM(B13:B14)</f>
        <v>17</v>
      </c>
      <c r="C12" s="53">
        <f t="shared" ref="C12:R12" si="4">SUM(C13:C14)</f>
        <v>31</v>
      </c>
      <c r="D12" s="55">
        <f t="shared" si="4"/>
        <v>6</v>
      </c>
      <c r="E12" s="53">
        <f t="shared" si="4"/>
        <v>11</v>
      </c>
      <c r="F12" s="55">
        <f t="shared" si="4"/>
        <v>7</v>
      </c>
      <c r="G12" s="53">
        <f>SUM(G13:G14)</f>
        <v>72</v>
      </c>
      <c r="H12" s="55">
        <f t="shared" si="4"/>
        <v>0</v>
      </c>
      <c r="I12" s="53">
        <f t="shared" si="4"/>
        <v>0</v>
      </c>
      <c r="J12" s="55">
        <f t="shared" si="4"/>
        <v>0</v>
      </c>
      <c r="K12" s="53">
        <f t="shared" si="4"/>
        <v>0</v>
      </c>
      <c r="L12" s="55">
        <f t="shared" si="4"/>
        <v>0</v>
      </c>
      <c r="M12" s="56">
        <f t="shared" si="1"/>
        <v>0</v>
      </c>
      <c r="N12" s="71">
        <f t="shared" si="4"/>
        <v>16</v>
      </c>
      <c r="O12" s="56">
        <f t="shared" si="4"/>
        <v>30</v>
      </c>
      <c r="P12" s="71">
        <f t="shared" si="4"/>
        <v>6</v>
      </c>
      <c r="Q12" s="56">
        <f t="shared" si="4"/>
        <v>11</v>
      </c>
      <c r="R12" s="71">
        <f t="shared" si="4"/>
        <v>8</v>
      </c>
      <c r="S12" s="57">
        <f t="shared" si="2"/>
        <v>71</v>
      </c>
      <c r="V12" s="75"/>
      <c r="W12" s="75"/>
      <c r="X12" s="75"/>
      <c r="Y12" s="75"/>
      <c r="Z12" s="79"/>
      <c r="AA12" s="79"/>
      <c r="AB12" s="79"/>
      <c r="AC12" s="79"/>
      <c r="AD12" s="51"/>
      <c r="AE12" s="49"/>
    </row>
    <row r="13" spans="1:31" x14ac:dyDescent="0.2">
      <c r="A13" s="58" t="s">
        <v>25</v>
      </c>
      <c r="B13" s="59">
        <v>14</v>
      </c>
      <c r="C13" s="60">
        <v>29</v>
      </c>
      <c r="D13" s="59">
        <v>6</v>
      </c>
      <c r="E13" s="60">
        <v>9</v>
      </c>
      <c r="F13" s="59">
        <v>6</v>
      </c>
      <c r="G13" s="61">
        <f t="shared" si="3"/>
        <v>64</v>
      </c>
      <c r="H13" s="59">
        <v>0</v>
      </c>
      <c r="I13" s="60">
        <v>0</v>
      </c>
      <c r="J13" s="59">
        <v>0</v>
      </c>
      <c r="K13" s="60">
        <v>0</v>
      </c>
      <c r="L13" s="59">
        <v>0</v>
      </c>
      <c r="M13" s="61">
        <f t="shared" si="1"/>
        <v>0</v>
      </c>
      <c r="N13" s="59">
        <v>13</v>
      </c>
      <c r="O13" s="60">
        <v>28</v>
      </c>
      <c r="P13" s="59">
        <v>6</v>
      </c>
      <c r="Q13" s="60">
        <v>9</v>
      </c>
      <c r="R13" s="59">
        <v>7</v>
      </c>
      <c r="S13" s="62">
        <f t="shared" si="2"/>
        <v>63</v>
      </c>
      <c r="V13" s="75"/>
      <c r="W13" s="75"/>
      <c r="X13" s="75"/>
      <c r="Y13" s="75"/>
      <c r="Z13" s="79"/>
      <c r="AA13" s="79"/>
      <c r="AB13" s="79"/>
      <c r="AC13" s="79"/>
      <c r="AD13" s="48"/>
      <c r="AE13" s="49"/>
    </row>
    <row r="14" spans="1:31" x14ac:dyDescent="0.2">
      <c r="A14" s="63" t="s">
        <v>28</v>
      </c>
      <c r="B14" s="64">
        <v>3</v>
      </c>
      <c r="C14" s="65">
        <v>2</v>
      </c>
      <c r="D14" s="64">
        <v>0</v>
      </c>
      <c r="E14" s="65">
        <v>2</v>
      </c>
      <c r="F14" s="64">
        <v>1</v>
      </c>
      <c r="G14" s="66">
        <f t="shared" si="3"/>
        <v>8</v>
      </c>
      <c r="H14" s="64">
        <v>0</v>
      </c>
      <c r="I14" s="65">
        <v>0</v>
      </c>
      <c r="J14" s="64">
        <v>0</v>
      </c>
      <c r="K14" s="65">
        <v>0</v>
      </c>
      <c r="L14" s="64">
        <v>0</v>
      </c>
      <c r="M14" s="66">
        <f t="shared" si="1"/>
        <v>0</v>
      </c>
      <c r="N14" s="64">
        <v>3</v>
      </c>
      <c r="O14" s="65">
        <v>2</v>
      </c>
      <c r="P14" s="64">
        <v>0</v>
      </c>
      <c r="Q14" s="65">
        <v>2</v>
      </c>
      <c r="R14" s="64">
        <v>1</v>
      </c>
      <c r="S14" s="67">
        <f t="shared" si="2"/>
        <v>8</v>
      </c>
      <c r="V14" s="75"/>
      <c r="W14" s="75"/>
      <c r="X14" s="75"/>
      <c r="Y14" s="75"/>
      <c r="Z14" s="81"/>
      <c r="AA14" s="81"/>
      <c r="AB14" s="81"/>
      <c r="AC14" s="81"/>
      <c r="AD14" s="48"/>
      <c r="AE14" s="49"/>
    </row>
    <row r="15" spans="1:31" x14ac:dyDescent="0.2">
      <c r="A15" s="3"/>
      <c r="V15" s="75"/>
      <c r="W15" s="75"/>
      <c r="X15" s="75"/>
      <c r="Y15" s="75"/>
      <c r="Z15" s="81"/>
      <c r="AA15" s="81"/>
      <c r="AB15" s="81"/>
      <c r="AC15" s="81"/>
      <c r="AD15" s="51"/>
      <c r="AE15" s="49"/>
    </row>
    <row r="16" spans="1:31" x14ac:dyDescent="0.2">
      <c r="V16" s="75"/>
      <c r="W16" s="75"/>
      <c r="X16" s="75"/>
      <c r="Y16" s="75"/>
      <c r="Z16" s="81"/>
      <c r="AA16" s="81"/>
      <c r="AB16" s="81"/>
      <c r="AC16" s="81"/>
      <c r="AD16" s="48"/>
      <c r="AE16" s="49"/>
    </row>
    <row r="17" spans="1:32" ht="15.75" customHeight="1" x14ac:dyDescent="0.2">
      <c r="A17" s="5"/>
      <c r="B17" s="206" t="s">
        <v>46</v>
      </c>
      <c r="C17" s="206"/>
      <c r="D17" s="206"/>
      <c r="E17" s="206"/>
      <c r="F17" s="206"/>
      <c r="G17" s="206"/>
      <c r="H17" s="206"/>
      <c r="I17" s="206"/>
      <c r="K17" s="207" t="s">
        <v>51</v>
      </c>
      <c r="L17" s="207"/>
      <c r="M17" s="207"/>
      <c r="N17" s="207"/>
      <c r="O17" s="207"/>
      <c r="P17" s="207"/>
      <c r="Q17" s="207"/>
      <c r="R17" s="207"/>
      <c r="S17" s="207"/>
      <c r="V17" s="75"/>
      <c r="W17" s="75"/>
      <c r="X17" s="75"/>
      <c r="Y17" s="75"/>
      <c r="Z17" s="81"/>
      <c r="AA17" s="81"/>
      <c r="AB17" s="81"/>
      <c r="AC17" s="81"/>
      <c r="AD17" s="48"/>
      <c r="AE17" s="49"/>
    </row>
    <row r="18" spans="1:32" ht="15.75" customHeight="1" x14ac:dyDescent="0.2">
      <c r="A18" s="5"/>
      <c r="B18" s="199" t="s">
        <v>30</v>
      </c>
      <c r="C18" s="199"/>
      <c r="D18" s="199" t="s">
        <v>31</v>
      </c>
      <c r="E18" s="199"/>
      <c r="F18" s="199" t="s">
        <v>33</v>
      </c>
      <c r="G18" s="199"/>
      <c r="H18" s="200" t="s">
        <v>4</v>
      </c>
      <c r="I18" s="200"/>
      <c r="V18" s="75"/>
      <c r="W18" s="77"/>
      <c r="X18" s="77"/>
      <c r="Y18" s="77"/>
      <c r="Z18" s="81"/>
      <c r="AA18" s="81"/>
      <c r="AB18" s="81"/>
      <c r="AC18" s="81"/>
      <c r="AD18" s="51"/>
      <c r="AE18" s="49"/>
    </row>
    <row r="19" spans="1:32" s="2" customFormat="1" ht="46.5" customHeight="1" x14ac:dyDescent="0.2">
      <c r="A19" s="6"/>
      <c r="B19" s="31" t="s">
        <v>29</v>
      </c>
      <c r="C19" s="32" t="s">
        <v>23</v>
      </c>
      <c r="D19" s="31" t="s">
        <v>29</v>
      </c>
      <c r="E19" s="32" t="s">
        <v>23</v>
      </c>
      <c r="F19" s="31" t="s">
        <v>29</v>
      </c>
      <c r="G19" s="32" t="s">
        <v>23</v>
      </c>
      <c r="H19" s="33" t="s">
        <v>29</v>
      </c>
      <c r="I19" s="34" t="s">
        <v>23</v>
      </c>
      <c r="V19" s="74"/>
      <c r="W19" s="74"/>
      <c r="X19" s="74"/>
      <c r="Y19" s="74">
        <v>2013</v>
      </c>
      <c r="Z19" s="107">
        <v>2012</v>
      </c>
      <c r="AA19" s="107">
        <v>2011</v>
      </c>
      <c r="AB19" s="107"/>
      <c r="AC19" s="82"/>
      <c r="AD19" s="37"/>
      <c r="AE19" s="48"/>
    </row>
    <row r="20" spans="1:32" ht="13.5" customHeight="1" x14ac:dyDescent="0.2">
      <c r="A20" s="8" t="s">
        <v>8</v>
      </c>
      <c r="B20" s="10">
        <v>0</v>
      </c>
      <c r="C20" s="11">
        <v>14</v>
      </c>
      <c r="D20" s="9">
        <v>0</v>
      </c>
      <c r="E20" s="9">
        <v>0</v>
      </c>
      <c r="F20" s="10">
        <v>0</v>
      </c>
      <c r="G20" s="11">
        <v>16</v>
      </c>
      <c r="H20" s="12">
        <f>B20+D20+F20</f>
        <v>0</v>
      </c>
      <c r="I20" s="13">
        <f>C20+E20+G20</f>
        <v>30</v>
      </c>
      <c r="V20" s="83">
        <f>W20/1375</f>
        <v>5.4545454545454543E-2</v>
      </c>
      <c r="W20" s="73">
        <f>SUM(Y20:AB20)</f>
        <v>75</v>
      </c>
      <c r="Y20" s="73">
        <f>H20+I20</f>
        <v>30</v>
      </c>
      <c r="Z20" s="107">
        <v>28</v>
      </c>
      <c r="AA20" s="107">
        <v>17</v>
      </c>
      <c r="AB20" s="85"/>
      <c r="AC20" s="84"/>
      <c r="AD20"/>
      <c r="AE20" s="45"/>
    </row>
    <row r="21" spans="1:32" ht="13.5" customHeight="1" x14ac:dyDescent="0.2">
      <c r="A21" s="8" t="s">
        <v>9</v>
      </c>
      <c r="B21" s="14">
        <v>0</v>
      </c>
      <c r="C21" s="15">
        <v>8</v>
      </c>
      <c r="D21" s="16">
        <v>0</v>
      </c>
      <c r="E21" s="16">
        <v>0</v>
      </c>
      <c r="F21" s="14">
        <v>0</v>
      </c>
      <c r="G21" s="15">
        <v>24</v>
      </c>
      <c r="H21" s="17">
        <f t="shared" ref="H21:H31" si="5">B21+D21+F21</f>
        <v>0</v>
      </c>
      <c r="I21" s="18">
        <f t="shared" ref="I21:I31" si="6">C21+E21+G21</f>
        <v>32</v>
      </c>
      <c r="V21" s="83">
        <f t="shared" ref="V21:V31" si="7">W21/1375</f>
        <v>5.3090909090909091E-2</v>
      </c>
      <c r="W21" s="73">
        <f t="shared" ref="W21:W31" si="8">SUM(Y21:AB21)</f>
        <v>73</v>
      </c>
      <c r="Y21" s="73">
        <f t="shared" ref="Y21:Y31" si="9">H21+I21</f>
        <v>32</v>
      </c>
      <c r="Z21" s="107">
        <v>24</v>
      </c>
      <c r="AA21" s="107">
        <v>17</v>
      </c>
      <c r="AB21" s="85"/>
      <c r="AC21" s="84"/>
      <c r="AD21"/>
      <c r="AE21"/>
    </row>
    <row r="22" spans="1:32" ht="13.5" customHeight="1" x14ac:dyDescent="0.2">
      <c r="A22" s="8" t="s">
        <v>10</v>
      </c>
      <c r="B22" s="10">
        <v>0</v>
      </c>
      <c r="C22" s="11">
        <v>8</v>
      </c>
      <c r="D22" s="9">
        <v>0</v>
      </c>
      <c r="E22" s="9">
        <v>0</v>
      </c>
      <c r="F22" s="10">
        <v>0</v>
      </c>
      <c r="G22" s="11">
        <v>15</v>
      </c>
      <c r="H22" s="12">
        <f t="shared" si="5"/>
        <v>0</v>
      </c>
      <c r="I22" s="13">
        <f t="shared" si="6"/>
        <v>23</v>
      </c>
      <c r="V22" s="83">
        <f t="shared" si="7"/>
        <v>5.672727272727273E-2</v>
      </c>
      <c r="W22" s="73">
        <f t="shared" si="8"/>
        <v>78</v>
      </c>
      <c r="Y22" s="73">
        <f t="shared" si="9"/>
        <v>23</v>
      </c>
      <c r="Z22" s="107">
        <v>28</v>
      </c>
      <c r="AA22" s="107">
        <v>27</v>
      </c>
      <c r="AB22" s="85"/>
      <c r="AC22" s="84"/>
      <c r="AD22"/>
      <c r="AE22"/>
    </row>
    <row r="23" spans="1:32" ht="13.5" customHeight="1" x14ac:dyDescent="0.2">
      <c r="A23" s="8" t="s">
        <v>11</v>
      </c>
      <c r="B23" s="14">
        <v>0</v>
      </c>
      <c r="C23" s="15">
        <v>11</v>
      </c>
      <c r="D23" s="16">
        <v>0</v>
      </c>
      <c r="E23" s="16">
        <v>5</v>
      </c>
      <c r="F23" s="14">
        <v>0</v>
      </c>
      <c r="G23" s="15">
        <v>18</v>
      </c>
      <c r="H23" s="17">
        <f t="shared" si="5"/>
        <v>0</v>
      </c>
      <c r="I23" s="18">
        <f t="shared" si="6"/>
        <v>34</v>
      </c>
      <c r="V23" s="83">
        <f t="shared" si="7"/>
        <v>7.636363636363637E-2</v>
      </c>
      <c r="W23" s="73">
        <f t="shared" si="8"/>
        <v>105</v>
      </c>
      <c r="Y23" s="73">
        <f t="shared" si="9"/>
        <v>34</v>
      </c>
      <c r="Z23" s="107">
        <v>36</v>
      </c>
      <c r="AA23" s="107">
        <v>35</v>
      </c>
      <c r="AB23" s="85"/>
      <c r="AC23" s="84"/>
      <c r="AD23"/>
      <c r="AE23"/>
    </row>
    <row r="24" spans="1:32" ht="13.5" customHeight="1" x14ac:dyDescent="0.2">
      <c r="A24" s="8" t="s">
        <v>12</v>
      </c>
      <c r="B24" s="10">
        <v>0</v>
      </c>
      <c r="C24" s="11">
        <v>18</v>
      </c>
      <c r="D24" s="9">
        <v>0</v>
      </c>
      <c r="E24" s="9">
        <v>22</v>
      </c>
      <c r="F24" s="10">
        <v>0</v>
      </c>
      <c r="G24" s="11">
        <v>23</v>
      </c>
      <c r="H24" s="12">
        <f t="shared" si="5"/>
        <v>0</v>
      </c>
      <c r="I24" s="13">
        <f t="shared" si="6"/>
        <v>63</v>
      </c>
      <c r="V24" s="83">
        <f t="shared" si="7"/>
        <v>0.10836363636363637</v>
      </c>
      <c r="W24" s="73">
        <f t="shared" si="8"/>
        <v>149</v>
      </c>
      <c r="Y24" s="73">
        <f t="shared" si="9"/>
        <v>63</v>
      </c>
      <c r="Z24" s="107">
        <v>53</v>
      </c>
      <c r="AA24" s="107">
        <v>33</v>
      </c>
      <c r="AB24" s="85"/>
      <c r="AC24" s="84"/>
      <c r="AD24"/>
      <c r="AE24"/>
    </row>
    <row r="25" spans="1:32" ht="13.5" customHeight="1" x14ac:dyDescent="0.2">
      <c r="A25" s="8" t="s">
        <v>13</v>
      </c>
      <c r="B25" s="14">
        <v>0</v>
      </c>
      <c r="C25" s="15">
        <v>13</v>
      </c>
      <c r="D25" s="16">
        <v>0</v>
      </c>
      <c r="E25" s="16">
        <v>10</v>
      </c>
      <c r="F25" s="14">
        <v>0</v>
      </c>
      <c r="G25" s="15">
        <v>23</v>
      </c>
      <c r="H25" s="17">
        <f t="shared" si="5"/>
        <v>0</v>
      </c>
      <c r="I25" s="18">
        <f t="shared" si="6"/>
        <v>46</v>
      </c>
      <c r="V25" s="83">
        <f t="shared" si="7"/>
        <v>0.112</v>
      </c>
      <c r="W25" s="73">
        <f t="shared" si="8"/>
        <v>154</v>
      </c>
      <c r="Y25" s="73">
        <f t="shared" si="9"/>
        <v>46</v>
      </c>
      <c r="Z25" s="107">
        <v>64</v>
      </c>
      <c r="AA25" s="107">
        <v>44</v>
      </c>
      <c r="AB25" s="85"/>
      <c r="AC25" s="84"/>
      <c r="AD25"/>
      <c r="AE25"/>
    </row>
    <row r="26" spans="1:32" ht="13.5" customHeight="1" x14ac:dyDescent="0.2">
      <c r="A26" s="8" t="s">
        <v>14</v>
      </c>
      <c r="B26" s="10">
        <v>2</v>
      </c>
      <c r="C26" s="11">
        <v>19</v>
      </c>
      <c r="D26" s="9">
        <v>0</v>
      </c>
      <c r="E26" s="9">
        <v>10</v>
      </c>
      <c r="F26" s="10">
        <v>1</v>
      </c>
      <c r="G26" s="11">
        <v>19</v>
      </c>
      <c r="H26" s="12">
        <f t="shared" si="5"/>
        <v>3</v>
      </c>
      <c r="I26" s="13">
        <f t="shared" si="6"/>
        <v>48</v>
      </c>
      <c r="V26" s="83">
        <f t="shared" si="7"/>
        <v>0.11054545454545454</v>
      </c>
      <c r="W26" s="73">
        <f t="shared" si="8"/>
        <v>152</v>
      </c>
      <c r="Y26" s="73">
        <f t="shared" si="9"/>
        <v>51</v>
      </c>
      <c r="Z26" s="107">
        <v>41</v>
      </c>
      <c r="AA26" s="107">
        <v>60</v>
      </c>
      <c r="AB26" s="85"/>
      <c r="AC26" s="86"/>
      <c r="AD26"/>
      <c r="AE26"/>
    </row>
    <row r="27" spans="1:32" ht="13.5" customHeight="1" x14ac:dyDescent="0.2">
      <c r="A27" s="8" t="s">
        <v>15</v>
      </c>
      <c r="B27" s="14">
        <v>0</v>
      </c>
      <c r="C27" s="15">
        <v>25</v>
      </c>
      <c r="D27" s="16">
        <v>1</v>
      </c>
      <c r="E27" s="16">
        <v>9</v>
      </c>
      <c r="F27" s="14">
        <v>1</v>
      </c>
      <c r="G27" s="15">
        <v>21</v>
      </c>
      <c r="H27" s="17">
        <f t="shared" si="5"/>
        <v>2</v>
      </c>
      <c r="I27" s="18">
        <f t="shared" si="6"/>
        <v>55</v>
      </c>
      <c r="V27" s="83">
        <f t="shared" si="7"/>
        <v>0.11709090909090909</v>
      </c>
      <c r="W27" s="73">
        <f t="shared" si="8"/>
        <v>161</v>
      </c>
      <c r="Y27" s="73">
        <f t="shared" si="9"/>
        <v>57</v>
      </c>
      <c r="Z27" s="107">
        <v>46</v>
      </c>
      <c r="AA27" s="107">
        <v>58</v>
      </c>
      <c r="AB27" s="85"/>
      <c r="AC27" s="84"/>
      <c r="AD27"/>
      <c r="AE27"/>
    </row>
    <row r="28" spans="1:32" ht="13.5" customHeight="1" x14ac:dyDescent="0.2">
      <c r="A28" s="8" t="s">
        <v>16</v>
      </c>
      <c r="B28" s="10">
        <v>1</v>
      </c>
      <c r="C28" s="11">
        <v>13</v>
      </c>
      <c r="D28" s="9">
        <v>0</v>
      </c>
      <c r="E28" s="9">
        <v>2</v>
      </c>
      <c r="F28" s="10">
        <v>0</v>
      </c>
      <c r="G28" s="11">
        <v>24</v>
      </c>
      <c r="H28" s="12">
        <f t="shared" si="5"/>
        <v>1</v>
      </c>
      <c r="I28" s="13">
        <f t="shared" si="6"/>
        <v>39</v>
      </c>
      <c r="V28" s="83">
        <f t="shared" si="7"/>
        <v>9.8181818181818176E-2</v>
      </c>
      <c r="W28" s="73">
        <f t="shared" si="8"/>
        <v>135</v>
      </c>
      <c r="Y28" s="73">
        <f t="shared" si="9"/>
        <v>40</v>
      </c>
      <c r="Z28" s="107">
        <v>42</v>
      </c>
      <c r="AA28" s="107">
        <v>53</v>
      </c>
      <c r="AB28" s="85"/>
      <c r="AC28" s="84"/>
      <c r="AD28" s="133"/>
      <c r="AE28" s="133"/>
      <c r="AF28" s="130"/>
    </row>
    <row r="29" spans="1:32" ht="13.5" customHeight="1" x14ac:dyDescent="0.2">
      <c r="A29" s="8" t="s">
        <v>17</v>
      </c>
      <c r="B29" s="14">
        <v>0</v>
      </c>
      <c r="C29" s="15">
        <v>19</v>
      </c>
      <c r="D29" s="16">
        <v>0</v>
      </c>
      <c r="E29" s="16">
        <v>5</v>
      </c>
      <c r="F29" s="14">
        <v>0</v>
      </c>
      <c r="G29" s="15">
        <v>16</v>
      </c>
      <c r="H29" s="17">
        <f t="shared" si="5"/>
        <v>0</v>
      </c>
      <c r="I29" s="18">
        <f t="shared" si="6"/>
        <v>40</v>
      </c>
      <c r="V29" s="83">
        <f t="shared" si="7"/>
        <v>7.9272727272727272E-2</v>
      </c>
      <c r="W29" s="73">
        <f t="shared" si="8"/>
        <v>109</v>
      </c>
      <c r="Y29" s="73">
        <f t="shared" si="9"/>
        <v>40</v>
      </c>
      <c r="Z29" s="107">
        <v>38</v>
      </c>
      <c r="AA29" s="107">
        <v>31</v>
      </c>
      <c r="AB29" s="85"/>
      <c r="AC29" s="84"/>
      <c r="AD29" s="133"/>
      <c r="AE29" s="133"/>
      <c r="AF29" s="130"/>
    </row>
    <row r="30" spans="1:32" ht="13.5" customHeight="1" x14ac:dyDescent="0.2">
      <c r="A30" s="8" t="s">
        <v>18</v>
      </c>
      <c r="B30" s="14">
        <v>0</v>
      </c>
      <c r="C30" s="15">
        <v>19</v>
      </c>
      <c r="D30" s="16">
        <v>0</v>
      </c>
      <c r="E30" s="16">
        <v>5</v>
      </c>
      <c r="F30" s="14">
        <v>1</v>
      </c>
      <c r="G30" s="15">
        <v>23</v>
      </c>
      <c r="H30" s="17">
        <f t="shared" si="5"/>
        <v>1</v>
      </c>
      <c r="I30" s="18">
        <f t="shared" si="6"/>
        <v>47</v>
      </c>
      <c r="V30" s="83">
        <f t="shared" si="7"/>
        <v>7.2727272727272724E-2</v>
      </c>
      <c r="W30" s="73">
        <f t="shared" si="8"/>
        <v>100</v>
      </c>
      <c r="Y30" s="73">
        <f t="shared" si="9"/>
        <v>48</v>
      </c>
      <c r="Z30" s="107">
        <v>19</v>
      </c>
      <c r="AA30" s="107">
        <v>33</v>
      </c>
      <c r="AB30" s="85"/>
      <c r="AC30" s="84"/>
      <c r="AD30" s="133"/>
      <c r="AE30" s="133"/>
      <c r="AF30" s="130"/>
    </row>
    <row r="31" spans="1:32" ht="13.5" customHeight="1" x14ac:dyDescent="0.2">
      <c r="A31" s="8" t="s">
        <v>19</v>
      </c>
      <c r="B31" s="21">
        <v>0</v>
      </c>
      <c r="C31" s="22">
        <v>9</v>
      </c>
      <c r="D31" s="23">
        <v>0</v>
      </c>
      <c r="E31" s="23">
        <v>2</v>
      </c>
      <c r="F31" s="21">
        <v>0</v>
      </c>
      <c r="G31" s="22">
        <v>16</v>
      </c>
      <c r="H31" s="24">
        <f t="shared" si="5"/>
        <v>0</v>
      </c>
      <c r="I31" s="25">
        <f t="shared" si="6"/>
        <v>27</v>
      </c>
      <c r="V31" s="83">
        <f t="shared" si="7"/>
        <v>6.1090909090909092E-2</v>
      </c>
      <c r="W31" s="73">
        <f t="shared" si="8"/>
        <v>84</v>
      </c>
      <c r="Y31" s="73">
        <f t="shared" si="9"/>
        <v>27</v>
      </c>
      <c r="Z31" s="107">
        <v>31</v>
      </c>
      <c r="AA31" s="107">
        <v>26</v>
      </c>
      <c r="AB31" s="85"/>
      <c r="AC31" s="84"/>
      <c r="AD31" s="133"/>
      <c r="AE31" s="133"/>
      <c r="AF31" s="130"/>
    </row>
    <row r="32" spans="1:32" ht="13.5" customHeight="1" x14ac:dyDescent="0.2">
      <c r="A32" s="20" t="s">
        <v>4</v>
      </c>
      <c r="B32" s="26">
        <f>SUM(B20:B31)</f>
        <v>3</v>
      </c>
      <c r="C32" s="27">
        <f t="shared" ref="C32:I32" si="10">SUM(C20:C31)</f>
        <v>176</v>
      </c>
      <c r="D32" s="26">
        <f>SUM(D20:D31)</f>
        <v>1</v>
      </c>
      <c r="E32" s="28">
        <f t="shared" si="10"/>
        <v>70</v>
      </c>
      <c r="F32" s="27">
        <f>SUM(F20:F31)</f>
        <v>3</v>
      </c>
      <c r="G32" s="27">
        <f t="shared" si="10"/>
        <v>238</v>
      </c>
      <c r="H32" s="26">
        <f t="shared" si="10"/>
        <v>7</v>
      </c>
      <c r="I32" s="28">
        <f t="shared" si="10"/>
        <v>484</v>
      </c>
      <c r="V32" s="83">
        <f>W32/1375</f>
        <v>1</v>
      </c>
      <c r="W32" s="87">
        <f>SUM(W20:W31)</f>
        <v>1375</v>
      </c>
      <c r="X32" s="86"/>
      <c r="Y32" s="86">
        <f>SUM(Y20:Y31)</f>
        <v>491</v>
      </c>
      <c r="Z32" s="86">
        <f>SUM(Z20:Z31)</f>
        <v>450</v>
      </c>
      <c r="AA32" s="86">
        <v>403</v>
      </c>
      <c r="AC32" s="84"/>
      <c r="AD32" s="133"/>
      <c r="AE32" s="133"/>
      <c r="AF32" s="130"/>
    </row>
    <row r="33" spans="1:32" ht="11.25" customHeight="1" x14ac:dyDescent="0.2">
      <c r="AB33" s="84"/>
      <c r="AC33" s="88"/>
      <c r="AD33" s="133"/>
      <c r="AE33" s="133"/>
      <c r="AF33" s="130"/>
    </row>
    <row r="34" spans="1:32" ht="11.25" customHeight="1" x14ac:dyDescent="0.2">
      <c r="AD34" s="133"/>
      <c r="AE34" s="133"/>
      <c r="AF34" s="130"/>
    </row>
    <row r="35" spans="1:32" x14ac:dyDescent="0.2">
      <c r="A35" s="201" t="s">
        <v>52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W35" s="73" t="s">
        <v>34</v>
      </c>
      <c r="X35" s="73" t="s">
        <v>35</v>
      </c>
      <c r="Y35" s="73" t="s">
        <v>36</v>
      </c>
      <c r="Z35" s="73" t="s">
        <v>37</v>
      </c>
      <c r="AA35" s="73" t="s">
        <v>39</v>
      </c>
      <c r="AD35" s="133"/>
      <c r="AE35" s="133"/>
      <c r="AF35" s="130"/>
    </row>
    <row r="36" spans="1:32" x14ac:dyDescent="0.2">
      <c r="V36" s="73" t="s">
        <v>38</v>
      </c>
      <c r="W36" s="73">
        <v>29</v>
      </c>
      <c r="X36" s="73">
        <v>55</v>
      </c>
      <c r="Y36" s="73">
        <v>61</v>
      </c>
      <c r="Z36" s="73">
        <v>34</v>
      </c>
      <c r="AA36" s="73">
        <f>SUM(W36:Z36)</f>
        <v>179</v>
      </c>
      <c r="AD36" s="130"/>
      <c r="AE36" s="130"/>
      <c r="AF36" s="130"/>
    </row>
    <row r="37" spans="1:32" x14ac:dyDescent="0.2">
      <c r="V37" s="73" t="s">
        <v>33</v>
      </c>
      <c r="W37" s="73">
        <v>101</v>
      </c>
      <c r="X37" s="73">
        <v>57</v>
      </c>
      <c r="Y37" s="73">
        <v>46</v>
      </c>
      <c r="Z37" s="73">
        <v>37</v>
      </c>
      <c r="AA37" s="73">
        <f>SUM(W37:Z37)</f>
        <v>241</v>
      </c>
      <c r="AD37" s="130"/>
      <c r="AE37" s="130"/>
      <c r="AF37" s="130"/>
    </row>
    <row r="38" spans="1:32" x14ac:dyDescent="0.2">
      <c r="V38" s="73" t="s">
        <v>32</v>
      </c>
      <c r="W38" s="73">
        <v>2</v>
      </c>
      <c r="X38" s="73">
        <v>8</v>
      </c>
      <c r="Y38" s="73">
        <v>28</v>
      </c>
      <c r="Z38" s="73">
        <v>25</v>
      </c>
      <c r="AA38" s="73">
        <f>SUM(W38:Z38)</f>
        <v>63</v>
      </c>
      <c r="AD38" s="130"/>
      <c r="AE38" s="130"/>
      <c r="AF38" s="130"/>
    </row>
    <row r="39" spans="1:32" x14ac:dyDescent="0.2">
      <c r="V39" s="73" t="s">
        <v>31</v>
      </c>
      <c r="W39" s="73">
        <v>0</v>
      </c>
      <c r="X39" s="73">
        <v>1</v>
      </c>
      <c r="Y39" s="73">
        <v>1</v>
      </c>
      <c r="Z39" s="73">
        <v>6</v>
      </c>
      <c r="AA39" s="73">
        <f>SUM(W39:Z39)</f>
        <v>8</v>
      </c>
      <c r="AD39" s="130"/>
      <c r="AE39" s="130"/>
      <c r="AF39" s="130"/>
    </row>
    <row r="40" spans="1:32" x14ac:dyDescent="0.2">
      <c r="V40" s="73" t="s">
        <v>4</v>
      </c>
      <c r="W40" s="73">
        <f>SUM(W36:W39)</f>
        <v>132</v>
      </c>
      <c r="X40" s="73">
        <f>SUM(X36:X39)</f>
        <v>121</v>
      </c>
      <c r="Y40" s="73">
        <f>SUM(Y36:Y39)</f>
        <v>136</v>
      </c>
      <c r="Z40" s="73">
        <f>SUM(Z36:Z39)</f>
        <v>102</v>
      </c>
      <c r="AA40" s="73">
        <f>SUM(W40:Z40)</f>
        <v>491</v>
      </c>
      <c r="AD40" s="130"/>
      <c r="AE40" s="130"/>
      <c r="AF40" s="130"/>
    </row>
    <row r="41" spans="1:32" x14ac:dyDescent="0.2">
      <c r="AA41" s="83"/>
      <c r="AD41" s="130"/>
      <c r="AE41" s="130"/>
      <c r="AF41" s="130"/>
    </row>
    <row r="42" spans="1:32" x14ac:dyDescent="0.2">
      <c r="AA42" s="83"/>
      <c r="AD42" s="130"/>
      <c r="AE42" s="130"/>
      <c r="AF42" s="130"/>
    </row>
    <row r="43" spans="1:32" x14ac:dyDescent="0.2">
      <c r="V43" s="88"/>
      <c r="W43" s="88"/>
      <c r="X43" s="88"/>
      <c r="Y43" s="88"/>
      <c r="Z43" s="88"/>
      <c r="AA43" s="88"/>
      <c r="AD43" s="130"/>
      <c r="AE43" s="130"/>
      <c r="AF43" s="130"/>
    </row>
    <row r="44" spans="1:32" x14ac:dyDescent="0.2">
      <c r="V44" s="88"/>
      <c r="W44" s="88"/>
      <c r="X44" s="88"/>
      <c r="Y44" s="88"/>
      <c r="Z44" s="88"/>
      <c r="AA44" s="88"/>
      <c r="AD44" s="130"/>
      <c r="AE44" s="130"/>
      <c r="AF44" s="130"/>
    </row>
    <row r="45" spans="1:32" x14ac:dyDescent="0.2">
      <c r="V45" s="89"/>
      <c r="W45" s="90"/>
      <c r="X45" s="90"/>
      <c r="Y45" s="90"/>
      <c r="Z45" s="90"/>
      <c r="AA45" s="90"/>
      <c r="AD45" s="130"/>
      <c r="AE45" s="130"/>
      <c r="AF45" s="130"/>
    </row>
    <row r="46" spans="1:32" x14ac:dyDescent="0.2">
      <c r="V46" s="89"/>
      <c r="W46" s="90"/>
      <c r="X46" s="90"/>
      <c r="Y46" s="90"/>
      <c r="Z46" s="90"/>
      <c r="AA46" s="90"/>
      <c r="AD46" s="130"/>
      <c r="AE46" s="130"/>
      <c r="AF46" s="130"/>
    </row>
    <row r="47" spans="1:32" x14ac:dyDescent="0.2">
      <c r="V47" s="89"/>
      <c r="W47" s="90"/>
      <c r="X47" s="90"/>
      <c r="Y47" s="90"/>
      <c r="Z47" s="90"/>
      <c r="AA47" s="90"/>
      <c r="AD47" s="130"/>
      <c r="AE47" s="130"/>
      <c r="AF47" s="130"/>
    </row>
    <row r="48" spans="1:32" x14ac:dyDescent="0.2">
      <c r="V48" s="89"/>
      <c r="W48" s="90"/>
      <c r="X48" s="90"/>
      <c r="Y48" s="90"/>
      <c r="Z48" s="90"/>
      <c r="AA48" s="90"/>
      <c r="AD48" s="130"/>
      <c r="AE48" s="130"/>
      <c r="AF48" s="130"/>
    </row>
    <row r="49" spans="18:32" x14ac:dyDescent="0.2">
      <c r="V49" s="89"/>
      <c r="W49" s="90"/>
      <c r="X49" s="90"/>
      <c r="Y49" s="90"/>
      <c r="Z49" s="90"/>
      <c r="AA49" s="90"/>
      <c r="AD49" s="130" t="s">
        <v>40</v>
      </c>
      <c r="AE49" s="130"/>
      <c r="AF49" s="130"/>
    </row>
    <row r="50" spans="18:32" x14ac:dyDescent="0.2">
      <c r="V50" s="89"/>
      <c r="W50" s="90"/>
      <c r="X50" s="90"/>
      <c r="Y50" s="90"/>
      <c r="Z50" s="90"/>
      <c r="AA50" s="90"/>
    </row>
    <row r="51" spans="18:32" x14ac:dyDescent="0.2">
      <c r="V51" s="89"/>
      <c r="W51" s="90"/>
      <c r="X51" s="90"/>
      <c r="Y51" s="90"/>
      <c r="Z51" s="90"/>
      <c r="AA51" s="90"/>
    </row>
    <row r="53" spans="18:32" x14ac:dyDescent="0.2">
      <c r="R53" s="202" t="s">
        <v>20</v>
      </c>
      <c r="S53" s="202"/>
    </row>
    <row r="54" spans="18:32" ht="27" customHeight="1" x14ac:dyDescent="0.2"/>
    <row r="55" spans="18:32" ht="32.25" customHeight="1" x14ac:dyDescent="0.3">
      <c r="R55" s="218">
        <v>20</v>
      </c>
      <c r="S55" s="218"/>
      <c r="T55" s="218"/>
    </row>
  </sheetData>
  <mergeCells count="13">
    <mergeCell ref="B17:I17"/>
    <mergeCell ref="A4:S4"/>
    <mergeCell ref="R55:T55"/>
    <mergeCell ref="B6:G6"/>
    <mergeCell ref="H6:M6"/>
    <mergeCell ref="N6:S6"/>
    <mergeCell ref="D18:E18"/>
    <mergeCell ref="F18:G18"/>
    <mergeCell ref="B18:C18"/>
    <mergeCell ref="H18:I18"/>
    <mergeCell ref="A35:S35"/>
    <mergeCell ref="R53:S53"/>
    <mergeCell ref="K17:S17"/>
  </mergeCells>
  <phoneticPr fontId="3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55"/>
  <sheetViews>
    <sheetView workbookViewId="0">
      <selection activeCell="X23" sqref="X23"/>
    </sheetView>
  </sheetViews>
  <sheetFormatPr defaultRowHeight="12.75" x14ac:dyDescent="0.2"/>
  <cols>
    <col min="1" max="1" width="17.140625" style="1" customWidth="1"/>
    <col min="2" max="19" width="4.42578125" style="1" customWidth="1"/>
    <col min="20" max="20" width="0.5703125" style="1" customWidth="1"/>
    <col min="21" max="21" width="9.140625" style="1"/>
    <col min="22" max="22" width="11.42578125" style="73" customWidth="1"/>
    <col min="23" max="23" width="9.140625" style="73"/>
    <col min="24" max="24" width="6.7109375" style="73" customWidth="1"/>
    <col min="25" max="25" width="8.28515625" style="73" customWidth="1"/>
    <col min="26" max="26" width="11.28515625" style="73" customWidth="1"/>
    <col min="27" max="27" width="7.140625" style="73" customWidth="1"/>
    <col min="28" max="29" width="6.7109375" style="73" customWidth="1"/>
    <col min="30" max="31" width="6.7109375" style="1" customWidth="1"/>
    <col min="32" max="16384" width="9.140625" style="1"/>
  </cols>
  <sheetData>
    <row r="3" spans="1:31" x14ac:dyDescent="0.2">
      <c r="H3" s="1" t="s">
        <v>6</v>
      </c>
      <c r="AC3" s="73" t="s">
        <v>7</v>
      </c>
    </row>
    <row r="6" spans="1:31" x14ac:dyDescent="0.2">
      <c r="A6" s="201" t="s">
        <v>44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</row>
    <row r="7" spans="1:31" s="2" customFormat="1" x14ac:dyDescent="0.2">
      <c r="V7" s="74"/>
      <c r="W7" s="74"/>
      <c r="X7" s="74"/>
      <c r="Y7" s="74"/>
      <c r="Z7" s="74"/>
      <c r="AA7" s="74"/>
      <c r="AB7" s="74"/>
      <c r="AC7" s="74"/>
    </row>
    <row r="8" spans="1:31" x14ac:dyDescent="0.2">
      <c r="B8" s="203" t="s">
        <v>21</v>
      </c>
      <c r="C8" s="204"/>
      <c r="D8" s="204"/>
      <c r="E8" s="204"/>
      <c r="F8" s="204"/>
      <c r="G8" s="205"/>
      <c r="H8" s="203" t="s">
        <v>22</v>
      </c>
      <c r="I8" s="204"/>
      <c r="J8" s="204"/>
      <c r="K8" s="204"/>
      <c r="L8" s="204"/>
      <c r="M8" s="205"/>
      <c r="N8" s="203" t="s">
        <v>23</v>
      </c>
      <c r="O8" s="204"/>
      <c r="P8" s="204"/>
      <c r="Q8" s="204"/>
      <c r="R8" s="204"/>
      <c r="S8" s="205"/>
      <c r="AD8" s="38"/>
      <c r="AE8" s="38"/>
    </row>
    <row r="9" spans="1:31" ht="66.75" x14ac:dyDescent="0.2">
      <c r="A9" s="5"/>
      <c r="B9" s="7" t="s">
        <v>0</v>
      </c>
      <c r="C9" s="7" t="s">
        <v>3</v>
      </c>
      <c r="D9" s="7" t="s">
        <v>5</v>
      </c>
      <c r="E9" s="7" t="s">
        <v>1</v>
      </c>
      <c r="F9" s="7" t="s">
        <v>2</v>
      </c>
      <c r="G9" s="19" t="s">
        <v>4</v>
      </c>
      <c r="H9" s="7" t="s">
        <v>0</v>
      </c>
      <c r="I9" s="7" t="s">
        <v>3</v>
      </c>
      <c r="J9" s="7" t="s">
        <v>5</v>
      </c>
      <c r="K9" s="7" t="s">
        <v>1</v>
      </c>
      <c r="L9" s="7" t="s">
        <v>2</v>
      </c>
      <c r="M9" s="19" t="s">
        <v>4</v>
      </c>
      <c r="N9" s="7" t="s">
        <v>0</v>
      </c>
      <c r="O9" s="7" t="s">
        <v>3</v>
      </c>
      <c r="P9" s="7" t="s">
        <v>5</v>
      </c>
      <c r="Q9" s="7" t="s">
        <v>1</v>
      </c>
      <c r="R9" s="7" t="s">
        <v>2</v>
      </c>
      <c r="S9" s="19" t="s">
        <v>4</v>
      </c>
      <c r="AC9" s="75"/>
      <c r="AD9" s="46"/>
      <c r="AE9" s="47"/>
    </row>
    <row r="10" spans="1:31" s="4" customFormat="1" x14ac:dyDescent="0.2">
      <c r="A10" s="29" t="s">
        <v>4</v>
      </c>
      <c r="B10" s="40">
        <v>141</v>
      </c>
      <c r="C10" s="41">
        <v>131</v>
      </c>
      <c r="D10" s="40">
        <v>24</v>
      </c>
      <c r="E10" s="42">
        <v>77</v>
      </c>
      <c r="F10" s="40">
        <v>30</v>
      </c>
      <c r="G10" s="42">
        <f>SUM(B10:F10)</f>
        <v>403</v>
      </c>
      <c r="H10" s="40">
        <v>1</v>
      </c>
      <c r="I10" s="42">
        <v>1</v>
      </c>
      <c r="J10" s="40">
        <v>0</v>
      </c>
      <c r="K10" s="42">
        <v>3</v>
      </c>
      <c r="L10" s="40">
        <v>1</v>
      </c>
      <c r="M10" s="42">
        <f>SUM(H10:L10)</f>
        <v>6</v>
      </c>
      <c r="N10" s="40">
        <v>144</v>
      </c>
      <c r="O10" s="42">
        <v>142</v>
      </c>
      <c r="P10" s="40">
        <v>24</v>
      </c>
      <c r="Q10" s="42">
        <v>99</v>
      </c>
      <c r="R10" s="40">
        <v>35</v>
      </c>
      <c r="S10" s="40">
        <f>SUM(N10:R10)</f>
        <v>444</v>
      </c>
      <c r="V10" s="76"/>
      <c r="W10" s="76"/>
      <c r="X10" s="76"/>
      <c r="Y10" s="76"/>
      <c r="Z10" s="76"/>
      <c r="AA10" s="76"/>
      <c r="AB10" s="76"/>
      <c r="AC10" s="77"/>
      <c r="AD10" s="48"/>
      <c r="AE10" s="49"/>
    </row>
    <row r="11" spans="1:31" x14ac:dyDescent="0.2">
      <c r="A11" s="30" t="s">
        <v>24</v>
      </c>
      <c r="B11" s="43">
        <f>SUM(B12:B13)</f>
        <v>82</v>
      </c>
      <c r="C11" s="44">
        <f t="shared" ref="C11:R11" si="0">SUM(C12:C13)</f>
        <v>65</v>
      </c>
      <c r="D11" s="43">
        <f t="shared" si="0"/>
        <v>7</v>
      </c>
      <c r="E11" s="44">
        <f t="shared" si="0"/>
        <v>11</v>
      </c>
      <c r="F11" s="43">
        <f t="shared" si="0"/>
        <v>7</v>
      </c>
      <c r="G11" s="44">
        <f>SUM(B11:F11)</f>
        <v>172</v>
      </c>
      <c r="H11" s="43">
        <f t="shared" si="0"/>
        <v>0</v>
      </c>
      <c r="I11" s="44">
        <f t="shared" si="0"/>
        <v>0</v>
      </c>
      <c r="J11" s="43">
        <f t="shared" si="0"/>
        <v>0</v>
      </c>
      <c r="K11" s="44">
        <f t="shared" si="0"/>
        <v>1</v>
      </c>
      <c r="L11" s="43">
        <f t="shared" si="0"/>
        <v>0</v>
      </c>
      <c r="M11" s="72">
        <f t="shared" ref="M11:M16" si="1">SUM(H11:L11)</f>
        <v>1</v>
      </c>
      <c r="N11" s="69">
        <f t="shared" si="0"/>
        <v>83</v>
      </c>
      <c r="O11" s="68">
        <f t="shared" si="0"/>
        <v>66</v>
      </c>
      <c r="P11" s="69">
        <f t="shared" si="0"/>
        <v>7</v>
      </c>
      <c r="Q11" s="68">
        <f t="shared" si="0"/>
        <v>11</v>
      </c>
      <c r="R11" s="69">
        <f t="shared" si="0"/>
        <v>7</v>
      </c>
      <c r="S11" s="70">
        <f t="shared" ref="S11:S16" si="2">SUM(N11:R11)</f>
        <v>174</v>
      </c>
      <c r="Z11" s="78"/>
      <c r="AA11" s="78"/>
      <c r="AB11" s="78"/>
      <c r="AC11" s="79"/>
      <c r="AD11" s="51"/>
      <c r="AE11" s="49"/>
    </row>
    <row r="12" spans="1:31" x14ac:dyDescent="0.2">
      <c r="A12" s="58" t="s">
        <v>25</v>
      </c>
      <c r="B12" s="59">
        <v>68</v>
      </c>
      <c r="C12" s="60">
        <v>45</v>
      </c>
      <c r="D12" s="59">
        <v>3</v>
      </c>
      <c r="E12" s="60">
        <v>8</v>
      </c>
      <c r="F12" s="59">
        <v>7</v>
      </c>
      <c r="G12" s="61">
        <f t="shared" ref="G12:G16" si="3">SUM(B12:F12)</f>
        <v>131</v>
      </c>
      <c r="H12" s="59">
        <v>0</v>
      </c>
      <c r="I12" s="60">
        <v>0</v>
      </c>
      <c r="J12" s="59">
        <v>0</v>
      </c>
      <c r="K12" s="60">
        <v>1</v>
      </c>
      <c r="L12" s="59">
        <v>0</v>
      </c>
      <c r="M12" s="61">
        <f t="shared" si="1"/>
        <v>1</v>
      </c>
      <c r="N12" s="59">
        <v>68</v>
      </c>
      <c r="O12" s="60">
        <v>46</v>
      </c>
      <c r="P12" s="59">
        <v>3</v>
      </c>
      <c r="Q12" s="60">
        <v>9</v>
      </c>
      <c r="R12" s="59">
        <v>7</v>
      </c>
      <c r="S12" s="62">
        <f t="shared" si="2"/>
        <v>133</v>
      </c>
      <c r="Z12" s="78"/>
      <c r="AA12" s="78"/>
      <c r="AB12" s="78"/>
      <c r="AC12" s="79"/>
      <c r="AD12" s="48"/>
      <c r="AE12" s="49"/>
    </row>
    <row r="13" spans="1:31" x14ac:dyDescent="0.2">
      <c r="A13" s="63" t="s">
        <v>26</v>
      </c>
      <c r="B13" s="64">
        <v>14</v>
      </c>
      <c r="C13" s="65">
        <v>20</v>
      </c>
      <c r="D13" s="64">
        <v>4</v>
      </c>
      <c r="E13" s="65">
        <v>3</v>
      </c>
      <c r="F13" s="64">
        <v>0</v>
      </c>
      <c r="G13" s="66">
        <f t="shared" si="3"/>
        <v>41</v>
      </c>
      <c r="H13" s="64">
        <v>0</v>
      </c>
      <c r="I13" s="65">
        <v>0</v>
      </c>
      <c r="J13" s="64">
        <v>0</v>
      </c>
      <c r="K13" s="65">
        <v>0</v>
      </c>
      <c r="L13" s="64">
        <v>0</v>
      </c>
      <c r="M13" s="66">
        <f t="shared" si="1"/>
        <v>0</v>
      </c>
      <c r="N13" s="64">
        <v>15</v>
      </c>
      <c r="O13" s="65">
        <v>20</v>
      </c>
      <c r="P13" s="64">
        <v>4</v>
      </c>
      <c r="Q13" s="65">
        <v>2</v>
      </c>
      <c r="R13" s="64">
        <v>0</v>
      </c>
      <c r="S13" s="67">
        <f t="shared" si="2"/>
        <v>41</v>
      </c>
      <c r="Z13" s="78"/>
      <c r="AA13" s="78"/>
      <c r="AB13" s="78"/>
      <c r="AC13" s="79"/>
      <c r="AD13" s="48"/>
      <c r="AE13" s="49"/>
    </row>
    <row r="14" spans="1:31" x14ac:dyDescent="0.2">
      <c r="A14" s="54" t="s">
        <v>27</v>
      </c>
      <c r="B14" s="55">
        <f>SUM(B15:B16)</f>
        <v>18</v>
      </c>
      <c r="C14" s="53">
        <f t="shared" ref="C14:R14" si="4">SUM(C15:C16)</f>
        <v>16</v>
      </c>
      <c r="D14" s="55">
        <f t="shared" si="4"/>
        <v>8</v>
      </c>
      <c r="E14" s="53">
        <f t="shared" si="4"/>
        <v>3</v>
      </c>
      <c r="F14" s="55">
        <f t="shared" si="4"/>
        <v>3</v>
      </c>
      <c r="G14" s="53">
        <f>SUM(G15:G16)</f>
        <v>48</v>
      </c>
      <c r="H14" s="55">
        <f t="shared" si="4"/>
        <v>0</v>
      </c>
      <c r="I14" s="53">
        <f t="shared" si="4"/>
        <v>1</v>
      </c>
      <c r="J14" s="55">
        <f t="shared" si="4"/>
        <v>0</v>
      </c>
      <c r="K14" s="53">
        <f t="shared" si="4"/>
        <v>0</v>
      </c>
      <c r="L14" s="55">
        <f t="shared" si="4"/>
        <v>0</v>
      </c>
      <c r="M14" s="56">
        <f t="shared" si="1"/>
        <v>1</v>
      </c>
      <c r="N14" s="71">
        <f t="shared" si="4"/>
        <v>18</v>
      </c>
      <c r="O14" s="56">
        <f t="shared" si="4"/>
        <v>17</v>
      </c>
      <c r="P14" s="71">
        <f t="shared" si="4"/>
        <v>8</v>
      </c>
      <c r="Q14" s="56">
        <f t="shared" si="4"/>
        <v>3</v>
      </c>
      <c r="R14" s="71">
        <f t="shared" si="4"/>
        <v>3</v>
      </c>
      <c r="S14" s="57">
        <f t="shared" si="2"/>
        <v>49</v>
      </c>
      <c r="Z14" s="78"/>
      <c r="AA14" s="78"/>
      <c r="AB14" s="78"/>
      <c r="AC14" s="79"/>
      <c r="AD14" s="51"/>
      <c r="AE14" s="49"/>
    </row>
    <row r="15" spans="1:31" x14ac:dyDescent="0.2">
      <c r="A15" s="58" t="s">
        <v>25</v>
      </c>
      <c r="B15" s="59">
        <v>16</v>
      </c>
      <c r="C15" s="60">
        <v>13</v>
      </c>
      <c r="D15" s="59">
        <v>6</v>
      </c>
      <c r="E15" s="60">
        <v>2</v>
      </c>
      <c r="F15" s="59">
        <v>2</v>
      </c>
      <c r="G15" s="61">
        <f t="shared" si="3"/>
        <v>39</v>
      </c>
      <c r="H15" s="59">
        <v>0</v>
      </c>
      <c r="I15" s="60">
        <v>1</v>
      </c>
      <c r="J15" s="59">
        <v>0</v>
      </c>
      <c r="K15" s="60">
        <v>0</v>
      </c>
      <c r="L15" s="59">
        <v>0</v>
      </c>
      <c r="M15" s="61">
        <f t="shared" si="1"/>
        <v>1</v>
      </c>
      <c r="N15" s="59">
        <v>16</v>
      </c>
      <c r="O15" s="60">
        <v>14</v>
      </c>
      <c r="P15" s="59">
        <v>6</v>
      </c>
      <c r="Q15" s="60">
        <v>2</v>
      </c>
      <c r="R15" s="59">
        <v>2</v>
      </c>
      <c r="S15" s="62">
        <f t="shared" si="2"/>
        <v>40</v>
      </c>
      <c r="Z15" s="78"/>
      <c r="AA15" s="78"/>
      <c r="AB15" s="78"/>
      <c r="AC15" s="79"/>
      <c r="AD15" s="48"/>
      <c r="AE15" s="49"/>
    </row>
    <row r="16" spans="1:31" x14ac:dyDescent="0.2">
      <c r="A16" s="63" t="s">
        <v>28</v>
      </c>
      <c r="B16" s="64">
        <v>2</v>
      </c>
      <c r="C16" s="65">
        <v>3</v>
      </c>
      <c r="D16" s="64">
        <v>2</v>
      </c>
      <c r="E16" s="65">
        <v>1</v>
      </c>
      <c r="F16" s="64">
        <v>1</v>
      </c>
      <c r="G16" s="66">
        <f t="shared" si="3"/>
        <v>9</v>
      </c>
      <c r="H16" s="64">
        <v>0</v>
      </c>
      <c r="I16" s="65">
        <v>0</v>
      </c>
      <c r="J16" s="64">
        <v>0</v>
      </c>
      <c r="K16" s="65">
        <v>0</v>
      </c>
      <c r="L16" s="64">
        <v>0</v>
      </c>
      <c r="M16" s="66">
        <f t="shared" si="1"/>
        <v>0</v>
      </c>
      <c r="N16" s="64">
        <v>2</v>
      </c>
      <c r="O16" s="65">
        <v>3</v>
      </c>
      <c r="P16" s="64">
        <v>2</v>
      </c>
      <c r="Q16" s="65">
        <v>1</v>
      </c>
      <c r="R16" s="64">
        <v>1</v>
      </c>
      <c r="S16" s="67">
        <f t="shared" si="2"/>
        <v>9</v>
      </c>
      <c r="Z16" s="80"/>
      <c r="AA16" s="80"/>
      <c r="AB16" s="80"/>
      <c r="AC16" s="81"/>
      <c r="AD16" s="48"/>
      <c r="AE16" s="49"/>
    </row>
    <row r="17" spans="1:32" x14ac:dyDescent="0.2">
      <c r="A17" s="3"/>
      <c r="Z17" s="80"/>
      <c r="AA17" s="80"/>
      <c r="AB17" s="80"/>
      <c r="AC17" s="81"/>
      <c r="AD17" s="51"/>
      <c r="AE17" s="49"/>
    </row>
    <row r="18" spans="1:32" x14ac:dyDescent="0.2">
      <c r="Z18" s="80"/>
      <c r="AA18" s="80"/>
      <c r="AB18" s="80"/>
      <c r="AC18" s="81"/>
      <c r="AD18" s="48"/>
      <c r="AE18" s="49"/>
    </row>
    <row r="19" spans="1:32" ht="15.75" customHeight="1" x14ac:dyDescent="0.2">
      <c r="A19" s="5"/>
      <c r="B19" s="206" t="s">
        <v>42</v>
      </c>
      <c r="C19" s="206"/>
      <c r="D19" s="206"/>
      <c r="E19" s="206"/>
      <c r="F19" s="206"/>
      <c r="G19" s="206"/>
      <c r="H19" s="206"/>
      <c r="I19" s="206"/>
      <c r="K19" s="207" t="s">
        <v>43</v>
      </c>
      <c r="L19" s="207"/>
      <c r="M19" s="207"/>
      <c r="N19" s="207"/>
      <c r="O19" s="207"/>
      <c r="P19" s="207"/>
      <c r="Q19" s="207"/>
      <c r="R19" s="207"/>
      <c r="S19" s="207"/>
      <c r="Z19" s="80"/>
      <c r="AA19" s="80"/>
      <c r="AB19" s="80"/>
      <c r="AC19" s="81"/>
      <c r="AD19" s="48"/>
      <c r="AE19" s="49"/>
    </row>
    <row r="20" spans="1:32" ht="15.75" customHeight="1" x14ac:dyDescent="0.2">
      <c r="A20" s="5"/>
      <c r="B20" s="199" t="s">
        <v>30</v>
      </c>
      <c r="C20" s="199"/>
      <c r="D20" s="199" t="s">
        <v>31</v>
      </c>
      <c r="E20" s="199"/>
      <c r="F20" s="199" t="s">
        <v>33</v>
      </c>
      <c r="G20" s="199"/>
      <c r="H20" s="200" t="s">
        <v>4</v>
      </c>
      <c r="I20" s="200"/>
      <c r="W20" s="76"/>
      <c r="X20" s="76"/>
      <c r="Y20" s="76"/>
      <c r="Z20" s="80"/>
      <c r="AA20" s="80"/>
      <c r="AB20" s="80"/>
      <c r="AC20" s="81"/>
      <c r="AD20" s="51"/>
      <c r="AE20" s="49"/>
    </row>
    <row r="21" spans="1:32" s="2" customFormat="1" ht="46.5" customHeight="1" x14ac:dyDescent="0.2">
      <c r="A21" s="6"/>
      <c r="B21" s="31" t="s">
        <v>29</v>
      </c>
      <c r="C21" s="32" t="s">
        <v>23</v>
      </c>
      <c r="D21" s="31" t="s">
        <v>29</v>
      </c>
      <c r="E21" s="32" t="s">
        <v>23</v>
      </c>
      <c r="F21" s="31" t="s">
        <v>29</v>
      </c>
      <c r="G21" s="32" t="s">
        <v>23</v>
      </c>
      <c r="H21" s="33" t="s">
        <v>29</v>
      </c>
      <c r="I21" s="34" t="s">
        <v>23</v>
      </c>
      <c r="V21" s="74"/>
      <c r="W21" s="74"/>
      <c r="X21" s="74"/>
      <c r="Y21" s="74">
        <v>2012</v>
      </c>
      <c r="Z21" s="80">
        <v>2011</v>
      </c>
      <c r="AA21" s="80">
        <v>2010</v>
      </c>
      <c r="AB21" s="80">
        <v>2009</v>
      </c>
      <c r="AC21" s="82"/>
      <c r="AD21" s="37"/>
      <c r="AE21" s="48"/>
      <c r="AF21"/>
    </row>
    <row r="22" spans="1:32" ht="13.5" customHeight="1" x14ac:dyDescent="0.2">
      <c r="A22" s="8" t="s">
        <v>8</v>
      </c>
      <c r="B22" s="10">
        <v>1</v>
      </c>
      <c r="C22" s="11">
        <v>14</v>
      </c>
      <c r="D22" s="9">
        <v>0</v>
      </c>
      <c r="E22" s="9">
        <v>1</v>
      </c>
      <c r="F22" s="10">
        <v>0</v>
      </c>
      <c r="G22" s="11">
        <v>12</v>
      </c>
      <c r="H22" s="12">
        <f>B22+D22+F22</f>
        <v>1</v>
      </c>
      <c r="I22" s="13">
        <f>C22+E22+G22</f>
        <v>27</v>
      </c>
      <c r="V22" s="83">
        <f>W22/1652</f>
        <v>5.5084745762711863E-2</v>
      </c>
      <c r="W22" s="73">
        <f>SUM(Y22:AB22)</f>
        <v>91</v>
      </c>
      <c r="Y22" s="73">
        <f>H22+I22</f>
        <v>28</v>
      </c>
      <c r="Z22" s="84">
        <v>17</v>
      </c>
      <c r="AA22" s="84">
        <v>29</v>
      </c>
      <c r="AB22" s="85">
        <v>17</v>
      </c>
      <c r="AC22" s="84"/>
      <c r="AD22"/>
      <c r="AE22" s="45"/>
      <c r="AF22"/>
    </row>
    <row r="23" spans="1:32" ht="13.5" customHeight="1" x14ac:dyDescent="0.2">
      <c r="A23" s="8" t="s">
        <v>9</v>
      </c>
      <c r="B23" s="14">
        <v>0</v>
      </c>
      <c r="C23" s="15">
        <v>9</v>
      </c>
      <c r="D23" s="16">
        <v>0</v>
      </c>
      <c r="E23" s="16">
        <v>1</v>
      </c>
      <c r="F23" s="14">
        <v>0</v>
      </c>
      <c r="G23" s="15">
        <v>14</v>
      </c>
      <c r="H23" s="17">
        <f t="shared" ref="H23:I33" si="5">B23+D23+F23</f>
        <v>0</v>
      </c>
      <c r="I23" s="18">
        <f t="shared" si="5"/>
        <v>24</v>
      </c>
      <c r="V23" s="83">
        <f t="shared" ref="V23:V34" si="6">W23/1652</f>
        <v>4.2978208232445518E-2</v>
      </c>
      <c r="W23" s="73">
        <f t="shared" ref="W23:W33" si="7">SUM(Y23:AB23)</f>
        <v>71</v>
      </c>
      <c r="Y23" s="73">
        <f t="shared" ref="Y23:Y33" si="8">H23+I23</f>
        <v>24</v>
      </c>
      <c r="Z23" s="84">
        <v>17</v>
      </c>
      <c r="AA23" s="84">
        <v>13</v>
      </c>
      <c r="AB23" s="85">
        <v>17</v>
      </c>
      <c r="AC23" s="84"/>
      <c r="AD23"/>
      <c r="AE23"/>
      <c r="AF23"/>
    </row>
    <row r="24" spans="1:32" ht="13.5" customHeight="1" x14ac:dyDescent="0.2">
      <c r="A24" s="8" t="s">
        <v>10</v>
      </c>
      <c r="B24" s="10">
        <v>0</v>
      </c>
      <c r="C24" s="11">
        <v>15</v>
      </c>
      <c r="D24" s="9">
        <v>0</v>
      </c>
      <c r="E24" s="9">
        <v>2</v>
      </c>
      <c r="F24" s="10">
        <v>0</v>
      </c>
      <c r="G24" s="11">
        <v>11</v>
      </c>
      <c r="H24" s="12">
        <f t="shared" si="5"/>
        <v>0</v>
      </c>
      <c r="I24" s="13">
        <f t="shared" si="5"/>
        <v>28</v>
      </c>
      <c r="V24" s="83">
        <f t="shared" si="6"/>
        <v>5.871670702179177E-2</v>
      </c>
      <c r="W24" s="73">
        <f t="shared" si="7"/>
        <v>97</v>
      </c>
      <c r="Y24" s="73">
        <f t="shared" si="8"/>
        <v>28</v>
      </c>
      <c r="Z24" s="84">
        <v>27</v>
      </c>
      <c r="AA24" s="84">
        <v>28</v>
      </c>
      <c r="AB24" s="85">
        <v>14</v>
      </c>
      <c r="AC24" s="84"/>
      <c r="AD24"/>
      <c r="AE24"/>
      <c r="AF24"/>
    </row>
    <row r="25" spans="1:32" ht="13.5" customHeight="1" x14ac:dyDescent="0.2">
      <c r="A25" s="8" t="s">
        <v>11</v>
      </c>
      <c r="B25" s="14">
        <v>0</v>
      </c>
      <c r="C25" s="15">
        <v>15</v>
      </c>
      <c r="D25" s="16">
        <v>1</v>
      </c>
      <c r="E25" s="16">
        <v>5</v>
      </c>
      <c r="F25" s="14">
        <v>0</v>
      </c>
      <c r="G25" s="15">
        <v>15</v>
      </c>
      <c r="H25" s="17">
        <f t="shared" si="5"/>
        <v>1</v>
      </c>
      <c r="I25" s="18">
        <f t="shared" si="5"/>
        <v>35</v>
      </c>
      <c r="V25" s="83">
        <f t="shared" si="6"/>
        <v>7.7481840193704604E-2</v>
      </c>
      <c r="W25" s="73">
        <f t="shared" si="7"/>
        <v>128</v>
      </c>
      <c r="Y25" s="73">
        <f t="shared" si="8"/>
        <v>36</v>
      </c>
      <c r="Z25" s="84">
        <v>35</v>
      </c>
      <c r="AA25" s="84">
        <v>29</v>
      </c>
      <c r="AB25" s="85">
        <v>28</v>
      </c>
      <c r="AC25" s="84"/>
      <c r="AD25"/>
      <c r="AE25"/>
      <c r="AF25"/>
    </row>
    <row r="26" spans="1:32" ht="13.5" customHeight="1" x14ac:dyDescent="0.2">
      <c r="A26" s="8" t="s">
        <v>12</v>
      </c>
      <c r="B26" s="10">
        <v>0</v>
      </c>
      <c r="C26" s="11">
        <v>21</v>
      </c>
      <c r="D26" s="9">
        <v>1</v>
      </c>
      <c r="E26" s="9">
        <v>11</v>
      </c>
      <c r="F26" s="10">
        <v>0</v>
      </c>
      <c r="G26" s="11">
        <v>20</v>
      </c>
      <c r="H26" s="12">
        <f t="shared" si="5"/>
        <v>1</v>
      </c>
      <c r="I26" s="13">
        <f t="shared" si="5"/>
        <v>52</v>
      </c>
      <c r="V26" s="83">
        <f t="shared" si="6"/>
        <v>9.8668280871670705E-2</v>
      </c>
      <c r="W26" s="73">
        <f t="shared" si="7"/>
        <v>163</v>
      </c>
      <c r="Y26" s="73">
        <f t="shared" si="8"/>
        <v>53</v>
      </c>
      <c r="Z26" s="84">
        <v>33</v>
      </c>
      <c r="AA26" s="84">
        <v>48</v>
      </c>
      <c r="AB26" s="85">
        <v>29</v>
      </c>
      <c r="AC26" s="84"/>
      <c r="AD26"/>
      <c r="AE26"/>
      <c r="AF26"/>
    </row>
    <row r="27" spans="1:32" ht="13.5" customHeight="1" x14ac:dyDescent="0.2">
      <c r="A27" s="8" t="s">
        <v>13</v>
      </c>
      <c r="B27" s="14">
        <v>0</v>
      </c>
      <c r="C27" s="15">
        <v>9</v>
      </c>
      <c r="D27" s="16">
        <v>0</v>
      </c>
      <c r="E27" s="16">
        <v>19</v>
      </c>
      <c r="F27" s="14">
        <v>0</v>
      </c>
      <c r="G27" s="15">
        <v>36</v>
      </c>
      <c r="H27" s="17">
        <f t="shared" si="5"/>
        <v>0</v>
      </c>
      <c r="I27" s="18">
        <f t="shared" si="5"/>
        <v>64</v>
      </c>
      <c r="V27" s="83">
        <f t="shared" si="6"/>
        <v>0.11077481840193705</v>
      </c>
      <c r="W27" s="73">
        <f t="shared" si="7"/>
        <v>183</v>
      </c>
      <c r="Y27" s="73">
        <f t="shared" si="8"/>
        <v>64</v>
      </c>
      <c r="Z27" s="84">
        <v>44</v>
      </c>
      <c r="AA27" s="84">
        <v>36</v>
      </c>
      <c r="AB27" s="85">
        <v>39</v>
      </c>
      <c r="AC27" s="84"/>
      <c r="AD27"/>
      <c r="AE27"/>
      <c r="AF27"/>
    </row>
    <row r="28" spans="1:32" ht="13.5" customHeight="1" x14ac:dyDescent="0.2">
      <c r="A28" s="8" t="s">
        <v>14</v>
      </c>
      <c r="B28" s="10">
        <v>0</v>
      </c>
      <c r="C28" s="11">
        <v>12</v>
      </c>
      <c r="D28" s="9">
        <v>1</v>
      </c>
      <c r="E28" s="9">
        <v>12</v>
      </c>
      <c r="F28" s="10">
        <v>0</v>
      </c>
      <c r="G28" s="11">
        <v>16</v>
      </c>
      <c r="H28" s="12">
        <f t="shared" si="5"/>
        <v>1</v>
      </c>
      <c r="I28" s="13">
        <f t="shared" si="5"/>
        <v>40</v>
      </c>
      <c r="V28" s="83">
        <f t="shared" si="6"/>
        <v>0.11138014527845036</v>
      </c>
      <c r="W28" s="73">
        <f t="shared" si="7"/>
        <v>184</v>
      </c>
      <c r="Y28" s="73">
        <f t="shared" si="8"/>
        <v>41</v>
      </c>
      <c r="Z28" s="84">
        <v>60</v>
      </c>
      <c r="AA28" s="84">
        <v>50</v>
      </c>
      <c r="AB28" s="85">
        <v>33</v>
      </c>
      <c r="AC28" s="86"/>
      <c r="AD28"/>
      <c r="AE28"/>
      <c r="AF28"/>
    </row>
    <row r="29" spans="1:32" ht="13.5" customHeight="1" x14ac:dyDescent="0.2">
      <c r="A29" s="8" t="s">
        <v>15</v>
      </c>
      <c r="B29" s="14">
        <v>0</v>
      </c>
      <c r="C29" s="15">
        <v>17</v>
      </c>
      <c r="D29" s="16">
        <v>0</v>
      </c>
      <c r="E29" s="16">
        <v>13</v>
      </c>
      <c r="F29" s="14">
        <v>0</v>
      </c>
      <c r="G29" s="15">
        <v>16</v>
      </c>
      <c r="H29" s="17">
        <f t="shared" si="5"/>
        <v>0</v>
      </c>
      <c r="I29" s="18">
        <f t="shared" si="5"/>
        <v>46</v>
      </c>
      <c r="V29" s="83">
        <f t="shared" si="6"/>
        <v>0.13196125907990314</v>
      </c>
      <c r="W29" s="73">
        <f t="shared" si="7"/>
        <v>218</v>
      </c>
      <c r="Y29" s="73">
        <f t="shared" si="8"/>
        <v>46</v>
      </c>
      <c r="Z29" s="84">
        <v>58</v>
      </c>
      <c r="AA29" s="84">
        <v>52</v>
      </c>
      <c r="AB29" s="85">
        <v>62</v>
      </c>
      <c r="AC29" s="84"/>
      <c r="AD29"/>
      <c r="AE29"/>
      <c r="AF29"/>
    </row>
    <row r="30" spans="1:32" ht="13.5" customHeight="1" x14ac:dyDescent="0.2">
      <c r="A30" s="8" t="s">
        <v>16</v>
      </c>
      <c r="B30" s="10">
        <v>0</v>
      </c>
      <c r="C30" s="11">
        <v>17</v>
      </c>
      <c r="D30" s="9">
        <v>0</v>
      </c>
      <c r="E30" s="9">
        <v>13</v>
      </c>
      <c r="F30" s="10">
        <v>0</v>
      </c>
      <c r="G30" s="11">
        <v>12</v>
      </c>
      <c r="H30" s="12">
        <f t="shared" si="5"/>
        <v>0</v>
      </c>
      <c r="I30" s="13">
        <f t="shared" si="5"/>
        <v>42</v>
      </c>
      <c r="V30" s="83">
        <f t="shared" si="6"/>
        <v>9.2009685230024216E-2</v>
      </c>
      <c r="W30" s="73">
        <f t="shared" si="7"/>
        <v>152</v>
      </c>
      <c r="Y30" s="73">
        <f t="shared" si="8"/>
        <v>42</v>
      </c>
      <c r="Z30" s="84">
        <v>53</v>
      </c>
      <c r="AA30" s="84">
        <v>24</v>
      </c>
      <c r="AB30" s="85">
        <v>33</v>
      </c>
      <c r="AC30" s="84"/>
      <c r="AD30"/>
      <c r="AE30"/>
      <c r="AF30"/>
    </row>
    <row r="31" spans="1:32" ht="13.5" customHeight="1" x14ac:dyDescent="0.2">
      <c r="A31" s="8" t="s">
        <v>17</v>
      </c>
      <c r="B31" s="14">
        <v>0</v>
      </c>
      <c r="C31" s="15">
        <v>19</v>
      </c>
      <c r="D31" s="16">
        <v>0</v>
      </c>
      <c r="E31" s="16">
        <v>7</v>
      </c>
      <c r="F31" s="14">
        <v>0</v>
      </c>
      <c r="G31" s="15">
        <v>12</v>
      </c>
      <c r="H31" s="17">
        <f t="shared" si="5"/>
        <v>0</v>
      </c>
      <c r="I31" s="18">
        <f t="shared" si="5"/>
        <v>38</v>
      </c>
      <c r="V31" s="83">
        <f t="shared" si="6"/>
        <v>7.990314769975787E-2</v>
      </c>
      <c r="W31" s="73">
        <f t="shared" si="7"/>
        <v>132</v>
      </c>
      <c r="Y31" s="73">
        <f t="shared" si="8"/>
        <v>38</v>
      </c>
      <c r="Z31" s="84">
        <v>31</v>
      </c>
      <c r="AA31" s="84">
        <v>33</v>
      </c>
      <c r="AB31" s="85">
        <v>30</v>
      </c>
      <c r="AC31" s="84"/>
      <c r="AD31"/>
      <c r="AE31"/>
      <c r="AF31"/>
    </row>
    <row r="32" spans="1:32" ht="13.5" customHeight="1" x14ac:dyDescent="0.2">
      <c r="A32" s="8" t="s">
        <v>18</v>
      </c>
      <c r="B32" s="14">
        <v>0</v>
      </c>
      <c r="C32" s="15">
        <v>11</v>
      </c>
      <c r="D32" s="16">
        <v>0</v>
      </c>
      <c r="E32" s="16">
        <v>0</v>
      </c>
      <c r="F32" s="14">
        <v>0</v>
      </c>
      <c r="G32" s="15">
        <v>8</v>
      </c>
      <c r="H32" s="17">
        <f t="shared" si="5"/>
        <v>0</v>
      </c>
      <c r="I32" s="18">
        <f t="shared" si="5"/>
        <v>19</v>
      </c>
      <c r="V32" s="83">
        <f t="shared" si="6"/>
        <v>6.4164648910411626E-2</v>
      </c>
      <c r="W32" s="73">
        <f t="shared" si="7"/>
        <v>106</v>
      </c>
      <c r="Y32" s="73">
        <f t="shared" si="8"/>
        <v>19</v>
      </c>
      <c r="Z32" s="84">
        <v>33</v>
      </c>
      <c r="AA32" s="84">
        <v>28</v>
      </c>
      <c r="AB32" s="85">
        <v>26</v>
      </c>
      <c r="AC32" s="84"/>
      <c r="AD32"/>
      <c r="AE32"/>
      <c r="AF32"/>
    </row>
    <row r="33" spans="1:32" ht="13.5" customHeight="1" x14ac:dyDescent="0.2">
      <c r="A33" s="8" t="s">
        <v>19</v>
      </c>
      <c r="B33" s="21">
        <v>0</v>
      </c>
      <c r="C33" s="22">
        <v>15</v>
      </c>
      <c r="D33" s="23">
        <v>0</v>
      </c>
      <c r="E33" s="23">
        <v>0</v>
      </c>
      <c r="F33" s="21">
        <v>2</v>
      </c>
      <c r="G33" s="22">
        <v>14</v>
      </c>
      <c r="H33" s="24">
        <f t="shared" si="5"/>
        <v>2</v>
      </c>
      <c r="I33" s="25">
        <f t="shared" si="5"/>
        <v>29</v>
      </c>
      <c r="V33" s="83">
        <f t="shared" si="6"/>
        <v>7.6876513317191281E-2</v>
      </c>
      <c r="W33" s="73">
        <f t="shared" si="7"/>
        <v>127</v>
      </c>
      <c r="Y33" s="73">
        <f t="shared" si="8"/>
        <v>31</v>
      </c>
      <c r="Z33" s="84">
        <v>26</v>
      </c>
      <c r="AA33" s="84">
        <v>33</v>
      </c>
      <c r="AB33" s="85">
        <v>37</v>
      </c>
      <c r="AC33" s="84"/>
      <c r="AD33"/>
      <c r="AE33"/>
      <c r="AF33"/>
    </row>
    <row r="34" spans="1:32" ht="13.5" customHeight="1" x14ac:dyDescent="0.2">
      <c r="A34" s="20" t="s">
        <v>4</v>
      </c>
      <c r="B34" s="26">
        <f>SUM(B22:B33)</f>
        <v>1</v>
      </c>
      <c r="C34" s="27">
        <f t="shared" ref="C34:I34" si="9">SUM(C22:C33)</f>
        <v>174</v>
      </c>
      <c r="D34" s="26">
        <f>SUM(D22:D33)</f>
        <v>3</v>
      </c>
      <c r="E34" s="28">
        <f t="shared" si="9"/>
        <v>84</v>
      </c>
      <c r="F34" s="27">
        <f>SUM(F22:F33)</f>
        <v>2</v>
      </c>
      <c r="G34" s="27">
        <f t="shared" si="9"/>
        <v>186</v>
      </c>
      <c r="H34" s="26">
        <f t="shared" si="9"/>
        <v>6</v>
      </c>
      <c r="I34" s="28">
        <f t="shared" si="9"/>
        <v>444</v>
      </c>
      <c r="V34" s="83">
        <f t="shared" si="6"/>
        <v>1</v>
      </c>
      <c r="W34" s="87">
        <f>SUM(W22:W33)</f>
        <v>1652</v>
      </c>
      <c r="X34" s="86"/>
      <c r="Y34" s="86">
        <f>SUM(Y22:Y33)</f>
        <v>450</v>
      </c>
      <c r="Z34" s="86">
        <v>434</v>
      </c>
      <c r="AA34" s="86">
        <v>403</v>
      </c>
      <c r="AB34" s="73">
        <v>365</v>
      </c>
      <c r="AC34" s="84"/>
      <c r="AD34"/>
      <c r="AE34"/>
      <c r="AF34"/>
    </row>
    <row r="35" spans="1:32" ht="11.25" customHeight="1" x14ac:dyDescent="0.2">
      <c r="AB35" s="84"/>
      <c r="AC35" s="88"/>
      <c r="AD35"/>
      <c r="AE35"/>
    </row>
    <row r="36" spans="1:32" ht="11.25" customHeight="1" x14ac:dyDescent="0.2">
      <c r="AD36"/>
      <c r="AE36"/>
    </row>
    <row r="37" spans="1:32" x14ac:dyDescent="0.2">
      <c r="A37" s="201" t="s">
        <v>41</v>
      </c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W37" s="73" t="s">
        <v>34</v>
      </c>
      <c r="X37" s="73" t="s">
        <v>35</v>
      </c>
      <c r="Y37" s="73" t="s">
        <v>36</v>
      </c>
      <c r="Z37" s="73" t="s">
        <v>37</v>
      </c>
      <c r="AA37" s="73" t="s">
        <v>39</v>
      </c>
      <c r="AD37"/>
      <c r="AE37"/>
    </row>
    <row r="38" spans="1:32" x14ac:dyDescent="0.2">
      <c r="V38" s="73" t="s">
        <v>38</v>
      </c>
      <c r="W38" s="73">
        <v>30</v>
      </c>
      <c r="X38" s="73">
        <v>54</v>
      </c>
      <c r="Y38" s="73">
        <v>45</v>
      </c>
      <c r="Z38" s="73">
        <v>46</v>
      </c>
      <c r="AA38" s="73">
        <f>SUM(W38:Z38)</f>
        <v>175</v>
      </c>
    </row>
    <row r="39" spans="1:32" x14ac:dyDescent="0.2">
      <c r="V39" s="73" t="s">
        <v>33</v>
      </c>
      <c r="W39" s="73">
        <v>78</v>
      </c>
      <c r="X39" s="73">
        <v>45</v>
      </c>
      <c r="Y39" s="73">
        <v>39</v>
      </c>
      <c r="Z39" s="73">
        <v>26</v>
      </c>
      <c r="AA39" s="73">
        <f>SUM(W39:Z39)</f>
        <v>188</v>
      </c>
    </row>
    <row r="40" spans="1:32" x14ac:dyDescent="0.2">
      <c r="V40" s="73" t="s">
        <v>32</v>
      </c>
      <c r="W40" s="73">
        <v>2</v>
      </c>
      <c r="X40" s="73">
        <v>14</v>
      </c>
      <c r="Y40" s="73">
        <v>17</v>
      </c>
      <c r="Z40" s="73">
        <v>30</v>
      </c>
      <c r="AA40" s="73">
        <f>SUM(W40:Z40)</f>
        <v>63</v>
      </c>
    </row>
    <row r="41" spans="1:32" x14ac:dyDescent="0.2">
      <c r="V41" s="73" t="s">
        <v>31</v>
      </c>
      <c r="W41" s="73">
        <v>0</v>
      </c>
      <c r="X41" s="73">
        <v>1</v>
      </c>
      <c r="Y41" s="73">
        <v>2</v>
      </c>
      <c r="Z41" s="73">
        <v>21</v>
      </c>
      <c r="AA41" s="73">
        <f>SUM(W41:Z41)</f>
        <v>24</v>
      </c>
    </row>
    <row r="42" spans="1:32" x14ac:dyDescent="0.2">
      <c r="V42" s="73" t="s">
        <v>4</v>
      </c>
      <c r="W42" s="73">
        <f>SUM(W38:W41)</f>
        <v>110</v>
      </c>
      <c r="X42" s="73">
        <f>SUM(X38:X41)</f>
        <v>114</v>
      </c>
      <c r="Y42" s="73">
        <f>SUM(Y38:Y41)</f>
        <v>103</v>
      </c>
      <c r="Z42" s="73">
        <f>SUM(Z38:Z41)</f>
        <v>123</v>
      </c>
      <c r="AA42" s="73">
        <f>SUM(W42:Z42)</f>
        <v>450</v>
      </c>
    </row>
    <row r="43" spans="1:32" x14ac:dyDescent="0.2">
      <c r="AA43" s="83"/>
    </row>
    <row r="44" spans="1:32" x14ac:dyDescent="0.2">
      <c r="AA44" s="83"/>
    </row>
    <row r="45" spans="1:32" x14ac:dyDescent="0.2">
      <c r="V45" s="88"/>
      <c r="W45" s="88"/>
      <c r="X45" s="88"/>
      <c r="Y45" s="88"/>
      <c r="Z45" s="88"/>
      <c r="AA45" s="88"/>
    </row>
    <row r="46" spans="1:32" x14ac:dyDescent="0.2">
      <c r="V46" s="88"/>
      <c r="W46" s="88"/>
      <c r="X46" s="88"/>
      <c r="Y46" s="88"/>
      <c r="Z46" s="88"/>
      <c r="AA46" s="88"/>
    </row>
    <row r="47" spans="1:32" x14ac:dyDescent="0.2">
      <c r="V47" s="89"/>
      <c r="W47" s="90"/>
      <c r="X47" s="90"/>
      <c r="Y47" s="90"/>
      <c r="Z47" s="90"/>
      <c r="AA47" s="90"/>
    </row>
    <row r="48" spans="1:32" x14ac:dyDescent="0.2">
      <c r="V48" s="89"/>
      <c r="W48" s="90"/>
      <c r="X48" s="90"/>
      <c r="Y48" s="90"/>
      <c r="Z48" s="90"/>
      <c r="AA48" s="90"/>
    </row>
    <row r="49" spans="18:30" x14ac:dyDescent="0.2">
      <c r="V49" s="89"/>
      <c r="W49" s="90"/>
      <c r="X49" s="90"/>
      <c r="Y49" s="90"/>
      <c r="Z49" s="90"/>
      <c r="AA49" s="90"/>
      <c r="AD49" s="1" t="s">
        <v>40</v>
      </c>
    </row>
    <row r="50" spans="18:30" x14ac:dyDescent="0.2">
      <c r="V50" s="89"/>
      <c r="W50" s="90"/>
      <c r="X50" s="90"/>
      <c r="Y50" s="90"/>
      <c r="Z50" s="90"/>
      <c r="AA50" s="90"/>
    </row>
    <row r="51" spans="18:30" x14ac:dyDescent="0.2">
      <c r="V51" s="89"/>
      <c r="W51" s="90"/>
      <c r="X51" s="90"/>
      <c r="Y51" s="90"/>
      <c r="Z51" s="90"/>
      <c r="AA51" s="90"/>
    </row>
    <row r="53" spans="18:30" x14ac:dyDescent="0.2">
      <c r="R53" s="202" t="s">
        <v>20</v>
      </c>
      <c r="S53" s="202"/>
    </row>
    <row r="55" spans="18:30" ht="20.25" x14ac:dyDescent="0.3">
      <c r="R55" s="218">
        <v>20</v>
      </c>
      <c r="S55" s="218"/>
      <c r="T55" s="218"/>
    </row>
  </sheetData>
  <mergeCells count="13">
    <mergeCell ref="R55:T55"/>
    <mergeCell ref="B20:C20"/>
    <mergeCell ref="D20:E20"/>
    <mergeCell ref="F20:G20"/>
    <mergeCell ref="H20:I20"/>
    <mergeCell ref="A37:S37"/>
    <mergeCell ref="R53:S53"/>
    <mergeCell ref="A6:S6"/>
    <mergeCell ref="B8:G8"/>
    <mergeCell ref="H8:M8"/>
    <mergeCell ref="N8:S8"/>
    <mergeCell ref="B19:I19"/>
    <mergeCell ref="K19:S19"/>
  </mergeCells>
  <pageMargins left="0.19685039370078741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2019-03-29T12:54:30Z</cp:lastPrinted>
  <dcterms:created xsi:type="dcterms:W3CDTF">1997-02-26T10:16:00Z</dcterms:created>
  <dcterms:modified xsi:type="dcterms:W3CDTF">2021-04-13T12:06:09Z</dcterms:modified>
</cp:coreProperties>
</file>