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kdienas_darbam_ar_DATUBAZI\Majaslapai\CSNg\Ieprieks\2021\"/>
    </mc:Choice>
  </mc:AlternateContent>
  <xr:revisionPtr revIDLastSave="0" documentId="13_ncr:1_{A61540CE-136A-4B56-9ACD-049441B59966}" xr6:coauthVersionLast="46" xr6:coauthVersionMax="46" xr10:uidLastSave="{00000000-0000-0000-0000-000000000000}"/>
  <bookViews>
    <workbookView xWindow="12735" yWindow="2655" windowWidth="20985" windowHeight="16800" tabRatio="597" xr2:uid="{00000000-000D-0000-FFFF-FFFF00000000}"/>
  </bookViews>
  <sheets>
    <sheet name="2021" sheetId="11" r:id="rId1"/>
    <sheet name="2020" sheetId="10" r:id="rId2"/>
    <sheet name="2019" sheetId="9" r:id="rId3"/>
    <sheet name="2018" sheetId="8" r:id="rId4"/>
    <sheet name="2016_2017" sheetId="1" r:id="rId5"/>
    <sheet name="2014_2015" sheetId="2" r:id="rId6"/>
    <sheet name="2012_2013" sheetId="4" r:id="rId7"/>
    <sheet name="2010_2011" sheetId="5" r:id="rId8"/>
    <sheet name="2008_2009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1" l="1"/>
  <c r="I22" i="11" s="1"/>
  <c r="Y20" i="11"/>
  <c r="X21" i="11"/>
  <c r="Y21" i="11" s="1"/>
  <c r="W21" i="11"/>
  <c r="S21" i="11"/>
  <c r="T21" i="11" s="1"/>
  <c r="R21" i="11"/>
  <c r="N21" i="11"/>
  <c r="O21" i="11" s="1"/>
  <c r="M21" i="11"/>
  <c r="H21" i="11"/>
  <c r="G21" i="11"/>
  <c r="F21" i="11"/>
  <c r="E21" i="11"/>
  <c r="D21" i="11"/>
  <c r="T20" i="11"/>
  <c r="O20" i="11"/>
  <c r="Y19" i="11"/>
  <c r="T19" i="11"/>
  <c r="O19" i="11"/>
  <c r="I19" i="11"/>
  <c r="J19" i="11" s="1"/>
  <c r="X17" i="11"/>
  <c r="W17" i="11"/>
  <c r="S17" i="11"/>
  <c r="T17" i="11" s="1"/>
  <c r="N17" i="11"/>
  <c r="M17" i="11"/>
  <c r="H17" i="11"/>
  <c r="G17" i="11"/>
  <c r="J38" i="11"/>
  <c r="I38" i="11"/>
  <c r="J36" i="11"/>
  <c r="I36" i="11"/>
  <c r="J35" i="11"/>
  <c r="I35" i="11"/>
  <c r="J34" i="11"/>
  <c r="I34" i="11"/>
  <c r="J33" i="11"/>
  <c r="I33" i="11"/>
  <c r="J32" i="11"/>
  <c r="I32" i="11"/>
  <c r="Y18" i="11"/>
  <c r="T18" i="11"/>
  <c r="O18" i="11"/>
  <c r="I18" i="11"/>
  <c r="I21" i="11" l="1"/>
  <c r="J21" i="11" s="1"/>
  <c r="J20" i="11"/>
  <c r="Y17" i="11"/>
  <c r="O17" i="11"/>
  <c r="F18" i="11"/>
  <c r="J18" i="11" s="1"/>
  <c r="D37" i="11" l="1"/>
  <c r="Y16" i="11" l="1"/>
  <c r="T16" i="11"/>
  <c r="O16" i="11"/>
  <c r="F16" i="11"/>
  <c r="I16" i="11"/>
  <c r="J16" i="11" l="1"/>
  <c r="H36" i="11"/>
  <c r="C37" i="11"/>
  <c r="F37" i="11"/>
  <c r="G37" i="11"/>
  <c r="J37" i="11"/>
  <c r="I37" i="11"/>
  <c r="K36" i="11"/>
  <c r="E36" i="11"/>
  <c r="K35" i="11"/>
  <c r="H35" i="11"/>
  <c r="E35" i="11"/>
  <c r="E34" i="11"/>
  <c r="K34" i="11"/>
  <c r="H34" i="11"/>
  <c r="K38" i="11"/>
  <c r="K33" i="11"/>
  <c r="K32" i="11"/>
  <c r="H38" i="11"/>
  <c r="H33" i="11"/>
  <c r="H32" i="11"/>
  <c r="E38" i="11"/>
  <c r="E33" i="11"/>
  <c r="E32" i="11"/>
  <c r="Y15" i="11"/>
  <c r="T15" i="11"/>
  <c r="O15" i="11"/>
  <c r="F15" i="11"/>
  <c r="I15" i="11"/>
  <c r="J15" i="11" s="1"/>
  <c r="H37" i="11" l="1"/>
  <c r="E37" i="11"/>
  <c r="K37" i="11"/>
  <c r="Y14" i="11"/>
  <c r="T14" i="11"/>
  <c r="O14" i="11"/>
  <c r="I14" i="11" l="1"/>
  <c r="J14" i="11" l="1"/>
  <c r="I17" i="11"/>
  <c r="J17" i="11" s="1"/>
  <c r="X22" i="11"/>
  <c r="W22" i="11"/>
  <c r="S22" i="11"/>
  <c r="N38" i="11" s="1"/>
  <c r="R22" i="11"/>
  <c r="N22" i="11"/>
  <c r="M22" i="11"/>
  <c r="H22" i="11"/>
  <c r="G22" i="11"/>
  <c r="E22" i="11"/>
  <c r="D22" i="11"/>
  <c r="Y12" i="11"/>
  <c r="Y11" i="11"/>
  <c r="T12" i="11"/>
  <c r="T11" i="11"/>
  <c r="O12" i="11"/>
  <c r="O11" i="11"/>
  <c r="I11" i="11"/>
  <c r="J11" i="11" s="1"/>
  <c r="I12" i="11"/>
  <c r="J12" i="11" s="1"/>
  <c r="H13" i="11"/>
  <c r="G13" i="11"/>
  <c r="X13" i="11"/>
  <c r="Y13" i="11" s="1"/>
  <c r="S13" i="11"/>
  <c r="T13" i="11" s="1"/>
  <c r="N13" i="11"/>
  <c r="O13" i="11" s="1"/>
  <c r="Y22" i="11" l="1"/>
  <c r="T22" i="11"/>
  <c r="N32" i="11"/>
  <c r="O22" i="11"/>
  <c r="F10" i="11"/>
  <c r="Y10" i="11"/>
  <c r="T10" i="11"/>
  <c r="O10" i="11"/>
  <c r="I10" i="11"/>
  <c r="J10" i="11" l="1"/>
  <c r="I13" i="11"/>
  <c r="J13" i="11" s="1"/>
  <c r="F8" i="11"/>
  <c r="X9" i="11"/>
  <c r="W9" i="11"/>
  <c r="S9" i="11"/>
  <c r="R9" i="11"/>
  <c r="N9" i="11"/>
  <c r="M9" i="11"/>
  <c r="H9" i="11"/>
  <c r="G9" i="11"/>
  <c r="E9" i="11"/>
  <c r="D9" i="11"/>
  <c r="Y8" i="11"/>
  <c r="T8" i="11"/>
  <c r="O8" i="11"/>
  <c r="I8" i="11"/>
  <c r="F9" i="11" l="1"/>
  <c r="T9" i="11"/>
  <c r="I9" i="11"/>
  <c r="J8" i="11"/>
  <c r="Y9" i="11"/>
  <c r="O9" i="11"/>
  <c r="F7" i="11"/>
  <c r="Y7" i="11"/>
  <c r="T7" i="11"/>
  <c r="O7" i="11"/>
  <c r="I7" i="11"/>
  <c r="J9" i="11" l="1"/>
  <c r="J7" i="11"/>
  <c r="F6" i="11"/>
  <c r="F22" i="11" s="1"/>
  <c r="N37" i="11"/>
  <c r="Z22" i="11"/>
  <c r="Y6" i="11"/>
  <c r="T6" i="11"/>
  <c r="O6" i="11"/>
  <c r="I6" i="11"/>
  <c r="J22" i="11" l="1"/>
  <c r="J6" i="11"/>
  <c r="E34" i="10"/>
  <c r="Y24" i="10"/>
  <c r="T24" i="10"/>
  <c r="O24" i="10"/>
  <c r="J24" i="10"/>
  <c r="F21" i="10"/>
  <c r="X22" i="10"/>
  <c r="W22" i="10"/>
  <c r="S22" i="10"/>
  <c r="R22" i="10"/>
  <c r="N22" i="10"/>
  <c r="M22" i="10"/>
  <c r="H22" i="10"/>
  <c r="G22" i="10"/>
  <c r="E22" i="10"/>
  <c r="D22" i="10"/>
  <c r="Y21" i="10"/>
  <c r="T21" i="10"/>
  <c r="O21" i="10"/>
  <c r="I21" i="10"/>
  <c r="Y22" i="10" l="1"/>
  <c r="T22" i="10"/>
  <c r="O22" i="10"/>
  <c r="J21" i="10"/>
  <c r="F20" i="10"/>
  <c r="Y20" i="10"/>
  <c r="T20" i="10"/>
  <c r="O20" i="10"/>
  <c r="I20" i="10"/>
  <c r="J20" i="10" l="1"/>
  <c r="F19" i="10"/>
  <c r="F22" i="10" s="1"/>
  <c r="Y19" i="10"/>
  <c r="T19" i="10"/>
  <c r="O19" i="10"/>
  <c r="I19" i="10"/>
  <c r="I22" i="10" s="1"/>
  <c r="J22" i="10" l="1"/>
  <c r="J19" i="10"/>
  <c r="H37" i="10"/>
  <c r="E39" i="10"/>
  <c r="E33" i="10"/>
  <c r="E18" i="10" l="1"/>
  <c r="D18" i="10"/>
  <c r="F17" i="10"/>
  <c r="X18" i="10"/>
  <c r="W18" i="10"/>
  <c r="S18" i="10"/>
  <c r="R18" i="10"/>
  <c r="N18" i="10"/>
  <c r="M18" i="10"/>
  <c r="H18" i="10"/>
  <c r="G18" i="10"/>
  <c r="Y17" i="10"/>
  <c r="T17" i="10"/>
  <c r="O17" i="10"/>
  <c r="I17" i="10"/>
  <c r="J17" i="10" l="1"/>
  <c r="O18" i="10"/>
  <c r="T18" i="10"/>
  <c r="Y18" i="10"/>
  <c r="F16" i="10"/>
  <c r="Y16" i="10"/>
  <c r="T16" i="10"/>
  <c r="O16" i="10"/>
  <c r="I16" i="10"/>
  <c r="J16" i="10" l="1"/>
  <c r="H36" i="10"/>
  <c r="H35" i="10"/>
  <c r="F15" i="10" l="1"/>
  <c r="F18" i="10" s="1"/>
  <c r="Y15" i="10"/>
  <c r="T15" i="10"/>
  <c r="O15" i="10"/>
  <c r="I15" i="10"/>
  <c r="I18" i="10" s="1"/>
  <c r="J18" i="10" l="1"/>
  <c r="J15" i="10"/>
  <c r="F13" i="10"/>
  <c r="X14" i="10"/>
  <c r="W14" i="10"/>
  <c r="S14" i="10"/>
  <c r="R14" i="10"/>
  <c r="N14" i="10"/>
  <c r="M14" i="10"/>
  <c r="H14" i="10"/>
  <c r="G14" i="10"/>
  <c r="E14" i="10"/>
  <c r="D14" i="10"/>
  <c r="Y13" i="10"/>
  <c r="T13" i="10"/>
  <c r="O13" i="10"/>
  <c r="I13" i="10"/>
  <c r="F11" i="10"/>
  <c r="F12" i="10"/>
  <c r="F14" i="10" l="1"/>
  <c r="I14" i="10"/>
  <c r="J13" i="10"/>
  <c r="T14" i="10"/>
  <c r="Y14" i="10"/>
  <c r="O14" i="10"/>
  <c r="Y12" i="10"/>
  <c r="T12" i="10"/>
  <c r="O12" i="10"/>
  <c r="I12" i="10"/>
  <c r="J14" i="10" l="1"/>
  <c r="J12" i="10"/>
  <c r="Y11" i="10"/>
  <c r="T11" i="10"/>
  <c r="O11" i="10"/>
  <c r="I11" i="10"/>
  <c r="J11" i="10" l="1"/>
  <c r="X10" i="10"/>
  <c r="X23" i="10" s="1"/>
  <c r="W10" i="10"/>
  <c r="W23" i="10" s="1"/>
  <c r="S10" i="10"/>
  <c r="S23" i="10" s="1"/>
  <c r="R10" i="10"/>
  <c r="R23" i="10" s="1"/>
  <c r="N10" i="10"/>
  <c r="N23" i="10" s="1"/>
  <c r="M10" i="10"/>
  <c r="M23" i="10" s="1"/>
  <c r="H10" i="10"/>
  <c r="H23" i="10" s="1"/>
  <c r="G10" i="10"/>
  <c r="G23" i="10" s="1"/>
  <c r="E10" i="10"/>
  <c r="E23" i="10" s="1"/>
  <c r="D10" i="10"/>
  <c r="D23" i="10" s="1"/>
  <c r="F9" i="10"/>
  <c r="I9" i="10"/>
  <c r="Y9" i="10"/>
  <c r="T9" i="10"/>
  <c r="O9" i="10"/>
  <c r="T23" i="10" l="1"/>
  <c r="O23" i="10"/>
  <c r="Y23" i="10"/>
  <c r="T10" i="10"/>
  <c r="F10" i="10"/>
  <c r="F23" i="10" s="1"/>
  <c r="Y10" i="10"/>
  <c r="O10" i="10"/>
  <c r="I10" i="10"/>
  <c r="I23" i="10" s="1"/>
  <c r="J9" i="10"/>
  <c r="J38" i="9"/>
  <c r="I38" i="9"/>
  <c r="H38" i="9"/>
  <c r="E38" i="9"/>
  <c r="G37" i="9"/>
  <c r="F37" i="9"/>
  <c r="D37" i="9"/>
  <c r="C37" i="9"/>
  <c r="J36" i="9"/>
  <c r="I36" i="9"/>
  <c r="J35" i="9"/>
  <c r="I35" i="9"/>
  <c r="H35" i="9"/>
  <c r="J34" i="9"/>
  <c r="I34" i="9"/>
  <c r="H34" i="9"/>
  <c r="J33" i="9"/>
  <c r="I33" i="9"/>
  <c r="H33" i="9"/>
  <c r="J32" i="9"/>
  <c r="I32" i="9"/>
  <c r="H32" i="9"/>
  <c r="E32" i="9"/>
  <c r="Y23" i="9"/>
  <c r="T23" i="9"/>
  <c r="O23" i="9"/>
  <c r="J23" i="9"/>
  <c r="Z22" i="9"/>
  <c r="X21" i="9"/>
  <c r="W21" i="9"/>
  <c r="S21" i="9"/>
  <c r="R21" i="9"/>
  <c r="N21" i="9"/>
  <c r="M21" i="9"/>
  <c r="H21" i="9"/>
  <c r="G21" i="9"/>
  <c r="E21" i="9"/>
  <c r="D21" i="9"/>
  <c r="Y20" i="9"/>
  <c r="T20" i="9"/>
  <c r="O20" i="9"/>
  <c r="I20" i="9"/>
  <c r="F20" i="9"/>
  <c r="Y19" i="9"/>
  <c r="T19" i="9"/>
  <c r="O19" i="9"/>
  <c r="I19" i="9"/>
  <c r="F19" i="9"/>
  <c r="Y18" i="9"/>
  <c r="T18" i="9"/>
  <c r="O18" i="9"/>
  <c r="I18" i="9"/>
  <c r="F18" i="9"/>
  <c r="X17" i="9"/>
  <c r="W17" i="9"/>
  <c r="S17" i="9"/>
  <c r="R17" i="9"/>
  <c r="N17" i="9"/>
  <c r="M17" i="9"/>
  <c r="H17" i="9"/>
  <c r="G17" i="9"/>
  <c r="E17" i="9"/>
  <c r="D17" i="9"/>
  <c r="Y16" i="9"/>
  <c r="T16" i="9"/>
  <c r="O16" i="9"/>
  <c r="I16" i="9"/>
  <c r="F16" i="9"/>
  <c r="Y15" i="9"/>
  <c r="T15" i="9"/>
  <c r="O15" i="9"/>
  <c r="I15" i="9"/>
  <c r="F15" i="9"/>
  <c r="Y14" i="9"/>
  <c r="T14" i="9"/>
  <c r="O14" i="9"/>
  <c r="I14" i="9"/>
  <c r="F14" i="9"/>
  <c r="X13" i="9"/>
  <c r="W13" i="9"/>
  <c r="S13" i="9"/>
  <c r="R13" i="9"/>
  <c r="N13" i="9"/>
  <c r="M13" i="9"/>
  <c r="H13" i="9"/>
  <c r="G13" i="9"/>
  <c r="E13" i="9"/>
  <c r="D13" i="9"/>
  <c r="Y12" i="9"/>
  <c r="T12" i="9"/>
  <c r="O12" i="9"/>
  <c r="I12" i="9"/>
  <c r="F12" i="9"/>
  <c r="Y11" i="9"/>
  <c r="T11" i="9"/>
  <c r="O11" i="9"/>
  <c r="I11" i="9"/>
  <c r="F11" i="9"/>
  <c r="Y10" i="9"/>
  <c r="T10" i="9"/>
  <c r="O10" i="9"/>
  <c r="I10" i="9"/>
  <c r="F10" i="9"/>
  <c r="X9" i="9"/>
  <c r="W9" i="9"/>
  <c r="S9" i="9"/>
  <c r="R9" i="9"/>
  <c r="N9" i="9"/>
  <c r="M9" i="9"/>
  <c r="H9" i="9"/>
  <c r="G9" i="9"/>
  <c r="E9" i="9"/>
  <c r="D9" i="9"/>
  <c r="Y8" i="9"/>
  <c r="T8" i="9"/>
  <c r="O8" i="9"/>
  <c r="I8" i="9"/>
  <c r="F8" i="9"/>
  <c r="Y7" i="9"/>
  <c r="T7" i="9"/>
  <c r="O7" i="9"/>
  <c r="I7" i="9"/>
  <c r="F7" i="9"/>
  <c r="Y6" i="9"/>
  <c r="T6" i="9"/>
  <c r="O6" i="9"/>
  <c r="I6" i="9"/>
  <c r="F6" i="9"/>
  <c r="I13" i="9" l="1"/>
  <c r="Y9" i="9"/>
  <c r="M22" i="9"/>
  <c r="S22" i="9"/>
  <c r="Y17" i="9"/>
  <c r="J20" i="9"/>
  <c r="K38" i="9"/>
  <c r="O17" i="9"/>
  <c r="O21" i="9"/>
  <c r="F17" i="9"/>
  <c r="J18" i="9"/>
  <c r="N22" i="9"/>
  <c r="O13" i="9"/>
  <c r="J19" i="9"/>
  <c r="K35" i="9"/>
  <c r="J12" i="9"/>
  <c r="I37" i="9"/>
  <c r="J37" i="9"/>
  <c r="D22" i="9"/>
  <c r="Y13" i="9"/>
  <c r="J16" i="9"/>
  <c r="G22" i="9"/>
  <c r="I17" i="9"/>
  <c r="Y21" i="9"/>
  <c r="H37" i="9"/>
  <c r="H22" i="9"/>
  <c r="J23" i="10"/>
  <c r="J10" i="10"/>
  <c r="J7" i="9"/>
  <c r="F13" i="9"/>
  <c r="T13" i="9"/>
  <c r="T21" i="9"/>
  <c r="K32" i="9"/>
  <c r="J8" i="9"/>
  <c r="J10" i="9"/>
  <c r="W22" i="9"/>
  <c r="J15" i="9"/>
  <c r="T17" i="9"/>
  <c r="F21" i="9"/>
  <c r="J11" i="9"/>
  <c r="K34" i="9"/>
  <c r="J6" i="9"/>
  <c r="R22" i="9"/>
  <c r="K33" i="9"/>
  <c r="N37" i="9"/>
  <c r="N38" i="9"/>
  <c r="N32" i="9"/>
  <c r="E22" i="9"/>
  <c r="I21" i="9"/>
  <c r="T9" i="9"/>
  <c r="J14" i="9"/>
  <c r="X22" i="9"/>
  <c r="I9" i="9"/>
  <c r="O9" i="9"/>
  <c r="E37" i="9"/>
  <c r="F9" i="9"/>
  <c r="F8" i="10"/>
  <c r="Y8" i="10"/>
  <c r="T8" i="10"/>
  <c r="O8" i="10"/>
  <c r="I8" i="10"/>
  <c r="O22" i="9" l="1"/>
  <c r="J13" i="9"/>
  <c r="J17" i="9"/>
  <c r="T22" i="9"/>
  <c r="J21" i="9"/>
  <c r="K37" i="9"/>
  <c r="Y22" i="9"/>
  <c r="F22" i="9"/>
  <c r="J9" i="9"/>
  <c r="I22" i="9"/>
  <c r="J8" i="10"/>
  <c r="Z23" i="10"/>
  <c r="F7" i="10"/>
  <c r="J39" i="10"/>
  <c r="I39" i="10"/>
  <c r="H39" i="10"/>
  <c r="G38" i="10"/>
  <c r="F38" i="10"/>
  <c r="D38" i="10"/>
  <c r="C38" i="10"/>
  <c r="J37" i="10"/>
  <c r="I37" i="10"/>
  <c r="J36" i="10"/>
  <c r="I36" i="10"/>
  <c r="J35" i="10"/>
  <c r="I35" i="10"/>
  <c r="J34" i="10"/>
  <c r="I34" i="10"/>
  <c r="H34" i="10"/>
  <c r="J33" i="10"/>
  <c r="I33" i="10"/>
  <c r="H33" i="10"/>
  <c r="Y7" i="10"/>
  <c r="T7" i="10"/>
  <c r="O7" i="10"/>
  <c r="I7" i="10"/>
  <c r="J22" i="9" l="1"/>
  <c r="E38" i="10"/>
  <c r="K37" i="10"/>
  <c r="K36" i="10"/>
  <c r="K35" i="10"/>
  <c r="J38" i="10"/>
  <c r="K33" i="10"/>
  <c r="I38" i="10"/>
  <c r="J7" i="10"/>
  <c r="K34" i="10"/>
  <c r="H38" i="10"/>
  <c r="K39" i="10"/>
  <c r="K38" i="10" l="1"/>
  <c r="N39" i="10"/>
  <c r="N33" i="10"/>
  <c r="N38" i="10"/>
  <c r="Y24" i="8" l="1"/>
  <c r="T24" i="8"/>
  <c r="O24" i="8"/>
  <c r="J24" i="8"/>
  <c r="X22" i="8"/>
  <c r="W22" i="8"/>
  <c r="S22" i="8"/>
  <c r="R22" i="8"/>
  <c r="N22" i="8"/>
  <c r="M22" i="8"/>
  <c r="H22" i="8"/>
  <c r="G22" i="8"/>
  <c r="E22" i="8"/>
  <c r="D22" i="8"/>
  <c r="Y21" i="8"/>
  <c r="T21" i="8"/>
  <c r="O21" i="8"/>
  <c r="I21" i="8"/>
  <c r="F21" i="8"/>
  <c r="Y20" i="8"/>
  <c r="T20" i="8"/>
  <c r="O20" i="8"/>
  <c r="I20" i="8"/>
  <c r="F20" i="8"/>
  <c r="Y19" i="8"/>
  <c r="T19" i="8"/>
  <c r="O19" i="8"/>
  <c r="I19" i="8"/>
  <c r="F19" i="8"/>
  <c r="X18" i="8"/>
  <c r="W18" i="8"/>
  <c r="S18" i="8"/>
  <c r="R18" i="8"/>
  <c r="N18" i="8"/>
  <c r="M18" i="8"/>
  <c r="H18" i="8"/>
  <c r="G18" i="8"/>
  <c r="E18" i="8"/>
  <c r="D18" i="8"/>
  <c r="Y17" i="8"/>
  <c r="T17" i="8"/>
  <c r="O17" i="8"/>
  <c r="I17" i="8"/>
  <c r="F17" i="8"/>
  <c r="Y16" i="8"/>
  <c r="T16" i="8"/>
  <c r="O16" i="8"/>
  <c r="I16" i="8"/>
  <c r="F16" i="8"/>
  <c r="Y15" i="8"/>
  <c r="T15" i="8"/>
  <c r="O15" i="8"/>
  <c r="I15" i="8"/>
  <c r="F15" i="8"/>
  <c r="X14" i="8"/>
  <c r="W14" i="8"/>
  <c r="S14" i="8"/>
  <c r="R14" i="8"/>
  <c r="N14" i="8"/>
  <c r="M14" i="8"/>
  <c r="H14" i="8"/>
  <c r="G14" i="8"/>
  <c r="E14" i="8"/>
  <c r="D14" i="8"/>
  <c r="Y13" i="8"/>
  <c r="T13" i="8"/>
  <c r="O13" i="8"/>
  <c r="I13" i="8"/>
  <c r="F13" i="8"/>
  <c r="Y12" i="8"/>
  <c r="T12" i="8"/>
  <c r="O12" i="8"/>
  <c r="I12" i="8"/>
  <c r="F12" i="8"/>
  <c r="Y11" i="8"/>
  <c r="T11" i="8"/>
  <c r="O11" i="8"/>
  <c r="I11" i="8"/>
  <c r="F11" i="8"/>
  <c r="X10" i="8"/>
  <c r="W10" i="8"/>
  <c r="S10" i="8"/>
  <c r="R10" i="8"/>
  <c r="N10" i="8"/>
  <c r="M10" i="8"/>
  <c r="H10" i="8"/>
  <c r="G10" i="8"/>
  <c r="E10" i="8"/>
  <c r="D10" i="8"/>
  <c r="Y9" i="8"/>
  <c r="T9" i="8"/>
  <c r="O9" i="8"/>
  <c r="I9" i="8"/>
  <c r="F9" i="8"/>
  <c r="Y8" i="8"/>
  <c r="T8" i="8"/>
  <c r="O8" i="8"/>
  <c r="I8" i="8"/>
  <c r="F8" i="8"/>
  <c r="Y7" i="8"/>
  <c r="T7" i="8"/>
  <c r="O7" i="8"/>
  <c r="I7" i="8"/>
  <c r="F7" i="8"/>
  <c r="J7" i="8" l="1"/>
  <c r="J16" i="8"/>
  <c r="J17" i="8"/>
  <c r="J12" i="8"/>
  <c r="I14" i="8"/>
  <c r="J9" i="8"/>
  <c r="J15" i="8"/>
  <c r="E23" i="8"/>
  <c r="F14" i="8"/>
  <c r="T14" i="8"/>
  <c r="J13" i="8"/>
  <c r="J21" i="8"/>
  <c r="O18" i="8"/>
  <c r="J11" i="8"/>
  <c r="F10" i="8"/>
  <c r="Y14" i="8"/>
  <c r="F22" i="8"/>
  <c r="I18" i="8"/>
  <c r="M23" i="8"/>
  <c r="J8" i="8"/>
  <c r="O22" i="8"/>
  <c r="Y18" i="8"/>
  <c r="G23" i="8"/>
  <c r="T22" i="8"/>
  <c r="O10" i="8"/>
  <c r="I22" i="8"/>
  <c r="R23" i="8"/>
  <c r="H23" i="8"/>
  <c r="J19" i="8"/>
  <c r="Y22" i="8"/>
  <c r="I10" i="8"/>
  <c r="W23" i="8"/>
  <c r="O14" i="8"/>
  <c r="X23" i="8"/>
  <c r="J20" i="8"/>
  <c r="S23" i="8"/>
  <c r="T18" i="8"/>
  <c r="F18" i="8"/>
  <c r="D23" i="8"/>
  <c r="N23" i="8"/>
  <c r="Y10" i="8"/>
  <c r="T10" i="8"/>
  <c r="J14" i="8" l="1"/>
  <c r="J22" i="8"/>
  <c r="I23" i="8"/>
  <c r="Y23" i="8"/>
  <c r="F23" i="8"/>
  <c r="O23" i="8"/>
  <c r="J10" i="8"/>
  <c r="J18" i="8"/>
  <c r="T23" i="8"/>
  <c r="J23" i="8"/>
  <c r="F38" i="8" l="1"/>
  <c r="C38" i="8"/>
  <c r="H34" i="8" l="1"/>
  <c r="H35" i="8"/>
  <c r="J39" i="8" l="1"/>
  <c r="I39" i="8"/>
  <c r="H39" i="8"/>
  <c r="E39" i="8"/>
  <c r="G38" i="8"/>
  <c r="D38" i="8"/>
  <c r="J37" i="8"/>
  <c r="I37" i="8"/>
  <c r="H37" i="8"/>
  <c r="J36" i="8"/>
  <c r="I36" i="8"/>
  <c r="H36" i="8"/>
  <c r="J35" i="8"/>
  <c r="I35" i="8"/>
  <c r="J34" i="8"/>
  <c r="I34" i="8"/>
  <c r="J33" i="8"/>
  <c r="I33" i="8"/>
  <c r="H33" i="8"/>
  <c r="E33" i="8"/>
  <c r="Z23" i="8"/>
  <c r="K35" i="8" l="1"/>
  <c r="J38" i="8"/>
  <c r="K37" i="8"/>
  <c r="H38" i="8"/>
  <c r="K39" i="8"/>
  <c r="K34" i="8"/>
  <c r="K36" i="8"/>
  <c r="I38" i="8"/>
  <c r="E38" i="8"/>
  <c r="N38" i="8"/>
  <c r="N39" i="8"/>
  <c r="N33" i="8"/>
  <c r="K33" i="8"/>
  <c r="F21" i="1"/>
  <c r="X22" i="1"/>
  <c r="W22" i="1"/>
  <c r="S22" i="1"/>
  <c r="R22" i="1"/>
  <c r="N22" i="1"/>
  <c r="M22" i="1"/>
  <c r="H22" i="1"/>
  <c r="G22" i="1"/>
  <c r="E22" i="1"/>
  <c r="D22" i="1"/>
  <c r="Y21" i="1"/>
  <c r="T21" i="1"/>
  <c r="O21" i="1"/>
  <c r="I21" i="1"/>
  <c r="K38" i="8" l="1"/>
  <c r="O22" i="1"/>
  <c r="T22" i="1"/>
  <c r="Y22" i="1"/>
  <c r="J21" i="1"/>
  <c r="F20" i="1"/>
  <c r="Y20" i="1"/>
  <c r="T20" i="1"/>
  <c r="O20" i="1"/>
  <c r="I20" i="1"/>
  <c r="J20" i="1" l="1"/>
  <c r="F19" i="1"/>
  <c r="F22" i="1" s="1"/>
  <c r="Y19" i="1"/>
  <c r="T19" i="1"/>
  <c r="O19" i="1"/>
  <c r="I19" i="1"/>
  <c r="I22" i="1" s="1"/>
  <c r="J22" i="1" l="1"/>
  <c r="J19" i="1"/>
  <c r="F17" i="1"/>
  <c r="X18" i="1"/>
  <c r="W18" i="1"/>
  <c r="S18" i="1"/>
  <c r="R18" i="1"/>
  <c r="N18" i="1"/>
  <c r="M18" i="1"/>
  <c r="H18" i="1"/>
  <c r="G18" i="1"/>
  <c r="E18" i="1"/>
  <c r="D18" i="1"/>
  <c r="Y17" i="1"/>
  <c r="T17" i="1"/>
  <c r="O17" i="1"/>
  <c r="I17" i="1"/>
  <c r="H37" i="1"/>
  <c r="T18" i="1" l="1"/>
  <c r="J17" i="1"/>
  <c r="O18" i="1"/>
  <c r="Y18" i="1"/>
  <c r="F16" i="1" l="1"/>
  <c r="F18" i="1" s="1"/>
  <c r="Y16" i="1"/>
  <c r="T16" i="1"/>
  <c r="O16" i="1"/>
  <c r="I16" i="1"/>
  <c r="J16" i="1" l="1"/>
  <c r="T24" i="1"/>
  <c r="Y15" i="1" l="1"/>
  <c r="T15" i="1"/>
  <c r="O15" i="1"/>
  <c r="I15" i="1"/>
  <c r="D14" i="1"/>
  <c r="E14" i="1"/>
  <c r="F14" i="1" l="1"/>
  <c r="J15" i="1"/>
  <c r="I18" i="1"/>
  <c r="W14" i="1"/>
  <c r="R14" i="1"/>
  <c r="M14" i="1"/>
  <c r="F13" i="1"/>
  <c r="X14" i="1"/>
  <c r="S14" i="1"/>
  <c r="N14" i="1"/>
  <c r="H14" i="1"/>
  <c r="G14" i="1"/>
  <c r="Y13" i="1"/>
  <c r="T13" i="1"/>
  <c r="O13" i="1"/>
  <c r="I13" i="1"/>
  <c r="J13" i="1" l="1"/>
  <c r="J18" i="1"/>
  <c r="T14" i="1"/>
  <c r="I14" i="1"/>
  <c r="Y14" i="1"/>
  <c r="O14" i="1"/>
  <c r="H36" i="1"/>
  <c r="H35" i="1"/>
  <c r="I12" i="1" l="1"/>
  <c r="F12" i="1" l="1"/>
  <c r="J12" i="1" s="1"/>
  <c r="Y12" i="1"/>
  <c r="T12" i="1"/>
  <c r="O12" i="1"/>
  <c r="F11" i="1" l="1"/>
  <c r="Y11" i="1"/>
  <c r="T11" i="1"/>
  <c r="O11" i="1"/>
  <c r="I11" i="1"/>
  <c r="J11" i="1" l="1"/>
  <c r="H34" i="1"/>
  <c r="M10" i="1" l="1"/>
  <c r="M23" i="1" s="1"/>
  <c r="N10" i="1"/>
  <c r="N23" i="1" s="1"/>
  <c r="F9" i="1" l="1"/>
  <c r="D10" i="1"/>
  <c r="D23" i="1" s="1"/>
  <c r="E10" i="1"/>
  <c r="E23" i="1" s="1"/>
  <c r="X10" i="1"/>
  <c r="X23" i="1" s="1"/>
  <c r="W10" i="1"/>
  <c r="W23" i="1" s="1"/>
  <c r="S10" i="1"/>
  <c r="S23" i="1" s="1"/>
  <c r="R10" i="1"/>
  <c r="R23" i="1" s="1"/>
  <c r="H10" i="1"/>
  <c r="H23" i="1" s="1"/>
  <c r="G10" i="1"/>
  <c r="G23" i="1" s="1"/>
  <c r="Y9" i="1"/>
  <c r="T9" i="1"/>
  <c r="O9" i="1"/>
  <c r="I9" i="1"/>
  <c r="J9" i="1" s="1"/>
  <c r="F10" i="1" l="1"/>
  <c r="F23" i="1" s="1"/>
  <c r="I10" i="1"/>
  <c r="I23" i="1" s="1"/>
  <c r="T10" i="1"/>
  <c r="Y10" i="1"/>
  <c r="O10" i="1"/>
  <c r="J10" i="1" l="1"/>
  <c r="Y23" i="1"/>
  <c r="O23" i="1"/>
  <c r="F8" i="1"/>
  <c r="Y8" i="1"/>
  <c r="T8" i="1"/>
  <c r="O8" i="1"/>
  <c r="I8" i="1"/>
  <c r="T23" i="1" l="1"/>
  <c r="J8" i="1"/>
  <c r="Y24" i="1" l="1"/>
  <c r="O24" i="1"/>
  <c r="J24" i="1"/>
  <c r="C38" i="1" l="1"/>
  <c r="E33" i="1" l="1"/>
  <c r="Z23" i="1" l="1"/>
  <c r="N39" i="1" l="1"/>
  <c r="N33" i="1"/>
  <c r="J38" i="2" l="1"/>
  <c r="I38" i="2"/>
  <c r="H38" i="2"/>
  <c r="E38" i="2"/>
  <c r="G37" i="2"/>
  <c r="F37" i="2"/>
  <c r="D37" i="2"/>
  <c r="C37" i="2"/>
  <c r="J36" i="2"/>
  <c r="I36" i="2"/>
  <c r="J35" i="2"/>
  <c r="I35" i="2"/>
  <c r="H35" i="2"/>
  <c r="J34" i="2"/>
  <c r="I34" i="2"/>
  <c r="H34" i="2"/>
  <c r="J33" i="2"/>
  <c r="I33" i="2"/>
  <c r="H33" i="2"/>
  <c r="J32" i="2"/>
  <c r="I32" i="2"/>
  <c r="H32" i="2"/>
  <c r="E32" i="2"/>
  <c r="Y24" i="2"/>
  <c r="T24" i="2"/>
  <c r="O24" i="2"/>
  <c r="J24" i="2"/>
  <c r="X22" i="2"/>
  <c r="W22" i="2"/>
  <c r="S22" i="2"/>
  <c r="R22" i="2"/>
  <c r="N22" i="2"/>
  <c r="M22" i="2"/>
  <c r="H22" i="2"/>
  <c r="G22" i="2"/>
  <c r="E22" i="2"/>
  <c r="D22" i="2"/>
  <c r="Y21" i="2"/>
  <c r="T21" i="2"/>
  <c r="O21" i="2"/>
  <c r="I21" i="2"/>
  <c r="F21" i="2"/>
  <c r="Y20" i="2"/>
  <c r="T20" i="2"/>
  <c r="O20" i="2"/>
  <c r="I20" i="2"/>
  <c r="F20" i="2"/>
  <c r="Y19" i="2"/>
  <c r="T19" i="2"/>
  <c r="O19" i="2"/>
  <c r="I19" i="2"/>
  <c r="F19" i="2"/>
  <c r="X18" i="2"/>
  <c r="W18" i="2"/>
  <c r="S18" i="2"/>
  <c r="R18" i="2"/>
  <c r="N18" i="2"/>
  <c r="M18" i="2"/>
  <c r="H18" i="2"/>
  <c r="G18" i="2"/>
  <c r="E18" i="2"/>
  <c r="D18" i="2"/>
  <c r="Y17" i="2"/>
  <c r="T17" i="2"/>
  <c r="O17" i="2"/>
  <c r="I17" i="2"/>
  <c r="F17" i="2"/>
  <c r="Y16" i="2"/>
  <c r="T16" i="2"/>
  <c r="O16" i="2"/>
  <c r="I16" i="2"/>
  <c r="F16" i="2"/>
  <c r="Y15" i="2"/>
  <c r="T15" i="2"/>
  <c r="O15" i="2"/>
  <c r="I15" i="2"/>
  <c r="F15" i="2"/>
  <c r="X14" i="2"/>
  <c r="W14" i="2"/>
  <c r="S14" i="2"/>
  <c r="R14" i="2"/>
  <c r="N14" i="2"/>
  <c r="M14" i="2"/>
  <c r="H14" i="2"/>
  <c r="G14" i="2"/>
  <c r="E14" i="2"/>
  <c r="D14" i="2"/>
  <c r="Y13" i="2"/>
  <c r="T13" i="2"/>
  <c r="O13" i="2"/>
  <c r="I13" i="2"/>
  <c r="F13" i="2"/>
  <c r="Y12" i="2"/>
  <c r="T12" i="2"/>
  <c r="O12" i="2"/>
  <c r="I12" i="2"/>
  <c r="F12" i="2"/>
  <c r="Y11" i="2"/>
  <c r="T11" i="2"/>
  <c r="O11" i="2"/>
  <c r="I11" i="2"/>
  <c r="F11" i="2"/>
  <c r="X10" i="2"/>
  <c r="W10" i="2"/>
  <c r="S10" i="2"/>
  <c r="R10" i="2"/>
  <c r="N10" i="2"/>
  <c r="M10" i="2"/>
  <c r="H10" i="2"/>
  <c r="G10" i="2"/>
  <c r="E10" i="2"/>
  <c r="D10" i="2"/>
  <c r="Y9" i="2"/>
  <c r="T9" i="2"/>
  <c r="O9" i="2"/>
  <c r="I9" i="2"/>
  <c r="F9" i="2"/>
  <c r="Y8" i="2"/>
  <c r="T8" i="2"/>
  <c r="O8" i="2"/>
  <c r="I8" i="2"/>
  <c r="F8" i="2"/>
  <c r="Y7" i="2"/>
  <c r="T7" i="2"/>
  <c r="O7" i="2"/>
  <c r="I7" i="2"/>
  <c r="F7" i="2"/>
  <c r="S23" i="2" l="1"/>
  <c r="F14" i="2"/>
  <c r="J11" i="2"/>
  <c r="J21" i="2"/>
  <c r="J19" i="2"/>
  <c r="J20" i="2"/>
  <c r="J9" i="2"/>
  <c r="O18" i="2"/>
  <c r="T14" i="2"/>
  <c r="O22" i="2"/>
  <c r="J13" i="2"/>
  <c r="W23" i="2"/>
  <c r="J17" i="2"/>
  <c r="T22" i="2"/>
  <c r="F18" i="2"/>
  <c r="F10" i="2"/>
  <c r="Y22" i="2"/>
  <c r="J8" i="2"/>
  <c r="J16" i="2"/>
  <c r="G23" i="2"/>
  <c r="M23" i="2"/>
  <c r="K38" i="2"/>
  <c r="Y14" i="2"/>
  <c r="T18" i="2"/>
  <c r="K35" i="2"/>
  <c r="I37" i="2"/>
  <c r="I18" i="2"/>
  <c r="J18" i="2" s="1"/>
  <c r="Y18" i="2"/>
  <c r="J37" i="2"/>
  <c r="E23" i="2"/>
  <c r="F22" i="2"/>
  <c r="K32" i="2"/>
  <c r="O10" i="2"/>
  <c r="J12" i="2"/>
  <c r="E37" i="2"/>
  <c r="R23" i="2"/>
  <c r="T23" i="2" s="1"/>
  <c r="I14" i="2"/>
  <c r="K33" i="2"/>
  <c r="H37" i="2"/>
  <c r="J7" i="2"/>
  <c r="O14" i="2"/>
  <c r="X23" i="2"/>
  <c r="K34" i="2"/>
  <c r="N38" i="2"/>
  <c r="N32" i="2"/>
  <c r="D23" i="2"/>
  <c r="N23" i="2"/>
  <c r="Y10" i="2"/>
  <c r="I22" i="2"/>
  <c r="H23" i="2"/>
  <c r="N37" i="2"/>
  <c r="T10" i="2"/>
  <c r="J15" i="2"/>
  <c r="I10" i="2"/>
  <c r="Y24" i="6"/>
  <c r="T24" i="6"/>
  <c r="O24" i="6"/>
  <c r="J24" i="6"/>
  <c r="X22" i="6"/>
  <c r="W22" i="6"/>
  <c r="S22" i="6"/>
  <c r="R22" i="6"/>
  <c r="N22" i="6"/>
  <c r="M22" i="6"/>
  <c r="H22" i="6"/>
  <c r="G22" i="6"/>
  <c r="E22" i="6"/>
  <c r="D22" i="6"/>
  <c r="Y21" i="6"/>
  <c r="T21" i="6"/>
  <c r="O21" i="6"/>
  <c r="I21" i="6"/>
  <c r="F21" i="6"/>
  <c r="Y20" i="6"/>
  <c r="T20" i="6"/>
  <c r="O20" i="6"/>
  <c r="I20" i="6"/>
  <c r="F20" i="6"/>
  <c r="Y19" i="6"/>
  <c r="T19" i="6"/>
  <c r="O19" i="6"/>
  <c r="I19" i="6"/>
  <c r="F19" i="6"/>
  <c r="X18" i="6"/>
  <c r="W18" i="6"/>
  <c r="S18" i="6"/>
  <c r="R18" i="6"/>
  <c r="N18" i="6"/>
  <c r="M18" i="6"/>
  <c r="H18" i="6"/>
  <c r="G18" i="6"/>
  <c r="E18" i="6"/>
  <c r="D18" i="6"/>
  <c r="Y17" i="6"/>
  <c r="T17" i="6"/>
  <c r="O17" i="6"/>
  <c r="I17" i="6"/>
  <c r="F17" i="6"/>
  <c r="Y16" i="6"/>
  <c r="T16" i="6"/>
  <c r="O16" i="6"/>
  <c r="I16" i="6"/>
  <c r="F16" i="6"/>
  <c r="Y15" i="6"/>
  <c r="T15" i="6"/>
  <c r="O15" i="6"/>
  <c r="I15" i="6"/>
  <c r="F15" i="6"/>
  <c r="X14" i="6"/>
  <c r="W14" i="6"/>
  <c r="S14" i="6"/>
  <c r="R14" i="6"/>
  <c r="N14" i="6"/>
  <c r="M14" i="6"/>
  <c r="H14" i="6"/>
  <c r="G14" i="6"/>
  <c r="E14" i="6"/>
  <c r="D14" i="6"/>
  <c r="Y13" i="6"/>
  <c r="T13" i="6"/>
  <c r="O13" i="6"/>
  <c r="I13" i="6"/>
  <c r="F13" i="6"/>
  <c r="Y12" i="6"/>
  <c r="T12" i="6"/>
  <c r="O12" i="6"/>
  <c r="I12" i="6"/>
  <c r="F12" i="6"/>
  <c r="Y11" i="6"/>
  <c r="T11" i="6"/>
  <c r="O11" i="6"/>
  <c r="I11" i="6"/>
  <c r="F11" i="6"/>
  <c r="X10" i="6"/>
  <c r="W10" i="6"/>
  <c r="S10" i="6"/>
  <c r="R10" i="6"/>
  <c r="N10" i="6"/>
  <c r="M10" i="6"/>
  <c r="H10" i="6"/>
  <c r="G10" i="6"/>
  <c r="E10" i="6"/>
  <c r="D10" i="6"/>
  <c r="Y9" i="6"/>
  <c r="T9" i="6"/>
  <c r="O9" i="6"/>
  <c r="I9" i="6"/>
  <c r="F9" i="6"/>
  <c r="Y8" i="6"/>
  <c r="T8" i="6"/>
  <c r="O8" i="6"/>
  <c r="I8" i="6"/>
  <c r="F8" i="6"/>
  <c r="Y7" i="6"/>
  <c r="T7" i="6"/>
  <c r="O7" i="6"/>
  <c r="I7" i="6"/>
  <c r="F7" i="6"/>
  <c r="Y25" i="5"/>
  <c r="T25" i="5"/>
  <c r="O25" i="5"/>
  <c r="J25" i="5"/>
  <c r="X23" i="5"/>
  <c r="W23" i="5"/>
  <c r="S23" i="5"/>
  <c r="R23" i="5"/>
  <c r="N23" i="5"/>
  <c r="M23" i="5"/>
  <c r="H23" i="5"/>
  <c r="G23" i="5"/>
  <c r="E23" i="5"/>
  <c r="D23" i="5"/>
  <c r="Y22" i="5"/>
  <c r="T22" i="5"/>
  <c r="O22" i="5"/>
  <c r="I22" i="5"/>
  <c r="F22" i="5"/>
  <c r="Y21" i="5"/>
  <c r="T21" i="5"/>
  <c r="O21" i="5"/>
  <c r="I21" i="5"/>
  <c r="F21" i="5"/>
  <c r="Y20" i="5"/>
  <c r="T20" i="5"/>
  <c r="O20" i="5"/>
  <c r="I20" i="5"/>
  <c r="F20" i="5"/>
  <c r="X19" i="5"/>
  <c r="W19" i="5"/>
  <c r="S19" i="5"/>
  <c r="R19" i="5"/>
  <c r="N19" i="5"/>
  <c r="M19" i="5"/>
  <c r="H19" i="5"/>
  <c r="G19" i="5"/>
  <c r="E19" i="5"/>
  <c r="D19" i="5"/>
  <c r="Y18" i="5"/>
  <c r="T18" i="5"/>
  <c r="O18" i="5"/>
  <c r="I18" i="5"/>
  <c r="F18" i="5"/>
  <c r="Y17" i="5"/>
  <c r="T17" i="5"/>
  <c r="O17" i="5"/>
  <c r="I17" i="5"/>
  <c r="F17" i="5"/>
  <c r="Y16" i="5"/>
  <c r="T16" i="5"/>
  <c r="O16" i="5"/>
  <c r="I16" i="5"/>
  <c r="F16" i="5"/>
  <c r="X15" i="5"/>
  <c r="W15" i="5"/>
  <c r="S15" i="5"/>
  <c r="R15" i="5"/>
  <c r="N15" i="5"/>
  <c r="M15" i="5"/>
  <c r="H15" i="5"/>
  <c r="G15" i="5"/>
  <c r="E15" i="5"/>
  <c r="D15" i="5"/>
  <c r="Y14" i="5"/>
  <c r="T14" i="5"/>
  <c r="O14" i="5"/>
  <c r="I14" i="5"/>
  <c r="F14" i="5"/>
  <c r="Y13" i="5"/>
  <c r="T13" i="5"/>
  <c r="O13" i="5"/>
  <c r="I13" i="5"/>
  <c r="F13" i="5"/>
  <c r="Y12" i="5"/>
  <c r="T12" i="5"/>
  <c r="O12" i="5"/>
  <c r="I12" i="5"/>
  <c r="F12" i="5"/>
  <c r="X11" i="5"/>
  <c r="W11" i="5"/>
  <c r="S11" i="5"/>
  <c r="R11" i="5"/>
  <c r="N11" i="5"/>
  <c r="M11" i="5"/>
  <c r="H11" i="5"/>
  <c r="G11" i="5"/>
  <c r="E11" i="5"/>
  <c r="D11" i="5"/>
  <c r="Y10" i="5"/>
  <c r="T10" i="5"/>
  <c r="O10" i="5"/>
  <c r="I10" i="5"/>
  <c r="F10" i="5"/>
  <c r="Y9" i="5"/>
  <c r="T9" i="5"/>
  <c r="O9" i="5"/>
  <c r="I9" i="5"/>
  <c r="F9" i="5"/>
  <c r="Y8" i="5"/>
  <c r="T8" i="5"/>
  <c r="O8" i="5"/>
  <c r="I8" i="5"/>
  <c r="F8" i="5"/>
  <c r="X23" i="4"/>
  <c r="W23" i="4"/>
  <c r="S23" i="4"/>
  <c r="R23" i="4"/>
  <c r="N23" i="4"/>
  <c r="M23" i="4"/>
  <c r="H23" i="4"/>
  <c r="G23" i="4"/>
  <c r="E23" i="4"/>
  <c r="D23" i="4"/>
  <c r="Y22" i="4"/>
  <c r="T22" i="4"/>
  <c r="O22" i="4"/>
  <c r="I22" i="4"/>
  <c r="F22" i="4"/>
  <c r="Y21" i="4"/>
  <c r="T21" i="4"/>
  <c r="O21" i="4"/>
  <c r="I21" i="4"/>
  <c r="F21" i="4"/>
  <c r="Y20" i="4"/>
  <c r="T20" i="4"/>
  <c r="O20" i="4"/>
  <c r="I20" i="4"/>
  <c r="F20" i="4"/>
  <c r="X19" i="4"/>
  <c r="W19" i="4"/>
  <c r="S19" i="4"/>
  <c r="R19" i="4"/>
  <c r="N19" i="4"/>
  <c r="M19" i="4"/>
  <c r="H19" i="4"/>
  <c r="G19" i="4"/>
  <c r="E19" i="4"/>
  <c r="D19" i="4"/>
  <c r="Y18" i="4"/>
  <c r="T18" i="4"/>
  <c r="O18" i="4"/>
  <c r="I18" i="4"/>
  <c r="F18" i="4"/>
  <c r="Y17" i="4"/>
  <c r="T17" i="4"/>
  <c r="O17" i="4"/>
  <c r="I17" i="4"/>
  <c r="F17" i="4"/>
  <c r="Y16" i="4"/>
  <c r="T16" i="4"/>
  <c r="O16" i="4"/>
  <c r="I16" i="4"/>
  <c r="F16" i="4"/>
  <c r="X15" i="4"/>
  <c r="W15" i="4"/>
  <c r="S15" i="4"/>
  <c r="R15" i="4"/>
  <c r="N15" i="4"/>
  <c r="M15" i="4"/>
  <c r="H15" i="4"/>
  <c r="G15" i="4"/>
  <c r="E15" i="4"/>
  <c r="D15" i="4"/>
  <c r="Y14" i="4"/>
  <c r="T14" i="4"/>
  <c r="O14" i="4"/>
  <c r="I14" i="4"/>
  <c r="F14" i="4"/>
  <c r="Y13" i="4"/>
  <c r="T13" i="4"/>
  <c r="O13" i="4"/>
  <c r="I13" i="4"/>
  <c r="F13" i="4"/>
  <c r="Y12" i="4"/>
  <c r="T12" i="4"/>
  <c r="O12" i="4"/>
  <c r="I12" i="4"/>
  <c r="J12" i="4" s="1"/>
  <c r="X11" i="4"/>
  <c r="W11" i="4"/>
  <c r="S11" i="4"/>
  <c r="R11" i="4"/>
  <c r="N11" i="4"/>
  <c r="M11" i="4"/>
  <c r="H11" i="4"/>
  <c r="G11" i="4"/>
  <c r="E11" i="4"/>
  <c r="D11" i="4"/>
  <c r="Y10" i="4"/>
  <c r="T10" i="4"/>
  <c r="O10" i="4"/>
  <c r="I10" i="4"/>
  <c r="F10" i="4"/>
  <c r="Y9" i="4"/>
  <c r="T9" i="4"/>
  <c r="O9" i="4"/>
  <c r="I9" i="4"/>
  <c r="F9" i="4"/>
  <c r="Y8" i="4"/>
  <c r="T8" i="4"/>
  <c r="O8" i="4"/>
  <c r="I8" i="4"/>
  <c r="F8" i="4"/>
  <c r="J14" i="2" l="1"/>
  <c r="E24" i="4"/>
  <c r="Y23" i="2"/>
  <c r="O23" i="2"/>
  <c r="J17" i="5"/>
  <c r="J13" i="6"/>
  <c r="J20" i="4"/>
  <c r="J10" i="4"/>
  <c r="T18" i="6"/>
  <c r="T15" i="4"/>
  <c r="T23" i="4"/>
  <c r="Y14" i="6"/>
  <c r="F18" i="6"/>
  <c r="F19" i="4"/>
  <c r="O11" i="4"/>
  <c r="Y19" i="4"/>
  <c r="F23" i="2"/>
  <c r="Y22" i="6"/>
  <c r="J12" i="5"/>
  <c r="Y19" i="5"/>
  <c r="J22" i="5"/>
  <c r="O15" i="4"/>
  <c r="K37" i="2"/>
  <c r="N24" i="5"/>
  <c r="O19" i="5"/>
  <c r="I23" i="5"/>
  <c r="J7" i="6"/>
  <c r="J17" i="6"/>
  <c r="T22" i="6"/>
  <c r="J22" i="2"/>
  <c r="Y23" i="4"/>
  <c r="J10" i="5"/>
  <c r="T15" i="5"/>
  <c r="J22" i="4"/>
  <c r="J21" i="6"/>
  <c r="F11" i="5"/>
  <c r="J14" i="5"/>
  <c r="T19" i="5"/>
  <c r="D23" i="6"/>
  <c r="I22" i="6"/>
  <c r="Y18" i="6"/>
  <c r="F15" i="4"/>
  <c r="F15" i="5"/>
  <c r="T23" i="5"/>
  <c r="M24" i="4"/>
  <c r="J17" i="4"/>
  <c r="M23" i="6"/>
  <c r="J12" i="6"/>
  <c r="H23" i="6"/>
  <c r="J16" i="6"/>
  <c r="R24" i="4"/>
  <c r="J9" i="5"/>
  <c r="R23" i="6"/>
  <c r="O18" i="6"/>
  <c r="J20" i="6"/>
  <c r="S24" i="4"/>
  <c r="W24" i="4"/>
  <c r="J14" i="4"/>
  <c r="T19" i="4"/>
  <c r="W23" i="6"/>
  <c r="T14" i="6"/>
  <c r="F11" i="4"/>
  <c r="J8" i="4"/>
  <c r="X24" i="4"/>
  <c r="Y15" i="4"/>
  <c r="I11" i="5"/>
  <c r="Y11" i="5"/>
  <c r="I18" i="6"/>
  <c r="O22" i="6"/>
  <c r="O10" i="6"/>
  <c r="O19" i="4"/>
  <c r="J21" i="4"/>
  <c r="F22" i="6"/>
  <c r="Y15" i="5"/>
  <c r="F10" i="6"/>
  <c r="J9" i="6"/>
  <c r="S23" i="6"/>
  <c r="N23" i="6"/>
  <c r="J19" i="6"/>
  <c r="G24" i="4"/>
  <c r="J18" i="4"/>
  <c r="O23" i="4"/>
  <c r="G24" i="5"/>
  <c r="F19" i="5"/>
  <c r="J18" i="5"/>
  <c r="O23" i="5"/>
  <c r="X23" i="6"/>
  <c r="D24" i="4"/>
  <c r="I19" i="4"/>
  <c r="D24" i="5"/>
  <c r="I19" i="5"/>
  <c r="F14" i="6"/>
  <c r="J9" i="4"/>
  <c r="F23" i="4"/>
  <c r="M24" i="5"/>
  <c r="E24" i="5"/>
  <c r="F23" i="5"/>
  <c r="I14" i="6"/>
  <c r="I15" i="4"/>
  <c r="I15" i="5"/>
  <c r="E23" i="6"/>
  <c r="J11" i="6"/>
  <c r="H24" i="4"/>
  <c r="R24" i="5"/>
  <c r="H24" i="5"/>
  <c r="J20" i="5"/>
  <c r="I10" i="6"/>
  <c r="G23" i="6"/>
  <c r="S24" i="5"/>
  <c r="Y23" i="5"/>
  <c r="J8" i="6"/>
  <c r="I23" i="2"/>
  <c r="J10" i="2"/>
  <c r="Y10" i="6"/>
  <c r="O14" i="6"/>
  <c r="T10" i="6"/>
  <c r="J15" i="6"/>
  <c r="O15" i="5"/>
  <c r="J8" i="5"/>
  <c r="T11" i="5"/>
  <c r="J13" i="5"/>
  <c r="J16" i="5"/>
  <c r="J21" i="5"/>
  <c r="X24" i="5"/>
  <c r="W24" i="5"/>
  <c r="O11" i="5"/>
  <c r="N24" i="4"/>
  <c r="I23" i="4"/>
  <c r="Y11" i="4"/>
  <c r="J13" i="4"/>
  <c r="J16" i="4"/>
  <c r="I11" i="4"/>
  <c r="T11" i="4"/>
  <c r="O24" i="5" l="1"/>
  <c r="J19" i="4"/>
  <c r="J23" i="2"/>
  <c r="T23" i="6"/>
  <c r="J18" i="6"/>
  <c r="O24" i="4"/>
  <c r="J14" i="6"/>
  <c r="T24" i="5"/>
  <c r="F24" i="5"/>
  <c r="J23" i="5"/>
  <c r="J23" i="4"/>
  <c r="J15" i="5"/>
  <c r="Y24" i="4"/>
  <c r="Y23" i="6"/>
  <c r="F23" i="6"/>
  <c r="I23" i="6"/>
  <c r="O23" i="6"/>
  <c r="J11" i="5"/>
  <c r="J15" i="4"/>
  <c r="J22" i="6"/>
  <c r="F24" i="4"/>
  <c r="T24" i="4"/>
  <c r="Y24" i="5"/>
  <c r="I24" i="5"/>
  <c r="J24" i="5" s="1"/>
  <c r="J10" i="6"/>
  <c r="J19" i="5"/>
  <c r="I24" i="4"/>
  <c r="J11" i="4"/>
  <c r="J23" i="6" l="1"/>
  <c r="J24" i="4"/>
  <c r="G38" i="1"/>
  <c r="E39" i="1" l="1"/>
  <c r="J39" i="1" l="1"/>
  <c r="I39" i="1"/>
  <c r="H39" i="1"/>
  <c r="K39" i="1" l="1"/>
  <c r="Y7" i="1" l="1"/>
  <c r="T7" i="1"/>
  <c r="O7" i="1"/>
  <c r="I7" i="1"/>
  <c r="F7" i="1"/>
  <c r="J7" i="1" l="1"/>
  <c r="F38" i="1" l="1"/>
  <c r="D38" i="1"/>
  <c r="N38" i="1" s="1"/>
  <c r="J37" i="1"/>
  <c r="I37" i="1"/>
  <c r="J36" i="1"/>
  <c r="I36" i="1"/>
  <c r="J35" i="1"/>
  <c r="I35" i="1"/>
  <c r="J34" i="1"/>
  <c r="I34" i="1"/>
  <c r="J33" i="1"/>
  <c r="I33" i="1"/>
  <c r="H33" i="1"/>
  <c r="K37" i="1" l="1"/>
  <c r="K35" i="1"/>
  <c r="K36" i="1"/>
  <c r="K34" i="1"/>
  <c r="E38" i="1"/>
  <c r="H38" i="1"/>
  <c r="I38" i="1"/>
  <c r="J38" i="1"/>
  <c r="K33" i="1"/>
  <c r="K38" i="1" l="1"/>
  <c r="J23" i="1"/>
  <c r="J14" i="1" l="1"/>
</calcChain>
</file>

<file path=xl/sharedStrings.xml><?xml version="1.0" encoding="utf-8"?>
<sst xmlns="http://schemas.openxmlformats.org/spreadsheetml/2006/main" count="1889" uniqueCount="422">
  <si>
    <t xml:space="preserve"> CSNg  ar cietušajiem skaits</t>
  </si>
  <si>
    <t>Bojā gājušo skaits</t>
  </si>
  <si>
    <t>Ievainoto skaits</t>
  </si>
  <si>
    <t>Mēnesis</t>
  </si>
  <si>
    <t>min(gads)</t>
  </si>
  <si>
    <t>max(gads)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</si>
  <si>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</si>
  <si>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</si>
  <si>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</si>
  <si>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</si>
  <si>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</si>
  <si>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</si>
  <si>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</si>
  <si>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</si>
  <si>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</si>
  <si>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Kopā</t>
  </si>
  <si>
    <t>486 (04)</t>
  </si>
  <si>
    <t>CP</t>
  </si>
  <si>
    <t>SAS</t>
  </si>
  <si>
    <t>CP - Ceļu policijā reģistrēto CSNg skaits no pārkāpuma reģistra</t>
  </si>
  <si>
    <t>1.ceturksnis</t>
  </si>
  <si>
    <t>3.ceturksnis</t>
  </si>
  <si>
    <t>2.ceturksnis</t>
  </si>
  <si>
    <t>4951 (07)</t>
  </si>
  <si>
    <t>412 (07)</t>
  </si>
  <si>
    <t>CSNg kopskaits</t>
  </si>
  <si>
    <t>SAS - apdrošināšanās sabiedrībās ar saskaņotajiem paziņojumiem pieteikto CSNg skaits</t>
  </si>
  <si>
    <t>183 (10)</t>
  </si>
  <si>
    <t>222 (10)</t>
  </si>
  <si>
    <t>…</t>
  </si>
  <si>
    <t>* vismaz viens vadītājs (bez velosipēdistiem un mopēdistiem) alkohola reibumā</t>
  </si>
  <si>
    <t xml:space="preserve">Gājuši bojā </t>
  </si>
  <si>
    <t>Ievainoti</t>
  </si>
  <si>
    <t>%</t>
  </si>
  <si>
    <t>Gājējs</t>
  </si>
  <si>
    <t>Velosipēds*</t>
  </si>
  <si>
    <t>Mopēds*</t>
  </si>
  <si>
    <t>Motocikls*</t>
  </si>
  <si>
    <t>Kvadricikls*</t>
  </si>
  <si>
    <t>KOPĀ (mazaizsargātie)</t>
  </si>
  <si>
    <t>* šo transportlīdzekļu vadītāji un pasažieri</t>
  </si>
  <si>
    <t>Cietuši (gāj.bojā+iev.)</t>
  </si>
  <si>
    <t>51 (07)</t>
  </si>
  <si>
    <t>2769 (12)</t>
  </si>
  <si>
    <t>Vieglais automobilis*</t>
  </si>
  <si>
    <t>Kopā (alk)*</t>
  </si>
  <si>
    <t>8 (14)</t>
  </si>
  <si>
    <t>Oktobris</t>
  </si>
  <si>
    <t>Novembris</t>
  </si>
  <si>
    <t>4.ceturksnis</t>
  </si>
  <si>
    <t>Decembris</t>
  </si>
  <si>
    <t>2526 (14)</t>
  </si>
  <si>
    <t>4876 (07)</t>
  </si>
  <si>
    <t>137 (10)</t>
  </si>
  <si>
    <t>328 (04)</t>
  </si>
  <si>
    <t>31 (04)</t>
  </si>
  <si>
    <t>179 (10)</t>
  </si>
  <si>
    <t>391 (04)</t>
  </si>
  <si>
    <t>7 (15)</t>
  </si>
  <si>
    <r>
      <t>d</t>
    </r>
    <r>
      <rPr>
        <b/>
        <vertAlign val="subscript"/>
        <sz val="8"/>
        <rFont val="Times New Roman"/>
        <family val="1"/>
        <charset val="186"/>
      </rPr>
      <t>15-14</t>
    </r>
    <r>
      <rPr>
        <b/>
        <sz val="8"/>
        <rFont val="Times New Roman"/>
        <family val="1"/>
        <charset val="186"/>
      </rPr>
      <t>(%)</t>
    </r>
  </si>
  <si>
    <t>8 (11)</t>
  </si>
  <si>
    <t>2279 (12)</t>
  </si>
  <si>
    <t>4864 (08)</t>
  </si>
  <si>
    <t>172 (09)</t>
  </si>
  <si>
    <t>325 (04)</t>
  </si>
  <si>
    <t>6 (13)</t>
  </si>
  <si>
    <t>35 (07)</t>
  </si>
  <si>
    <t>215 (13)</t>
  </si>
  <si>
    <t>392 (04)</t>
  </si>
  <si>
    <t>8053 (12)</t>
  </si>
  <si>
    <t>14424 (07)</t>
  </si>
  <si>
    <t>501(10)</t>
  </si>
  <si>
    <t>1050 (04)</t>
  </si>
  <si>
    <t>25 (13)</t>
  </si>
  <si>
    <t>115 (04)</t>
  </si>
  <si>
    <t>636 (10)</t>
  </si>
  <si>
    <t>1269 (04)</t>
  </si>
  <si>
    <t>2218 (10)</t>
  </si>
  <si>
    <t>4578 (08)</t>
  </si>
  <si>
    <t>187 (13)</t>
  </si>
  <si>
    <t>393 (04)</t>
  </si>
  <si>
    <t>7 (13)</t>
  </si>
  <si>
    <t>32 (04)</t>
  </si>
  <si>
    <t>239 (13)</t>
  </si>
  <si>
    <t>474 (04)</t>
  </si>
  <si>
    <t>2509 (10)</t>
  </si>
  <si>
    <t>5153 (07)</t>
  </si>
  <si>
    <t>287 (09)</t>
  </si>
  <si>
    <t>475 (04)</t>
  </si>
  <si>
    <t>7 (12)</t>
  </si>
  <si>
    <t>40 (05)</t>
  </si>
  <si>
    <t>342 (09)</t>
  </si>
  <si>
    <t>609 (04)</t>
  </si>
  <si>
    <t>2524 (10)</t>
  </si>
  <si>
    <t>5062 (07)</t>
  </si>
  <si>
    <t>288 (09)</t>
  </si>
  <si>
    <t>461 (05)</t>
  </si>
  <si>
    <t>11 (14)</t>
  </si>
  <si>
    <t>43 (05)</t>
  </si>
  <si>
    <t>376 (10)</t>
  </si>
  <si>
    <t>594 (05)</t>
  </si>
  <si>
    <t>7251 (10)</t>
  </si>
  <si>
    <t>14540 (07)</t>
  </si>
  <si>
    <t>815 (10)</t>
  </si>
  <si>
    <t>1308 (04)</t>
  </si>
  <si>
    <t>35 (14)</t>
  </si>
  <si>
    <t>105 (05)</t>
  </si>
  <si>
    <t>1006 (09)</t>
  </si>
  <si>
    <t>1672 (04)</t>
  </si>
  <si>
    <t>2607 (00)</t>
  </si>
  <si>
    <t>5296 (07)</t>
  </si>
  <si>
    <t>326 (09)</t>
  </si>
  <si>
    <t>521 (05)</t>
  </si>
  <si>
    <t>13 (11)</t>
  </si>
  <si>
    <t>53 (04)</t>
  </si>
  <si>
    <t>415 (09)</t>
  </si>
  <si>
    <t>677 (05)</t>
  </si>
  <si>
    <t>2833 (00)</t>
  </si>
  <si>
    <t>5676 (07)</t>
  </si>
  <si>
    <t>581 (03)</t>
  </si>
  <si>
    <t>14 (12)</t>
  </si>
  <si>
    <t>58 (02)</t>
  </si>
  <si>
    <t>440 (09)</t>
  </si>
  <si>
    <t>750 (02)</t>
  </si>
  <si>
    <t>2682 (00)</t>
  </si>
  <si>
    <t>5381 (07)</t>
  </si>
  <si>
    <t>293 (10)</t>
  </si>
  <si>
    <t>538  (03)</t>
  </si>
  <si>
    <t>15 (13)</t>
  </si>
  <si>
    <t>57 (03)</t>
  </si>
  <si>
    <t>328 (10)</t>
  </si>
  <si>
    <t>653 (03)</t>
  </si>
  <si>
    <t>8122 (00)</t>
  </si>
  <si>
    <t>16353 (07)</t>
  </si>
  <si>
    <t>986 (09)</t>
  </si>
  <si>
    <t>1642 (03)</t>
  </si>
  <si>
    <t>45 (12)</t>
  </si>
  <si>
    <t>149 (02)</t>
  </si>
  <si>
    <t>1234 (09)</t>
  </si>
  <si>
    <t>2053 (03)</t>
  </si>
  <si>
    <t>2780 (00)</t>
  </si>
  <si>
    <t>5617 (07)</t>
  </si>
  <si>
    <t>240 (09)</t>
  </si>
  <si>
    <t>531(03)</t>
  </si>
  <si>
    <t>14 (10)</t>
  </si>
  <si>
    <t>65 (03)</t>
  </si>
  <si>
    <t>310 (09)</t>
  </si>
  <si>
    <t>635 (03)</t>
  </si>
  <si>
    <t>2504 (11)</t>
  </si>
  <si>
    <t>5556 (07)</t>
  </si>
  <si>
    <t>226 (09)</t>
  </si>
  <si>
    <t>510 (03)</t>
  </si>
  <si>
    <t>17 (14)</t>
  </si>
  <si>
    <t>78 (01)</t>
  </si>
  <si>
    <t>274 (09)</t>
  </si>
  <si>
    <t>628 (03)</t>
  </si>
  <si>
    <t>2796 (00)</t>
  </si>
  <si>
    <t>5027 (06)</t>
  </si>
  <si>
    <t>209 (12)</t>
  </si>
  <si>
    <t>516 (03)</t>
  </si>
  <si>
    <t>13 (13)</t>
  </si>
  <si>
    <t>76 (04)</t>
  </si>
  <si>
    <t>268 (12)</t>
  </si>
  <si>
    <t>634 (04)</t>
  </si>
  <si>
    <t>8075 (00)</t>
  </si>
  <si>
    <t>16066 (07)</t>
  </si>
  <si>
    <t>713 (09)</t>
  </si>
  <si>
    <t>1557 (03)</t>
  </si>
  <si>
    <t>53 (12)</t>
  </si>
  <si>
    <t>196 (01)</t>
  </si>
  <si>
    <t>905 (09)</t>
  </si>
  <si>
    <t>1875 (03)</t>
  </si>
  <si>
    <t>30454 (00)</t>
  </si>
  <si>
    <t>61383 (07)</t>
  </si>
  <si>
    <t>3160 (09)</t>
  </si>
  <si>
    <t>5379 (03)</t>
  </si>
  <si>
    <t>177 (12)</t>
  </si>
  <si>
    <t>635 (00)</t>
  </si>
  <si>
    <t>3930 (09)</t>
  </si>
  <si>
    <t>6600 (03)</t>
  </si>
  <si>
    <t>514 (12)</t>
  </si>
  <si>
    <t>1951 (04)</t>
  </si>
  <si>
    <t>174 (12)</t>
  </si>
  <si>
    <t>633 (04)</t>
  </si>
  <si>
    <t>10 (13)</t>
  </si>
  <si>
    <t>113 (04)</t>
  </si>
  <si>
    <t>277 (12)</t>
  </si>
  <si>
    <t>940 (04)</t>
  </si>
  <si>
    <t>2004.-2014. gadu dati no Iekšlietu ministrijas Ceļu policijas pārkāpuma reģistra</t>
  </si>
  <si>
    <t>12 (11)</t>
  </si>
  <si>
    <t>11 (11)</t>
  </si>
  <si>
    <t>37 (12)</t>
  </si>
  <si>
    <t>581  (03)</t>
  </si>
  <si>
    <t>17 (12)</t>
  </si>
  <si>
    <t>2315 (00)</t>
  </si>
  <si>
    <t>54 (00)</t>
  </si>
  <si>
    <t>2144 (00)</t>
  </si>
  <si>
    <t>47 (02)</t>
  </si>
  <si>
    <t>7 (10)</t>
  </si>
  <si>
    <t>41 (01)</t>
  </si>
  <si>
    <t>215 (11)</t>
  </si>
  <si>
    <t>6931 (00)</t>
  </si>
  <si>
    <t>31 (11)</t>
  </si>
  <si>
    <t>129 (00)</t>
  </si>
  <si>
    <t>2130 (00)</t>
  </si>
  <si>
    <t>214 (10)</t>
  </si>
  <si>
    <t>11 (12)</t>
  </si>
  <si>
    <t>41 (00)</t>
  </si>
  <si>
    <t>261 (11)</t>
  </si>
  <si>
    <t>485 (03)</t>
  </si>
  <si>
    <t>519 (02)</t>
  </si>
  <si>
    <t>69 (00)</t>
  </si>
  <si>
    <t>691 (02)</t>
  </si>
  <si>
    <t>1331 (03)</t>
  </si>
  <si>
    <t>146 (00)</t>
  </si>
  <si>
    <t>1706 (03)</t>
  </si>
  <si>
    <t>523 (03)</t>
  </si>
  <si>
    <t>18 (12)</t>
  </si>
  <si>
    <t>16 (10)</t>
  </si>
  <si>
    <t>2001.-2013. gadu dati no Iekšlietu ministrijas Ceļu policijas pārkāpuma reģistra</t>
  </si>
  <si>
    <t>Piezīmes</t>
  </si>
  <si>
    <t>No 1985.g.-2003.g. Latvijā par bojā gājušajiem CSNg uzskata tos, kuri miruši negadījuma vietā vai 7 dienu laikā pēc negadījuma,</t>
  </si>
  <si>
    <t xml:space="preserve">bet citās valstīs - 30 dienu laikā. Lai Latviju pēc CSNg salīdzinātu ar citām valstīm, izmanto starptautiski atzītu koeficientu - </t>
  </si>
  <si>
    <t>no 7 dienu perioda pārejot uz 30 dienu periodu, bojā gājušo skaits jāpalielina par 8%;</t>
  </si>
  <si>
    <t>No 2004. g. Latvijā par bojā gājušajiem CSNg uzskata tos, kuri miruši negadījuma vietā vai 30 dienu laikā pēc negadījuma.</t>
  </si>
  <si>
    <t>13 (10)</t>
  </si>
  <si>
    <t>9 (09)</t>
  </si>
  <si>
    <t>2429 (01)</t>
  </si>
  <si>
    <t>225 (09)</t>
  </si>
  <si>
    <t>31 (10)</t>
  </si>
  <si>
    <t>12 (09)</t>
  </si>
  <si>
    <t>267 (10)</t>
  </si>
  <si>
    <t>19 (10)</t>
  </si>
  <si>
    <t>13 (09)</t>
  </si>
  <si>
    <t>49 (09)</t>
  </si>
  <si>
    <t>1006 (93)</t>
  </si>
  <si>
    <t>18 (09)</t>
  </si>
  <si>
    <t>25 (10)</t>
  </si>
  <si>
    <t>20 (10)</t>
  </si>
  <si>
    <t>65 (10)</t>
  </si>
  <si>
    <t>2571 (00)</t>
  </si>
  <si>
    <t>19 (09)</t>
  </si>
  <si>
    <t>247 (09)</t>
  </si>
  <si>
    <t>321 (09)</t>
  </si>
  <si>
    <t>58 (10)</t>
  </si>
  <si>
    <t>218 (10)</t>
  </si>
  <si>
    <t>Kopā*</t>
  </si>
  <si>
    <t>634 (10)</t>
  </si>
  <si>
    <t>2341 (01)</t>
  </si>
  <si>
    <t>232 (10)</t>
  </si>
  <si>
    <t>775 (02)</t>
  </si>
  <si>
    <t>22 (10)</t>
  </si>
  <si>
    <t>148 (02)</t>
  </si>
  <si>
    <t>317 (10)</t>
  </si>
  <si>
    <t>1100 (02)</t>
  </si>
  <si>
    <t>* vismaz viens vadītājs (bez velosipēdisteim un mopēdistiem) alkohola vai narkotisko vielu reibumā (dati no 2001. gada)</t>
  </si>
  <si>
    <t>2001.-2011. gadu dati no Iekšlietu ministrijas Ceļu policijas pārkāpuma reģistra</t>
  </si>
  <si>
    <r>
      <t>d</t>
    </r>
    <r>
      <rPr>
        <b/>
        <vertAlign val="subscript"/>
        <sz val="8"/>
        <rFont val="Times New Roman"/>
        <family val="1"/>
        <charset val="186"/>
      </rPr>
      <t>13-12</t>
    </r>
    <r>
      <rPr>
        <b/>
        <sz val="8"/>
        <rFont val="Times New Roman"/>
        <family val="1"/>
        <charset val="186"/>
      </rPr>
      <t>(%)</t>
    </r>
  </si>
  <si>
    <r>
      <t>d</t>
    </r>
    <r>
      <rPr>
        <b/>
        <vertAlign val="subscript"/>
        <sz val="8"/>
        <rFont val="Times New Roman"/>
        <family val="1"/>
        <charset val="186"/>
      </rPr>
      <t>11-10</t>
    </r>
    <r>
      <rPr>
        <b/>
        <sz val="8"/>
        <rFont val="Times New Roman"/>
        <family val="1"/>
        <charset val="186"/>
      </rPr>
      <t>(%)</t>
    </r>
  </si>
  <si>
    <t xml:space="preserve">CSNg kopskaits (no 1998.g.) </t>
  </si>
  <si>
    <t>1714 (98)</t>
  </si>
  <si>
    <t>165 (87)</t>
  </si>
  <si>
    <t>22 (96)</t>
  </si>
  <si>
    <t>72 (90)</t>
  </si>
  <si>
    <t>164 (87)</t>
  </si>
  <si>
    <t>1637 (98)</t>
  </si>
  <si>
    <t>137 (86)</t>
  </si>
  <si>
    <t>20 (06)</t>
  </si>
  <si>
    <t>61 (89)</t>
  </si>
  <si>
    <t>131 (86)</t>
  </si>
  <si>
    <t>1728 (98)</t>
  </si>
  <si>
    <t>149 (85)</t>
  </si>
  <si>
    <t>336 (90)</t>
  </si>
  <si>
    <t>13 (87)</t>
  </si>
  <si>
    <t>70 (90)</t>
  </si>
  <si>
    <t>5079  (98)</t>
  </si>
  <si>
    <t>493 (87)</t>
  </si>
  <si>
    <t>65 (96)</t>
  </si>
  <si>
    <t>189 (90)</t>
  </si>
  <si>
    <t>517 (87)</t>
  </si>
  <si>
    <t>1596 (98)</t>
  </si>
  <si>
    <t>208 (96)</t>
  </si>
  <si>
    <t>16 (86)</t>
  </si>
  <si>
    <t>64 (89)</t>
  </si>
  <si>
    <t>216 (92)</t>
  </si>
  <si>
    <t>2081 (98)</t>
  </si>
  <si>
    <t>307 (95)</t>
  </si>
  <si>
    <t>19 (08)</t>
  </si>
  <si>
    <t>61 (99)</t>
  </si>
  <si>
    <t>365 (91)</t>
  </si>
  <si>
    <t>2118 (98)</t>
  </si>
  <si>
    <t>319 (93)</t>
  </si>
  <si>
    <t>20 (08)</t>
  </si>
  <si>
    <t>366 (93)</t>
  </si>
  <si>
    <t>5795 (98)</t>
  </si>
  <si>
    <t>862 (93)</t>
  </si>
  <si>
    <t>61 (08)</t>
  </si>
  <si>
    <t>185 (89)</t>
  </si>
  <si>
    <t>986 (93)</t>
  </si>
  <si>
    <t>2445 (98)</t>
  </si>
  <si>
    <t>341 (92)</t>
  </si>
  <si>
    <t>22 (07)</t>
  </si>
  <si>
    <t>113 (91)</t>
  </si>
  <si>
    <t>387 (93)</t>
  </si>
  <si>
    <t>2444 (98)</t>
  </si>
  <si>
    <t>4646  (06)</t>
  </si>
  <si>
    <t>338 (93)</t>
  </si>
  <si>
    <t>36 (08)</t>
  </si>
  <si>
    <t>95 (89)</t>
  </si>
  <si>
    <t>415 (93)</t>
  </si>
  <si>
    <t>2378 (98)</t>
  </si>
  <si>
    <t>351 (08)</t>
  </si>
  <si>
    <t>30 (08)</t>
  </si>
  <si>
    <t>90 (94)</t>
  </si>
  <si>
    <t>369 (93)</t>
  </si>
  <si>
    <t>7267 (98)</t>
  </si>
  <si>
    <t>1047 (93)</t>
  </si>
  <si>
    <t>104 (08)</t>
  </si>
  <si>
    <t>281 (91)</t>
  </si>
  <si>
    <t>1171 (93)</t>
  </si>
  <si>
    <t>2480 (98)</t>
  </si>
  <si>
    <t>324 (92)</t>
  </si>
  <si>
    <t>121 (91)</t>
  </si>
  <si>
    <t>346 (92)</t>
  </si>
  <si>
    <t>2306 (98)</t>
  </si>
  <si>
    <t>237 (92)</t>
  </si>
  <si>
    <t>31 (06)</t>
  </si>
  <si>
    <t>97 (91)</t>
  </si>
  <si>
    <t>234 (92)</t>
  </si>
  <si>
    <t>2738 (98)</t>
  </si>
  <si>
    <t>252 (92)</t>
  </si>
  <si>
    <t>24 (08)</t>
  </si>
  <si>
    <t>91 (91)</t>
  </si>
  <si>
    <t>254 (88)</t>
  </si>
  <si>
    <t>4.kvartāls</t>
  </si>
  <si>
    <t>7524 (98)</t>
  </si>
  <si>
    <t>14630 (06)</t>
  </si>
  <si>
    <t>813 (92)</t>
  </si>
  <si>
    <t>77 (08)</t>
  </si>
  <si>
    <t>309 (91)</t>
  </si>
  <si>
    <t>860 (92)</t>
  </si>
  <si>
    <t>25665 (98)</t>
  </si>
  <si>
    <t>3389 (93)</t>
  </si>
  <si>
    <t>316 (08)</t>
  </si>
  <si>
    <t>923 (91)</t>
  </si>
  <si>
    <t>3721 (93)</t>
  </si>
  <si>
    <t>6639 (03)</t>
  </si>
  <si>
    <t>1217 (08)</t>
  </si>
  <si>
    <t>403 (08)</t>
  </si>
  <si>
    <t>58 (08)</t>
  </si>
  <si>
    <t>565 (08)</t>
  </si>
  <si>
    <t>2001.-2009. gadu dati no Iekšlietu ministrijas Ceļu policijas pārkāpuma reģistra</t>
  </si>
  <si>
    <t>SAS - Transportlīdzekļu apdrošinātāju birojā ar saskaņotajiem paziņojumiem pieteikto CSNg skaits</t>
  </si>
  <si>
    <r>
      <t>d</t>
    </r>
    <r>
      <rPr>
        <b/>
        <vertAlign val="subscript"/>
        <sz val="8"/>
        <rFont val="Times New Roman"/>
        <family val="1"/>
        <charset val="186"/>
      </rPr>
      <t>09-08</t>
    </r>
    <r>
      <rPr>
        <b/>
        <sz val="8"/>
        <rFont val="Times New Roman"/>
        <family val="1"/>
        <charset val="186"/>
      </rPr>
      <t>(%)</t>
    </r>
  </si>
  <si>
    <t>32 (15)</t>
  </si>
  <si>
    <r>
      <t>d</t>
    </r>
    <r>
      <rPr>
        <b/>
        <vertAlign val="subscript"/>
        <sz val="8"/>
        <rFont val="Times New Roman"/>
        <family val="1"/>
        <charset val="186"/>
      </rPr>
      <t>17-16</t>
    </r>
    <r>
      <rPr>
        <b/>
        <sz val="8"/>
        <rFont val="Times New Roman"/>
        <family val="1"/>
        <charset val="186"/>
      </rPr>
      <t>(%)</t>
    </r>
  </si>
  <si>
    <t>Dati no Iekšlietu ministrijas Ceļu policijas pārkāpuma reģistra</t>
  </si>
  <si>
    <t>2016.g.</t>
  </si>
  <si>
    <t>2017.g.</t>
  </si>
  <si>
    <t>7 (16)</t>
  </si>
  <si>
    <t>538 (03)</t>
  </si>
  <si>
    <t>11 (16)</t>
  </si>
  <si>
    <t>15 (16)</t>
  </si>
  <si>
    <t>3609 (10)</t>
  </si>
  <si>
    <t>5782 (04)</t>
  </si>
  <si>
    <t>41 (16)</t>
  </si>
  <si>
    <t>158 (16)</t>
  </si>
  <si>
    <t>2018.g.</t>
  </si>
  <si>
    <t>8 (17)</t>
  </si>
  <si>
    <t>36 (17)</t>
  </si>
  <si>
    <t>29 (17)</t>
  </si>
  <si>
    <t>12 (17)</t>
  </si>
  <si>
    <t>11 (17)</t>
  </si>
  <si>
    <t>136 (17)</t>
  </si>
  <si>
    <t>2019.g.</t>
  </si>
  <si>
    <r>
      <t>d</t>
    </r>
    <r>
      <rPr>
        <b/>
        <vertAlign val="subscript"/>
        <sz val="8"/>
        <rFont val="Times New Roman"/>
        <family val="1"/>
        <charset val="186"/>
      </rPr>
      <t>19-18</t>
    </r>
    <r>
      <rPr>
        <b/>
        <sz val="8"/>
        <rFont val="Times New Roman"/>
        <family val="1"/>
        <charset val="186"/>
      </rPr>
      <t>(%)</t>
    </r>
  </si>
  <si>
    <r>
      <t>d</t>
    </r>
    <r>
      <rPr>
        <b/>
        <vertAlign val="subscript"/>
        <sz val="8"/>
        <rFont val="Times New Roman"/>
        <family val="1"/>
        <charset val="186"/>
      </rPr>
      <t>18-17</t>
    </r>
    <r>
      <rPr>
        <b/>
        <sz val="8"/>
        <rFont val="Times New Roman"/>
        <family val="1"/>
        <charset val="186"/>
      </rPr>
      <t>(%)</t>
    </r>
  </si>
  <si>
    <t>5 (18)</t>
  </si>
  <si>
    <t>14 (18)</t>
  </si>
  <si>
    <t>166 (17)</t>
  </si>
  <si>
    <t>244 (17)</t>
  </si>
  <si>
    <t>2020.g.</t>
  </si>
  <si>
    <r>
      <t>d</t>
    </r>
    <r>
      <rPr>
        <b/>
        <vertAlign val="subscript"/>
        <sz val="8"/>
        <rFont val="Times New Roman"/>
        <family val="1"/>
        <charset val="186"/>
      </rPr>
      <t>20-19</t>
    </r>
    <r>
      <rPr>
        <b/>
        <sz val="8"/>
        <rFont val="Times New Roman"/>
        <family val="1"/>
        <charset val="186"/>
      </rPr>
      <t>(%)</t>
    </r>
  </si>
  <si>
    <t>Velosipēds (skrejritenis)*</t>
  </si>
  <si>
    <t>10 (19)</t>
  </si>
  <si>
    <t>28 (19)</t>
  </si>
  <si>
    <t>7 (19)</t>
  </si>
  <si>
    <t>11 (19)</t>
  </si>
  <si>
    <t>232 (19)</t>
  </si>
  <si>
    <t>132 (19)</t>
  </si>
  <si>
    <t>2021.g.</t>
  </si>
  <si>
    <r>
      <t>d</t>
    </r>
    <r>
      <rPr>
        <b/>
        <vertAlign val="subscript"/>
        <sz val="8"/>
        <rFont val="Times New Roman"/>
        <family val="1"/>
        <charset val="186"/>
      </rPr>
      <t>21-20</t>
    </r>
    <r>
      <rPr>
        <b/>
        <sz val="8"/>
        <rFont val="Times New Roman"/>
        <family val="1"/>
        <charset val="186"/>
      </rPr>
      <t>(%)</t>
    </r>
  </si>
  <si>
    <t>7 (20)</t>
  </si>
  <si>
    <t>6 (20)</t>
  </si>
  <si>
    <t>10408 (12)</t>
  </si>
  <si>
    <t>18864 (08)</t>
  </si>
  <si>
    <t>6 (21)</t>
  </si>
  <si>
    <t>no visiem bojā gājušiem ir gājēji</t>
  </si>
  <si>
    <t>no visiem bojā gājušiem ir mazaizsargātie ceļu satiksmes dalībnieki</t>
  </si>
  <si>
    <t>no visiem bojā gājušiem ir vieglo automobiļu vadītāji un pasažieri</t>
  </si>
  <si>
    <t>Provizoriski dati no Iekšlietu ministrijas Ceļu policijas pārkāpuma reģistra</t>
  </si>
  <si>
    <t>10 (21)</t>
  </si>
  <si>
    <t>2 (21)</t>
  </si>
  <si>
    <t>12 mēneši</t>
  </si>
  <si>
    <t xml:space="preserve">CSNg dati Latvijā (2008. - 2009. g.) </t>
  </si>
  <si>
    <t xml:space="preserve">CSNg dati Latvijā (2010. - 2011. g.) </t>
  </si>
  <si>
    <t xml:space="preserve">CSNg dati Latvijā (2012. - 2013. g.) </t>
  </si>
  <si>
    <t xml:space="preserve">CSNg dati Latvijā (2014. - 2015. g.) </t>
  </si>
  <si>
    <t xml:space="preserve">CSNg dati Latvijā (2016. - 2017. g.) </t>
  </si>
  <si>
    <t xml:space="preserve">CSNg dati Latvijā (2017. - 2018. g.) </t>
  </si>
  <si>
    <t xml:space="preserve">CSNg dati Latvijā (2018. - 2019. g.) </t>
  </si>
  <si>
    <t xml:space="preserve">CSNg dati Latvijā (2019. - 2020. g.) </t>
  </si>
  <si>
    <t xml:space="preserve">CSNg dati Latvijā (2020. - 2021. g.) </t>
  </si>
  <si>
    <t>216 (21)</t>
  </si>
  <si>
    <t>208 (20)</t>
  </si>
  <si>
    <t>219 (20)</t>
  </si>
  <si>
    <t>283 (20)</t>
  </si>
  <si>
    <t>175 (21)</t>
  </si>
  <si>
    <t>135 (21)</t>
  </si>
  <si>
    <t>178 (21)</t>
  </si>
  <si>
    <t>Motocikls, tricikls*</t>
  </si>
  <si>
    <t>2022. gadā šī tabula netiek turpināta, bet izveidotas cita izkārtojuma tabulas, ievietotas mājaslapā pie "Ikmēneša un biežāk atjaunotie CSNg dati"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</si>
</sst>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5" x14ac:knownFonts="1">
    <font>
      <sz val="10"/>
      <name val="Arial"/>
    </font>
    <font>
      <sz val="10"/>
      <name val="Arial"/>
      <family val="2"/>
      <charset val="186"/>
    </font>
    <font>
      <sz val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2"/>
      <name val="Times New Roman"/>
      <family val="1"/>
      <charset val="186"/>
    </font>
    <font>
      <sz val="11"/>
      <color indexed="62"/>
      <name val="Calibri"/>
      <family val="2"/>
      <charset val="186"/>
    </font>
    <font>
      <b/>
      <sz val="10"/>
      <name val="Arial"/>
      <family val="2"/>
      <charset val="186"/>
    </font>
    <font>
      <b/>
      <sz val="8"/>
      <color indexed="10"/>
      <name val="Times New Roman"/>
      <family val="1"/>
      <charset val="186"/>
    </font>
    <font>
      <sz val="11"/>
      <color indexed="8"/>
      <name val="Arial"/>
      <family val="2"/>
      <charset val="186"/>
    </font>
    <font>
      <sz val="11"/>
      <color indexed="9"/>
      <name val="Arial"/>
      <family val="2"/>
      <charset val="186"/>
    </font>
    <font>
      <sz val="11"/>
      <color indexed="20"/>
      <name val="Arial"/>
      <family val="2"/>
      <charset val="186"/>
    </font>
    <font>
      <b/>
      <sz val="11"/>
      <color indexed="52"/>
      <name val="Arial"/>
      <family val="2"/>
      <charset val="186"/>
    </font>
    <font>
      <b/>
      <sz val="11"/>
      <color indexed="9"/>
      <name val="Arial"/>
      <family val="2"/>
      <charset val="186"/>
    </font>
    <font>
      <sz val="10"/>
      <name val="Arial"/>
      <family val="2"/>
      <charset val="186"/>
    </font>
    <font>
      <i/>
      <sz val="11"/>
      <color indexed="23"/>
      <name val="Arial"/>
      <family val="2"/>
      <charset val="186"/>
    </font>
    <font>
      <sz val="11"/>
      <color indexed="17"/>
      <name val="Arial"/>
      <family val="2"/>
      <charset val="186"/>
    </font>
    <font>
      <b/>
      <sz val="15"/>
      <color indexed="56"/>
      <name val="Arial"/>
      <family val="2"/>
      <charset val="186"/>
    </font>
    <font>
      <b/>
      <sz val="13"/>
      <color indexed="56"/>
      <name val="Arial"/>
      <family val="2"/>
      <charset val="186"/>
    </font>
    <font>
      <b/>
      <sz val="11"/>
      <color indexed="56"/>
      <name val="Arial"/>
      <family val="2"/>
      <charset val="186"/>
    </font>
    <font>
      <sz val="11"/>
      <color indexed="62"/>
      <name val="Arial"/>
      <family val="2"/>
      <charset val="186"/>
    </font>
    <font>
      <sz val="11"/>
      <color indexed="52"/>
      <name val="Arial"/>
      <family val="2"/>
      <charset val="186"/>
    </font>
    <font>
      <sz val="11"/>
      <color indexed="60"/>
      <name val="Arial"/>
      <family val="2"/>
      <charset val="186"/>
    </font>
    <font>
      <b/>
      <sz val="11"/>
      <color indexed="63"/>
      <name val="Arial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Arial"/>
      <family val="2"/>
      <charset val="186"/>
    </font>
    <font>
      <sz val="11"/>
      <color indexed="10"/>
      <name val="Arial"/>
      <family val="2"/>
      <charset val="186"/>
    </font>
    <font>
      <sz val="10"/>
      <color indexed="10"/>
      <name val="Arial"/>
      <family val="2"/>
      <charset val="186"/>
    </font>
    <font>
      <sz val="10"/>
      <name val="Arial"/>
      <family val="2"/>
      <charset val="186"/>
    </font>
    <font>
      <b/>
      <sz val="8"/>
      <color theme="1"/>
      <name val="Times New Roman"/>
      <family val="1"/>
      <charset val="186"/>
    </font>
    <font>
      <sz val="8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0"/>
      <color theme="1"/>
      <name val="Times New Roman"/>
      <family val="1"/>
      <charset val="186"/>
    </font>
    <font>
      <sz val="8"/>
      <color indexed="8"/>
      <name val="Times New Roman"/>
      <family val="1"/>
    </font>
    <font>
      <b/>
      <sz val="9"/>
      <color theme="1"/>
      <name val="Times New Roman"/>
      <family val="1"/>
      <charset val="186"/>
    </font>
    <font>
      <sz val="10"/>
      <color rgb="FF000000"/>
      <name val="Arial"/>
      <family val="2"/>
      <charset val="186"/>
    </font>
    <font>
      <b/>
      <sz val="8"/>
      <name val="Times New Roman"/>
      <family val="1"/>
      <charset val="186"/>
    </font>
    <font>
      <b/>
      <vertAlign val="subscript"/>
      <sz val="8"/>
      <name val="Times New Roman"/>
      <family val="1"/>
      <charset val="186"/>
    </font>
    <font>
      <b/>
      <sz val="8"/>
      <color rgb="FFC00000"/>
      <name val="Times New Roman"/>
      <family val="1"/>
      <charset val="186"/>
    </font>
    <font>
      <sz val="10"/>
      <color theme="1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b/>
      <sz val="12"/>
      <color rgb="FFFF0000"/>
      <name val="Times New Roman"/>
      <family val="1"/>
      <charset val="186"/>
    </font>
    <font>
      <sz val="10"/>
      <color rgb="FFC00000"/>
      <name val="Times New Roman"/>
      <family val="1"/>
      <charset val="186"/>
    </font>
    <font>
      <b/>
      <sz val="12"/>
      <color indexed="10"/>
      <name val="Times New Roman"/>
      <family val="1"/>
      <charset val="186"/>
    </font>
    <font>
      <sz val="9"/>
      <name val="Times New Roman"/>
      <family val="1"/>
      <charset val="186"/>
    </font>
    <font>
      <sz val="9"/>
      <color indexed="10"/>
      <name val="Times New Roman"/>
      <family val="1"/>
      <charset val="186"/>
    </font>
    <font>
      <sz val="10"/>
      <color indexed="18"/>
      <name val="Arial"/>
      <family val="2"/>
      <charset val="186"/>
    </font>
    <font>
      <b/>
      <sz val="10"/>
      <name val="Times New Roman"/>
      <family val="1"/>
      <charset val="186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10"/>
      <name val="Times New Roman"/>
      <family val="1"/>
      <charset val="186"/>
    </font>
    <font>
      <b/>
      <sz val="8"/>
      <color indexed="16"/>
      <name val="Times New Roman"/>
      <family val="1"/>
      <charset val="186"/>
    </font>
    <font>
      <sz val="10"/>
      <color indexed="16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8"/>
      <color rgb="FFFF0000"/>
      <name val="Times New Roman"/>
      <family val="1"/>
      <charset val="186"/>
    </font>
    <font>
      <sz val="12"/>
      <color rgb="FFFF0000"/>
      <name val="Times New Roman"/>
      <family val="1"/>
      <charset val="186"/>
    </font>
    <font>
      <sz val="11"/>
      <color rgb="FFFF0000"/>
      <name val="Calibri"/>
      <family val="2"/>
      <charset val="186"/>
    </font>
    <font>
      <sz val="8"/>
      <color rgb="FFFF0000"/>
      <name val="Times New Roman"/>
      <family val="1"/>
      <charset val="186"/>
    </font>
    <font>
      <b/>
      <sz val="12"/>
      <color rgb="FFC00000"/>
      <name val="Times New Roman"/>
      <family val="1"/>
      <charset val="186"/>
    </font>
    <font>
      <sz val="10"/>
      <color theme="1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1" fillId="0" borderId="0"/>
    <xf numFmtId="0" fontId="1" fillId="0" borderId="0"/>
    <xf numFmtId="0" fontId="17" fillId="23" borderId="7" applyNumberFormat="0" applyFont="0" applyAlignment="0" applyProtection="0"/>
    <xf numFmtId="0" fontId="26" fillId="20" borderId="8" applyNumberFormat="0" applyAlignment="0" applyProtection="0"/>
    <xf numFmtId="9" fontId="3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9" fontId="36" fillId="0" borderId="0" applyFont="0" applyFill="0" applyBorder="0" applyAlignment="0" applyProtection="0"/>
    <xf numFmtId="0" fontId="40" fillId="0" borderId="0"/>
  </cellStyleXfs>
  <cellXfs count="238">
    <xf numFmtId="0" fontId="0" fillId="0" borderId="0" xfId="0"/>
    <xf numFmtId="0" fontId="5" fillId="0" borderId="0" xfId="0" applyFont="1"/>
    <xf numFmtId="0" fontId="5" fillId="0" borderId="10" xfId="0" applyFont="1" applyBorder="1"/>
    <xf numFmtId="0" fontId="5" fillId="0" borderId="0" xfId="0" applyFont="1" applyAlignment="1">
      <alignment horizontal="center" textRotation="90"/>
    </xf>
    <xf numFmtId="0" fontId="7" fillId="0" borderId="0" xfId="0" applyFont="1"/>
    <xf numFmtId="0" fontId="7" fillId="0" borderId="0" xfId="0" applyFont="1" applyFill="1" applyBorder="1"/>
    <xf numFmtId="164" fontId="4" fillId="0" borderId="0" xfId="0" applyNumberFormat="1" applyFont="1" applyFill="1" applyBorder="1"/>
    <xf numFmtId="0" fontId="5" fillId="0" borderId="0" xfId="0" applyFont="1" applyFill="1" applyBorder="1"/>
    <xf numFmtId="0" fontId="8" fillId="0" borderId="0" xfId="0" applyFo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0" fontId="3" fillId="0" borderId="11" xfId="0" applyFont="1" applyBorder="1"/>
    <xf numFmtId="0" fontId="5" fillId="0" borderId="0" xfId="0" applyFont="1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/>
    <xf numFmtId="0" fontId="10" fillId="0" borderId="0" xfId="0" applyFont="1" applyBorder="1"/>
    <xf numFmtId="1" fontId="4" fillId="0" borderId="0" xfId="0" applyNumberFormat="1" applyFont="1" applyFill="1" applyBorder="1"/>
    <xf numFmtId="0" fontId="4" fillId="24" borderId="0" xfId="0" applyFont="1" applyFill="1" applyAlignment="1"/>
    <xf numFmtId="0" fontId="11" fillId="24" borderId="0" xfId="0" applyFont="1" applyFill="1" applyAlignment="1"/>
    <xf numFmtId="0" fontId="30" fillId="0" borderId="0" xfId="0" applyFont="1" applyBorder="1"/>
    <xf numFmtId="0" fontId="33" fillId="0" borderId="11" xfId="0" applyFont="1" applyFill="1" applyBorder="1" applyAlignment="1">
      <alignment horizontal="right"/>
    </xf>
    <xf numFmtId="0" fontId="33" fillId="0" borderId="11" xfId="0" applyFont="1" applyBorder="1" applyAlignment="1">
      <alignment horizontal="right"/>
    </xf>
    <xf numFmtId="0" fontId="33" fillId="24" borderId="11" xfId="0" applyFont="1" applyFill="1" applyBorder="1" applyAlignment="1">
      <alignment horizontal="right"/>
    </xf>
    <xf numFmtId="164" fontId="33" fillId="0" borderId="11" xfId="0" applyNumberFormat="1" applyFont="1" applyBorder="1" applyAlignment="1">
      <alignment horizontal="right"/>
    </xf>
    <xf numFmtId="0" fontId="34" fillId="0" borderId="0" xfId="0" applyFont="1" applyAlignment="1">
      <alignment horizontal="right"/>
    </xf>
    <xf numFmtId="0" fontId="34" fillId="0" borderId="0" xfId="0" applyFont="1" applyBorder="1" applyAlignment="1">
      <alignment horizontal="right"/>
    </xf>
    <xf numFmtId="1" fontId="33" fillId="0" borderId="11" xfId="0" applyNumberFormat="1" applyFont="1" applyBorder="1" applyAlignment="1">
      <alignment horizontal="right"/>
    </xf>
    <xf numFmtId="0" fontId="33" fillId="0" borderId="11" xfId="0" applyFont="1" applyBorder="1"/>
    <xf numFmtId="0" fontId="33" fillId="0" borderId="11" xfId="0" applyFont="1" applyBorder="1" applyAlignment="1">
      <alignment horizontal="left"/>
    </xf>
    <xf numFmtId="0" fontId="35" fillId="0" borderId="0" xfId="0" applyFont="1" applyBorder="1"/>
    <xf numFmtId="0" fontId="4" fillId="0" borderId="0" xfId="0" applyFont="1"/>
    <xf numFmtId="0" fontId="6" fillId="24" borderId="0" xfId="0" applyFont="1" applyFill="1" applyAlignment="1">
      <alignment horizontal="center"/>
    </xf>
    <xf numFmtId="9" fontId="0" fillId="0" borderId="0" xfId="45" applyFont="1" applyBorder="1"/>
    <xf numFmtId="0" fontId="32" fillId="25" borderId="11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0" fontId="32" fillId="27" borderId="11" xfId="0" applyFont="1" applyFill="1" applyBorder="1" applyAlignment="1">
      <alignment horizontal="left"/>
    </xf>
    <xf numFmtId="0" fontId="32" fillId="27" borderId="11" xfId="0" applyFont="1" applyFill="1" applyBorder="1" applyAlignment="1">
      <alignment horizontal="right"/>
    </xf>
    <xf numFmtId="164" fontId="32" fillId="27" borderId="11" xfId="0" applyNumberFormat="1" applyFont="1" applyFill="1" applyBorder="1" applyAlignment="1">
      <alignment horizontal="right"/>
    </xf>
    <xf numFmtId="0" fontId="32" fillId="27" borderId="11" xfId="0" applyFont="1" applyFill="1" applyBorder="1"/>
    <xf numFmtId="0" fontId="32" fillId="0" borderId="0" xfId="0" applyFont="1" applyFill="1" applyBorder="1" applyAlignment="1">
      <alignment horizontal="right"/>
    </xf>
    <xf numFmtId="164" fontId="32" fillId="0" borderId="0" xfId="0" applyNumberFormat="1" applyFont="1" applyFill="1" applyBorder="1" applyAlignment="1">
      <alignment horizontal="right"/>
    </xf>
    <xf numFmtId="0" fontId="38" fillId="28" borderId="0" xfId="0" applyFont="1" applyFill="1" applyBorder="1"/>
    <xf numFmtId="0" fontId="5" fillId="28" borderId="0" xfId="0" applyFont="1" applyFill="1"/>
    <xf numFmtId="0" fontId="37" fillId="28" borderId="0" xfId="0" applyFont="1" applyFill="1" applyBorder="1" applyAlignment="1">
      <alignment horizontal="center"/>
    </xf>
    <xf numFmtId="0" fontId="39" fillId="28" borderId="11" xfId="0" applyFont="1" applyFill="1" applyBorder="1"/>
    <xf numFmtId="0" fontId="33" fillId="28" borderId="0" xfId="0" applyFont="1" applyFill="1"/>
    <xf numFmtId="0" fontId="33" fillId="28" borderId="14" xfId="0" applyFont="1" applyFill="1" applyBorder="1"/>
    <xf numFmtId="0" fontId="33" fillId="28" borderId="16" xfId="0" applyFont="1" applyFill="1" applyBorder="1"/>
    <xf numFmtId="0" fontId="33" fillId="28" borderId="18" xfId="0" applyFont="1" applyFill="1" applyBorder="1"/>
    <xf numFmtId="0" fontId="33" fillId="28" borderId="10" xfId="0" applyFont="1" applyFill="1" applyBorder="1"/>
    <xf numFmtId="0" fontId="32" fillId="0" borderId="17" xfId="0" applyFont="1" applyFill="1" applyBorder="1" applyAlignment="1"/>
    <xf numFmtId="0" fontId="41" fillId="0" borderId="11" xfId="0" applyFont="1" applyBorder="1" applyAlignment="1">
      <alignment horizontal="center" textRotation="90"/>
    </xf>
    <xf numFmtId="0" fontId="4" fillId="0" borderId="11" xfId="0" applyFont="1" applyBorder="1" applyAlignment="1">
      <alignment horizontal="center" textRotation="90"/>
    </xf>
    <xf numFmtId="165" fontId="5" fillId="0" borderId="0" xfId="45" applyNumberFormat="1" applyFont="1"/>
    <xf numFmtId="165" fontId="0" fillId="0" borderId="0" xfId="45" applyNumberFormat="1" applyFont="1" applyBorder="1"/>
    <xf numFmtId="0" fontId="33" fillId="0" borderId="18" xfId="0" applyFont="1" applyFill="1" applyBorder="1"/>
    <xf numFmtId="0" fontId="33" fillId="0" borderId="10" xfId="0" applyFont="1" applyFill="1" applyBorder="1"/>
    <xf numFmtId="0" fontId="33" fillId="0" borderId="11" xfId="0" applyFont="1" applyFill="1" applyBorder="1"/>
    <xf numFmtId="165" fontId="33" fillId="0" borderId="11" xfId="45" applyNumberFormat="1" applyFont="1" applyFill="1" applyBorder="1"/>
    <xf numFmtId="0" fontId="32" fillId="0" borderId="11" xfId="0" applyFont="1" applyFill="1" applyBorder="1"/>
    <xf numFmtId="0" fontId="32" fillId="0" borderId="11" xfId="0" applyFont="1" applyFill="1" applyBorder="1" applyAlignment="1">
      <alignment horizontal="right"/>
    </xf>
    <xf numFmtId="0" fontId="32" fillId="25" borderId="11" xfId="0" applyFont="1" applyFill="1" applyBorder="1" applyAlignment="1">
      <alignment horizontal="left"/>
    </xf>
    <xf numFmtId="164" fontId="32" fillId="25" borderId="11" xfId="0" applyNumberFormat="1" applyFont="1" applyFill="1" applyBorder="1" applyAlignment="1">
      <alignment horizontal="right"/>
    </xf>
    <xf numFmtId="164" fontId="43" fillId="26" borderId="11" xfId="0" applyNumberFormat="1" applyFont="1" applyFill="1" applyBorder="1" applyAlignment="1">
      <alignment horizontal="right"/>
    </xf>
    <xf numFmtId="0" fontId="43" fillId="26" borderId="11" xfId="0" applyFont="1" applyFill="1" applyBorder="1" applyAlignment="1">
      <alignment horizontal="left"/>
    </xf>
    <xf numFmtId="0" fontId="43" fillId="26" borderId="11" xfId="0" applyFont="1" applyFill="1" applyBorder="1" applyAlignment="1">
      <alignment horizontal="right"/>
    </xf>
    <xf numFmtId="165" fontId="32" fillId="0" borderId="11" xfId="45" applyNumberFormat="1" applyFont="1" applyFill="1" applyBorder="1"/>
    <xf numFmtId="0" fontId="44" fillId="0" borderId="0" xfId="0" applyFont="1" applyAlignment="1">
      <alignment horizontal="right"/>
    </xf>
    <xf numFmtId="0" fontId="5" fillId="0" borderId="0" xfId="0" applyFont="1" applyFill="1"/>
    <xf numFmtId="0" fontId="6" fillId="24" borderId="0" xfId="0" applyFont="1" applyFill="1" applyAlignment="1">
      <alignment horizontal="center"/>
    </xf>
    <xf numFmtId="0" fontId="45" fillId="0" borderId="0" xfId="0" applyFont="1" applyAlignment="1">
      <alignment horizontal="right"/>
    </xf>
    <xf numFmtId="0" fontId="47" fillId="0" borderId="0" xfId="0" applyFont="1" applyAlignment="1">
      <alignment horizontal="right"/>
    </xf>
    <xf numFmtId="0" fontId="33" fillId="29" borderId="11" xfId="0" applyFont="1" applyFill="1" applyBorder="1"/>
    <xf numFmtId="165" fontId="33" fillId="28" borderId="11" xfId="45" applyNumberFormat="1" applyFont="1" applyFill="1" applyBorder="1"/>
    <xf numFmtId="0" fontId="33" fillId="28" borderId="11" xfId="0" applyFont="1" applyFill="1" applyBorder="1"/>
    <xf numFmtId="0" fontId="33" fillId="28" borderId="11" xfId="0" applyFont="1" applyFill="1" applyBorder="1" applyAlignment="1">
      <alignment horizontal="right"/>
    </xf>
    <xf numFmtId="0" fontId="32" fillId="25" borderId="11" xfId="0" applyFont="1" applyFill="1" applyBorder="1"/>
    <xf numFmtId="0" fontId="32" fillId="26" borderId="11" xfId="0" applyFont="1" applyFill="1" applyBorder="1"/>
    <xf numFmtId="164" fontId="33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Alignment="1">
      <alignment horizontal="centerContinuous"/>
    </xf>
    <xf numFmtId="0" fontId="49" fillId="24" borderId="0" xfId="0" applyFont="1" applyFill="1"/>
    <xf numFmtId="0" fontId="50" fillId="24" borderId="0" xfId="0" applyFont="1" applyFill="1"/>
    <xf numFmtId="0" fontId="32" fillId="30" borderId="11" xfId="0" applyFont="1" applyFill="1" applyBorder="1" applyAlignment="1">
      <alignment horizontal="left"/>
    </xf>
    <xf numFmtId="0" fontId="32" fillId="30" borderId="11" xfId="0" applyFont="1" applyFill="1" applyBorder="1" applyAlignment="1">
      <alignment horizontal="right"/>
    </xf>
    <xf numFmtId="164" fontId="32" fillId="30" borderId="11" xfId="0" applyNumberFormat="1" applyFont="1" applyFill="1" applyBorder="1" applyAlignment="1">
      <alignment horizontal="right"/>
    </xf>
    <xf numFmtId="0" fontId="2" fillId="24" borderId="11" xfId="0" applyFont="1" applyFill="1" applyBorder="1" applyAlignment="1">
      <alignment horizontal="right"/>
    </xf>
    <xf numFmtId="0" fontId="3" fillId="24" borderId="11" xfId="0" applyFont="1" applyFill="1" applyBorder="1" applyAlignment="1">
      <alignment horizontal="right"/>
    </xf>
    <xf numFmtId="0" fontId="32" fillId="30" borderId="11" xfId="0" applyFont="1" applyFill="1" applyBorder="1"/>
    <xf numFmtId="0" fontId="3" fillId="0" borderId="11" xfId="0" applyFont="1" applyBorder="1" applyAlignment="1">
      <alignment horizontal="left"/>
    </xf>
    <xf numFmtId="0" fontId="2" fillId="0" borderId="0" xfId="0" applyFont="1"/>
    <xf numFmtId="0" fontId="51" fillId="0" borderId="0" xfId="0" applyFont="1"/>
    <xf numFmtId="164" fontId="33" fillId="30" borderId="11" xfId="0" applyNumberFormat="1" applyFont="1" applyFill="1" applyBorder="1" applyAlignment="1">
      <alignment horizontal="right"/>
    </xf>
    <xf numFmtId="0" fontId="3" fillId="0" borderId="11" xfId="0" applyFont="1" applyFill="1" applyBorder="1" applyAlignment="1">
      <alignment horizontal="right"/>
    </xf>
    <xf numFmtId="0" fontId="2" fillId="0" borderId="11" xfId="0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0" fontId="43" fillId="0" borderId="11" xfId="0" applyFont="1" applyFill="1" applyBorder="1" applyAlignment="1">
      <alignment horizontal="left"/>
    </xf>
    <xf numFmtId="0" fontId="43" fillId="0" borderId="11" xfId="0" applyFont="1" applyFill="1" applyBorder="1" applyAlignment="1">
      <alignment horizontal="right"/>
    </xf>
    <xf numFmtId="164" fontId="43" fillId="0" borderId="11" xfId="0" applyNumberFormat="1" applyFont="1" applyFill="1" applyBorder="1" applyAlignment="1">
      <alignment horizontal="right"/>
    </xf>
    <xf numFmtId="0" fontId="43" fillId="0" borderId="17" xfId="0" applyFont="1" applyFill="1" applyBorder="1" applyAlignment="1"/>
    <xf numFmtId="0" fontId="43" fillId="0" borderId="0" xfId="0" applyFont="1" applyFill="1" applyBorder="1" applyAlignment="1">
      <alignment horizontal="right"/>
    </xf>
    <xf numFmtId="164" fontId="43" fillId="0" borderId="0" xfId="0" applyNumberFormat="1" applyFont="1" applyFill="1" applyBorder="1" applyAlignment="1">
      <alignment horizontal="right"/>
    </xf>
    <xf numFmtId="2" fontId="43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52" fillId="0" borderId="10" xfId="0" applyFont="1" applyBorder="1"/>
    <xf numFmtId="0" fontId="5" fillId="0" borderId="0" xfId="0" applyFont="1" applyAlignment="1">
      <alignment horizontal="centerContinuous"/>
    </xf>
    <xf numFmtId="0" fontId="2" fillId="0" borderId="11" xfId="0" applyFont="1" applyBorder="1" applyAlignment="1">
      <alignment horizontal="left"/>
    </xf>
    <xf numFmtId="0" fontId="53" fillId="0" borderId="0" xfId="0" applyFont="1" applyFill="1" applyBorder="1"/>
    <xf numFmtId="0" fontId="54" fillId="0" borderId="0" xfId="0" applyFont="1" applyFill="1" applyBorder="1"/>
    <xf numFmtId="0" fontId="4" fillId="30" borderId="11" xfId="0" applyFont="1" applyFill="1" applyBorder="1" applyAlignment="1">
      <alignment horizontal="left"/>
    </xf>
    <xf numFmtId="0" fontId="4" fillId="30" borderId="11" xfId="0" applyFont="1" applyFill="1" applyBorder="1" applyAlignment="1">
      <alignment horizontal="right"/>
    </xf>
    <xf numFmtId="164" fontId="4" fillId="30" borderId="11" xfId="0" applyNumberFormat="1" applyFont="1" applyFill="1" applyBorder="1" applyAlignment="1">
      <alignment horizontal="right"/>
    </xf>
    <xf numFmtId="0" fontId="2" fillId="0" borderId="11" xfId="0" applyFont="1" applyBorder="1"/>
    <xf numFmtId="0" fontId="4" fillId="30" borderId="11" xfId="0" applyFont="1" applyFill="1" applyBorder="1"/>
    <xf numFmtId="1" fontId="3" fillId="0" borderId="11" xfId="0" applyNumberFormat="1" applyFont="1" applyBorder="1" applyAlignment="1">
      <alignment horizontal="right"/>
    </xf>
    <xf numFmtId="0" fontId="41" fillId="30" borderId="11" xfId="0" applyFont="1" applyFill="1" applyBorder="1"/>
    <xf numFmtId="164" fontId="55" fillId="0" borderId="0" xfId="0" applyNumberFormat="1" applyFont="1" applyBorder="1" applyAlignment="1">
      <alignment horizontal="right"/>
    </xf>
    <xf numFmtId="0" fontId="4" fillId="31" borderId="11" xfId="0" applyFont="1" applyFill="1" applyBorder="1" applyAlignment="1">
      <alignment horizontal="left"/>
    </xf>
    <xf numFmtId="0" fontId="4" fillId="31" borderId="11" xfId="0" applyFont="1" applyFill="1" applyBorder="1" applyAlignment="1">
      <alignment horizontal="right"/>
    </xf>
    <xf numFmtId="164" fontId="4" fillId="31" borderId="11" xfId="0" applyNumberFormat="1" applyFont="1" applyFill="1" applyBorder="1" applyAlignment="1">
      <alignment horizontal="right"/>
    </xf>
    <xf numFmtId="0" fontId="56" fillId="32" borderId="11" xfId="0" applyFont="1" applyFill="1" applyBorder="1" applyAlignment="1">
      <alignment horizontal="left"/>
    </xf>
    <xf numFmtId="0" fontId="56" fillId="32" borderId="11" xfId="0" applyFont="1" applyFill="1" applyBorder="1" applyAlignment="1">
      <alignment horizontal="right"/>
    </xf>
    <xf numFmtId="164" fontId="56" fillId="32" borderId="11" xfId="0" applyNumberFormat="1" applyFont="1" applyFill="1" applyBorder="1" applyAlignment="1">
      <alignment horizontal="right"/>
    </xf>
    <xf numFmtId="0" fontId="57" fillId="0" borderId="0" xfId="0" applyFont="1" applyAlignment="1">
      <alignment horizontal="right"/>
    </xf>
    <xf numFmtId="0" fontId="56" fillId="0" borderId="17" xfId="0" applyFont="1" applyFill="1" applyBorder="1" applyAlignment="1"/>
    <xf numFmtId="0" fontId="11" fillId="0" borderId="17" xfId="0" applyFont="1" applyFill="1" applyBorder="1" applyAlignment="1"/>
    <xf numFmtId="0" fontId="4" fillId="0" borderId="0" xfId="0" applyFont="1" applyFill="1" applyBorder="1" applyAlignment="1">
      <alignment horizontal="centerContinuous"/>
    </xf>
    <xf numFmtId="164" fontId="41" fillId="0" borderId="0" xfId="0" applyNumberFormat="1" applyFont="1" applyFill="1" applyBorder="1"/>
    <xf numFmtId="0" fontId="41" fillId="0" borderId="0" xfId="0" applyFont="1" applyFill="1" applyBorder="1"/>
    <xf numFmtId="0" fontId="58" fillId="0" borderId="0" xfId="0" applyFont="1"/>
    <xf numFmtId="0" fontId="6" fillId="24" borderId="0" xfId="0" applyFont="1" applyFill="1" applyAlignment="1">
      <alignment horizontal="center"/>
    </xf>
    <xf numFmtId="0" fontId="39" fillId="28" borderId="11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0" fontId="32" fillId="0" borderId="1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5" fillId="0" borderId="0" xfId="0" applyFont="1" applyBorder="1" applyAlignment="1">
      <alignment horizontal="right"/>
    </xf>
    <xf numFmtId="0" fontId="59" fillId="25" borderId="0" xfId="0" applyFont="1" applyFill="1" applyBorder="1" applyAlignment="1">
      <alignment horizontal="right"/>
    </xf>
    <xf numFmtId="0" fontId="5" fillId="0" borderId="0" xfId="0" applyFont="1" applyFill="1" applyAlignment="1">
      <alignment horizontal="center" textRotation="90"/>
    </xf>
    <xf numFmtId="0" fontId="5" fillId="0" borderId="0" xfId="0" applyFont="1" applyFill="1" applyAlignment="1">
      <alignment horizontal="right"/>
    </xf>
    <xf numFmtId="0" fontId="34" fillId="0" borderId="0" xfId="0" applyFont="1" applyFill="1" applyAlignment="1">
      <alignment horizontal="right"/>
    </xf>
    <xf numFmtId="0" fontId="45" fillId="0" borderId="0" xfId="0" applyFont="1" applyFill="1" applyAlignment="1">
      <alignment horizontal="right"/>
    </xf>
    <xf numFmtId="0" fontId="6" fillId="24" borderId="0" xfId="0" applyFont="1" applyFill="1" applyAlignment="1">
      <alignment horizontal="center"/>
    </xf>
    <xf numFmtId="0" fontId="39" fillId="28" borderId="11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0" fontId="32" fillId="0" borderId="16" xfId="0" applyFont="1" applyFill="1" applyBorder="1" applyAlignment="1">
      <alignment horizontal="left"/>
    </xf>
    <xf numFmtId="0" fontId="34" fillId="0" borderId="0" xfId="0" applyFont="1"/>
    <xf numFmtId="0" fontId="34" fillId="0" borderId="0" xfId="0" applyFont="1" applyBorder="1"/>
    <xf numFmtId="0" fontId="60" fillId="0" borderId="0" xfId="0" applyFont="1" applyBorder="1"/>
    <xf numFmtId="0" fontId="61" fillId="0" borderId="0" xfId="0" applyFont="1"/>
    <xf numFmtId="0" fontId="62" fillId="28" borderId="0" xfId="0" applyFont="1" applyFill="1"/>
    <xf numFmtId="0" fontId="45" fillId="28" borderId="0" xfId="0" applyFont="1" applyFill="1" applyBorder="1" applyAlignment="1">
      <alignment horizontal="center"/>
    </xf>
    <xf numFmtId="165" fontId="34" fillId="0" borderId="0" xfId="45" applyNumberFormat="1" applyFont="1"/>
    <xf numFmtId="0" fontId="34" fillId="0" borderId="0" xfId="0" applyFont="1" applyFill="1"/>
    <xf numFmtId="165" fontId="35" fillId="0" borderId="0" xfId="45" applyNumberFormat="1" applyFont="1" applyBorder="1"/>
    <xf numFmtId="0" fontId="60" fillId="0" borderId="0" xfId="0" applyFont="1"/>
    <xf numFmtId="0" fontId="34" fillId="28" borderId="0" xfId="0" applyFont="1" applyFill="1"/>
    <xf numFmtId="0" fontId="33" fillId="28" borderId="0" xfId="0" applyFont="1" applyFill="1" applyBorder="1"/>
    <xf numFmtId="0" fontId="44" fillId="28" borderId="0" xfId="0" applyFont="1" applyFill="1"/>
    <xf numFmtId="0" fontId="6" fillId="24" borderId="0" xfId="0" applyFont="1" applyFill="1" applyAlignment="1">
      <alignment horizontal="center"/>
    </xf>
    <xf numFmtId="0" fontId="39" fillId="28" borderId="11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0" fontId="32" fillId="0" borderId="16" xfId="0" applyFont="1" applyFill="1" applyBorder="1" applyAlignment="1">
      <alignment horizontal="left"/>
    </xf>
    <xf numFmtId="0" fontId="32" fillId="0" borderId="0" xfId="0" applyFont="1" applyFill="1" applyBorder="1"/>
    <xf numFmtId="0" fontId="34" fillId="28" borderId="0" xfId="0" applyFont="1" applyFill="1" applyBorder="1"/>
    <xf numFmtId="0" fontId="39" fillId="28" borderId="11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0" fontId="32" fillId="0" borderId="16" xfId="0" applyFont="1" applyFill="1" applyBorder="1" applyAlignment="1">
      <alignment horizontal="left"/>
    </xf>
    <xf numFmtId="0" fontId="39" fillId="28" borderId="11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0" fontId="32" fillId="0" borderId="16" xfId="0" applyFont="1" applyFill="1" applyBorder="1" applyAlignment="1">
      <alignment horizontal="left"/>
    </xf>
    <xf numFmtId="0" fontId="44" fillId="0" borderId="0" xfId="0" applyFont="1"/>
    <xf numFmtId="0" fontId="6" fillId="24" borderId="0" xfId="0" applyFont="1" applyFill="1" applyAlignment="1">
      <alignment horizontal="center"/>
    </xf>
    <xf numFmtId="0" fontId="6" fillId="24" borderId="0" xfId="0" applyFont="1" applyFill="1" applyAlignment="1">
      <alignment horizontal="center"/>
    </xf>
    <xf numFmtId="0" fontId="39" fillId="28" borderId="11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0" fontId="32" fillId="0" borderId="16" xfId="0" applyFont="1" applyFill="1" applyBorder="1" applyAlignment="1">
      <alignment horizontal="left"/>
    </xf>
    <xf numFmtId="0" fontId="47" fillId="0" borderId="0" xfId="0" applyFont="1" applyFill="1" applyAlignment="1">
      <alignment horizontal="right"/>
    </xf>
    <xf numFmtId="0" fontId="33" fillId="26" borderId="11" xfId="0" applyFont="1" applyFill="1" applyBorder="1"/>
    <xf numFmtId="0" fontId="5" fillId="0" borderId="0" xfId="0" applyFont="1" applyFill="1" applyAlignment="1">
      <alignment horizontal="center"/>
    </xf>
    <xf numFmtId="0" fontId="44" fillId="0" borderId="0" xfId="0" applyFont="1" applyFill="1" applyAlignment="1">
      <alignment horizontal="right"/>
    </xf>
    <xf numFmtId="0" fontId="44" fillId="0" borderId="0" xfId="0" applyFont="1" applyFill="1"/>
    <xf numFmtId="0" fontId="39" fillId="28" borderId="11" xfId="0" applyFont="1" applyFill="1" applyBorder="1" applyAlignment="1">
      <alignment horizontal="center"/>
    </xf>
    <xf numFmtId="0" fontId="35" fillId="0" borderId="0" xfId="0" applyFont="1" applyBorder="1" applyAlignment="1">
      <alignment horizontal="right"/>
    </xf>
    <xf numFmtId="165" fontId="64" fillId="29" borderId="0" xfId="45" applyNumberFormat="1" applyFont="1" applyFill="1" applyBorder="1"/>
    <xf numFmtId="165" fontId="64" fillId="25" borderId="0" xfId="45" applyNumberFormat="1" applyFont="1" applyFill="1" applyBorder="1"/>
    <xf numFmtId="0" fontId="34" fillId="25" borderId="0" xfId="0" applyFont="1" applyFill="1"/>
    <xf numFmtId="165" fontId="64" fillId="26" borderId="0" xfId="45" applyNumberFormat="1" applyFont="1" applyFill="1" applyBorder="1"/>
    <xf numFmtId="0" fontId="34" fillId="26" borderId="0" xfId="0" applyFont="1" applyFill="1"/>
    <xf numFmtId="0" fontId="32" fillId="0" borderId="11" xfId="0" applyFont="1" applyBorder="1" applyAlignment="1">
      <alignment horizontal="right"/>
    </xf>
    <xf numFmtId="0" fontId="6" fillId="24" borderId="0" xfId="0" applyFont="1" applyFill="1" applyAlignment="1">
      <alignment horizontal="center"/>
    </xf>
    <xf numFmtId="0" fontId="41" fillId="0" borderId="14" xfId="0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0" fontId="41" fillId="0" borderId="16" xfId="0" applyFont="1" applyBorder="1" applyAlignment="1">
      <alignment horizontal="center"/>
    </xf>
    <xf numFmtId="0" fontId="41" fillId="0" borderId="12" xfId="0" applyFont="1" applyBorder="1" applyAlignment="1">
      <alignment horizontal="center" textRotation="90"/>
    </xf>
    <xf numFmtId="0" fontId="41" fillId="0" borderId="13" xfId="0" applyFont="1" applyBorder="1" applyAlignment="1">
      <alignment horizontal="center" textRotation="90"/>
    </xf>
    <xf numFmtId="0" fontId="37" fillId="0" borderId="14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9" fillId="28" borderId="14" xfId="0" applyFont="1" applyFill="1" applyBorder="1" applyAlignment="1">
      <alignment horizontal="center"/>
    </xf>
    <xf numFmtId="0" fontId="39" fillId="28" borderId="15" xfId="0" applyFont="1" applyFill="1" applyBorder="1" applyAlignment="1">
      <alignment horizontal="center"/>
    </xf>
    <xf numFmtId="0" fontId="39" fillId="28" borderId="16" xfId="0" applyFont="1" applyFill="1" applyBorder="1" applyAlignment="1">
      <alignment horizontal="center"/>
    </xf>
    <xf numFmtId="0" fontId="39" fillId="28" borderId="11" xfId="0" applyFont="1" applyFill="1" applyBorder="1" applyAlignment="1">
      <alignment horizontal="center"/>
    </xf>
    <xf numFmtId="165" fontId="34" fillId="29" borderId="0" xfId="45" applyNumberFormat="1" applyFont="1" applyFill="1" applyAlignment="1">
      <alignment horizontal="right"/>
    </xf>
    <xf numFmtId="0" fontId="32" fillId="0" borderId="14" xfId="0" applyFont="1" applyFill="1" applyBorder="1" applyAlignment="1">
      <alignment horizontal="left"/>
    </xf>
    <xf numFmtId="0" fontId="32" fillId="0" borderId="16" xfId="0" applyFont="1" applyFill="1" applyBorder="1" applyAlignment="1">
      <alignment horizontal="left"/>
    </xf>
    <xf numFmtId="165" fontId="34" fillId="25" borderId="0" xfId="45" applyNumberFormat="1" applyFont="1" applyFill="1" applyAlignment="1">
      <alignment horizontal="right"/>
    </xf>
    <xf numFmtId="165" fontId="34" fillId="26" borderId="0" xfId="45" applyNumberFormat="1" applyFont="1" applyFill="1" applyAlignment="1">
      <alignment horizontal="right"/>
    </xf>
    <xf numFmtId="0" fontId="41" fillId="24" borderId="12" xfId="0" applyFont="1" applyFill="1" applyBorder="1" applyAlignment="1">
      <alignment horizontal="center" textRotation="90"/>
    </xf>
    <xf numFmtId="0" fontId="41" fillId="24" borderId="13" xfId="0" applyFont="1" applyFill="1" applyBorder="1" applyAlignment="1">
      <alignment horizontal="center" textRotation="90"/>
    </xf>
    <xf numFmtId="0" fontId="4" fillId="0" borderId="12" xfId="0" applyFont="1" applyBorder="1" applyAlignment="1">
      <alignment horizontal="center" textRotation="90"/>
    </xf>
    <xf numFmtId="0" fontId="4" fillId="0" borderId="13" xfId="0" applyFont="1" applyBorder="1" applyAlignment="1">
      <alignment horizontal="center" textRotation="90"/>
    </xf>
    <xf numFmtId="0" fontId="41" fillId="0" borderId="14" xfId="0" applyFont="1" applyBorder="1" applyAlignment="1">
      <alignment horizontal="center" textRotation="90"/>
    </xf>
    <xf numFmtId="0" fontId="41" fillId="0" borderId="15" xfId="0" applyFont="1" applyBorder="1" applyAlignment="1">
      <alignment horizontal="center" textRotation="90"/>
    </xf>
    <xf numFmtId="0" fontId="41" fillId="0" borderId="16" xfId="0" applyFont="1" applyBorder="1" applyAlignment="1">
      <alignment horizontal="center" textRotation="90"/>
    </xf>
    <xf numFmtId="165" fontId="34" fillId="29" borderId="0" xfId="45" applyNumberFormat="1" applyFont="1" applyFill="1" applyAlignment="1">
      <alignment horizontal="center"/>
    </xf>
    <xf numFmtId="165" fontId="34" fillId="25" borderId="0" xfId="45" applyNumberFormat="1" applyFont="1" applyFill="1" applyAlignment="1">
      <alignment horizontal="center"/>
    </xf>
    <xf numFmtId="165" fontId="34" fillId="26" borderId="0" xfId="45" applyNumberFormat="1" applyFont="1" applyFill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15" xfId="0" applyFont="1" applyBorder="1" applyAlignment="1">
      <alignment horizontal="center"/>
    </xf>
    <xf numFmtId="0" fontId="45" fillId="0" borderId="16" xfId="0" applyFont="1" applyBorder="1" applyAlignment="1">
      <alignment horizontal="center"/>
    </xf>
    <xf numFmtId="0" fontId="63" fillId="24" borderId="0" xfId="0" applyFont="1" applyFill="1" applyAlignment="1">
      <alignment horizontal="center"/>
    </xf>
    <xf numFmtId="165" fontId="5" fillId="26" borderId="0" xfId="45" applyNumberFormat="1" applyFont="1" applyFill="1" applyAlignment="1">
      <alignment horizontal="center"/>
    </xf>
    <xf numFmtId="165" fontId="5" fillId="25" borderId="0" xfId="45" applyNumberFormat="1" applyFont="1" applyFill="1" applyAlignment="1">
      <alignment horizontal="center"/>
    </xf>
    <xf numFmtId="165" fontId="5" fillId="29" borderId="0" xfId="45" applyNumberFormat="1" applyFont="1" applyFill="1" applyAlignment="1">
      <alignment horizontal="center"/>
    </xf>
    <xf numFmtId="0" fontId="46" fillId="24" borderId="0" xfId="0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48" fillId="24" borderId="0" xfId="0" applyFont="1" applyFill="1" applyAlignment="1">
      <alignment horizontal="left"/>
    </xf>
    <xf numFmtId="0" fontId="32" fillId="28" borderId="0" xfId="0" applyFont="1" applyFill="1" applyBorder="1" applyAlignment="1">
      <alignment horizontal="right"/>
    </xf>
    <xf numFmtId="0" fontId="4" fillId="28" borderId="0" xfId="0" applyFont="1" applyFill="1" applyAlignment="1"/>
    <xf numFmtId="0" fontId="11" fillId="28" borderId="0" xfId="0" applyFont="1" applyFill="1" applyAlignment="1"/>
    <xf numFmtId="0" fontId="7" fillId="28" borderId="0" xfId="0" applyFont="1" applyFill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te" xfId="39" builtinId="10" customBuiltin="1"/>
    <cellStyle name="Output" xfId="40" builtinId="21" customBuiltin="1"/>
    <cellStyle name="Parasts 2" xfId="46" xr:uid="{00000000-0005-0000-0000-000029000000}"/>
    <cellStyle name="Percent" xfId="45" builtinId="5"/>
    <cellStyle name="Percent 2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L47"/>
  <sheetViews>
    <sheetView tabSelected="1" zoomScale="120" zoomScaleNormal="120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B42" sqref="B42"/>
    </sheetView>
  </sheetViews>
  <sheetFormatPr defaultRowHeight="12.75" x14ac:dyDescent="0.2"/>
  <cols>
    <col min="1" max="1" width="11.7109375" style="1" customWidth="1"/>
    <col min="2" max="2" width="8.140625" style="1" customWidth="1"/>
    <col min="3" max="3" width="8.140625" style="4" customWidth="1"/>
    <col min="4" max="4" width="5.140625" style="1" customWidth="1"/>
    <col min="5" max="5" width="6.28515625" style="1" customWidth="1"/>
    <col min="6" max="7" width="5.28515625" style="1" customWidth="1"/>
    <col min="8" max="8" width="6.42578125" style="1" customWidth="1"/>
    <col min="9" max="9" width="6.7109375" style="1" customWidth="1"/>
    <col min="10" max="10" width="5.42578125" style="1" customWidth="1"/>
    <col min="11" max="12" width="7.28515625" style="1" customWidth="1"/>
    <col min="13" max="14" width="4.85546875" style="1" customWidth="1"/>
    <col min="15" max="15" width="8.140625" style="1" customWidth="1"/>
    <col min="16" max="16" width="7.7109375" style="1" customWidth="1"/>
    <col min="17" max="17" width="6.5703125" style="1" customWidth="1"/>
    <col min="18" max="19" width="3.7109375" style="1" customWidth="1"/>
    <col min="20" max="20" width="8.140625" style="1" customWidth="1"/>
    <col min="21" max="22" width="8" style="1" customWidth="1"/>
    <col min="23" max="24" width="4.7109375" style="1" customWidth="1"/>
    <col min="25" max="25" width="6.42578125" style="1" customWidth="1"/>
    <col min="26" max="26" width="0.42578125" style="1" customWidth="1"/>
    <col min="27" max="27" width="5.5703125" style="1" customWidth="1"/>
    <col min="28" max="38" width="9.140625" style="75"/>
    <col min="39" max="16384" width="9.140625" style="1"/>
  </cols>
  <sheetData>
    <row r="1" spans="1:38" ht="17.25" customHeight="1" x14ac:dyDescent="0.25">
      <c r="A1" s="196" t="s">
        <v>412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38" ht="17.25" customHeight="1" x14ac:dyDescent="0.2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</row>
    <row r="3" spans="1:38" ht="14.25" customHeight="1" x14ac:dyDescent="0.2">
      <c r="A3" s="2"/>
      <c r="B3" s="197" t="s">
        <v>25</v>
      </c>
      <c r="C3" s="198"/>
      <c r="D3" s="198"/>
      <c r="E3" s="198"/>
      <c r="F3" s="198"/>
      <c r="G3" s="198"/>
      <c r="H3" s="198"/>
      <c r="I3" s="198"/>
      <c r="J3" s="199"/>
      <c r="K3" s="197" t="s">
        <v>0</v>
      </c>
      <c r="L3" s="198"/>
      <c r="M3" s="198"/>
      <c r="N3" s="198"/>
      <c r="O3" s="199"/>
      <c r="P3" s="197" t="s">
        <v>1</v>
      </c>
      <c r="Q3" s="198"/>
      <c r="R3" s="198"/>
      <c r="S3" s="198"/>
      <c r="T3" s="199"/>
      <c r="U3" s="197" t="s">
        <v>2</v>
      </c>
      <c r="V3" s="198"/>
      <c r="W3" s="198"/>
      <c r="X3" s="198"/>
      <c r="Y3" s="199"/>
      <c r="AC3" s="159"/>
    </row>
    <row r="4" spans="1:38" s="3" customFormat="1" ht="47.25" customHeight="1" x14ac:dyDescent="0.2">
      <c r="A4" s="214" t="s">
        <v>3</v>
      </c>
      <c r="B4" s="200" t="s">
        <v>4</v>
      </c>
      <c r="C4" s="216" t="s">
        <v>5</v>
      </c>
      <c r="D4" s="218" t="s">
        <v>381</v>
      </c>
      <c r="E4" s="219"/>
      <c r="F4" s="220"/>
      <c r="G4" s="218" t="s">
        <v>390</v>
      </c>
      <c r="H4" s="219"/>
      <c r="I4" s="220"/>
      <c r="J4" s="200" t="s">
        <v>391</v>
      </c>
      <c r="K4" s="200" t="s">
        <v>4</v>
      </c>
      <c r="L4" s="200" t="s">
        <v>5</v>
      </c>
      <c r="M4" s="200" t="s">
        <v>381</v>
      </c>
      <c r="N4" s="200" t="s">
        <v>390</v>
      </c>
      <c r="O4" s="200" t="s">
        <v>391</v>
      </c>
      <c r="P4" s="200" t="s">
        <v>4</v>
      </c>
      <c r="Q4" s="200" t="s">
        <v>5</v>
      </c>
      <c r="R4" s="200" t="s">
        <v>381</v>
      </c>
      <c r="S4" s="200" t="s">
        <v>390</v>
      </c>
      <c r="T4" s="200" t="s">
        <v>391</v>
      </c>
      <c r="U4" s="200" t="s">
        <v>4</v>
      </c>
      <c r="V4" s="200" t="s">
        <v>5</v>
      </c>
      <c r="W4" s="200" t="s">
        <v>381</v>
      </c>
      <c r="X4" s="200" t="s">
        <v>390</v>
      </c>
      <c r="Y4" s="200" t="s">
        <v>391</v>
      </c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</row>
    <row r="5" spans="1:38" s="3" customFormat="1" ht="23.25" customHeight="1" x14ac:dyDescent="0.2">
      <c r="A5" s="215"/>
      <c r="B5" s="201"/>
      <c r="C5" s="217"/>
      <c r="D5" s="58" t="s">
        <v>17</v>
      </c>
      <c r="E5" s="59" t="s">
        <v>18</v>
      </c>
      <c r="F5" s="58" t="s">
        <v>15</v>
      </c>
      <c r="G5" s="58" t="s">
        <v>17</v>
      </c>
      <c r="H5" s="59" t="s">
        <v>18</v>
      </c>
      <c r="I5" s="58" t="s">
        <v>15</v>
      </c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AB5" s="144"/>
      <c r="AC5" s="185"/>
      <c r="AD5" s="144"/>
      <c r="AE5" s="144"/>
      <c r="AF5" s="144"/>
      <c r="AG5" s="144"/>
      <c r="AH5" s="144"/>
      <c r="AI5" s="144"/>
      <c r="AJ5" s="144"/>
      <c r="AK5" s="144"/>
      <c r="AL5" s="144"/>
    </row>
    <row r="6" spans="1:38" s="10" customFormat="1" ht="13.5" customHeight="1" x14ac:dyDescent="0.2">
      <c r="A6" s="33" t="s">
        <v>6</v>
      </c>
      <c r="B6" s="26" t="s">
        <v>43</v>
      </c>
      <c r="C6" s="26" t="s">
        <v>23</v>
      </c>
      <c r="D6" s="27">
        <v>1566</v>
      </c>
      <c r="E6" s="25">
        <v>1833</v>
      </c>
      <c r="F6" s="27">
        <f t="shared" ref="F6:F7" si="0">SUM(D6:E6)</f>
        <v>3399</v>
      </c>
      <c r="G6" s="27">
        <v>1527</v>
      </c>
      <c r="H6" s="25">
        <v>1663</v>
      </c>
      <c r="I6" s="27">
        <f t="shared" ref="I6:I7" si="1">SUM(G6:H6)</f>
        <v>3190</v>
      </c>
      <c r="J6" s="28">
        <f t="shared" ref="J6:J9" si="2">(I6-F6)*100/F6</f>
        <v>-6.1488673139158578</v>
      </c>
      <c r="K6" s="26" t="s">
        <v>419</v>
      </c>
      <c r="L6" s="26" t="s">
        <v>24</v>
      </c>
      <c r="M6" s="27">
        <v>238</v>
      </c>
      <c r="N6" s="27">
        <v>178</v>
      </c>
      <c r="O6" s="28">
        <f t="shared" ref="O6:O21" si="3">(N6-M6)*100/M6</f>
        <v>-25.210084033613445</v>
      </c>
      <c r="P6" s="26" t="s">
        <v>46</v>
      </c>
      <c r="Q6" s="26" t="s">
        <v>42</v>
      </c>
      <c r="R6" s="27">
        <v>17</v>
      </c>
      <c r="S6" s="27">
        <v>11</v>
      </c>
      <c r="T6" s="28">
        <f t="shared" ref="T6:T21" si="4">(S6-R6)*100/R6</f>
        <v>-35.294117647058826</v>
      </c>
      <c r="U6" s="26" t="s">
        <v>28</v>
      </c>
      <c r="V6" s="26" t="s">
        <v>16</v>
      </c>
      <c r="W6" s="27">
        <v>269</v>
      </c>
      <c r="X6" s="27">
        <v>213</v>
      </c>
      <c r="Y6" s="28">
        <f t="shared" ref="Y6:Y21" si="5">(X6-W6)*100/W6</f>
        <v>-20.817843866171003</v>
      </c>
      <c r="AA6" s="16"/>
      <c r="AB6" s="145"/>
      <c r="AC6" s="186"/>
      <c r="AD6" s="186"/>
      <c r="AE6" s="186"/>
      <c r="AF6" s="186"/>
      <c r="AG6" s="186"/>
      <c r="AH6" s="186"/>
      <c r="AI6" s="186"/>
      <c r="AJ6" s="145"/>
      <c r="AK6" s="145"/>
      <c r="AL6" s="145"/>
    </row>
    <row r="7" spans="1:38" s="10" customFormat="1" ht="13.5" customHeight="1" x14ac:dyDescent="0.2">
      <c r="A7" s="33" t="s">
        <v>7</v>
      </c>
      <c r="B7" s="26" t="s">
        <v>51</v>
      </c>
      <c r="C7" s="26" t="s">
        <v>52</v>
      </c>
      <c r="D7" s="27">
        <v>1466</v>
      </c>
      <c r="E7" s="25">
        <v>1828</v>
      </c>
      <c r="F7" s="27">
        <f t="shared" si="0"/>
        <v>3294</v>
      </c>
      <c r="G7" s="27">
        <v>1345</v>
      </c>
      <c r="H7" s="25">
        <v>1772</v>
      </c>
      <c r="I7" s="27">
        <f t="shared" si="1"/>
        <v>3117</v>
      </c>
      <c r="J7" s="28">
        <f t="shared" si="2"/>
        <v>-5.3734061930783241</v>
      </c>
      <c r="K7" s="26" t="s">
        <v>418</v>
      </c>
      <c r="L7" s="26" t="s">
        <v>54</v>
      </c>
      <c r="M7" s="27">
        <v>227</v>
      </c>
      <c r="N7" s="27">
        <v>135</v>
      </c>
      <c r="O7" s="28">
        <f t="shared" si="3"/>
        <v>-40.528634361233479</v>
      </c>
      <c r="P7" s="27" t="s">
        <v>392</v>
      </c>
      <c r="Q7" s="26" t="s">
        <v>55</v>
      </c>
      <c r="R7" s="25">
        <v>7</v>
      </c>
      <c r="S7" s="25">
        <v>7</v>
      </c>
      <c r="T7" s="28">
        <f t="shared" si="4"/>
        <v>0</v>
      </c>
      <c r="U7" s="26" t="s">
        <v>56</v>
      </c>
      <c r="V7" s="26" t="s">
        <v>57</v>
      </c>
      <c r="W7" s="27">
        <v>269</v>
      </c>
      <c r="X7" s="27">
        <v>160</v>
      </c>
      <c r="Y7" s="28">
        <f t="shared" si="5"/>
        <v>-40.520446096654275</v>
      </c>
      <c r="Z7" s="11"/>
      <c r="AA7" s="16"/>
      <c r="AB7" s="145"/>
      <c r="AC7" s="186"/>
      <c r="AD7" s="186"/>
      <c r="AE7" s="186"/>
      <c r="AF7" s="186"/>
      <c r="AG7" s="186"/>
      <c r="AH7" s="186"/>
      <c r="AI7" s="186"/>
      <c r="AJ7" s="145"/>
      <c r="AK7" s="145"/>
      <c r="AL7" s="145"/>
    </row>
    <row r="8" spans="1:38" s="29" customFormat="1" ht="13.5" customHeight="1" x14ac:dyDescent="0.2">
      <c r="A8" s="33" t="s">
        <v>8</v>
      </c>
      <c r="B8" s="26" t="s">
        <v>61</v>
      </c>
      <c r="C8" s="26" t="s">
        <v>62</v>
      </c>
      <c r="D8" s="27">
        <v>1385</v>
      </c>
      <c r="E8" s="25">
        <v>1351</v>
      </c>
      <c r="F8" s="27">
        <f t="shared" ref="F8" si="6">SUM(D8:E8)</f>
        <v>2736</v>
      </c>
      <c r="G8" s="27">
        <v>1488</v>
      </c>
      <c r="H8" s="25">
        <v>1732</v>
      </c>
      <c r="I8" s="27">
        <f t="shared" ref="I8:I20" si="7">SUM(G8:H8)</f>
        <v>3220</v>
      </c>
      <c r="J8" s="28">
        <f t="shared" si="2"/>
        <v>17.690058479532162</v>
      </c>
      <c r="K8" s="26" t="s">
        <v>417</v>
      </c>
      <c r="L8" s="26" t="s">
        <v>64</v>
      </c>
      <c r="M8" s="27">
        <v>219</v>
      </c>
      <c r="N8" s="27">
        <v>175</v>
      </c>
      <c r="O8" s="28">
        <f t="shared" si="3"/>
        <v>-20.091324200913242</v>
      </c>
      <c r="P8" s="26" t="s">
        <v>402</v>
      </c>
      <c r="Q8" s="26" t="s">
        <v>66</v>
      </c>
      <c r="R8" s="27">
        <v>8</v>
      </c>
      <c r="S8" s="27">
        <v>2</v>
      </c>
      <c r="T8" s="28">
        <f t="shared" si="4"/>
        <v>-75</v>
      </c>
      <c r="U8" s="26" t="s">
        <v>67</v>
      </c>
      <c r="V8" s="26" t="s">
        <v>68</v>
      </c>
      <c r="W8" s="27">
        <v>253</v>
      </c>
      <c r="X8" s="27">
        <v>217</v>
      </c>
      <c r="Y8" s="28">
        <f t="shared" si="5"/>
        <v>-14.229249011857707</v>
      </c>
      <c r="AA8" s="34"/>
      <c r="AB8" s="146"/>
      <c r="AC8" s="186"/>
      <c r="AD8" s="186"/>
      <c r="AE8" s="186"/>
      <c r="AF8" s="186"/>
      <c r="AG8" s="186"/>
      <c r="AH8" s="186"/>
      <c r="AI8" s="186"/>
      <c r="AJ8" s="146"/>
      <c r="AK8" s="146"/>
      <c r="AL8" s="146"/>
    </row>
    <row r="9" spans="1:38" s="29" customFormat="1" ht="13.5" customHeight="1" x14ac:dyDescent="0.2">
      <c r="A9" s="42" t="s">
        <v>20</v>
      </c>
      <c r="B9" s="43" t="s">
        <v>69</v>
      </c>
      <c r="C9" s="43" t="s">
        <v>70</v>
      </c>
      <c r="D9" s="43">
        <f>SUM(D6:D8)</f>
        <v>4417</v>
      </c>
      <c r="E9" s="43">
        <f t="shared" ref="E9" si="8">SUM(E6:E8)</f>
        <v>5012</v>
      </c>
      <c r="F9" s="43">
        <f t="shared" ref="F9:F10" si="9">SUM(D9:E9)</f>
        <v>9429</v>
      </c>
      <c r="G9" s="43">
        <f>SUM(G6:G8)</f>
        <v>4360</v>
      </c>
      <c r="H9" s="43">
        <f t="shared" ref="H9" si="10">SUM(H6:H8)</f>
        <v>5167</v>
      </c>
      <c r="I9" s="43">
        <f t="shared" si="7"/>
        <v>9527</v>
      </c>
      <c r="J9" s="44">
        <f t="shared" si="2"/>
        <v>1.0393466963622866</v>
      </c>
      <c r="K9" s="43" t="s">
        <v>71</v>
      </c>
      <c r="L9" s="43" t="s">
        <v>72</v>
      </c>
      <c r="M9" s="43">
        <f>SUM(M6:M8)</f>
        <v>684</v>
      </c>
      <c r="N9" s="43">
        <f>SUM(N6:N8)</f>
        <v>488</v>
      </c>
      <c r="O9" s="44">
        <f t="shared" si="3"/>
        <v>-28.654970760233919</v>
      </c>
      <c r="P9" s="43" t="s">
        <v>73</v>
      </c>
      <c r="Q9" s="43" t="s">
        <v>74</v>
      </c>
      <c r="R9" s="43">
        <f>SUM(R6:R8)</f>
        <v>32</v>
      </c>
      <c r="S9" s="43">
        <f>SUM(S6:S8)</f>
        <v>20</v>
      </c>
      <c r="T9" s="44">
        <f t="shared" si="4"/>
        <v>-37.5</v>
      </c>
      <c r="U9" s="43" t="s">
        <v>75</v>
      </c>
      <c r="V9" s="43" t="s">
        <v>76</v>
      </c>
      <c r="W9" s="43">
        <f>SUM(W6:W8)</f>
        <v>791</v>
      </c>
      <c r="X9" s="43">
        <f>SUM(X6:X8)</f>
        <v>590</v>
      </c>
      <c r="Y9" s="44">
        <f t="shared" si="5"/>
        <v>-25.410872313527182</v>
      </c>
      <c r="AA9" s="34"/>
      <c r="AB9" s="146"/>
      <c r="AC9" s="186"/>
      <c r="AD9" s="186"/>
      <c r="AE9" s="186"/>
      <c r="AF9" s="186"/>
      <c r="AG9" s="186"/>
      <c r="AH9" s="186"/>
      <c r="AI9" s="186"/>
      <c r="AJ9" s="146"/>
      <c r="AK9" s="146"/>
      <c r="AL9" s="146"/>
    </row>
    <row r="10" spans="1:38" s="9" customFormat="1" ht="11.25" customHeight="1" x14ac:dyDescent="0.2">
      <c r="A10" s="14" t="s">
        <v>9</v>
      </c>
      <c r="B10" s="12" t="s">
        <v>77</v>
      </c>
      <c r="C10" s="12" t="s">
        <v>78</v>
      </c>
      <c r="D10" s="27">
        <v>1129</v>
      </c>
      <c r="E10" s="27">
        <v>1148</v>
      </c>
      <c r="F10" s="27">
        <f t="shared" si="9"/>
        <v>2277</v>
      </c>
      <c r="G10" s="27">
        <v>1304</v>
      </c>
      <c r="H10" s="27">
        <v>1572</v>
      </c>
      <c r="I10" s="27">
        <f t="shared" si="7"/>
        <v>2876</v>
      </c>
      <c r="J10" s="28">
        <f>(I10-F10)*100/F10</f>
        <v>26.306543697848046</v>
      </c>
      <c r="K10" s="12" t="s">
        <v>79</v>
      </c>
      <c r="L10" s="12" t="s">
        <v>80</v>
      </c>
      <c r="M10" s="27">
        <v>207</v>
      </c>
      <c r="N10" s="27">
        <v>192</v>
      </c>
      <c r="O10" s="28">
        <f t="shared" si="3"/>
        <v>-7.2463768115942031</v>
      </c>
      <c r="P10" s="12" t="s">
        <v>393</v>
      </c>
      <c r="Q10" s="12" t="s">
        <v>82</v>
      </c>
      <c r="R10" s="27">
        <v>6</v>
      </c>
      <c r="S10" s="25">
        <v>11</v>
      </c>
      <c r="T10" s="28">
        <f t="shared" si="4"/>
        <v>83.333333333333329</v>
      </c>
      <c r="U10" s="12" t="s">
        <v>413</v>
      </c>
      <c r="V10" s="12" t="s">
        <v>84</v>
      </c>
      <c r="W10" s="27">
        <v>247</v>
      </c>
      <c r="X10" s="27">
        <v>216</v>
      </c>
      <c r="Y10" s="13">
        <f t="shared" si="5"/>
        <v>-12.550607287449393</v>
      </c>
      <c r="AA10" s="24"/>
      <c r="AB10" s="110"/>
      <c r="AC10" s="186"/>
      <c r="AD10" s="186"/>
      <c r="AE10" s="186"/>
      <c r="AF10" s="186"/>
      <c r="AG10" s="186"/>
      <c r="AH10" s="186"/>
      <c r="AI10" s="186"/>
      <c r="AJ10" s="110"/>
      <c r="AK10" s="110"/>
      <c r="AL10" s="110"/>
    </row>
    <row r="11" spans="1:38" s="10" customFormat="1" ht="13.5" customHeight="1" x14ac:dyDescent="0.2">
      <c r="A11" s="32" t="s">
        <v>10</v>
      </c>
      <c r="B11" s="27" t="s">
        <v>85</v>
      </c>
      <c r="C11" s="26" t="s">
        <v>86</v>
      </c>
      <c r="D11" s="27">
        <v>1429</v>
      </c>
      <c r="E11" s="27">
        <v>1423</v>
      </c>
      <c r="F11" s="27">
        <v>2852</v>
      </c>
      <c r="G11" s="27">
        <v>1548</v>
      </c>
      <c r="H11" s="27">
        <v>1731</v>
      </c>
      <c r="I11" s="27">
        <f t="shared" si="7"/>
        <v>3279</v>
      </c>
      <c r="J11" s="28">
        <f>(I11-F11)*100/F11</f>
        <v>14.97194950911641</v>
      </c>
      <c r="K11" s="27" t="s">
        <v>416</v>
      </c>
      <c r="L11" s="26" t="s">
        <v>88</v>
      </c>
      <c r="M11" s="27">
        <v>283</v>
      </c>
      <c r="N11" s="25">
        <v>310</v>
      </c>
      <c r="O11" s="28">
        <f t="shared" si="3"/>
        <v>9.5406360424028271</v>
      </c>
      <c r="P11" s="26" t="s">
        <v>396</v>
      </c>
      <c r="Q11" s="27" t="s">
        <v>90</v>
      </c>
      <c r="R11" s="27">
        <v>6</v>
      </c>
      <c r="S11" s="25">
        <v>9</v>
      </c>
      <c r="T11" s="28">
        <f t="shared" si="4"/>
        <v>50</v>
      </c>
      <c r="U11" s="26" t="s">
        <v>91</v>
      </c>
      <c r="V11" s="26" t="s">
        <v>92</v>
      </c>
      <c r="W11" s="26">
        <v>341</v>
      </c>
      <c r="X11" s="25">
        <v>354</v>
      </c>
      <c r="Y11" s="13">
        <f t="shared" si="5"/>
        <v>3.8123167155425222</v>
      </c>
      <c r="AA11" s="16"/>
      <c r="AB11" s="145"/>
      <c r="AC11" s="186"/>
      <c r="AD11" s="186"/>
      <c r="AE11" s="186"/>
      <c r="AF11" s="186"/>
      <c r="AG11" s="186"/>
      <c r="AH11" s="186"/>
      <c r="AI11" s="186"/>
      <c r="AJ11" s="145"/>
      <c r="AK11" s="145"/>
      <c r="AL11" s="145"/>
    </row>
    <row r="12" spans="1:38" s="29" customFormat="1" ht="13.5" customHeight="1" x14ac:dyDescent="0.2">
      <c r="A12" s="32" t="s">
        <v>11</v>
      </c>
      <c r="B12" s="26" t="s">
        <v>93</v>
      </c>
      <c r="C12" s="26" t="s">
        <v>94</v>
      </c>
      <c r="D12" s="27">
        <v>1681</v>
      </c>
      <c r="E12" s="27">
        <v>1754</v>
      </c>
      <c r="F12" s="27">
        <v>3435</v>
      </c>
      <c r="G12" s="27">
        <v>1737</v>
      </c>
      <c r="H12" s="27">
        <v>1957</v>
      </c>
      <c r="I12" s="27">
        <f t="shared" si="7"/>
        <v>3694</v>
      </c>
      <c r="J12" s="28">
        <f>(I12-F12)*100/F12</f>
        <v>7.5400291120815135</v>
      </c>
      <c r="K12" s="26" t="s">
        <v>95</v>
      </c>
      <c r="L12" s="25" t="s">
        <v>96</v>
      </c>
      <c r="M12" s="27">
        <v>366</v>
      </c>
      <c r="N12" s="27">
        <v>413</v>
      </c>
      <c r="O12" s="28">
        <f t="shared" si="3"/>
        <v>12.841530054644808</v>
      </c>
      <c r="P12" s="26" t="s">
        <v>97</v>
      </c>
      <c r="Q12" s="25" t="s">
        <v>98</v>
      </c>
      <c r="R12" s="25">
        <v>13</v>
      </c>
      <c r="S12" s="25">
        <v>15</v>
      </c>
      <c r="T12" s="28">
        <f t="shared" si="4"/>
        <v>15.384615384615385</v>
      </c>
      <c r="U12" s="26" t="s">
        <v>99</v>
      </c>
      <c r="V12" s="25" t="s">
        <v>100</v>
      </c>
      <c r="W12" s="26">
        <v>443</v>
      </c>
      <c r="X12" s="26">
        <v>484</v>
      </c>
      <c r="Y12" s="13">
        <f t="shared" si="5"/>
        <v>9.255079006772009</v>
      </c>
      <c r="AA12" s="34"/>
      <c r="AB12" s="146"/>
      <c r="AC12" s="146"/>
      <c r="AD12" s="146"/>
      <c r="AE12" s="146"/>
      <c r="AF12" s="146"/>
      <c r="AG12" s="146"/>
      <c r="AH12" s="146"/>
      <c r="AI12" s="146"/>
      <c r="AJ12" s="146"/>
      <c r="AK12" s="186"/>
      <c r="AL12" s="146"/>
    </row>
    <row r="13" spans="1:38" s="29" customFormat="1" ht="13.5" customHeight="1" x14ac:dyDescent="0.2">
      <c r="A13" s="45" t="s">
        <v>22</v>
      </c>
      <c r="B13" s="43" t="s">
        <v>101</v>
      </c>
      <c r="C13" s="43" t="s">
        <v>102</v>
      </c>
      <c r="D13" s="43">
        <v>4239</v>
      </c>
      <c r="E13" s="43">
        <v>4325</v>
      </c>
      <c r="F13" s="43">
        <v>8564</v>
      </c>
      <c r="G13" s="43">
        <f>SUM(G10:G12)</f>
        <v>4589</v>
      </c>
      <c r="H13" s="43">
        <f>SUM(H10:H12)</f>
        <v>5260</v>
      </c>
      <c r="I13" s="43">
        <f>SUM(I10:I12)</f>
        <v>9849</v>
      </c>
      <c r="J13" s="44">
        <f t="shared" ref="J13" si="11">(I13-F13)*100/F13</f>
        <v>15.004670714619337</v>
      </c>
      <c r="K13" s="43" t="s">
        <v>103</v>
      </c>
      <c r="L13" s="43" t="s">
        <v>104</v>
      </c>
      <c r="M13" s="43">
        <v>856</v>
      </c>
      <c r="N13" s="43">
        <f>SUM(N10:N12)</f>
        <v>915</v>
      </c>
      <c r="O13" s="44">
        <f t="shared" si="3"/>
        <v>6.8925233644859816</v>
      </c>
      <c r="P13" s="43" t="s">
        <v>370</v>
      </c>
      <c r="Q13" s="43" t="s">
        <v>106</v>
      </c>
      <c r="R13" s="43">
        <v>25</v>
      </c>
      <c r="S13" s="43">
        <f>SUM(S10:S12)</f>
        <v>35</v>
      </c>
      <c r="T13" s="44">
        <f t="shared" si="4"/>
        <v>40</v>
      </c>
      <c r="U13" s="43" t="s">
        <v>107</v>
      </c>
      <c r="V13" s="43" t="s">
        <v>108</v>
      </c>
      <c r="W13" s="43">
        <v>1031</v>
      </c>
      <c r="X13" s="43">
        <f>SUM(X10:X12)</f>
        <v>1054</v>
      </c>
      <c r="Y13" s="44">
        <f t="shared" si="5"/>
        <v>2.2308438409311346</v>
      </c>
      <c r="AA13" s="34"/>
      <c r="AB13" s="146"/>
      <c r="AC13" s="146"/>
      <c r="AD13" s="146"/>
      <c r="AE13" s="146"/>
      <c r="AF13" s="146"/>
      <c r="AG13" s="146"/>
      <c r="AH13" s="146"/>
      <c r="AI13" s="146"/>
      <c r="AJ13" s="146"/>
      <c r="AK13" s="186"/>
      <c r="AL13" s="146"/>
    </row>
    <row r="14" spans="1:38" s="29" customFormat="1" ht="13.5" customHeight="1" x14ac:dyDescent="0.2">
      <c r="A14" s="33" t="s">
        <v>12</v>
      </c>
      <c r="B14" s="26" t="s">
        <v>109</v>
      </c>
      <c r="C14" s="26" t="s">
        <v>110</v>
      </c>
      <c r="D14" s="26">
        <v>1863</v>
      </c>
      <c r="E14" s="26">
        <v>1922</v>
      </c>
      <c r="F14" s="27">
        <v>2852</v>
      </c>
      <c r="G14" s="26">
        <v>1910</v>
      </c>
      <c r="H14" s="26">
        <v>2086</v>
      </c>
      <c r="I14" s="27">
        <f t="shared" si="7"/>
        <v>3996</v>
      </c>
      <c r="J14" s="28">
        <f>(I14-F14)*100/F14</f>
        <v>40.112201963534361</v>
      </c>
      <c r="K14" s="26" t="s">
        <v>111</v>
      </c>
      <c r="L14" s="25" t="s">
        <v>112</v>
      </c>
      <c r="M14" s="27">
        <v>398</v>
      </c>
      <c r="N14" s="27">
        <v>466</v>
      </c>
      <c r="O14" s="28">
        <f t="shared" si="3"/>
        <v>17.08542713567839</v>
      </c>
      <c r="P14" s="26" t="s">
        <v>393</v>
      </c>
      <c r="Q14" s="26" t="s">
        <v>114</v>
      </c>
      <c r="R14" s="27">
        <v>6</v>
      </c>
      <c r="S14" s="25">
        <v>12</v>
      </c>
      <c r="T14" s="28">
        <f t="shared" si="4"/>
        <v>100</v>
      </c>
      <c r="U14" s="26" t="s">
        <v>115</v>
      </c>
      <c r="V14" s="26" t="s">
        <v>116</v>
      </c>
      <c r="W14" s="26">
        <v>480</v>
      </c>
      <c r="X14" s="26">
        <v>559</v>
      </c>
      <c r="Y14" s="13">
        <f t="shared" si="5"/>
        <v>16.458333333333332</v>
      </c>
      <c r="AA14" s="34"/>
      <c r="AB14" s="146"/>
      <c r="AC14" s="186"/>
      <c r="AD14" s="186"/>
      <c r="AE14" s="186"/>
      <c r="AF14" s="186"/>
      <c r="AG14" s="186"/>
      <c r="AH14" s="146"/>
      <c r="AI14" s="146"/>
      <c r="AJ14" s="146"/>
      <c r="AK14" s="186"/>
      <c r="AL14" s="146"/>
    </row>
    <row r="15" spans="1:38" s="9" customFormat="1" ht="13.5" customHeight="1" x14ac:dyDescent="0.2">
      <c r="A15" s="33" t="s">
        <v>13</v>
      </c>
      <c r="B15" s="26" t="s">
        <v>117</v>
      </c>
      <c r="C15" s="26" t="s">
        <v>118</v>
      </c>
      <c r="D15" s="26">
        <v>1710</v>
      </c>
      <c r="E15" s="26">
        <v>2139</v>
      </c>
      <c r="F15" s="27">
        <f>E15+D15</f>
        <v>3849</v>
      </c>
      <c r="G15" s="26">
        <v>1828</v>
      </c>
      <c r="H15" s="26">
        <v>2057</v>
      </c>
      <c r="I15" s="27">
        <f t="shared" si="7"/>
        <v>3885</v>
      </c>
      <c r="J15" s="28">
        <f>(I15-F15)*100/F15</f>
        <v>0.93530787217459077</v>
      </c>
      <c r="K15" s="26" t="s">
        <v>91</v>
      </c>
      <c r="L15" s="26" t="s">
        <v>119</v>
      </c>
      <c r="M15" s="27">
        <v>365</v>
      </c>
      <c r="N15" s="27">
        <v>389</v>
      </c>
      <c r="O15" s="28">
        <f t="shared" si="3"/>
        <v>6.5753424657534243</v>
      </c>
      <c r="P15" s="26" t="s">
        <v>384</v>
      </c>
      <c r="Q15" s="26" t="s">
        <v>121</v>
      </c>
      <c r="R15" s="25">
        <v>17</v>
      </c>
      <c r="S15" s="25">
        <v>20</v>
      </c>
      <c r="T15" s="28">
        <f t="shared" si="4"/>
        <v>17.647058823529413</v>
      </c>
      <c r="U15" s="26" t="s">
        <v>122</v>
      </c>
      <c r="V15" s="26" t="s">
        <v>123</v>
      </c>
      <c r="W15" s="26">
        <v>441</v>
      </c>
      <c r="X15" s="26">
        <v>454</v>
      </c>
      <c r="Y15" s="13">
        <f t="shared" si="5"/>
        <v>2.947845804988662</v>
      </c>
      <c r="AA15" s="20"/>
      <c r="AB15" s="110"/>
      <c r="AC15" s="186"/>
      <c r="AD15" s="186"/>
      <c r="AE15" s="186"/>
      <c r="AF15" s="186"/>
      <c r="AG15" s="186"/>
      <c r="AH15" s="110"/>
      <c r="AI15" s="110"/>
      <c r="AJ15" s="110"/>
      <c r="AK15" s="186"/>
      <c r="AL15" s="110"/>
    </row>
    <row r="16" spans="1:38" s="29" customFormat="1" ht="13.5" customHeight="1" x14ac:dyDescent="0.2">
      <c r="A16" s="32" t="s">
        <v>14</v>
      </c>
      <c r="B16" s="26" t="s">
        <v>124</v>
      </c>
      <c r="C16" s="26" t="s">
        <v>125</v>
      </c>
      <c r="D16" s="31">
        <v>1753</v>
      </c>
      <c r="E16" s="26">
        <v>2184</v>
      </c>
      <c r="F16" s="27">
        <f>E16+D16</f>
        <v>3937</v>
      </c>
      <c r="G16" s="31">
        <v>1700</v>
      </c>
      <c r="H16" s="26">
        <v>2065</v>
      </c>
      <c r="I16" s="27">
        <f t="shared" si="7"/>
        <v>3765</v>
      </c>
      <c r="J16" s="28">
        <f>(I16-F16)*100/F16</f>
        <v>-4.3688087376174751</v>
      </c>
      <c r="K16" s="26" t="s">
        <v>126</v>
      </c>
      <c r="L16" s="26" t="s">
        <v>360</v>
      </c>
      <c r="M16" s="27">
        <v>385</v>
      </c>
      <c r="N16" s="27">
        <v>345</v>
      </c>
      <c r="O16" s="28">
        <f t="shared" si="3"/>
        <v>-10.38961038961039</v>
      </c>
      <c r="P16" s="26" t="s">
        <v>386</v>
      </c>
      <c r="Q16" s="26" t="s">
        <v>129</v>
      </c>
      <c r="R16" s="25">
        <v>18</v>
      </c>
      <c r="S16" s="25">
        <v>19</v>
      </c>
      <c r="T16" s="28">
        <f t="shared" si="4"/>
        <v>5.5555555555555554</v>
      </c>
      <c r="U16" s="26" t="s">
        <v>130</v>
      </c>
      <c r="V16" s="26" t="s">
        <v>131</v>
      </c>
      <c r="W16" s="26">
        <v>493</v>
      </c>
      <c r="X16" s="26">
        <v>398</v>
      </c>
      <c r="Y16" s="28">
        <f t="shared" si="5"/>
        <v>-19.269776876267748</v>
      </c>
      <c r="AB16" s="146"/>
      <c r="AC16" s="186"/>
      <c r="AD16" s="186"/>
      <c r="AE16" s="186"/>
      <c r="AF16" s="186"/>
      <c r="AG16" s="186"/>
      <c r="AH16" s="146"/>
      <c r="AI16" s="146"/>
      <c r="AJ16" s="146"/>
      <c r="AK16" s="146"/>
      <c r="AL16" s="146"/>
    </row>
    <row r="17" spans="1:38" s="29" customFormat="1" ht="13.5" customHeight="1" x14ac:dyDescent="0.2">
      <c r="A17" s="45" t="s">
        <v>21</v>
      </c>
      <c r="B17" s="43" t="s">
        <v>132</v>
      </c>
      <c r="C17" s="43" t="s">
        <v>133</v>
      </c>
      <c r="D17" s="43">
        <v>5136</v>
      </c>
      <c r="E17" s="43">
        <v>6266</v>
      </c>
      <c r="F17" s="43">
        <v>11402</v>
      </c>
      <c r="G17" s="43">
        <f>SUM(G14:G16)</f>
        <v>5438</v>
      </c>
      <c r="H17" s="43">
        <f>SUM(H14:H16)</f>
        <v>6208</v>
      </c>
      <c r="I17" s="43">
        <f>SUM(I14:I16)</f>
        <v>11646</v>
      </c>
      <c r="J17" s="44">
        <f t="shared" ref="J17" si="12">(I17-F17)*100/F17</f>
        <v>2.1399754429047535</v>
      </c>
      <c r="K17" s="43" t="s">
        <v>134</v>
      </c>
      <c r="L17" s="43" t="s">
        <v>135</v>
      </c>
      <c r="M17" s="43">
        <f>SUM(M14:M16)</f>
        <v>1148</v>
      </c>
      <c r="N17" s="43">
        <f>SUM(N14:N16)</f>
        <v>1200</v>
      </c>
      <c r="O17" s="44">
        <f t="shared" si="3"/>
        <v>4.529616724738676</v>
      </c>
      <c r="P17" s="43" t="s">
        <v>385</v>
      </c>
      <c r="Q17" s="43" t="s">
        <v>137</v>
      </c>
      <c r="R17" s="43">
        <v>41</v>
      </c>
      <c r="S17" s="43">
        <f>SUM(S14:S16)</f>
        <v>51</v>
      </c>
      <c r="T17" s="44">
        <f t="shared" si="4"/>
        <v>24.390243902439025</v>
      </c>
      <c r="U17" s="43" t="s">
        <v>138</v>
      </c>
      <c r="V17" s="43" t="s">
        <v>139</v>
      </c>
      <c r="W17" s="43">
        <f>SUM(W14:W16)</f>
        <v>1414</v>
      </c>
      <c r="X17" s="43">
        <f>SUM(X14:X16)</f>
        <v>1411</v>
      </c>
      <c r="Y17" s="44">
        <f t="shared" si="5"/>
        <v>-0.21216407355021216</v>
      </c>
      <c r="Z17" s="30"/>
      <c r="AB17" s="146"/>
      <c r="AC17" s="186"/>
      <c r="AD17" s="186"/>
      <c r="AE17" s="186"/>
      <c r="AF17" s="186"/>
      <c r="AG17" s="186"/>
      <c r="AH17" s="146"/>
      <c r="AI17" s="146"/>
      <c r="AJ17" s="146"/>
      <c r="AK17" s="146"/>
      <c r="AL17" s="146"/>
    </row>
    <row r="18" spans="1:38" s="29" customFormat="1" ht="13.5" customHeight="1" x14ac:dyDescent="0.2">
      <c r="A18" s="32" t="s">
        <v>47</v>
      </c>
      <c r="B18" s="26" t="s">
        <v>140</v>
      </c>
      <c r="C18" s="26" t="s">
        <v>141</v>
      </c>
      <c r="D18" s="27">
        <v>1644</v>
      </c>
      <c r="E18" s="26">
        <v>2001</v>
      </c>
      <c r="F18" s="27">
        <f>E18+D18</f>
        <v>3645</v>
      </c>
      <c r="G18" s="27">
        <v>1609</v>
      </c>
      <c r="H18" s="26">
        <v>1888</v>
      </c>
      <c r="I18" s="27">
        <f t="shared" si="7"/>
        <v>3497</v>
      </c>
      <c r="J18" s="28">
        <f>(I18-F18)*100/F18</f>
        <v>-4.0603566529492454</v>
      </c>
      <c r="K18" s="26" t="s">
        <v>142</v>
      </c>
      <c r="L18" s="26" t="s">
        <v>143</v>
      </c>
      <c r="M18" s="27">
        <v>288</v>
      </c>
      <c r="N18" s="27">
        <v>281</v>
      </c>
      <c r="O18" s="28">
        <f t="shared" si="3"/>
        <v>-2.4305555555555554</v>
      </c>
      <c r="P18" s="26" t="s">
        <v>387</v>
      </c>
      <c r="Q18" s="26" t="s">
        <v>145</v>
      </c>
      <c r="R18" s="27">
        <v>11</v>
      </c>
      <c r="S18" s="25">
        <v>15</v>
      </c>
      <c r="T18" s="28">
        <f t="shared" si="4"/>
        <v>36.363636363636367</v>
      </c>
      <c r="U18" s="26" t="s">
        <v>146</v>
      </c>
      <c r="V18" s="26" t="s">
        <v>147</v>
      </c>
      <c r="W18" s="26">
        <v>321</v>
      </c>
      <c r="X18" s="26">
        <v>321</v>
      </c>
      <c r="Y18" s="28">
        <f t="shared" si="5"/>
        <v>0</v>
      </c>
      <c r="Z18" s="30"/>
      <c r="AB18" s="146"/>
      <c r="AC18" s="186"/>
      <c r="AD18" s="186"/>
      <c r="AE18" s="186"/>
      <c r="AF18" s="186"/>
      <c r="AG18" s="186"/>
      <c r="AH18" s="146"/>
      <c r="AI18" s="146"/>
      <c r="AJ18" s="146"/>
      <c r="AK18" s="146"/>
      <c r="AL18" s="146"/>
    </row>
    <row r="19" spans="1:38" s="29" customFormat="1" ht="13.5" customHeight="1" x14ac:dyDescent="0.2">
      <c r="A19" s="33" t="s">
        <v>48</v>
      </c>
      <c r="B19" s="26" t="s">
        <v>148</v>
      </c>
      <c r="C19" s="26" t="s">
        <v>149</v>
      </c>
      <c r="D19" s="26">
        <v>1449</v>
      </c>
      <c r="E19" s="25">
        <v>1708</v>
      </c>
      <c r="F19" s="27">
        <v>3157</v>
      </c>
      <c r="G19" s="26">
        <v>1625</v>
      </c>
      <c r="H19" s="25">
        <v>1834</v>
      </c>
      <c r="I19" s="27">
        <f t="shared" si="7"/>
        <v>3459</v>
      </c>
      <c r="J19" s="28">
        <f>(I19-F19)*100/F19</f>
        <v>9.5660437123851754</v>
      </c>
      <c r="K19" s="26" t="s">
        <v>415</v>
      </c>
      <c r="L19" s="26" t="s">
        <v>151</v>
      </c>
      <c r="M19" s="27">
        <v>219</v>
      </c>
      <c r="N19" s="27">
        <v>281</v>
      </c>
      <c r="O19" s="28">
        <f t="shared" si="3"/>
        <v>28.310502283105023</v>
      </c>
      <c r="P19" s="26" t="s">
        <v>371</v>
      </c>
      <c r="Q19" s="26" t="s">
        <v>153</v>
      </c>
      <c r="R19" s="27">
        <v>16</v>
      </c>
      <c r="S19" s="27">
        <v>16</v>
      </c>
      <c r="T19" s="28">
        <f t="shared" si="4"/>
        <v>0</v>
      </c>
      <c r="U19" s="26" t="s">
        <v>154</v>
      </c>
      <c r="V19" s="26" t="s">
        <v>155</v>
      </c>
      <c r="W19" s="26">
        <v>256</v>
      </c>
      <c r="X19" s="26">
        <v>321</v>
      </c>
      <c r="Y19" s="28">
        <f t="shared" si="5"/>
        <v>25.390625</v>
      </c>
      <c r="Z19" s="30"/>
      <c r="AB19" s="146"/>
      <c r="AC19" s="186"/>
      <c r="AD19" s="186"/>
      <c r="AE19" s="186"/>
      <c r="AF19" s="186"/>
      <c r="AG19" s="186"/>
      <c r="AH19" s="146"/>
      <c r="AI19" s="146"/>
      <c r="AJ19" s="146"/>
      <c r="AK19" s="146"/>
      <c r="AL19" s="146"/>
    </row>
    <row r="20" spans="1:38" s="29" customFormat="1" ht="13.5" customHeight="1" x14ac:dyDescent="0.2">
      <c r="A20" s="32" t="s">
        <v>50</v>
      </c>
      <c r="B20" s="26" t="s">
        <v>156</v>
      </c>
      <c r="C20" s="26" t="s">
        <v>157</v>
      </c>
      <c r="D20" s="26">
        <v>1449</v>
      </c>
      <c r="E20" s="26">
        <v>1521</v>
      </c>
      <c r="F20" s="27">
        <v>2970</v>
      </c>
      <c r="G20" s="26">
        <v>1956</v>
      </c>
      <c r="H20" s="26">
        <v>2411</v>
      </c>
      <c r="I20" s="27">
        <f t="shared" si="7"/>
        <v>4367</v>
      </c>
      <c r="J20" s="28">
        <f>(I20-F20)*100/F20</f>
        <v>47.037037037037038</v>
      </c>
      <c r="K20" s="26" t="s">
        <v>414</v>
      </c>
      <c r="L20" s="26" t="s">
        <v>159</v>
      </c>
      <c r="M20" s="27">
        <v>208</v>
      </c>
      <c r="N20" s="27">
        <v>241</v>
      </c>
      <c r="O20" s="28">
        <f t="shared" si="3"/>
        <v>15.865384615384615</v>
      </c>
      <c r="P20" s="26" t="s">
        <v>401</v>
      </c>
      <c r="Q20" s="26" t="s">
        <v>161</v>
      </c>
      <c r="R20" s="27">
        <v>14</v>
      </c>
      <c r="S20" s="27">
        <v>10</v>
      </c>
      <c r="T20" s="28">
        <f t="shared" si="4"/>
        <v>-28.571428571428573</v>
      </c>
      <c r="U20" s="26" t="s">
        <v>162</v>
      </c>
      <c r="V20" s="26" t="s">
        <v>163</v>
      </c>
      <c r="W20" s="26">
        <v>246</v>
      </c>
      <c r="X20" s="26">
        <v>306</v>
      </c>
      <c r="Y20" s="28">
        <f t="shared" si="5"/>
        <v>24.390243902439025</v>
      </c>
      <c r="Z20" s="74"/>
      <c r="AB20" s="146"/>
      <c r="AC20" s="186"/>
      <c r="AD20" s="186"/>
      <c r="AE20" s="186"/>
      <c r="AF20" s="186"/>
      <c r="AG20" s="186"/>
      <c r="AH20" s="146"/>
      <c r="AI20" s="146"/>
      <c r="AJ20" s="146"/>
      <c r="AK20" s="146"/>
      <c r="AL20" s="146"/>
    </row>
    <row r="21" spans="1:38" s="29" customFormat="1" ht="13.5" customHeight="1" x14ac:dyDescent="0.2">
      <c r="A21" s="45" t="s">
        <v>49</v>
      </c>
      <c r="B21" s="43" t="s">
        <v>164</v>
      </c>
      <c r="C21" s="43" t="s">
        <v>165</v>
      </c>
      <c r="D21" s="43">
        <f t="shared" ref="D21:I21" si="13">SUM(D18:D20)</f>
        <v>4542</v>
      </c>
      <c r="E21" s="43">
        <f t="shared" si="13"/>
        <v>5230</v>
      </c>
      <c r="F21" s="43">
        <f t="shared" si="13"/>
        <v>9772</v>
      </c>
      <c r="G21" s="43">
        <f t="shared" si="13"/>
        <v>5190</v>
      </c>
      <c r="H21" s="43">
        <f t="shared" si="13"/>
        <v>6133</v>
      </c>
      <c r="I21" s="43">
        <f t="shared" si="13"/>
        <v>11323</v>
      </c>
      <c r="J21" s="44">
        <f t="shared" ref="J21" si="14">(I21-F21)*100/F21</f>
        <v>15.871878837494883</v>
      </c>
      <c r="K21" s="43" t="s">
        <v>166</v>
      </c>
      <c r="L21" s="43" t="s">
        <v>167</v>
      </c>
      <c r="M21" s="43">
        <f>SUM(M18:M20)</f>
        <v>715</v>
      </c>
      <c r="N21" s="43">
        <f>SUM(N18:N20)</f>
        <v>803</v>
      </c>
      <c r="O21" s="44">
        <f t="shared" si="3"/>
        <v>12.307692307692308</v>
      </c>
      <c r="P21" s="43" t="s">
        <v>365</v>
      </c>
      <c r="Q21" s="43" t="s">
        <v>169</v>
      </c>
      <c r="R21" s="43">
        <f>SUM(R18:R20)</f>
        <v>41</v>
      </c>
      <c r="S21" s="43">
        <f>SUM(S18:S20)</f>
        <v>41</v>
      </c>
      <c r="T21" s="44">
        <f t="shared" si="4"/>
        <v>0</v>
      </c>
      <c r="U21" s="43" t="s">
        <v>170</v>
      </c>
      <c r="V21" s="43" t="s">
        <v>171</v>
      </c>
      <c r="W21" s="43">
        <f>SUM(W18:W20)</f>
        <v>823</v>
      </c>
      <c r="X21" s="43">
        <f>SUM(X18:X20)</f>
        <v>948</v>
      </c>
      <c r="Y21" s="44">
        <f t="shared" si="5"/>
        <v>15.188335358444714</v>
      </c>
      <c r="Z21" s="30"/>
      <c r="AA21" s="30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</row>
    <row r="22" spans="1:38" s="77" customFormat="1" ht="13.5" customHeight="1" x14ac:dyDescent="0.2">
      <c r="A22" s="68" t="s">
        <v>15</v>
      </c>
      <c r="B22" s="38" t="s">
        <v>394</v>
      </c>
      <c r="C22" s="38" t="s">
        <v>395</v>
      </c>
      <c r="D22" s="38">
        <f t="shared" ref="D22:I22" si="15">SUM(D6:D8,D10:D12,D14:D16,D18:D20)</f>
        <v>18524</v>
      </c>
      <c r="E22" s="38">
        <f t="shared" si="15"/>
        <v>20812</v>
      </c>
      <c r="F22" s="38">
        <f t="shared" si="15"/>
        <v>38403</v>
      </c>
      <c r="G22" s="38">
        <f t="shared" si="15"/>
        <v>19577</v>
      </c>
      <c r="H22" s="38">
        <f t="shared" si="15"/>
        <v>22768</v>
      </c>
      <c r="I22" s="38">
        <f>SUM(I6:I8,I10:I12,I14:I16,I18:I20)</f>
        <v>42345</v>
      </c>
      <c r="J22" s="69">
        <f>(I22-F22)*100/F22</f>
        <v>10.264823060698383</v>
      </c>
      <c r="K22" s="38" t="s">
        <v>174</v>
      </c>
      <c r="L22" s="38" t="s">
        <v>175</v>
      </c>
      <c r="M22" s="38">
        <f>SUM(M6:M8,M10:M12,M14:M16,M18:M20)</f>
        <v>3403</v>
      </c>
      <c r="N22" s="38">
        <f>SUM(N6:N8,N10:N12,N14:N16,N18:N20)</f>
        <v>3406</v>
      </c>
      <c r="O22" s="69">
        <f>(N22-M22)*100/M22</f>
        <v>8.815750808110491E-2</v>
      </c>
      <c r="P22" s="38" t="s">
        <v>389</v>
      </c>
      <c r="Q22" s="38" t="s">
        <v>177</v>
      </c>
      <c r="R22" s="38">
        <f>SUM(R6:R8,R10:R12,R14:R16,R18:R20)</f>
        <v>139</v>
      </c>
      <c r="S22" s="38">
        <f>SUM(S6:S8,S10:S12,S14:S16,S18:S20)</f>
        <v>147</v>
      </c>
      <c r="T22" s="69">
        <f>(S22-R22)*100/R22</f>
        <v>5.7553956834532372</v>
      </c>
      <c r="U22" s="38" t="s">
        <v>363</v>
      </c>
      <c r="V22" s="38" t="s">
        <v>364</v>
      </c>
      <c r="W22" s="38">
        <f>SUM(W6:W8,W10:W12,W14:W16,W18:W20)</f>
        <v>4059</v>
      </c>
      <c r="X22" s="38">
        <f>SUM(X6:X8,X10:X12,X14:X16,X18:X20)</f>
        <v>4003</v>
      </c>
      <c r="Y22" s="69">
        <f>(X22-W22)*100/W22</f>
        <v>-1.3796501601379649</v>
      </c>
      <c r="Z22" s="143">
        <f t="shared" ref="Z22" si="16">Z9</f>
        <v>0</v>
      </c>
      <c r="AA22" s="142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</row>
    <row r="23" spans="1:38" s="183" customFormat="1" ht="13.5" customHeight="1" x14ac:dyDescent="0.2">
      <c r="A23" s="71" t="s">
        <v>45</v>
      </c>
      <c r="B23" s="72"/>
      <c r="C23" s="72"/>
      <c r="D23" s="72"/>
      <c r="E23" s="72"/>
      <c r="F23" s="72">
        <v>742</v>
      </c>
      <c r="G23" s="72"/>
      <c r="H23" s="72"/>
      <c r="I23" s="72">
        <v>803</v>
      </c>
      <c r="J23" s="70"/>
      <c r="K23" s="72"/>
      <c r="L23" s="72"/>
      <c r="M23" s="72">
        <v>201</v>
      </c>
      <c r="N23" s="72">
        <v>185</v>
      </c>
      <c r="O23" s="70"/>
      <c r="P23" s="72"/>
      <c r="Q23" s="72"/>
      <c r="R23" s="72">
        <v>7</v>
      </c>
      <c r="S23" s="72">
        <v>11</v>
      </c>
      <c r="T23" s="70"/>
      <c r="U23" s="72"/>
      <c r="V23" s="72"/>
      <c r="W23" s="72">
        <v>263</v>
      </c>
      <c r="X23" s="72">
        <v>252</v>
      </c>
      <c r="Y23" s="70"/>
    </row>
    <row r="24" spans="1:38" s="29" customFormat="1" ht="13.5" customHeight="1" x14ac:dyDescent="0.2">
      <c r="A24" s="57" t="s">
        <v>30</v>
      </c>
      <c r="B24" s="234"/>
      <c r="C24" s="234"/>
      <c r="D24" s="234"/>
      <c r="E24" s="234"/>
      <c r="F24" s="234"/>
      <c r="G24" s="234"/>
      <c r="H24" s="234"/>
      <c r="I24" s="234"/>
      <c r="J24" s="47"/>
      <c r="K24" s="46"/>
      <c r="L24" s="39"/>
      <c r="M24" s="39"/>
      <c r="N24" s="39"/>
      <c r="O24" s="40"/>
      <c r="P24" s="39"/>
      <c r="Q24" s="39"/>
      <c r="R24" s="41"/>
      <c r="S24" s="41"/>
      <c r="T24" s="40"/>
      <c r="U24" s="107"/>
      <c r="V24" s="107"/>
      <c r="W24" s="107"/>
      <c r="X24" s="39"/>
      <c r="Y24" s="40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</row>
    <row r="25" spans="1:38" ht="13.5" customHeight="1" x14ac:dyDescent="0.2">
      <c r="A25" s="22" t="s">
        <v>400</v>
      </c>
      <c r="B25" s="235"/>
      <c r="C25" s="236"/>
      <c r="D25" s="235"/>
      <c r="E25" s="235"/>
      <c r="F25" s="235"/>
      <c r="G25" s="235"/>
      <c r="H25" s="235"/>
      <c r="I25" s="235"/>
      <c r="T25" s="37"/>
      <c r="U25" s="16"/>
      <c r="V25" s="16"/>
    </row>
    <row r="26" spans="1:38" x14ac:dyDescent="0.2">
      <c r="A26" s="35" t="s">
        <v>19</v>
      </c>
      <c r="B26" s="237"/>
      <c r="C26" s="237"/>
      <c r="D26" s="237"/>
      <c r="E26" s="237"/>
      <c r="F26" s="237"/>
      <c r="G26" s="237"/>
      <c r="H26" s="237"/>
      <c r="I26" s="237"/>
      <c r="J26" s="4"/>
      <c r="K26" s="5"/>
      <c r="L26" s="5"/>
      <c r="M26" s="6"/>
      <c r="N26" s="5"/>
      <c r="O26" s="5"/>
      <c r="P26" s="16"/>
      <c r="Q26" s="16"/>
      <c r="R26" s="21"/>
      <c r="S26" s="5"/>
      <c r="T26" s="16"/>
      <c r="U26" s="16"/>
      <c r="V26" s="16"/>
      <c r="W26" s="6"/>
      <c r="X26" s="5"/>
      <c r="AB26" s="187"/>
      <c r="AC26" s="187"/>
      <c r="AD26" s="187"/>
      <c r="AF26" s="146"/>
      <c r="AG26" s="186"/>
      <c r="AH26" s="146"/>
      <c r="AI26" s="146"/>
    </row>
    <row r="27" spans="1:38" x14ac:dyDescent="0.2">
      <c r="A27" s="35" t="s">
        <v>26</v>
      </c>
      <c r="B27" s="237"/>
      <c r="C27" s="237"/>
      <c r="D27" s="237"/>
      <c r="E27" s="237"/>
      <c r="F27" s="237"/>
      <c r="G27" s="237"/>
      <c r="H27" s="237"/>
      <c r="I27" s="237"/>
      <c r="J27" s="4"/>
      <c r="K27" s="5"/>
      <c r="L27" s="5"/>
      <c r="M27" s="6"/>
      <c r="N27" s="5"/>
      <c r="O27" s="5"/>
      <c r="P27" s="16"/>
      <c r="Q27" s="16"/>
      <c r="R27" s="6"/>
      <c r="S27" s="7"/>
      <c r="T27" s="16"/>
      <c r="U27" s="16"/>
      <c r="V27" s="47"/>
      <c r="W27" s="6"/>
      <c r="AB27" s="183"/>
      <c r="AC27" s="183"/>
      <c r="AD27" s="183"/>
      <c r="AF27" s="146"/>
      <c r="AG27" s="146"/>
      <c r="AH27" s="146"/>
      <c r="AI27" s="146"/>
    </row>
    <row r="28" spans="1:38" x14ac:dyDescent="0.2">
      <c r="A28" s="35"/>
      <c r="B28" s="4"/>
      <c r="D28" s="4"/>
      <c r="E28" s="4"/>
      <c r="F28" s="4"/>
      <c r="G28" s="4"/>
      <c r="H28" s="4"/>
      <c r="I28" s="4"/>
      <c r="J28" s="4"/>
      <c r="K28" s="5"/>
      <c r="L28" s="5"/>
      <c r="M28" s="6"/>
      <c r="N28" s="5"/>
      <c r="O28" s="5"/>
      <c r="P28" s="16"/>
      <c r="Q28" s="16"/>
      <c r="R28" s="6"/>
      <c r="S28" s="7"/>
      <c r="T28" s="16"/>
      <c r="U28" s="16"/>
      <c r="V28" s="47"/>
      <c r="W28" s="6"/>
      <c r="AB28" s="146"/>
      <c r="AC28" s="146"/>
      <c r="AD28" s="146"/>
      <c r="AF28" s="110"/>
      <c r="AG28" s="110"/>
      <c r="AH28" s="110"/>
      <c r="AI28" s="110"/>
    </row>
    <row r="29" spans="1:38" x14ac:dyDescent="0.2">
      <c r="A29" s="156"/>
      <c r="B29" s="156"/>
      <c r="C29" s="202" t="s">
        <v>403</v>
      </c>
      <c r="D29" s="203"/>
      <c r="E29" s="203"/>
      <c r="F29" s="203"/>
      <c r="G29" s="203"/>
      <c r="H29" s="203"/>
      <c r="I29" s="203"/>
      <c r="J29" s="203"/>
      <c r="K29" s="204"/>
      <c r="L29" s="5"/>
      <c r="M29" s="6"/>
      <c r="N29" s="5"/>
      <c r="O29" s="5"/>
      <c r="P29" s="16"/>
      <c r="Q29" s="16"/>
      <c r="R29" s="6"/>
      <c r="S29" s="7"/>
      <c r="T29" s="16"/>
      <c r="U29" s="16"/>
      <c r="V29" s="47"/>
      <c r="W29" s="6"/>
      <c r="AB29" s="146"/>
      <c r="AC29" s="146"/>
      <c r="AD29" s="146"/>
      <c r="AF29" s="186"/>
      <c r="AG29" s="146"/>
      <c r="AH29" s="146"/>
      <c r="AI29" s="146"/>
    </row>
    <row r="30" spans="1:38" s="152" customFormat="1" ht="14.25" customHeight="1" x14ac:dyDescent="0.25">
      <c r="A30" s="156"/>
      <c r="B30" s="156"/>
      <c r="C30" s="205" t="s">
        <v>31</v>
      </c>
      <c r="D30" s="206"/>
      <c r="E30" s="207"/>
      <c r="F30" s="205" t="s">
        <v>32</v>
      </c>
      <c r="G30" s="206"/>
      <c r="H30" s="207"/>
      <c r="I30" s="208" t="s">
        <v>41</v>
      </c>
      <c r="J30" s="208"/>
      <c r="K30" s="208"/>
      <c r="L30" s="5"/>
      <c r="P30" s="34"/>
      <c r="Q30" s="34"/>
      <c r="R30" s="153"/>
      <c r="S30" s="154"/>
      <c r="T30" s="155"/>
      <c r="U30" s="34"/>
      <c r="V30" s="34"/>
      <c r="AB30" s="146"/>
      <c r="AC30" s="146"/>
      <c r="AD30" s="146"/>
      <c r="AE30" s="159"/>
      <c r="AF30" s="110"/>
      <c r="AG30" s="146"/>
      <c r="AH30" s="146"/>
      <c r="AI30" s="146"/>
      <c r="AJ30" s="159"/>
      <c r="AK30" s="159"/>
      <c r="AL30" s="159"/>
    </row>
    <row r="31" spans="1:38" s="152" customFormat="1" ht="14.25" customHeight="1" x14ac:dyDescent="0.25">
      <c r="A31" s="156"/>
      <c r="B31" s="156"/>
      <c r="C31" s="180" t="s">
        <v>381</v>
      </c>
      <c r="D31" s="180" t="s">
        <v>390</v>
      </c>
      <c r="E31" s="180" t="s">
        <v>33</v>
      </c>
      <c r="F31" s="188" t="s">
        <v>381</v>
      </c>
      <c r="G31" s="180" t="s">
        <v>390</v>
      </c>
      <c r="H31" s="180" t="s">
        <v>33</v>
      </c>
      <c r="I31" s="188" t="s">
        <v>381</v>
      </c>
      <c r="J31" s="180" t="s">
        <v>390</v>
      </c>
      <c r="K31" s="180" t="s">
        <v>33</v>
      </c>
      <c r="L31" s="5"/>
      <c r="O31" s="34"/>
      <c r="P31" s="158"/>
      <c r="Q31" s="153"/>
      <c r="R31" s="154"/>
      <c r="S31" s="155"/>
      <c r="T31" s="34"/>
      <c r="U31" s="34"/>
      <c r="AB31" s="183"/>
      <c r="AC31" s="183"/>
      <c r="AD31" s="183"/>
      <c r="AE31" s="159"/>
      <c r="AF31" s="146"/>
      <c r="AG31" s="146"/>
      <c r="AH31" s="146"/>
      <c r="AI31" s="146"/>
      <c r="AJ31" s="159"/>
      <c r="AK31" s="159"/>
      <c r="AL31" s="159"/>
    </row>
    <row r="32" spans="1:38" s="152" customFormat="1" ht="15" customHeight="1" x14ac:dyDescent="0.2">
      <c r="A32" s="53" t="s">
        <v>34</v>
      </c>
      <c r="B32" s="54"/>
      <c r="C32" s="79">
        <v>43</v>
      </c>
      <c r="D32" s="79">
        <v>44</v>
      </c>
      <c r="E32" s="65">
        <f t="shared" ref="E32:E36" si="17">(D32-C32)/C32</f>
        <v>2.3255813953488372E-2</v>
      </c>
      <c r="F32" s="64">
        <v>644</v>
      </c>
      <c r="G32" s="64">
        <v>544</v>
      </c>
      <c r="H32" s="65">
        <f t="shared" ref="H32:H36" si="18">(G32-F32)/F32</f>
        <v>-0.15527950310559005</v>
      </c>
      <c r="I32" s="26">
        <f>C32+F32</f>
        <v>687</v>
      </c>
      <c r="J32" s="26">
        <f>D32+G32</f>
        <v>588</v>
      </c>
      <c r="K32" s="65">
        <f t="shared" ref="K32:K36" si="19">(J32-I32)/I32</f>
        <v>-0.14410480349344978</v>
      </c>
      <c r="L32" s="5"/>
      <c r="M32" s="159"/>
      <c r="N32" s="209">
        <f>D32/S22</f>
        <v>0.29931972789115646</v>
      </c>
      <c r="O32" s="209"/>
      <c r="P32" s="190" t="s">
        <v>397</v>
      </c>
      <c r="Q32" s="190"/>
      <c r="R32" s="190"/>
      <c r="S32" s="190"/>
      <c r="T32" s="190"/>
      <c r="U32" s="190"/>
      <c r="V32" s="190"/>
      <c r="W32" s="190"/>
      <c r="X32" s="190"/>
      <c r="Y32" s="190"/>
      <c r="AB32" s="146"/>
      <c r="AC32" s="146"/>
      <c r="AD32" s="146"/>
      <c r="AE32" s="159"/>
      <c r="AF32" s="146"/>
      <c r="AG32" s="146"/>
      <c r="AH32" s="146"/>
      <c r="AI32" s="146"/>
      <c r="AJ32" s="159"/>
      <c r="AK32" s="159"/>
      <c r="AL32" s="159"/>
    </row>
    <row r="33" spans="1:38" s="152" customFormat="1" ht="15" customHeight="1" x14ac:dyDescent="0.25">
      <c r="A33" s="55" t="s">
        <v>383</v>
      </c>
      <c r="B33" s="56"/>
      <c r="C33" s="64">
        <v>17</v>
      </c>
      <c r="D33" s="64">
        <v>14</v>
      </c>
      <c r="E33" s="65">
        <f t="shared" si="17"/>
        <v>-0.17647058823529413</v>
      </c>
      <c r="F33" s="64">
        <v>666</v>
      </c>
      <c r="G33" s="64">
        <v>703</v>
      </c>
      <c r="H33" s="65">
        <f t="shared" si="18"/>
        <v>5.5555555555555552E-2</v>
      </c>
      <c r="I33" s="26">
        <f t="shared" ref="I33:J36" si="20">C33+F33</f>
        <v>683</v>
      </c>
      <c r="J33" s="26">
        <f t="shared" si="20"/>
        <v>717</v>
      </c>
      <c r="K33" s="65">
        <f t="shared" si="19"/>
        <v>4.9780380673499269E-2</v>
      </c>
      <c r="L33" s="5"/>
      <c r="M33" s="159"/>
      <c r="N33" s="189"/>
      <c r="O33" s="189"/>
      <c r="P33" s="34"/>
      <c r="Q33" s="34"/>
      <c r="R33" s="34"/>
      <c r="S33" s="155"/>
      <c r="T33" s="34"/>
      <c r="U33" s="34"/>
      <c r="AB33" s="75"/>
      <c r="AC33" s="75"/>
      <c r="AD33" s="75"/>
      <c r="AE33" s="159"/>
      <c r="AF33" s="146"/>
      <c r="AG33" s="146"/>
      <c r="AH33" s="146"/>
      <c r="AI33" s="146"/>
      <c r="AJ33" s="159"/>
      <c r="AK33" s="159"/>
      <c r="AL33" s="159"/>
    </row>
    <row r="34" spans="1:38" s="152" customFormat="1" ht="15" customHeight="1" x14ac:dyDescent="0.25">
      <c r="A34" s="53" t="s">
        <v>36</v>
      </c>
      <c r="B34" s="54"/>
      <c r="C34" s="64">
        <v>2</v>
      </c>
      <c r="D34" s="64">
        <v>4</v>
      </c>
      <c r="E34" s="65">
        <f t="shared" si="17"/>
        <v>1</v>
      </c>
      <c r="F34" s="64">
        <v>123</v>
      </c>
      <c r="G34" s="64">
        <v>109</v>
      </c>
      <c r="H34" s="65">
        <f t="shared" si="18"/>
        <v>-0.11382113821138211</v>
      </c>
      <c r="I34" s="26">
        <f t="shared" si="20"/>
        <v>125</v>
      </c>
      <c r="J34" s="26">
        <f t="shared" si="20"/>
        <v>113</v>
      </c>
      <c r="K34" s="65">
        <f t="shared" si="19"/>
        <v>-9.6000000000000002E-2</v>
      </c>
      <c r="L34" s="5"/>
      <c r="M34" s="159"/>
      <c r="N34" s="29"/>
      <c r="O34" s="189"/>
      <c r="P34" s="34"/>
      <c r="Q34" s="153"/>
      <c r="R34" s="154"/>
      <c r="S34" s="155"/>
      <c r="T34" s="34"/>
      <c r="U34" s="34"/>
      <c r="AB34" s="187"/>
      <c r="AC34" s="187"/>
      <c r="AD34" s="187"/>
      <c r="AE34" s="159"/>
      <c r="AF34" s="146"/>
      <c r="AG34" s="146"/>
      <c r="AH34" s="146"/>
      <c r="AI34" s="146"/>
      <c r="AJ34" s="159"/>
      <c r="AK34" s="159"/>
      <c r="AL34" s="159"/>
    </row>
    <row r="35" spans="1:38" s="152" customFormat="1" ht="15" customHeight="1" x14ac:dyDescent="0.25">
      <c r="A35" s="62" t="s">
        <v>420</v>
      </c>
      <c r="B35" s="63"/>
      <c r="C35" s="64">
        <v>6</v>
      </c>
      <c r="D35" s="64">
        <v>10</v>
      </c>
      <c r="E35" s="65">
        <f t="shared" si="17"/>
        <v>0.66666666666666663</v>
      </c>
      <c r="F35" s="64">
        <v>245</v>
      </c>
      <c r="G35" s="64">
        <v>249</v>
      </c>
      <c r="H35" s="65">
        <f t="shared" si="18"/>
        <v>1.6326530612244899E-2</v>
      </c>
      <c r="I35" s="26">
        <f t="shared" si="20"/>
        <v>251</v>
      </c>
      <c r="J35" s="26">
        <f t="shared" si="20"/>
        <v>259</v>
      </c>
      <c r="K35" s="65">
        <f t="shared" si="19"/>
        <v>3.1872509960159362E-2</v>
      </c>
      <c r="L35" s="5"/>
      <c r="M35" s="159"/>
      <c r="N35" s="29"/>
      <c r="O35" s="29"/>
      <c r="R35" s="161"/>
      <c r="AB35" s="159"/>
      <c r="AC35" s="159"/>
      <c r="AD35" s="159"/>
      <c r="AE35" s="159"/>
      <c r="AF35" s="147"/>
      <c r="AG35" s="183"/>
      <c r="AH35" s="183"/>
      <c r="AI35" s="183"/>
      <c r="AJ35" s="159"/>
      <c r="AK35" s="159"/>
      <c r="AL35" s="159"/>
    </row>
    <row r="36" spans="1:38" s="152" customFormat="1" ht="15" customHeight="1" x14ac:dyDescent="0.25">
      <c r="A36" s="53" t="s">
        <v>38</v>
      </c>
      <c r="B36" s="54"/>
      <c r="C36" s="64">
        <v>1</v>
      </c>
      <c r="D36" s="64">
        <v>1</v>
      </c>
      <c r="E36" s="65">
        <f t="shared" si="17"/>
        <v>0</v>
      </c>
      <c r="F36" s="64">
        <v>31</v>
      </c>
      <c r="G36" s="64">
        <v>37</v>
      </c>
      <c r="H36" s="65">
        <f t="shared" si="18"/>
        <v>0.19354838709677419</v>
      </c>
      <c r="I36" s="26">
        <f t="shared" si="20"/>
        <v>32</v>
      </c>
      <c r="J36" s="26">
        <f t="shared" si="20"/>
        <v>38</v>
      </c>
      <c r="K36" s="65">
        <f t="shared" si="19"/>
        <v>0.1875</v>
      </c>
      <c r="L36" s="5"/>
      <c r="M36" s="159"/>
      <c r="N36" s="29"/>
      <c r="O36" s="29"/>
      <c r="R36" s="161"/>
      <c r="AB36" s="159"/>
      <c r="AC36" s="159"/>
      <c r="AD36" s="159"/>
      <c r="AE36" s="159"/>
      <c r="AF36" s="183"/>
      <c r="AG36" s="146"/>
      <c r="AH36" s="146"/>
      <c r="AI36" s="146"/>
      <c r="AJ36" s="159"/>
      <c r="AK36" s="159"/>
      <c r="AL36" s="159"/>
    </row>
    <row r="37" spans="1:38" s="152" customFormat="1" ht="15" customHeight="1" x14ac:dyDescent="0.2">
      <c r="A37" s="210" t="s">
        <v>39</v>
      </c>
      <c r="B37" s="211"/>
      <c r="C37" s="83">
        <f>SUM(C32:C36)</f>
        <v>69</v>
      </c>
      <c r="D37" s="83">
        <f>SUM(D32:D36)</f>
        <v>73</v>
      </c>
      <c r="E37" s="73">
        <f t="shared" ref="E37:E38" si="21">(D37-C37)/C37</f>
        <v>5.7971014492753624E-2</v>
      </c>
      <c r="F37" s="66">
        <f>SUM(F32:F36)</f>
        <v>1709</v>
      </c>
      <c r="G37" s="66">
        <f>SUM(G32:G36)</f>
        <v>1642</v>
      </c>
      <c r="H37" s="73">
        <f t="shared" ref="H37:H38" si="22">(G37-F37)/F37</f>
        <v>-3.920421299005266E-2</v>
      </c>
      <c r="I37" s="66">
        <f>SUM(I32:I36)</f>
        <v>1778</v>
      </c>
      <c r="J37" s="66">
        <f>SUM(J32:J36)</f>
        <v>1715</v>
      </c>
      <c r="K37" s="73">
        <f t="shared" ref="K37:K38" si="23">(J37-I37)/I37</f>
        <v>-3.5433070866141732E-2</v>
      </c>
      <c r="L37" s="5"/>
      <c r="M37" s="159"/>
      <c r="N37" s="212">
        <f>D37/S22</f>
        <v>0.49659863945578231</v>
      </c>
      <c r="O37" s="212"/>
      <c r="P37" s="191" t="s">
        <v>398</v>
      </c>
      <c r="Q37" s="191"/>
      <c r="R37" s="191"/>
      <c r="S37" s="191"/>
      <c r="T37" s="191"/>
      <c r="U37" s="192"/>
      <c r="V37" s="192"/>
      <c r="W37" s="192"/>
      <c r="X37" s="192"/>
      <c r="Y37" s="192"/>
      <c r="AB37" s="187"/>
      <c r="AC37" s="159"/>
      <c r="AD37" s="159"/>
      <c r="AE37" s="159"/>
      <c r="AF37" s="146"/>
      <c r="AG37" s="75"/>
      <c r="AH37" s="75"/>
      <c r="AI37" s="75"/>
      <c r="AJ37" s="159"/>
      <c r="AK37" s="159"/>
      <c r="AL37" s="159"/>
    </row>
    <row r="38" spans="1:38" s="152" customFormat="1" ht="15" customHeight="1" x14ac:dyDescent="0.2">
      <c r="A38" s="181" t="s">
        <v>44</v>
      </c>
      <c r="B38" s="182"/>
      <c r="C38" s="84">
        <v>64</v>
      </c>
      <c r="D38" s="84">
        <v>65</v>
      </c>
      <c r="E38" s="73">
        <f t="shared" si="21"/>
        <v>1.5625E-2</v>
      </c>
      <c r="F38" s="66">
        <v>1986</v>
      </c>
      <c r="G38" s="66">
        <v>1933</v>
      </c>
      <c r="H38" s="73">
        <f t="shared" si="22"/>
        <v>-2.6686807653575024E-2</v>
      </c>
      <c r="I38" s="195">
        <f>C38+F38</f>
        <v>2050</v>
      </c>
      <c r="J38" s="195">
        <f>D38+G38</f>
        <v>1998</v>
      </c>
      <c r="K38" s="73">
        <f t="shared" si="23"/>
        <v>-2.5365853658536587E-2</v>
      </c>
      <c r="L38" s="5"/>
      <c r="M38" s="159"/>
      <c r="N38" s="213">
        <f>D38/S22</f>
        <v>0.44217687074829931</v>
      </c>
      <c r="O38" s="213"/>
      <c r="P38" s="193" t="s">
        <v>399</v>
      </c>
      <c r="Q38" s="193"/>
      <c r="R38" s="193"/>
      <c r="S38" s="193"/>
      <c r="T38" s="193"/>
      <c r="U38" s="194"/>
      <c r="V38" s="194"/>
      <c r="W38" s="194"/>
      <c r="X38" s="194"/>
      <c r="Y38" s="194"/>
      <c r="AB38" s="159"/>
      <c r="AC38" s="159"/>
      <c r="AD38" s="159"/>
      <c r="AE38" s="159"/>
      <c r="AF38" s="75"/>
      <c r="AG38" s="75"/>
      <c r="AH38" s="75"/>
      <c r="AI38" s="75"/>
      <c r="AJ38" s="159"/>
      <c r="AK38" s="159"/>
      <c r="AL38" s="159"/>
    </row>
    <row r="39" spans="1:38" s="152" customFormat="1" x14ac:dyDescent="0.2">
      <c r="A39" s="163" t="s">
        <v>40</v>
      </c>
      <c r="AB39" s="159"/>
      <c r="AC39" s="159"/>
      <c r="AD39" s="159"/>
      <c r="AE39" s="159"/>
      <c r="AF39" s="187"/>
      <c r="AG39" s="75"/>
      <c r="AH39" s="75"/>
      <c r="AI39" s="75"/>
      <c r="AJ39" s="159"/>
      <c r="AK39" s="159"/>
      <c r="AL39" s="159"/>
    </row>
    <row r="40" spans="1:38" x14ac:dyDescent="0.2">
      <c r="C40" s="1"/>
      <c r="O40" s="60"/>
      <c r="AC40" s="187"/>
      <c r="AD40" s="187"/>
      <c r="AE40" s="187"/>
    </row>
    <row r="41" spans="1:38" x14ac:dyDescent="0.2">
      <c r="B41" s="1" t="s">
        <v>421</v>
      </c>
      <c r="L41" s="5"/>
      <c r="AC41" s="186"/>
      <c r="AD41" s="186"/>
      <c r="AE41" s="186"/>
    </row>
    <row r="42" spans="1:38" x14ac:dyDescent="0.2">
      <c r="D42" s="4"/>
      <c r="AB42" s="159"/>
      <c r="AG42" s="159"/>
      <c r="AH42" s="159"/>
      <c r="AI42" s="159"/>
    </row>
    <row r="43" spans="1:38" x14ac:dyDescent="0.2">
      <c r="AB43" s="187"/>
      <c r="AF43" s="159"/>
      <c r="AG43" s="159"/>
      <c r="AH43" s="159"/>
      <c r="AI43" s="159"/>
    </row>
    <row r="44" spans="1:38" x14ac:dyDescent="0.2">
      <c r="AF44" s="159"/>
      <c r="AG44" s="159"/>
      <c r="AH44" s="159"/>
      <c r="AI44" s="159"/>
    </row>
    <row r="45" spans="1:38" x14ac:dyDescent="0.2">
      <c r="AF45" s="159"/>
      <c r="AG45" s="159"/>
      <c r="AH45" s="159"/>
      <c r="AI45" s="159"/>
    </row>
    <row r="46" spans="1:38" x14ac:dyDescent="0.2">
      <c r="AB46" s="159"/>
    </row>
    <row r="47" spans="1:38" x14ac:dyDescent="0.2">
      <c r="AB47" s="159"/>
    </row>
  </sheetData>
  <mergeCells count="34">
    <mergeCell ref="N32:O32"/>
    <mergeCell ref="A37:B37"/>
    <mergeCell ref="N37:O37"/>
    <mergeCell ref="N38:O38"/>
    <mergeCell ref="W4:W5"/>
    <mergeCell ref="O4:O5"/>
    <mergeCell ref="P4:P5"/>
    <mergeCell ref="A4:A5"/>
    <mergeCell ref="B4:B5"/>
    <mergeCell ref="C4:C5"/>
    <mergeCell ref="D4:F4"/>
    <mergeCell ref="G4:I4"/>
    <mergeCell ref="J4:J5"/>
    <mergeCell ref="X4:X5"/>
    <mergeCell ref="Y4:Y5"/>
    <mergeCell ref="C29:K29"/>
    <mergeCell ref="C30:E30"/>
    <mergeCell ref="F30:H30"/>
    <mergeCell ref="I30:K30"/>
    <mergeCell ref="Q4:Q5"/>
    <mergeCell ref="R4:R5"/>
    <mergeCell ref="S4:S5"/>
    <mergeCell ref="T4:T5"/>
    <mergeCell ref="U4:U5"/>
    <mergeCell ref="V4:V5"/>
    <mergeCell ref="K4:K5"/>
    <mergeCell ref="L4:L5"/>
    <mergeCell ref="M4:M5"/>
    <mergeCell ref="N4:N5"/>
    <mergeCell ref="A1:Y1"/>
    <mergeCell ref="B3:J3"/>
    <mergeCell ref="K3:O3"/>
    <mergeCell ref="P3:T3"/>
    <mergeCell ref="U3:Y3"/>
  </mergeCells>
  <pageMargins left="0" right="0" top="0" bottom="0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48"/>
  <sheetViews>
    <sheetView topLeftCell="C4" zoomScale="120" zoomScaleNormal="120" workbookViewId="0">
      <selection activeCell="G7" sqref="G7"/>
    </sheetView>
  </sheetViews>
  <sheetFormatPr defaultRowHeight="12.75" x14ac:dyDescent="0.2"/>
  <cols>
    <col min="1" max="1" width="11.7109375" style="1" customWidth="1"/>
    <col min="2" max="2" width="8.140625" style="1" customWidth="1"/>
    <col min="3" max="3" width="8.140625" style="4" customWidth="1"/>
    <col min="4" max="4" width="5.140625" style="1" customWidth="1"/>
    <col min="5" max="5" width="6.28515625" style="1" customWidth="1"/>
    <col min="6" max="7" width="5.28515625" style="1" customWidth="1"/>
    <col min="8" max="8" width="6.42578125" style="1" customWidth="1"/>
    <col min="9" max="9" width="6.7109375" style="1" customWidth="1"/>
    <col min="10" max="10" width="5.42578125" style="1" customWidth="1"/>
    <col min="11" max="12" width="7.28515625" style="1" customWidth="1"/>
    <col min="13" max="14" width="4.85546875" style="1" customWidth="1"/>
    <col min="15" max="15" width="8.140625" style="1" customWidth="1"/>
    <col min="16" max="16" width="7.7109375" style="1" customWidth="1"/>
    <col min="17" max="17" width="6.5703125" style="1" customWidth="1"/>
    <col min="18" max="19" width="3.7109375" style="1" customWidth="1"/>
    <col min="20" max="20" width="8.140625" style="1" customWidth="1"/>
    <col min="21" max="22" width="8" style="1" customWidth="1"/>
    <col min="23" max="24" width="4.7109375" style="1" customWidth="1"/>
    <col min="25" max="25" width="6.42578125" style="1" customWidth="1"/>
    <col min="26" max="26" width="0.42578125" style="1" customWidth="1"/>
    <col min="27" max="27" width="5.5703125" style="1" customWidth="1"/>
    <col min="28" max="28" width="9.140625" style="1"/>
    <col min="29" max="29" width="11" style="1" customWidth="1"/>
    <col min="30" max="31" width="11.5703125" style="1" customWidth="1"/>
    <col min="32" max="16384" width="9.140625" style="1"/>
  </cols>
  <sheetData>
    <row r="1" spans="1:27" ht="17.25" customHeight="1" x14ac:dyDescent="0.25">
      <c r="A1" s="196" t="s">
        <v>411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27" ht="17.25" customHeight="1" x14ac:dyDescent="0.25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</row>
    <row r="3" spans="1:27" ht="17.25" customHeight="1" x14ac:dyDescent="0.25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</row>
    <row r="4" spans="1:27" ht="14.25" customHeight="1" x14ac:dyDescent="0.2">
      <c r="A4" s="2"/>
      <c r="B4" s="197" t="s">
        <v>25</v>
      </c>
      <c r="C4" s="198"/>
      <c r="D4" s="198"/>
      <c r="E4" s="198"/>
      <c r="F4" s="198"/>
      <c r="G4" s="198"/>
      <c r="H4" s="198"/>
      <c r="I4" s="198"/>
      <c r="J4" s="199"/>
      <c r="K4" s="197" t="s">
        <v>0</v>
      </c>
      <c r="L4" s="198"/>
      <c r="M4" s="198"/>
      <c r="N4" s="198"/>
      <c r="O4" s="199"/>
      <c r="P4" s="197" t="s">
        <v>1</v>
      </c>
      <c r="Q4" s="198"/>
      <c r="R4" s="198"/>
      <c r="S4" s="198"/>
      <c r="T4" s="199"/>
      <c r="U4" s="197" t="s">
        <v>2</v>
      </c>
      <c r="V4" s="198"/>
      <c r="W4" s="198"/>
      <c r="X4" s="198"/>
      <c r="Y4" s="199"/>
    </row>
    <row r="5" spans="1:27" s="3" customFormat="1" ht="47.25" customHeight="1" x14ac:dyDescent="0.2">
      <c r="A5" s="214" t="s">
        <v>3</v>
      </c>
      <c r="B5" s="200" t="s">
        <v>4</v>
      </c>
      <c r="C5" s="216" t="s">
        <v>5</v>
      </c>
      <c r="D5" s="218" t="s">
        <v>374</v>
      </c>
      <c r="E5" s="219"/>
      <c r="F5" s="220"/>
      <c r="G5" s="218" t="s">
        <v>381</v>
      </c>
      <c r="H5" s="219"/>
      <c r="I5" s="220"/>
      <c r="J5" s="200" t="s">
        <v>382</v>
      </c>
      <c r="K5" s="200" t="s">
        <v>4</v>
      </c>
      <c r="L5" s="200" t="s">
        <v>5</v>
      </c>
      <c r="M5" s="200" t="s">
        <v>374</v>
      </c>
      <c r="N5" s="200" t="s">
        <v>381</v>
      </c>
      <c r="O5" s="200" t="s">
        <v>382</v>
      </c>
      <c r="P5" s="200" t="s">
        <v>4</v>
      </c>
      <c r="Q5" s="200" t="s">
        <v>5</v>
      </c>
      <c r="R5" s="200" t="s">
        <v>374</v>
      </c>
      <c r="S5" s="200" t="s">
        <v>381</v>
      </c>
      <c r="T5" s="200" t="s">
        <v>382</v>
      </c>
      <c r="U5" s="200" t="s">
        <v>4</v>
      </c>
      <c r="V5" s="200" t="s">
        <v>5</v>
      </c>
      <c r="W5" s="200" t="s">
        <v>374</v>
      </c>
      <c r="X5" s="200" t="s">
        <v>381</v>
      </c>
      <c r="Y5" s="200" t="s">
        <v>382</v>
      </c>
    </row>
    <row r="6" spans="1:27" s="3" customFormat="1" ht="23.25" customHeight="1" x14ac:dyDescent="0.2">
      <c r="A6" s="215"/>
      <c r="B6" s="201"/>
      <c r="C6" s="217"/>
      <c r="D6" s="58" t="s">
        <v>17</v>
      </c>
      <c r="E6" s="59" t="s">
        <v>18</v>
      </c>
      <c r="F6" s="58" t="s">
        <v>15</v>
      </c>
      <c r="G6" s="58" t="s">
        <v>17</v>
      </c>
      <c r="H6" s="59" t="s">
        <v>18</v>
      </c>
      <c r="I6" s="58" t="s">
        <v>15</v>
      </c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</row>
    <row r="7" spans="1:27" s="10" customFormat="1" ht="13.5" customHeight="1" x14ac:dyDescent="0.2">
      <c r="A7" s="33" t="s">
        <v>6</v>
      </c>
      <c r="B7" s="26" t="s">
        <v>43</v>
      </c>
      <c r="C7" s="26" t="s">
        <v>23</v>
      </c>
      <c r="D7" s="27">
        <v>1827</v>
      </c>
      <c r="E7" s="25">
        <v>2202</v>
      </c>
      <c r="F7" s="27">
        <f t="shared" ref="F7" si="0">SUM(D7:E7)</f>
        <v>4029</v>
      </c>
      <c r="G7" s="27">
        <v>1566</v>
      </c>
      <c r="H7" s="25">
        <v>1833</v>
      </c>
      <c r="I7" s="27">
        <f t="shared" ref="I7" si="1">SUM(G7:H7)</f>
        <v>3399</v>
      </c>
      <c r="J7" s="28">
        <f t="shared" ref="J7:J17" si="2">(I7-F7)*100/F7</f>
        <v>-15.636634400595682</v>
      </c>
      <c r="K7" s="26" t="s">
        <v>27</v>
      </c>
      <c r="L7" s="26" t="s">
        <v>24</v>
      </c>
      <c r="M7" s="27">
        <v>249</v>
      </c>
      <c r="N7" s="27">
        <v>238</v>
      </c>
      <c r="O7" s="28">
        <f t="shared" ref="O7:O23" si="3">(N7-M7)*100/M7</f>
        <v>-4.4176706827309236</v>
      </c>
      <c r="P7" s="26" t="s">
        <v>46</v>
      </c>
      <c r="Q7" s="26" t="s">
        <v>42</v>
      </c>
      <c r="R7" s="27">
        <v>7</v>
      </c>
      <c r="S7" s="27">
        <v>17</v>
      </c>
      <c r="T7" s="28">
        <f t="shared" ref="T7:T23" si="4">(S7-R7)*100/R7</f>
        <v>142.85714285714286</v>
      </c>
      <c r="U7" s="26" t="s">
        <v>28</v>
      </c>
      <c r="V7" s="26" t="s">
        <v>16</v>
      </c>
      <c r="W7" s="27">
        <v>339</v>
      </c>
      <c r="X7" s="27">
        <v>269</v>
      </c>
      <c r="Y7" s="28">
        <f t="shared" ref="Y7:Y23" si="5">(X7-W7)*100/W7</f>
        <v>-20.64896755162242</v>
      </c>
      <c r="AA7" s="16"/>
    </row>
    <row r="8" spans="1:27" s="10" customFormat="1" ht="13.5" customHeight="1" x14ac:dyDescent="0.2">
      <c r="A8" s="33" t="s">
        <v>7</v>
      </c>
      <c r="B8" s="26" t="s">
        <v>51</v>
      </c>
      <c r="C8" s="26" t="s">
        <v>52</v>
      </c>
      <c r="D8" s="27">
        <v>1464</v>
      </c>
      <c r="E8" s="25">
        <v>1849</v>
      </c>
      <c r="F8" s="27">
        <f t="shared" ref="F8" si="6">SUM(D8:E8)</f>
        <v>3313</v>
      </c>
      <c r="G8" s="27">
        <v>1466</v>
      </c>
      <c r="H8" s="25">
        <v>1828</v>
      </c>
      <c r="I8" s="27">
        <f t="shared" ref="I8:I15" si="7">SUM(G8:H8)</f>
        <v>3294</v>
      </c>
      <c r="J8" s="28">
        <f t="shared" si="2"/>
        <v>-0.57349833987322674</v>
      </c>
      <c r="K8" s="26" t="s">
        <v>53</v>
      </c>
      <c r="L8" s="26" t="s">
        <v>54</v>
      </c>
      <c r="M8" s="27">
        <v>182</v>
      </c>
      <c r="N8" s="27">
        <v>227</v>
      </c>
      <c r="O8" s="28">
        <f t="shared" si="3"/>
        <v>24.725274725274726</v>
      </c>
      <c r="P8" s="27" t="s">
        <v>58</v>
      </c>
      <c r="Q8" s="26" t="s">
        <v>55</v>
      </c>
      <c r="R8" s="25">
        <v>11</v>
      </c>
      <c r="S8" s="25">
        <v>7</v>
      </c>
      <c r="T8" s="28">
        <f t="shared" si="4"/>
        <v>-36.363636363636367</v>
      </c>
      <c r="U8" s="26" t="s">
        <v>56</v>
      </c>
      <c r="V8" s="26" t="s">
        <v>57</v>
      </c>
      <c r="W8" s="27">
        <v>214</v>
      </c>
      <c r="X8" s="27">
        <v>269</v>
      </c>
      <c r="Y8" s="28">
        <f t="shared" si="5"/>
        <v>25.700934579439252</v>
      </c>
      <c r="Z8" s="11"/>
      <c r="AA8" s="16"/>
    </row>
    <row r="9" spans="1:27" s="29" customFormat="1" ht="13.5" customHeight="1" x14ac:dyDescent="0.2">
      <c r="A9" s="33" t="s">
        <v>8</v>
      </c>
      <c r="B9" s="26" t="s">
        <v>61</v>
      </c>
      <c r="C9" s="26" t="s">
        <v>62</v>
      </c>
      <c r="D9" s="27">
        <v>1551</v>
      </c>
      <c r="E9" s="25">
        <v>1948</v>
      </c>
      <c r="F9" s="27">
        <f t="shared" ref="F9:F15" si="8">SUM(D9:E9)</f>
        <v>3499</v>
      </c>
      <c r="G9" s="27">
        <v>1385</v>
      </c>
      <c r="H9" s="25">
        <v>1351</v>
      </c>
      <c r="I9" s="27">
        <f t="shared" si="7"/>
        <v>2736</v>
      </c>
      <c r="J9" s="28">
        <f t="shared" si="2"/>
        <v>-21.80623035152901</v>
      </c>
      <c r="K9" s="26" t="s">
        <v>63</v>
      </c>
      <c r="L9" s="26" t="s">
        <v>64</v>
      </c>
      <c r="M9" s="27">
        <v>210</v>
      </c>
      <c r="N9" s="27">
        <v>219</v>
      </c>
      <c r="O9" s="28">
        <f t="shared" si="3"/>
        <v>4.2857142857142856</v>
      </c>
      <c r="P9" s="26" t="s">
        <v>377</v>
      </c>
      <c r="Q9" s="26" t="s">
        <v>66</v>
      </c>
      <c r="R9" s="27">
        <v>11</v>
      </c>
      <c r="S9" s="27">
        <v>8</v>
      </c>
      <c r="T9" s="28">
        <f t="shared" si="4"/>
        <v>-27.272727272727273</v>
      </c>
      <c r="U9" s="26" t="s">
        <v>67</v>
      </c>
      <c r="V9" s="26" t="s">
        <v>68</v>
      </c>
      <c r="W9" s="27">
        <v>240</v>
      </c>
      <c r="X9" s="27">
        <v>253</v>
      </c>
      <c r="Y9" s="28">
        <f t="shared" si="5"/>
        <v>5.416666666666667</v>
      </c>
      <c r="AA9" s="34"/>
    </row>
    <row r="10" spans="1:27" s="29" customFormat="1" ht="13.5" customHeight="1" x14ac:dyDescent="0.2">
      <c r="A10" s="42" t="s">
        <v>20</v>
      </c>
      <c r="B10" s="43" t="s">
        <v>69</v>
      </c>
      <c r="C10" s="43" t="s">
        <v>70</v>
      </c>
      <c r="D10" s="43">
        <f>SUM(D7:D9)</f>
        <v>4842</v>
      </c>
      <c r="E10" s="43">
        <f t="shared" ref="E10" si="9">SUM(E7:E9)</f>
        <v>5999</v>
      </c>
      <c r="F10" s="43">
        <f t="shared" si="8"/>
        <v>10841</v>
      </c>
      <c r="G10" s="43">
        <f>SUM(G7:G9)</f>
        <v>4417</v>
      </c>
      <c r="H10" s="43">
        <f t="shared" ref="H10" si="10">SUM(H7:H9)</f>
        <v>5012</v>
      </c>
      <c r="I10" s="43">
        <f t="shared" si="7"/>
        <v>9429</v>
      </c>
      <c r="J10" s="44">
        <f t="shared" si="2"/>
        <v>-13.024628724287428</v>
      </c>
      <c r="K10" s="43" t="s">
        <v>71</v>
      </c>
      <c r="L10" s="43" t="s">
        <v>72</v>
      </c>
      <c r="M10" s="43">
        <f>SUM(M7:M9)</f>
        <v>641</v>
      </c>
      <c r="N10" s="43">
        <f>SUM(N7:N9)</f>
        <v>684</v>
      </c>
      <c r="O10" s="44">
        <f t="shared" si="3"/>
        <v>6.7082683307332296</v>
      </c>
      <c r="P10" s="43" t="s">
        <v>73</v>
      </c>
      <c r="Q10" s="43" t="s">
        <v>74</v>
      </c>
      <c r="R10" s="43">
        <f>SUM(R7:R9)</f>
        <v>29</v>
      </c>
      <c r="S10" s="43">
        <f>SUM(S7:S9)</f>
        <v>32</v>
      </c>
      <c r="T10" s="44">
        <f t="shared" si="4"/>
        <v>10.344827586206897</v>
      </c>
      <c r="U10" s="43" t="s">
        <v>75</v>
      </c>
      <c r="V10" s="43" t="s">
        <v>76</v>
      </c>
      <c r="W10" s="43">
        <f>SUM(W7:W9)</f>
        <v>793</v>
      </c>
      <c r="X10" s="43">
        <f>SUM(X7:X9)</f>
        <v>791</v>
      </c>
      <c r="Y10" s="44">
        <f t="shared" si="5"/>
        <v>-0.25220680958385877</v>
      </c>
      <c r="AA10" s="34"/>
    </row>
    <row r="11" spans="1:27" s="9" customFormat="1" ht="11.25" customHeight="1" x14ac:dyDescent="0.2">
      <c r="A11" s="14" t="s">
        <v>9</v>
      </c>
      <c r="B11" s="12" t="s">
        <v>77</v>
      </c>
      <c r="C11" s="12" t="s">
        <v>78</v>
      </c>
      <c r="D11" s="27">
        <v>1597</v>
      </c>
      <c r="E11" s="27">
        <v>1962</v>
      </c>
      <c r="F11" s="27">
        <f t="shared" si="8"/>
        <v>3559</v>
      </c>
      <c r="G11" s="27">
        <v>1129</v>
      </c>
      <c r="H11" s="27">
        <v>1148</v>
      </c>
      <c r="I11" s="27">
        <f t="shared" si="7"/>
        <v>2277</v>
      </c>
      <c r="J11" s="28">
        <f t="shared" si="2"/>
        <v>-36.021354313009269</v>
      </c>
      <c r="K11" s="12" t="s">
        <v>79</v>
      </c>
      <c r="L11" s="12" t="s">
        <v>80</v>
      </c>
      <c r="M11" s="27">
        <v>278</v>
      </c>
      <c r="N11" s="27">
        <v>207</v>
      </c>
      <c r="O11" s="28">
        <f t="shared" si="3"/>
        <v>-25.53956834532374</v>
      </c>
      <c r="P11" s="12" t="s">
        <v>81</v>
      </c>
      <c r="Q11" s="12" t="s">
        <v>82</v>
      </c>
      <c r="R11" s="27">
        <v>9</v>
      </c>
      <c r="S11" s="25">
        <v>6</v>
      </c>
      <c r="T11" s="28">
        <f t="shared" si="4"/>
        <v>-33.333333333333336</v>
      </c>
      <c r="U11" s="12" t="s">
        <v>83</v>
      </c>
      <c r="V11" s="12" t="s">
        <v>84</v>
      </c>
      <c r="W11" s="27">
        <v>345</v>
      </c>
      <c r="X11" s="27">
        <v>247</v>
      </c>
      <c r="Y11" s="13">
        <f t="shared" si="5"/>
        <v>-28.405797101449274</v>
      </c>
      <c r="AA11" s="24"/>
    </row>
    <row r="12" spans="1:27" s="10" customFormat="1" ht="13.5" customHeight="1" x14ac:dyDescent="0.2">
      <c r="A12" s="32" t="s">
        <v>10</v>
      </c>
      <c r="B12" s="27" t="s">
        <v>85</v>
      </c>
      <c r="C12" s="26" t="s">
        <v>86</v>
      </c>
      <c r="D12" s="27">
        <v>1673</v>
      </c>
      <c r="E12" s="27">
        <v>1945</v>
      </c>
      <c r="F12" s="27">
        <f t="shared" si="8"/>
        <v>3618</v>
      </c>
      <c r="G12" s="27">
        <v>1429</v>
      </c>
      <c r="H12" s="27">
        <v>1423</v>
      </c>
      <c r="I12" s="27">
        <f t="shared" si="7"/>
        <v>2852</v>
      </c>
      <c r="J12" s="28">
        <f t="shared" si="2"/>
        <v>-21.171918186843559</v>
      </c>
      <c r="K12" s="27" t="s">
        <v>87</v>
      </c>
      <c r="L12" s="26" t="s">
        <v>88</v>
      </c>
      <c r="M12" s="27">
        <v>317</v>
      </c>
      <c r="N12" s="25">
        <v>283</v>
      </c>
      <c r="O12" s="28">
        <f t="shared" si="3"/>
        <v>-10.725552050473187</v>
      </c>
      <c r="P12" s="26" t="s">
        <v>359</v>
      </c>
      <c r="Q12" s="27" t="s">
        <v>90</v>
      </c>
      <c r="R12" s="27">
        <v>15</v>
      </c>
      <c r="S12" s="25">
        <v>6</v>
      </c>
      <c r="T12" s="28">
        <f t="shared" si="4"/>
        <v>-60</v>
      </c>
      <c r="U12" s="26" t="s">
        <v>91</v>
      </c>
      <c r="V12" s="26" t="s">
        <v>92</v>
      </c>
      <c r="W12" s="26">
        <v>388</v>
      </c>
      <c r="X12" s="25">
        <v>341</v>
      </c>
      <c r="Y12" s="28">
        <f t="shared" si="5"/>
        <v>-12.11340206185567</v>
      </c>
      <c r="AA12" s="16"/>
    </row>
    <row r="13" spans="1:27" s="29" customFormat="1" ht="13.5" customHeight="1" x14ac:dyDescent="0.2">
      <c r="A13" s="32" t="s">
        <v>11</v>
      </c>
      <c r="B13" s="26" t="s">
        <v>93</v>
      </c>
      <c r="C13" s="26" t="s">
        <v>94</v>
      </c>
      <c r="D13" s="27">
        <v>1728</v>
      </c>
      <c r="E13" s="27">
        <v>1938</v>
      </c>
      <c r="F13" s="27">
        <f t="shared" si="8"/>
        <v>3666</v>
      </c>
      <c r="G13" s="27">
        <v>1681</v>
      </c>
      <c r="H13" s="27">
        <v>1754</v>
      </c>
      <c r="I13" s="27">
        <f t="shared" si="7"/>
        <v>3435</v>
      </c>
      <c r="J13" s="28">
        <f t="shared" si="2"/>
        <v>-6.3011456628477909</v>
      </c>
      <c r="K13" s="26" t="s">
        <v>95</v>
      </c>
      <c r="L13" s="25" t="s">
        <v>96</v>
      </c>
      <c r="M13" s="27">
        <v>399</v>
      </c>
      <c r="N13" s="27">
        <v>366</v>
      </c>
      <c r="O13" s="28">
        <f t="shared" si="3"/>
        <v>-8.2706766917293226</v>
      </c>
      <c r="P13" s="26" t="s">
        <v>97</v>
      </c>
      <c r="Q13" s="25" t="s">
        <v>98</v>
      </c>
      <c r="R13" s="25">
        <v>13</v>
      </c>
      <c r="S13" s="25">
        <v>13</v>
      </c>
      <c r="T13" s="28">
        <f t="shared" si="4"/>
        <v>0</v>
      </c>
      <c r="U13" s="26" t="s">
        <v>99</v>
      </c>
      <c r="V13" s="25" t="s">
        <v>100</v>
      </c>
      <c r="W13" s="26">
        <v>504</v>
      </c>
      <c r="X13" s="26">
        <v>443</v>
      </c>
      <c r="Y13" s="28">
        <f t="shared" si="5"/>
        <v>-12.103174603174603</v>
      </c>
      <c r="AA13" s="34"/>
    </row>
    <row r="14" spans="1:27" s="29" customFormat="1" ht="13.5" customHeight="1" x14ac:dyDescent="0.2">
      <c r="A14" s="45" t="s">
        <v>22</v>
      </c>
      <c r="B14" s="43" t="s">
        <v>101</v>
      </c>
      <c r="C14" s="43" t="s">
        <v>102</v>
      </c>
      <c r="D14" s="43">
        <f>SUM(D11:D13)</f>
        <v>4998</v>
      </c>
      <c r="E14" s="43">
        <f>SUM(E11:E13)</f>
        <v>5845</v>
      </c>
      <c r="F14" s="43">
        <f t="shared" si="8"/>
        <v>10843</v>
      </c>
      <c r="G14" s="43">
        <f>SUM(G11:G13)</f>
        <v>4239</v>
      </c>
      <c r="H14" s="43">
        <f>SUM(H11:H13)</f>
        <v>4325</v>
      </c>
      <c r="I14" s="43">
        <f t="shared" si="7"/>
        <v>8564</v>
      </c>
      <c r="J14" s="44">
        <f t="shared" si="2"/>
        <v>-21.018168403578347</v>
      </c>
      <c r="K14" s="43" t="s">
        <v>103</v>
      </c>
      <c r="L14" s="43" t="s">
        <v>104</v>
      </c>
      <c r="M14" s="43">
        <f>SUM(M11:M13)</f>
        <v>994</v>
      </c>
      <c r="N14" s="43">
        <f>SUM(N11:N13)</f>
        <v>856</v>
      </c>
      <c r="O14" s="44">
        <f t="shared" si="3"/>
        <v>-13.883299798792757</v>
      </c>
      <c r="P14" s="43" t="s">
        <v>370</v>
      </c>
      <c r="Q14" s="43" t="s">
        <v>106</v>
      </c>
      <c r="R14" s="43">
        <f>SUM(R11:R13)</f>
        <v>37</v>
      </c>
      <c r="S14" s="43">
        <f>SUM(S11:S13)</f>
        <v>25</v>
      </c>
      <c r="T14" s="44">
        <f t="shared" si="4"/>
        <v>-32.432432432432435</v>
      </c>
      <c r="U14" s="43" t="s">
        <v>107</v>
      </c>
      <c r="V14" s="43" t="s">
        <v>108</v>
      </c>
      <c r="W14" s="43">
        <f>SUM(W11:W13)</f>
        <v>1237</v>
      </c>
      <c r="X14" s="43">
        <f>SUM(X11:X13)</f>
        <v>1031</v>
      </c>
      <c r="Y14" s="44">
        <f t="shared" si="5"/>
        <v>-16.653193209377527</v>
      </c>
      <c r="AA14" s="34"/>
    </row>
    <row r="15" spans="1:27" s="29" customFormat="1" ht="13.5" customHeight="1" x14ac:dyDescent="0.2">
      <c r="A15" s="33" t="s">
        <v>12</v>
      </c>
      <c r="B15" s="26" t="s">
        <v>109</v>
      </c>
      <c r="C15" s="26" t="s">
        <v>110</v>
      </c>
      <c r="D15" s="26">
        <v>1863</v>
      </c>
      <c r="E15" s="26">
        <v>1922</v>
      </c>
      <c r="F15" s="27">
        <f t="shared" si="8"/>
        <v>3785</v>
      </c>
      <c r="G15" s="26">
        <v>1673</v>
      </c>
      <c r="H15" s="26">
        <v>1943</v>
      </c>
      <c r="I15" s="27">
        <f t="shared" si="7"/>
        <v>3616</v>
      </c>
      <c r="J15" s="28">
        <f t="shared" si="2"/>
        <v>-4.4649933949801852</v>
      </c>
      <c r="K15" s="26" t="s">
        <v>111</v>
      </c>
      <c r="L15" s="25" t="s">
        <v>112</v>
      </c>
      <c r="M15" s="27">
        <v>404</v>
      </c>
      <c r="N15" s="27">
        <v>398</v>
      </c>
      <c r="O15" s="28">
        <f t="shared" si="3"/>
        <v>-1.4851485148514851</v>
      </c>
      <c r="P15" s="26" t="s">
        <v>368</v>
      </c>
      <c r="Q15" s="26" t="s">
        <v>114</v>
      </c>
      <c r="R15" s="27">
        <v>11</v>
      </c>
      <c r="S15" s="25">
        <v>6</v>
      </c>
      <c r="T15" s="28">
        <f t="shared" si="4"/>
        <v>-45.454545454545453</v>
      </c>
      <c r="U15" s="26" t="s">
        <v>115</v>
      </c>
      <c r="V15" s="26" t="s">
        <v>116</v>
      </c>
      <c r="W15" s="26">
        <v>509</v>
      </c>
      <c r="X15" s="26">
        <v>480</v>
      </c>
      <c r="Y15" s="28">
        <f t="shared" si="5"/>
        <v>-5.6974459724950881</v>
      </c>
      <c r="AA15" s="34"/>
    </row>
    <row r="16" spans="1:27" s="9" customFormat="1" ht="13.5" customHeight="1" x14ac:dyDescent="0.2">
      <c r="A16" s="33" t="s">
        <v>13</v>
      </c>
      <c r="B16" s="26" t="s">
        <v>117</v>
      </c>
      <c r="C16" s="26" t="s">
        <v>118</v>
      </c>
      <c r="D16" s="26">
        <v>1889</v>
      </c>
      <c r="E16" s="26">
        <v>1935</v>
      </c>
      <c r="F16" s="27">
        <f>SUM(D16:E16)</f>
        <v>3824</v>
      </c>
      <c r="G16" s="26">
        <v>1710</v>
      </c>
      <c r="H16" s="26">
        <v>2139</v>
      </c>
      <c r="I16" s="27">
        <f>SUM(G16:H16)</f>
        <v>3849</v>
      </c>
      <c r="J16" s="28">
        <f t="shared" si="2"/>
        <v>0.65376569037656906</v>
      </c>
      <c r="K16" s="26" t="s">
        <v>91</v>
      </c>
      <c r="L16" s="26" t="s">
        <v>119</v>
      </c>
      <c r="M16" s="27">
        <v>412</v>
      </c>
      <c r="N16" s="27">
        <v>365</v>
      </c>
      <c r="O16" s="28">
        <f t="shared" si="3"/>
        <v>-11.407766990291263</v>
      </c>
      <c r="P16" s="26" t="s">
        <v>384</v>
      </c>
      <c r="Q16" s="26" t="s">
        <v>121</v>
      </c>
      <c r="R16" s="25">
        <v>10</v>
      </c>
      <c r="S16" s="25">
        <v>17</v>
      </c>
      <c r="T16" s="28">
        <f t="shared" si="4"/>
        <v>70</v>
      </c>
      <c r="U16" s="26" t="s">
        <v>122</v>
      </c>
      <c r="V16" s="26" t="s">
        <v>123</v>
      </c>
      <c r="W16" s="26">
        <v>495</v>
      </c>
      <c r="X16" s="26">
        <v>441</v>
      </c>
      <c r="Y16" s="28">
        <f t="shared" si="5"/>
        <v>-10.909090909090908</v>
      </c>
      <c r="AA16" s="20"/>
    </row>
    <row r="17" spans="1:31" s="29" customFormat="1" ht="13.5" customHeight="1" x14ac:dyDescent="0.2">
      <c r="A17" s="32" t="s">
        <v>14</v>
      </c>
      <c r="B17" s="26" t="s">
        <v>124</v>
      </c>
      <c r="C17" s="26" t="s">
        <v>125</v>
      </c>
      <c r="D17" s="31">
        <v>1827</v>
      </c>
      <c r="E17" s="26">
        <v>2075</v>
      </c>
      <c r="F17" s="27">
        <f>SUM(D17:E17)</f>
        <v>3902</v>
      </c>
      <c r="G17" s="31">
        <v>1753</v>
      </c>
      <c r="H17" s="26">
        <v>2184</v>
      </c>
      <c r="I17" s="27">
        <f>SUM(G17:H17)</f>
        <v>3937</v>
      </c>
      <c r="J17" s="28">
        <f t="shared" si="2"/>
        <v>0.89697590978985131</v>
      </c>
      <c r="K17" s="26" t="s">
        <v>126</v>
      </c>
      <c r="L17" s="26" t="s">
        <v>360</v>
      </c>
      <c r="M17" s="27">
        <v>367</v>
      </c>
      <c r="N17" s="27">
        <v>385</v>
      </c>
      <c r="O17" s="28">
        <f t="shared" si="3"/>
        <v>4.9046321525885554</v>
      </c>
      <c r="P17" s="26" t="s">
        <v>386</v>
      </c>
      <c r="Q17" s="26" t="s">
        <v>129</v>
      </c>
      <c r="R17" s="25">
        <v>7</v>
      </c>
      <c r="S17" s="25">
        <v>18</v>
      </c>
      <c r="T17" s="28">
        <f t="shared" si="4"/>
        <v>157.14285714285714</v>
      </c>
      <c r="U17" s="26" t="s">
        <v>130</v>
      </c>
      <c r="V17" s="26" t="s">
        <v>131</v>
      </c>
      <c r="W17" s="26">
        <v>428</v>
      </c>
      <c r="X17" s="26">
        <v>493</v>
      </c>
      <c r="Y17" s="28">
        <f t="shared" si="5"/>
        <v>15.186915887850468</v>
      </c>
    </row>
    <row r="18" spans="1:31" s="29" customFormat="1" ht="13.5" customHeight="1" x14ac:dyDescent="0.2">
      <c r="A18" s="45" t="s">
        <v>21</v>
      </c>
      <c r="B18" s="43" t="s">
        <v>132</v>
      </c>
      <c r="C18" s="43" t="s">
        <v>133</v>
      </c>
      <c r="D18" s="43">
        <f t="shared" ref="D18:F18" si="11">SUM(D15:D17)</f>
        <v>5579</v>
      </c>
      <c r="E18" s="43">
        <f t="shared" si="11"/>
        <v>5932</v>
      </c>
      <c r="F18" s="43">
        <f t="shared" si="11"/>
        <v>11511</v>
      </c>
      <c r="G18" s="43">
        <f t="shared" ref="G18:I18" si="12">SUM(G15:G17)</f>
        <v>5136</v>
      </c>
      <c r="H18" s="43">
        <f t="shared" si="12"/>
        <v>6266</v>
      </c>
      <c r="I18" s="43">
        <f t="shared" si="12"/>
        <v>11402</v>
      </c>
      <c r="J18" s="44">
        <f>(I18-F18)*100/F18</f>
        <v>-0.94692033706889067</v>
      </c>
      <c r="K18" s="43" t="s">
        <v>134</v>
      </c>
      <c r="L18" s="43" t="s">
        <v>135</v>
      </c>
      <c r="M18" s="43">
        <f>SUM(M15:M17)</f>
        <v>1183</v>
      </c>
      <c r="N18" s="43">
        <f>SUM(N15:N17)</f>
        <v>1148</v>
      </c>
      <c r="O18" s="44">
        <f t="shared" si="3"/>
        <v>-2.9585798816568047</v>
      </c>
      <c r="P18" s="43" t="s">
        <v>385</v>
      </c>
      <c r="Q18" s="43" t="s">
        <v>137</v>
      </c>
      <c r="R18" s="43">
        <f>SUM(R15:R17)</f>
        <v>28</v>
      </c>
      <c r="S18" s="43">
        <f>SUM(S15:S17)</f>
        <v>41</v>
      </c>
      <c r="T18" s="44">
        <f t="shared" si="4"/>
        <v>46.428571428571431</v>
      </c>
      <c r="U18" s="43" t="s">
        <v>138</v>
      </c>
      <c r="V18" s="43" t="s">
        <v>139</v>
      </c>
      <c r="W18" s="43">
        <f>SUM(W15:W17)</f>
        <v>1432</v>
      </c>
      <c r="X18" s="43">
        <f>SUM(X15:X17)</f>
        <v>1414</v>
      </c>
      <c r="Y18" s="44">
        <f t="shared" si="5"/>
        <v>-1.2569832402234637</v>
      </c>
      <c r="Z18" s="30"/>
    </row>
    <row r="19" spans="1:31" s="29" customFormat="1" ht="13.5" customHeight="1" x14ac:dyDescent="0.2">
      <c r="A19" s="32" t="s">
        <v>47</v>
      </c>
      <c r="B19" s="26" t="s">
        <v>140</v>
      </c>
      <c r="C19" s="26" t="s">
        <v>141</v>
      </c>
      <c r="D19" s="27">
        <v>1931</v>
      </c>
      <c r="E19" s="26">
        <v>2024</v>
      </c>
      <c r="F19" s="27">
        <f>SUM(D19:E19)</f>
        <v>3955</v>
      </c>
      <c r="G19" s="27">
        <v>1644</v>
      </c>
      <c r="H19" s="26">
        <v>2001</v>
      </c>
      <c r="I19" s="27">
        <f>SUM(G19:H19)</f>
        <v>3645</v>
      </c>
      <c r="J19" s="28">
        <f t="shared" ref="J19:J20" si="13">(I19-F19)*100/F19</f>
        <v>-7.8381795195954487</v>
      </c>
      <c r="K19" s="26" t="s">
        <v>142</v>
      </c>
      <c r="L19" s="26" t="s">
        <v>143</v>
      </c>
      <c r="M19" s="27">
        <v>322</v>
      </c>
      <c r="N19" s="27">
        <v>288</v>
      </c>
      <c r="O19" s="28">
        <f t="shared" si="3"/>
        <v>-10.559006211180124</v>
      </c>
      <c r="P19" s="26" t="s">
        <v>387</v>
      </c>
      <c r="Q19" s="26" t="s">
        <v>145</v>
      </c>
      <c r="R19" s="27">
        <v>11</v>
      </c>
      <c r="S19" s="25">
        <v>11</v>
      </c>
      <c r="T19" s="28">
        <f t="shared" si="4"/>
        <v>0</v>
      </c>
      <c r="U19" s="26" t="s">
        <v>146</v>
      </c>
      <c r="V19" s="26" t="s">
        <v>147</v>
      </c>
      <c r="W19" s="26">
        <v>407</v>
      </c>
      <c r="X19" s="26">
        <v>321</v>
      </c>
      <c r="Y19" s="28">
        <f t="shared" si="5"/>
        <v>-21.13022113022113</v>
      </c>
      <c r="Z19" s="30"/>
    </row>
    <row r="20" spans="1:31" s="29" customFormat="1" ht="13.5" customHeight="1" x14ac:dyDescent="0.2">
      <c r="A20" s="33" t="s">
        <v>48</v>
      </c>
      <c r="B20" s="26" t="s">
        <v>148</v>
      </c>
      <c r="C20" s="26" t="s">
        <v>149</v>
      </c>
      <c r="D20" s="26">
        <v>1763</v>
      </c>
      <c r="E20" s="25">
        <v>1872</v>
      </c>
      <c r="F20" s="27">
        <f>SUM(D20:E20)</f>
        <v>3635</v>
      </c>
      <c r="G20" s="26">
        <v>1449</v>
      </c>
      <c r="H20" s="25">
        <v>1708</v>
      </c>
      <c r="I20" s="27">
        <f>SUM(G20:H20)</f>
        <v>3157</v>
      </c>
      <c r="J20" s="28">
        <f t="shared" si="13"/>
        <v>-13.149931224209078</v>
      </c>
      <c r="K20" s="26" t="s">
        <v>150</v>
      </c>
      <c r="L20" s="26" t="s">
        <v>151</v>
      </c>
      <c r="M20" s="27">
        <v>280</v>
      </c>
      <c r="N20" s="27">
        <v>219</v>
      </c>
      <c r="O20" s="28">
        <f t="shared" si="3"/>
        <v>-21.785714285714285</v>
      </c>
      <c r="P20" s="26" t="s">
        <v>371</v>
      </c>
      <c r="Q20" s="26" t="s">
        <v>153</v>
      </c>
      <c r="R20" s="27">
        <v>15</v>
      </c>
      <c r="S20" s="27">
        <v>16</v>
      </c>
      <c r="T20" s="28">
        <f t="shared" si="4"/>
        <v>6.666666666666667</v>
      </c>
      <c r="U20" s="26" t="s">
        <v>154</v>
      </c>
      <c r="V20" s="26" t="s">
        <v>155</v>
      </c>
      <c r="W20" s="26">
        <v>318</v>
      </c>
      <c r="X20" s="26">
        <v>256</v>
      </c>
      <c r="Y20" s="28">
        <f t="shared" si="5"/>
        <v>-19.49685534591195</v>
      </c>
      <c r="Z20" s="30"/>
    </row>
    <row r="21" spans="1:31" s="29" customFormat="1" ht="13.5" customHeight="1" x14ac:dyDescent="0.2">
      <c r="A21" s="32" t="s">
        <v>50</v>
      </c>
      <c r="B21" s="26" t="s">
        <v>156</v>
      </c>
      <c r="C21" s="26" t="s">
        <v>157</v>
      </c>
      <c r="D21" s="26">
        <v>1749</v>
      </c>
      <c r="E21" s="26">
        <v>1411</v>
      </c>
      <c r="F21" s="27">
        <f>SUM(D21:E21)</f>
        <v>3160</v>
      </c>
      <c r="G21" s="26">
        <v>1449</v>
      </c>
      <c r="H21" s="26">
        <v>1521</v>
      </c>
      <c r="I21" s="27">
        <f>SUM(G21:H21)</f>
        <v>2970</v>
      </c>
      <c r="J21" s="28">
        <f>(I21-F21)*100/F21</f>
        <v>-6.0126582278481013</v>
      </c>
      <c r="K21" s="26" t="s">
        <v>158</v>
      </c>
      <c r="L21" s="26" t="s">
        <v>159</v>
      </c>
      <c r="M21" s="27">
        <v>309</v>
      </c>
      <c r="N21" s="27">
        <v>208</v>
      </c>
      <c r="O21" s="28">
        <f t="shared" si="3"/>
        <v>-32.686084142394819</v>
      </c>
      <c r="P21" s="26" t="s">
        <v>160</v>
      </c>
      <c r="Q21" s="26" t="s">
        <v>161</v>
      </c>
      <c r="R21" s="27">
        <v>12</v>
      </c>
      <c r="S21" s="27">
        <v>14</v>
      </c>
      <c r="T21" s="28">
        <f t="shared" si="4"/>
        <v>16.666666666666668</v>
      </c>
      <c r="U21" s="26" t="s">
        <v>162</v>
      </c>
      <c r="V21" s="26" t="s">
        <v>163</v>
      </c>
      <c r="W21" s="26">
        <v>372</v>
      </c>
      <c r="X21" s="26">
        <v>246</v>
      </c>
      <c r="Y21" s="28">
        <f t="shared" si="5"/>
        <v>-33.87096774193548</v>
      </c>
      <c r="Z21" s="74"/>
    </row>
    <row r="22" spans="1:31" s="29" customFormat="1" ht="13.5" customHeight="1" x14ac:dyDescent="0.2">
      <c r="A22" s="45" t="s">
        <v>49</v>
      </c>
      <c r="B22" s="43" t="s">
        <v>164</v>
      </c>
      <c r="C22" s="43" t="s">
        <v>165</v>
      </c>
      <c r="D22" s="43">
        <f t="shared" ref="D22:F22" si="14">SUM(D19:D21)</f>
        <v>5443</v>
      </c>
      <c r="E22" s="43">
        <f t="shared" si="14"/>
        <v>5307</v>
      </c>
      <c r="F22" s="43">
        <f t="shared" si="14"/>
        <v>10750</v>
      </c>
      <c r="G22" s="43">
        <f t="shared" ref="G22:I22" si="15">SUM(G19:G21)</f>
        <v>4542</v>
      </c>
      <c r="H22" s="43">
        <f t="shared" si="15"/>
        <v>5230</v>
      </c>
      <c r="I22" s="43">
        <f t="shared" si="15"/>
        <v>9772</v>
      </c>
      <c r="J22" s="44">
        <f>(I22-F22)*100/F22</f>
        <v>-9.097674418604651</v>
      </c>
      <c r="K22" s="43" t="s">
        <v>166</v>
      </c>
      <c r="L22" s="43" t="s">
        <v>167</v>
      </c>
      <c r="M22" s="43">
        <f>SUM(M19:M21)</f>
        <v>911</v>
      </c>
      <c r="N22" s="43">
        <f>SUM(N19:N21)</f>
        <v>715</v>
      </c>
      <c r="O22" s="44">
        <f t="shared" si="3"/>
        <v>-21.514818880351264</v>
      </c>
      <c r="P22" s="43" t="s">
        <v>365</v>
      </c>
      <c r="Q22" s="43" t="s">
        <v>169</v>
      </c>
      <c r="R22" s="43">
        <f>SUM(R19:R21)</f>
        <v>38</v>
      </c>
      <c r="S22" s="43">
        <f>SUM(S19:S21)</f>
        <v>41</v>
      </c>
      <c r="T22" s="44">
        <f t="shared" si="4"/>
        <v>7.8947368421052628</v>
      </c>
      <c r="U22" s="43" t="s">
        <v>170</v>
      </c>
      <c r="V22" s="43" t="s">
        <v>171</v>
      </c>
      <c r="W22" s="43">
        <f>SUM(W19:W21)</f>
        <v>1097</v>
      </c>
      <c r="X22" s="43">
        <f>SUM(X19:X21)</f>
        <v>823</v>
      </c>
      <c r="Y22" s="44">
        <f t="shared" si="5"/>
        <v>-24.97721057429353</v>
      </c>
      <c r="Z22" s="30"/>
      <c r="AA22" s="30"/>
    </row>
    <row r="23" spans="1:31" s="77" customFormat="1" ht="13.5" customHeight="1" x14ac:dyDescent="0.2">
      <c r="A23" s="68" t="s">
        <v>15</v>
      </c>
      <c r="B23" s="38" t="s">
        <v>172</v>
      </c>
      <c r="C23" s="38" t="s">
        <v>173</v>
      </c>
      <c r="D23" s="38">
        <f t="shared" ref="D23:I23" si="16">D10+D14+D18+D22</f>
        <v>20862</v>
      </c>
      <c r="E23" s="38">
        <f t="shared" si="16"/>
        <v>23083</v>
      </c>
      <c r="F23" s="38">
        <f t="shared" si="16"/>
        <v>43945</v>
      </c>
      <c r="G23" s="38">
        <f t="shared" si="16"/>
        <v>18334</v>
      </c>
      <c r="H23" s="38">
        <f t="shared" si="16"/>
        <v>20833</v>
      </c>
      <c r="I23" s="38">
        <f t="shared" si="16"/>
        <v>39167</v>
      </c>
      <c r="J23" s="69">
        <f t="shared" ref="J23:J24" si="17">(I23-F23)*100/F23</f>
        <v>-10.872681761292524</v>
      </c>
      <c r="K23" s="38" t="s">
        <v>174</v>
      </c>
      <c r="L23" s="38" t="s">
        <v>175</v>
      </c>
      <c r="M23" s="38">
        <f t="shared" ref="M23:N23" si="18">M10+M14+M18+M22</f>
        <v>3729</v>
      </c>
      <c r="N23" s="38">
        <f t="shared" si="18"/>
        <v>3403</v>
      </c>
      <c r="O23" s="69">
        <f t="shared" si="3"/>
        <v>-8.7422901582193617</v>
      </c>
      <c r="P23" s="38" t="s">
        <v>389</v>
      </c>
      <c r="Q23" s="38" t="s">
        <v>177</v>
      </c>
      <c r="R23" s="38">
        <f t="shared" ref="R23:S23" si="19">R10+R14+R18+R22</f>
        <v>132</v>
      </c>
      <c r="S23" s="38">
        <f t="shared" si="19"/>
        <v>139</v>
      </c>
      <c r="T23" s="69">
        <f t="shared" si="4"/>
        <v>5.3030303030303028</v>
      </c>
      <c r="U23" s="38" t="s">
        <v>363</v>
      </c>
      <c r="V23" s="38" t="s">
        <v>364</v>
      </c>
      <c r="W23" s="38">
        <f t="shared" ref="W23:X23" si="20">W10+W14+W18+W22</f>
        <v>4559</v>
      </c>
      <c r="X23" s="38">
        <f t="shared" si="20"/>
        <v>4059</v>
      </c>
      <c r="Y23" s="69">
        <f t="shared" si="5"/>
        <v>-10.967317394165388</v>
      </c>
      <c r="Z23" s="143">
        <f t="shared" ref="Z23" si="21">Z10</f>
        <v>0</v>
      </c>
      <c r="AA23" s="142"/>
    </row>
    <row r="24" spans="1:31" s="146" customFormat="1" ht="13.5" customHeight="1" x14ac:dyDescent="0.2">
      <c r="A24" s="71" t="s">
        <v>45</v>
      </c>
      <c r="B24" s="72" t="s">
        <v>180</v>
      </c>
      <c r="C24" s="72" t="s">
        <v>181</v>
      </c>
      <c r="D24" s="72"/>
      <c r="E24" s="72"/>
      <c r="F24" s="72">
        <v>673</v>
      </c>
      <c r="G24" s="72"/>
      <c r="H24" s="72"/>
      <c r="I24" s="72">
        <v>742</v>
      </c>
      <c r="J24" s="70">
        <f t="shared" si="17"/>
        <v>10.252600297176821</v>
      </c>
      <c r="K24" s="72" t="s">
        <v>379</v>
      </c>
      <c r="L24" s="72" t="s">
        <v>183</v>
      </c>
      <c r="M24" s="72">
        <v>173</v>
      </c>
      <c r="N24" s="72">
        <v>201</v>
      </c>
      <c r="O24" s="70">
        <f>(N24-M24)*100/M24</f>
        <v>16.184971098265898</v>
      </c>
      <c r="P24" s="72" t="s">
        <v>184</v>
      </c>
      <c r="Q24" s="72" t="s">
        <v>185</v>
      </c>
      <c r="R24" s="72">
        <v>14</v>
      </c>
      <c r="S24" s="72">
        <v>7</v>
      </c>
      <c r="T24" s="70">
        <f>(S24-R24)*100/R24</f>
        <v>-50</v>
      </c>
      <c r="U24" s="72" t="s">
        <v>388</v>
      </c>
      <c r="V24" s="72" t="s">
        <v>187</v>
      </c>
      <c r="W24" s="72">
        <v>232</v>
      </c>
      <c r="X24" s="72">
        <v>263</v>
      </c>
      <c r="Y24" s="70">
        <f>(X24-W24)*100/W24</f>
        <v>13.362068965517242</v>
      </c>
      <c r="AC24" s="29"/>
      <c r="AD24" s="29"/>
      <c r="AE24" s="29"/>
    </row>
    <row r="25" spans="1:31" s="29" customFormat="1" ht="13.5" customHeight="1" x14ac:dyDescent="0.2">
      <c r="A25" s="57" t="s">
        <v>30</v>
      </c>
      <c r="B25" s="46"/>
      <c r="C25" s="46"/>
      <c r="D25" s="46"/>
      <c r="E25" s="46"/>
      <c r="F25" s="46"/>
      <c r="G25" s="46"/>
      <c r="H25" s="46"/>
      <c r="I25" s="46"/>
      <c r="J25" s="47"/>
      <c r="K25" s="46"/>
      <c r="L25" s="39"/>
      <c r="M25" s="39"/>
      <c r="N25" s="39"/>
      <c r="O25" s="40"/>
      <c r="P25" s="39"/>
      <c r="Q25" s="39"/>
      <c r="R25" s="41"/>
      <c r="S25" s="41"/>
      <c r="T25" s="40"/>
      <c r="U25" s="107"/>
      <c r="V25" s="107"/>
      <c r="W25" s="107"/>
      <c r="X25" s="39"/>
      <c r="Y25" s="40"/>
      <c r="AC25" s="77"/>
      <c r="AD25" s="77"/>
      <c r="AE25" s="77"/>
    </row>
    <row r="26" spans="1:31" ht="13.5" customHeight="1" x14ac:dyDescent="0.2">
      <c r="A26" s="22" t="s">
        <v>356</v>
      </c>
      <c r="B26" s="22"/>
      <c r="C26" s="23"/>
      <c r="D26" s="22"/>
      <c r="E26" s="22"/>
      <c r="F26" s="22"/>
      <c r="G26" s="22"/>
      <c r="H26" s="22"/>
      <c r="I26" s="22"/>
      <c r="T26" s="37"/>
      <c r="U26" s="16"/>
      <c r="V26" s="16"/>
    </row>
    <row r="27" spans="1:31" x14ac:dyDescent="0.2">
      <c r="A27" s="35" t="s">
        <v>19</v>
      </c>
      <c r="B27" s="4"/>
      <c r="D27" s="4"/>
      <c r="E27" s="4"/>
      <c r="F27" s="4"/>
      <c r="G27" s="4"/>
      <c r="H27" s="4"/>
      <c r="I27" s="4"/>
      <c r="J27" s="4"/>
      <c r="K27" s="5"/>
      <c r="L27" s="5"/>
      <c r="M27" s="6"/>
      <c r="N27" s="5"/>
      <c r="O27" s="5"/>
      <c r="P27" s="16"/>
      <c r="Q27" s="16"/>
      <c r="R27" s="21"/>
      <c r="S27" s="5"/>
      <c r="T27" s="16"/>
      <c r="U27" s="16"/>
      <c r="V27" s="16"/>
      <c r="W27" s="6"/>
      <c r="X27" s="5"/>
      <c r="AB27" s="177"/>
    </row>
    <row r="28" spans="1:31" x14ac:dyDescent="0.2">
      <c r="A28" s="35" t="s">
        <v>26</v>
      </c>
      <c r="B28" s="4"/>
      <c r="D28" s="4"/>
      <c r="E28" s="4"/>
      <c r="F28" s="4"/>
      <c r="G28" s="4"/>
      <c r="H28" s="4"/>
      <c r="I28" s="4"/>
      <c r="J28" s="4"/>
      <c r="K28" s="5"/>
      <c r="L28" s="5"/>
      <c r="M28" s="6"/>
      <c r="N28" s="5"/>
      <c r="O28" s="5"/>
      <c r="P28" s="16"/>
      <c r="Q28" s="16"/>
      <c r="R28" s="6"/>
      <c r="S28" s="7"/>
      <c r="T28" s="16"/>
      <c r="U28" s="16"/>
      <c r="V28" s="47"/>
      <c r="W28" s="6"/>
    </row>
    <row r="29" spans="1:31" x14ac:dyDescent="0.2">
      <c r="A29" s="35"/>
      <c r="B29" s="4"/>
      <c r="D29" s="4"/>
      <c r="E29" s="4"/>
      <c r="F29" s="4"/>
      <c r="G29" s="4"/>
      <c r="H29" s="4"/>
      <c r="I29" s="4"/>
      <c r="J29" s="4"/>
      <c r="K29" s="5"/>
      <c r="L29" s="5"/>
      <c r="M29" s="6"/>
      <c r="N29" s="5"/>
      <c r="O29" s="5"/>
      <c r="P29" s="16"/>
      <c r="Q29" s="16"/>
      <c r="R29" s="6"/>
      <c r="S29" s="7"/>
      <c r="T29" s="16"/>
      <c r="U29" s="16"/>
      <c r="V29" s="47"/>
      <c r="W29" s="6"/>
      <c r="AB29" s="177"/>
    </row>
    <row r="30" spans="1:31" x14ac:dyDescent="0.2">
      <c r="A30" s="35"/>
      <c r="B30" s="4"/>
      <c r="C30" s="224"/>
      <c r="D30" s="225"/>
      <c r="E30" s="225"/>
      <c r="F30" s="225"/>
      <c r="G30" s="225"/>
      <c r="H30" s="225"/>
      <c r="I30" s="225"/>
      <c r="J30" s="225"/>
      <c r="K30" s="226"/>
      <c r="L30" s="5"/>
      <c r="M30" s="6"/>
      <c r="N30" s="5"/>
      <c r="O30" s="5"/>
      <c r="P30" s="16"/>
      <c r="Q30" s="16"/>
      <c r="R30" s="6"/>
      <c r="S30" s="7"/>
      <c r="T30" s="16"/>
      <c r="U30" s="16"/>
      <c r="V30" s="47"/>
      <c r="W30" s="6"/>
      <c r="AB30" s="152"/>
    </row>
    <row r="31" spans="1:31" s="152" customFormat="1" ht="14.25" customHeight="1" x14ac:dyDescent="0.25">
      <c r="A31" s="156"/>
      <c r="B31" s="156"/>
      <c r="C31" s="205" t="s">
        <v>31</v>
      </c>
      <c r="D31" s="206"/>
      <c r="E31" s="207"/>
      <c r="F31" s="205" t="s">
        <v>32</v>
      </c>
      <c r="G31" s="206"/>
      <c r="H31" s="207"/>
      <c r="I31" s="208" t="s">
        <v>41</v>
      </c>
      <c r="J31" s="208"/>
      <c r="K31" s="208"/>
      <c r="L31" s="157"/>
      <c r="P31" s="34"/>
      <c r="Q31" s="34"/>
      <c r="R31" s="153"/>
      <c r="S31" s="154"/>
      <c r="T31" s="155"/>
      <c r="U31" s="34"/>
      <c r="V31" s="34"/>
    </row>
    <row r="32" spans="1:31" s="152" customFormat="1" ht="14.25" customHeight="1" x14ac:dyDescent="0.25">
      <c r="A32" s="156"/>
      <c r="B32" s="156"/>
      <c r="C32" s="171" t="s">
        <v>374</v>
      </c>
      <c r="D32" s="171" t="s">
        <v>381</v>
      </c>
      <c r="E32" s="171" t="s">
        <v>33</v>
      </c>
      <c r="F32" s="171" t="s">
        <v>374</v>
      </c>
      <c r="G32" s="171" t="s">
        <v>381</v>
      </c>
      <c r="H32" s="171" t="s">
        <v>33</v>
      </c>
      <c r="I32" s="171" t="s">
        <v>374</v>
      </c>
      <c r="J32" s="171" t="s">
        <v>381</v>
      </c>
      <c r="K32" s="171" t="s">
        <v>33</v>
      </c>
      <c r="O32" s="34"/>
      <c r="P32" s="158"/>
      <c r="Q32" s="153"/>
      <c r="R32" s="154"/>
      <c r="S32" s="155"/>
      <c r="T32" s="34"/>
      <c r="U32" s="34"/>
      <c r="AB32" s="177"/>
    </row>
    <row r="33" spans="1:28" s="152" customFormat="1" ht="15" customHeight="1" x14ac:dyDescent="0.25">
      <c r="A33" s="53" t="s">
        <v>34</v>
      </c>
      <c r="B33" s="54"/>
      <c r="C33" s="79">
        <v>40</v>
      </c>
      <c r="D33" s="79">
        <v>43</v>
      </c>
      <c r="E33" s="65">
        <f t="shared" ref="E33:E34" si="22">(D33-C33)/C33</f>
        <v>7.4999999999999997E-2</v>
      </c>
      <c r="F33" s="64">
        <v>794</v>
      </c>
      <c r="G33" s="64">
        <v>639</v>
      </c>
      <c r="H33" s="65">
        <f t="shared" ref="H33:H39" si="23">(G33-F33)/F33</f>
        <v>-0.19521410579345089</v>
      </c>
      <c r="I33" s="25">
        <f t="shared" ref="I33:J37" si="24">C33+F33</f>
        <v>834</v>
      </c>
      <c r="J33" s="64">
        <f t="shared" si="24"/>
        <v>682</v>
      </c>
      <c r="K33" s="65">
        <f t="shared" ref="K33:K39" si="25">(J33-I33)/I33</f>
        <v>-0.18225419664268586</v>
      </c>
      <c r="L33" s="159"/>
      <c r="M33" s="159"/>
      <c r="N33" s="221">
        <f>D33/S23</f>
        <v>0.30935251798561153</v>
      </c>
      <c r="O33" s="221"/>
      <c r="P33" s="160"/>
      <c r="Q33" s="153"/>
      <c r="R33" s="154"/>
      <c r="S33" s="155"/>
      <c r="T33" s="34"/>
      <c r="U33" s="34"/>
      <c r="AB33" s="177"/>
    </row>
    <row r="34" spans="1:28" s="152" customFormat="1" ht="15" customHeight="1" x14ac:dyDescent="0.25">
      <c r="A34" s="55" t="s">
        <v>383</v>
      </c>
      <c r="B34" s="56"/>
      <c r="C34" s="64">
        <v>9</v>
      </c>
      <c r="D34" s="64">
        <v>17</v>
      </c>
      <c r="E34" s="65">
        <f t="shared" si="22"/>
        <v>0.88888888888888884</v>
      </c>
      <c r="F34" s="64">
        <v>613</v>
      </c>
      <c r="G34" s="64">
        <v>664</v>
      </c>
      <c r="H34" s="65">
        <f t="shared" si="23"/>
        <v>8.3197389885807507E-2</v>
      </c>
      <c r="I34" s="25">
        <f t="shared" si="24"/>
        <v>622</v>
      </c>
      <c r="J34" s="64">
        <f t="shared" si="24"/>
        <v>681</v>
      </c>
      <c r="K34" s="65">
        <f t="shared" si="25"/>
        <v>9.4855305466237938E-2</v>
      </c>
      <c r="L34" s="159"/>
      <c r="M34" s="159"/>
      <c r="N34" s="34"/>
      <c r="O34" s="34"/>
      <c r="P34" s="34"/>
      <c r="Q34" s="34"/>
      <c r="R34" s="34"/>
      <c r="S34" s="155"/>
      <c r="T34" s="34"/>
      <c r="U34" s="34"/>
    </row>
    <row r="35" spans="1:28" s="152" customFormat="1" ht="15" customHeight="1" x14ac:dyDescent="0.25">
      <c r="A35" s="53" t="s">
        <v>36</v>
      </c>
      <c r="B35" s="54"/>
      <c r="C35" s="64">
        <v>1</v>
      </c>
      <c r="D35" s="64">
        <v>2</v>
      </c>
      <c r="E35" s="25" t="s">
        <v>29</v>
      </c>
      <c r="F35" s="64">
        <v>130</v>
      </c>
      <c r="G35" s="64">
        <v>122</v>
      </c>
      <c r="H35" s="65">
        <f t="shared" si="23"/>
        <v>-6.1538461538461542E-2</v>
      </c>
      <c r="I35" s="25">
        <f t="shared" si="24"/>
        <v>131</v>
      </c>
      <c r="J35" s="64">
        <f t="shared" si="24"/>
        <v>124</v>
      </c>
      <c r="K35" s="65">
        <f t="shared" si="25"/>
        <v>-5.3435114503816793E-2</v>
      </c>
      <c r="L35" s="159"/>
      <c r="M35" s="159"/>
      <c r="O35" s="34"/>
      <c r="P35" s="34"/>
      <c r="Q35" s="153"/>
      <c r="R35" s="154"/>
      <c r="S35" s="155"/>
      <c r="T35" s="34"/>
      <c r="U35" s="34"/>
    </row>
    <row r="36" spans="1:28" s="152" customFormat="1" ht="15" customHeight="1" x14ac:dyDescent="0.25">
      <c r="A36" s="62" t="s">
        <v>37</v>
      </c>
      <c r="B36" s="63"/>
      <c r="C36" s="64">
        <v>1</v>
      </c>
      <c r="D36" s="64">
        <v>6</v>
      </c>
      <c r="E36" s="25" t="s">
        <v>29</v>
      </c>
      <c r="F36" s="64">
        <v>284</v>
      </c>
      <c r="G36" s="64">
        <v>245</v>
      </c>
      <c r="H36" s="65">
        <f t="shared" si="23"/>
        <v>-0.13732394366197184</v>
      </c>
      <c r="I36" s="25">
        <f t="shared" si="24"/>
        <v>285</v>
      </c>
      <c r="J36" s="64">
        <f t="shared" si="24"/>
        <v>251</v>
      </c>
      <c r="K36" s="65">
        <f t="shared" si="25"/>
        <v>-0.11929824561403508</v>
      </c>
      <c r="L36" s="159"/>
      <c r="M36" s="159"/>
      <c r="R36" s="161"/>
    </row>
    <row r="37" spans="1:28" s="152" customFormat="1" ht="15" customHeight="1" x14ac:dyDescent="0.25">
      <c r="A37" s="53" t="s">
        <v>38</v>
      </c>
      <c r="B37" s="54"/>
      <c r="C37" s="64">
        <v>2</v>
      </c>
      <c r="D37" s="64">
        <v>1</v>
      </c>
      <c r="E37" s="25" t="s">
        <v>29</v>
      </c>
      <c r="F37" s="64">
        <v>22</v>
      </c>
      <c r="G37" s="64">
        <v>31</v>
      </c>
      <c r="H37" s="65">
        <f t="shared" si="23"/>
        <v>0.40909090909090912</v>
      </c>
      <c r="I37" s="25">
        <f t="shared" si="24"/>
        <v>24</v>
      </c>
      <c r="J37" s="64">
        <f t="shared" si="24"/>
        <v>32</v>
      </c>
      <c r="K37" s="65">
        <f t="shared" si="25"/>
        <v>0.33333333333333331</v>
      </c>
      <c r="L37" s="159"/>
      <c r="M37" s="159"/>
      <c r="R37" s="161"/>
    </row>
    <row r="38" spans="1:28" s="152" customFormat="1" ht="15" customHeight="1" x14ac:dyDescent="0.25">
      <c r="A38" s="210" t="s">
        <v>39</v>
      </c>
      <c r="B38" s="211"/>
      <c r="C38" s="83">
        <f>SUM(C33:C37)</f>
        <v>53</v>
      </c>
      <c r="D38" s="83">
        <f>SUM(D33:D37)</f>
        <v>69</v>
      </c>
      <c r="E38" s="65">
        <f t="shared" ref="E38:E39" si="26">(D38-C38)/C38</f>
        <v>0.30188679245283018</v>
      </c>
      <c r="F38" s="66">
        <f>SUM(F33:F37)</f>
        <v>1843</v>
      </c>
      <c r="G38" s="66">
        <f>SUM(G33:G37)</f>
        <v>1701</v>
      </c>
      <c r="H38" s="73">
        <f t="shared" si="23"/>
        <v>-7.7048290830168203E-2</v>
      </c>
      <c r="I38" s="67">
        <f>SUM(I33:I37)</f>
        <v>1896</v>
      </c>
      <c r="J38" s="66">
        <f>SUM(J33:J37)</f>
        <v>1770</v>
      </c>
      <c r="K38" s="73">
        <f t="shared" si="25"/>
        <v>-6.6455696202531639E-2</v>
      </c>
      <c r="L38" s="159"/>
      <c r="M38" s="159"/>
      <c r="N38" s="222">
        <f>D38/S23</f>
        <v>0.49640287769784175</v>
      </c>
      <c r="O38" s="222"/>
      <c r="R38" s="161"/>
      <c r="AB38" s="177"/>
    </row>
    <row r="39" spans="1:28" s="152" customFormat="1" ht="15" customHeight="1" x14ac:dyDescent="0.25">
      <c r="A39" s="172" t="s">
        <v>44</v>
      </c>
      <c r="B39" s="173"/>
      <c r="C39" s="184">
        <v>62</v>
      </c>
      <c r="D39" s="184">
        <v>64</v>
      </c>
      <c r="E39" s="65">
        <f t="shared" si="26"/>
        <v>3.2258064516129031E-2</v>
      </c>
      <c r="F39" s="64">
        <v>2153</v>
      </c>
      <c r="G39" s="64">
        <v>1993</v>
      </c>
      <c r="H39" s="65">
        <f t="shared" si="23"/>
        <v>-7.431490942870414E-2</v>
      </c>
      <c r="I39" s="25">
        <f t="shared" ref="I39:J39" si="27">C39+F39</f>
        <v>2215</v>
      </c>
      <c r="J39" s="64">
        <f t="shared" si="27"/>
        <v>2057</v>
      </c>
      <c r="K39" s="65">
        <f t="shared" si="25"/>
        <v>-7.133182844243792E-2</v>
      </c>
      <c r="L39" s="159"/>
      <c r="M39" s="159"/>
      <c r="N39" s="223">
        <f>D39/S23</f>
        <v>0.46043165467625902</v>
      </c>
      <c r="O39" s="223"/>
      <c r="Q39" s="158"/>
      <c r="R39" s="161"/>
    </row>
    <row r="40" spans="1:28" s="152" customFormat="1" x14ac:dyDescent="0.2">
      <c r="A40" s="163" t="s">
        <v>40</v>
      </c>
      <c r="B40" s="164"/>
      <c r="C40" s="162"/>
      <c r="D40" s="162"/>
      <c r="E40" s="170"/>
      <c r="F40" s="169"/>
      <c r="G40" s="170"/>
      <c r="H40" s="170"/>
      <c r="I40" s="162"/>
      <c r="J40" s="162"/>
      <c r="K40" s="162"/>
      <c r="L40" s="162"/>
    </row>
    <row r="41" spans="1:28" x14ac:dyDescent="0.2">
      <c r="O41" s="60"/>
    </row>
    <row r="43" spans="1:28" x14ac:dyDescent="0.2">
      <c r="D43" s="4"/>
      <c r="AB43" s="152"/>
    </row>
    <row r="44" spans="1:28" x14ac:dyDescent="0.2">
      <c r="AB44" s="177"/>
    </row>
    <row r="47" spans="1:28" x14ac:dyDescent="0.2">
      <c r="AB47" s="152"/>
    </row>
    <row r="48" spans="1:28" x14ac:dyDescent="0.2">
      <c r="AB48" s="152"/>
    </row>
  </sheetData>
  <mergeCells count="35">
    <mergeCell ref="A1:Y1"/>
    <mergeCell ref="A3:Y3"/>
    <mergeCell ref="B4:J4"/>
    <mergeCell ref="K4:O4"/>
    <mergeCell ref="P4:T4"/>
    <mergeCell ref="U4:Y4"/>
    <mergeCell ref="X5:X6"/>
    <mergeCell ref="Y5:Y6"/>
    <mergeCell ref="C31:E31"/>
    <mergeCell ref="F31:H31"/>
    <mergeCell ref="I31:K31"/>
    <mergeCell ref="Q5:Q6"/>
    <mergeCell ref="R5:R6"/>
    <mergeCell ref="S5:S6"/>
    <mergeCell ref="T5:T6"/>
    <mergeCell ref="U5:U6"/>
    <mergeCell ref="V5:V6"/>
    <mergeCell ref="K5:K6"/>
    <mergeCell ref="L5:L6"/>
    <mergeCell ref="M5:M6"/>
    <mergeCell ref="N5:N6"/>
    <mergeCell ref="O5:O6"/>
    <mergeCell ref="N33:O33"/>
    <mergeCell ref="A38:B38"/>
    <mergeCell ref="N38:O38"/>
    <mergeCell ref="N39:O39"/>
    <mergeCell ref="W5:W6"/>
    <mergeCell ref="P5:P6"/>
    <mergeCell ref="A5:A6"/>
    <mergeCell ref="B5:B6"/>
    <mergeCell ref="C5:C6"/>
    <mergeCell ref="D5:F5"/>
    <mergeCell ref="G5:I5"/>
    <mergeCell ref="J5:J6"/>
    <mergeCell ref="C30:K30"/>
  </mergeCells>
  <pageMargins left="0" right="0" top="0.19685039370078741" bottom="0" header="0" footer="0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F42"/>
  <sheetViews>
    <sheetView workbookViewId="0">
      <selection activeCell="A2" sqref="A2:Y2"/>
    </sheetView>
  </sheetViews>
  <sheetFormatPr defaultRowHeight="12.75" x14ac:dyDescent="0.2"/>
  <cols>
    <col min="1" max="1" width="11.7109375" style="1" customWidth="1"/>
    <col min="2" max="2" width="8.140625" style="1" customWidth="1"/>
    <col min="3" max="3" width="8.140625" style="4" customWidth="1"/>
    <col min="4" max="4" width="5.140625" style="1" customWidth="1"/>
    <col min="5" max="5" width="6.28515625" style="1" customWidth="1"/>
    <col min="6" max="7" width="5.28515625" style="1" customWidth="1"/>
    <col min="8" max="8" width="6.42578125" style="1" customWidth="1"/>
    <col min="9" max="9" width="6.7109375" style="1" customWidth="1"/>
    <col min="10" max="10" width="5.42578125" style="1" customWidth="1"/>
    <col min="11" max="12" width="7.28515625" style="1" customWidth="1"/>
    <col min="13" max="14" width="4.85546875" style="1" customWidth="1"/>
    <col min="15" max="15" width="8.140625" style="1" customWidth="1"/>
    <col min="16" max="16" width="7.7109375" style="1" customWidth="1"/>
    <col min="17" max="17" width="6.5703125" style="1" customWidth="1"/>
    <col min="18" max="19" width="3.7109375" style="1" customWidth="1"/>
    <col min="20" max="20" width="8.140625" style="1" customWidth="1"/>
    <col min="21" max="22" width="8" style="1" customWidth="1"/>
    <col min="23" max="24" width="4.7109375" style="1" customWidth="1"/>
    <col min="25" max="25" width="6.42578125" style="1" customWidth="1"/>
    <col min="26" max="26" width="0.42578125" style="1" customWidth="1"/>
    <col min="27" max="27" width="5.5703125" style="1" customWidth="1"/>
    <col min="28" max="16384" width="9.140625" style="1"/>
  </cols>
  <sheetData>
    <row r="1" spans="1:32" ht="17.25" customHeight="1" x14ac:dyDescent="0.25">
      <c r="A1" s="196" t="s">
        <v>410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32" ht="17.25" customHeight="1" x14ac:dyDescent="0.25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</row>
    <row r="3" spans="1:32" ht="17.25" customHeight="1" x14ac:dyDescent="0.2">
      <c r="A3" s="2"/>
      <c r="B3" s="197" t="s">
        <v>25</v>
      </c>
      <c r="C3" s="198"/>
      <c r="D3" s="198"/>
      <c r="E3" s="198"/>
      <c r="F3" s="198"/>
      <c r="G3" s="198"/>
      <c r="H3" s="198"/>
      <c r="I3" s="198"/>
      <c r="J3" s="199"/>
      <c r="K3" s="197" t="s">
        <v>0</v>
      </c>
      <c r="L3" s="198"/>
      <c r="M3" s="198"/>
      <c r="N3" s="198"/>
      <c r="O3" s="199"/>
      <c r="P3" s="197" t="s">
        <v>1</v>
      </c>
      <c r="Q3" s="198"/>
      <c r="R3" s="198"/>
      <c r="S3" s="198"/>
      <c r="T3" s="199"/>
      <c r="U3" s="197" t="s">
        <v>2</v>
      </c>
      <c r="V3" s="198"/>
      <c r="W3" s="198"/>
      <c r="X3" s="198"/>
      <c r="Y3" s="199"/>
    </row>
    <row r="4" spans="1:32" s="3" customFormat="1" ht="34.5" customHeight="1" x14ac:dyDescent="0.2">
      <c r="A4" s="214" t="s">
        <v>3</v>
      </c>
      <c r="B4" s="200" t="s">
        <v>4</v>
      </c>
      <c r="C4" s="216" t="s">
        <v>5</v>
      </c>
      <c r="D4" s="218" t="s">
        <v>367</v>
      </c>
      <c r="E4" s="219"/>
      <c r="F4" s="220"/>
      <c r="G4" s="218" t="s">
        <v>374</v>
      </c>
      <c r="H4" s="219"/>
      <c r="I4" s="220"/>
      <c r="J4" s="200" t="s">
        <v>375</v>
      </c>
      <c r="K4" s="200" t="s">
        <v>4</v>
      </c>
      <c r="L4" s="200" t="s">
        <v>5</v>
      </c>
      <c r="M4" s="200" t="s">
        <v>367</v>
      </c>
      <c r="N4" s="200" t="s">
        <v>374</v>
      </c>
      <c r="O4" s="200" t="s">
        <v>375</v>
      </c>
      <c r="P4" s="200" t="s">
        <v>4</v>
      </c>
      <c r="Q4" s="200" t="s">
        <v>5</v>
      </c>
      <c r="R4" s="200" t="s">
        <v>367</v>
      </c>
      <c r="S4" s="200" t="s">
        <v>374</v>
      </c>
      <c r="T4" s="200" t="s">
        <v>375</v>
      </c>
      <c r="U4" s="200" t="s">
        <v>4</v>
      </c>
      <c r="V4" s="200" t="s">
        <v>5</v>
      </c>
      <c r="W4" s="200" t="s">
        <v>367</v>
      </c>
      <c r="X4" s="200" t="s">
        <v>374</v>
      </c>
      <c r="Y4" s="200" t="s">
        <v>375</v>
      </c>
    </row>
    <row r="5" spans="1:32" s="3" customFormat="1" ht="47.25" customHeight="1" x14ac:dyDescent="0.2">
      <c r="A5" s="215"/>
      <c r="B5" s="201"/>
      <c r="C5" s="217"/>
      <c r="D5" s="58" t="s">
        <v>17</v>
      </c>
      <c r="E5" s="59" t="s">
        <v>18</v>
      </c>
      <c r="F5" s="58" t="s">
        <v>15</v>
      </c>
      <c r="G5" s="58" t="s">
        <v>17</v>
      </c>
      <c r="H5" s="59" t="s">
        <v>18</v>
      </c>
      <c r="I5" s="58" t="s">
        <v>15</v>
      </c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</row>
    <row r="6" spans="1:32" s="10" customFormat="1" ht="13.5" customHeight="1" x14ac:dyDescent="0.2">
      <c r="A6" s="33" t="s">
        <v>6</v>
      </c>
      <c r="B6" s="26" t="s">
        <v>43</v>
      </c>
      <c r="C6" s="26" t="s">
        <v>23</v>
      </c>
      <c r="D6" s="27">
        <v>1655</v>
      </c>
      <c r="E6" s="25">
        <v>1918</v>
      </c>
      <c r="F6" s="27">
        <f t="shared" ref="F6" si="0">SUM(D6:E6)</f>
        <v>3573</v>
      </c>
      <c r="G6" s="27">
        <v>1827</v>
      </c>
      <c r="H6" s="25">
        <v>2202</v>
      </c>
      <c r="I6" s="27">
        <f t="shared" ref="I6" si="1">SUM(G6:H6)</f>
        <v>4029</v>
      </c>
      <c r="J6" s="28">
        <f t="shared" ref="J6:J16" si="2">(I6-F6)*100/F6</f>
        <v>12.762384550797648</v>
      </c>
      <c r="K6" s="26" t="s">
        <v>27</v>
      </c>
      <c r="L6" s="26" t="s">
        <v>24</v>
      </c>
      <c r="M6" s="27">
        <v>296</v>
      </c>
      <c r="N6" s="27">
        <v>249</v>
      </c>
      <c r="O6" s="28">
        <f t="shared" ref="O6:O22" si="3">(N6-M6)*100/M6</f>
        <v>-15.878378378378379</v>
      </c>
      <c r="P6" s="26" t="s">
        <v>46</v>
      </c>
      <c r="Q6" s="26" t="s">
        <v>42</v>
      </c>
      <c r="R6" s="27">
        <v>13</v>
      </c>
      <c r="S6" s="27">
        <v>7</v>
      </c>
      <c r="T6" s="28">
        <f t="shared" ref="T6:T22" si="4">(S6-R6)*100/R6</f>
        <v>-46.153846153846153</v>
      </c>
      <c r="U6" s="26" t="s">
        <v>28</v>
      </c>
      <c r="V6" s="26" t="s">
        <v>16</v>
      </c>
      <c r="W6" s="27">
        <v>345</v>
      </c>
      <c r="X6" s="27">
        <v>339</v>
      </c>
      <c r="Y6" s="28">
        <f t="shared" ref="Y6:Y22" si="5">(X6-W6)*100/W6</f>
        <v>-1.7391304347826086</v>
      </c>
      <c r="AA6" s="16"/>
    </row>
    <row r="7" spans="1:32" s="10" customFormat="1" ht="13.5" customHeight="1" x14ac:dyDescent="0.2">
      <c r="A7" s="33" t="s">
        <v>7</v>
      </c>
      <c r="B7" s="26" t="s">
        <v>51</v>
      </c>
      <c r="C7" s="26" t="s">
        <v>52</v>
      </c>
      <c r="D7" s="27">
        <v>1612</v>
      </c>
      <c r="E7" s="25">
        <v>1895</v>
      </c>
      <c r="F7" s="27">
        <f t="shared" ref="F7" si="6">SUM(D7:E7)</f>
        <v>3507</v>
      </c>
      <c r="G7" s="27">
        <v>1464</v>
      </c>
      <c r="H7" s="25">
        <v>1849</v>
      </c>
      <c r="I7" s="27">
        <f t="shared" ref="I7:I14" si="7">SUM(G7:H7)</f>
        <v>3313</v>
      </c>
      <c r="J7" s="28">
        <f t="shared" si="2"/>
        <v>-5.5317935557456517</v>
      </c>
      <c r="K7" s="26" t="s">
        <v>53</v>
      </c>
      <c r="L7" s="26" t="s">
        <v>54</v>
      </c>
      <c r="M7" s="27">
        <v>219</v>
      </c>
      <c r="N7" s="27">
        <v>182</v>
      </c>
      <c r="O7" s="28">
        <f t="shared" si="3"/>
        <v>-16.894977168949772</v>
      </c>
      <c r="P7" s="27" t="s">
        <v>58</v>
      </c>
      <c r="Q7" s="26" t="s">
        <v>55</v>
      </c>
      <c r="R7" s="25">
        <v>10</v>
      </c>
      <c r="S7" s="25">
        <v>11</v>
      </c>
      <c r="T7" s="28">
        <f t="shared" si="4"/>
        <v>10</v>
      </c>
      <c r="U7" s="26" t="s">
        <v>56</v>
      </c>
      <c r="V7" s="26" t="s">
        <v>57</v>
      </c>
      <c r="W7" s="27">
        <v>272</v>
      </c>
      <c r="X7" s="27">
        <v>214</v>
      </c>
      <c r="Y7" s="28">
        <f t="shared" si="5"/>
        <v>-21.323529411764707</v>
      </c>
      <c r="Z7" s="11"/>
      <c r="AA7" s="16"/>
    </row>
    <row r="8" spans="1:32" s="29" customFormat="1" ht="13.5" customHeight="1" x14ac:dyDescent="0.2">
      <c r="A8" s="33" t="s">
        <v>8</v>
      </c>
      <c r="B8" s="26" t="s">
        <v>61</v>
      </c>
      <c r="C8" s="26" t="s">
        <v>62</v>
      </c>
      <c r="D8" s="27">
        <v>1495</v>
      </c>
      <c r="E8" s="25">
        <v>1816</v>
      </c>
      <c r="F8" s="27">
        <f t="shared" ref="F8:F14" si="8">SUM(D8:E8)</f>
        <v>3311</v>
      </c>
      <c r="G8" s="27">
        <v>1551</v>
      </c>
      <c r="H8" s="25">
        <v>1948</v>
      </c>
      <c r="I8" s="27">
        <f t="shared" si="7"/>
        <v>3499</v>
      </c>
      <c r="J8" s="28">
        <f t="shared" si="2"/>
        <v>5.6780428873452129</v>
      </c>
      <c r="K8" s="26" t="s">
        <v>63</v>
      </c>
      <c r="L8" s="26" t="s">
        <v>64</v>
      </c>
      <c r="M8" s="27">
        <v>212</v>
      </c>
      <c r="N8" s="27">
        <v>210</v>
      </c>
      <c r="O8" s="28">
        <f t="shared" si="3"/>
        <v>-0.94339622641509435</v>
      </c>
      <c r="P8" s="26" t="s">
        <v>377</v>
      </c>
      <c r="Q8" s="26" t="s">
        <v>66</v>
      </c>
      <c r="R8" s="27">
        <v>5</v>
      </c>
      <c r="S8" s="27">
        <v>11</v>
      </c>
      <c r="T8" s="28">
        <f t="shared" si="4"/>
        <v>120</v>
      </c>
      <c r="U8" s="26" t="s">
        <v>67</v>
      </c>
      <c r="V8" s="26" t="s">
        <v>68</v>
      </c>
      <c r="W8" s="27">
        <v>256</v>
      </c>
      <c r="X8" s="27">
        <v>240</v>
      </c>
      <c r="Y8" s="28">
        <f t="shared" si="5"/>
        <v>-6.25</v>
      </c>
      <c r="AA8" s="34"/>
    </row>
    <row r="9" spans="1:32" s="29" customFormat="1" ht="13.5" customHeight="1" x14ac:dyDescent="0.2">
      <c r="A9" s="42" t="s">
        <v>20</v>
      </c>
      <c r="B9" s="43" t="s">
        <v>69</v>
      </c>
      <c r="C9" s="43" t="s">
        <v>70</v>
      </c>
      <c r="D9" s="43">
        <f>SUM(D6:D8)</f>
        <v>4762</v>
      </c>
      <c r="E9" s="43">
        <f t="shared" ref="E9" si="9">SUM(E6:E8)</f>
        <v>5629</v>
      </c>
      <c r="F9" s="43">
        <f t="shared" si="8"/>
        <v>10391</v>
      </c>
      <c r="G9" s="43">
        <f>SUM(G6:G8)</f>
        <v>4842</v>
      </c>
      <c r="H9" s="43">
        <f t="shared" ref="H9" si="10">SUM(H6:H8)</f>
        <v>5999</v>
      </c>
      <c r="I9" s="43">
        <f t="shared" si="7"/>
        <v>10841</v>
      </c>
      <c r="J9" s="44">
        <f t="shared" si="2"/>
        <v>4.3306707727841403</v>
      </c>
      <c r="K9" s="43" t="s">
        <v>71</v>
      </c>
      <c r="L9" s="43" t="s">
        <v>72</v>
      </c>
      <c r="M9" s="43">
        <f>SUM(M6:M8)</f>
        <v>727</v>
      </c>
      <c r="N9" s="43">
        <f>SUM(N6:N8)</f>
        <v>641</v>
      </c>
      <c r="O9" s="44">
        <f t="shared" si="3"/>
        <v>-11.829436038514443</v>
      </c>
      <c r="P9" s="43" t="s">
        <v>73</v>
      </c>
      <c r="Q9" s="43" t="s">
        <v>74</v>
      </c>
      <c r="R9" s="43">
        <f>SUM(R6:R8)</f>
        <v>28</v>
      </c>
      <c r="S9" s="43">
        <f>SUM(S6:S8)</f>
        <v>29</v>
      </c>
      <c r="T9" s="44">
        <f t="shared" si="4"/>
        <v>3.5714285714285716</v>
      </c>
      <c r="U9" s="43" t="s">
        <v>75</v>
      </c>
      <c r="V9" s="43" t="s">
        <v>76</v>
      </c>
      <c r="W9" s="43">
        <f>SUM(W6:W8)</f>
        <v>873</v>
      </c>
      <c r="X9" s="43">
        <f>SUM(X6:X8)</f>
        <v>793</v>
      </c>
      <c r="Y9" s="44">
        <f t="shared" si="5"/>
        <v>-9.1638029782359673</v>
      </c>
      <c r="AA9" s="34"/>
      <c r="AD9" s="152"/>
      <c r="AE9" s="152"/>
      <c r="AF9" s="152"/>
    </row>
    <row r="10" spans="1:32" s="9" customFormat="1" ht="13.5" customHeight="1" x14ac:dyDescent="0.2">
      <c r="A10" s="14" t="s">
        <v>9</v>
      </c>
      <c r="B10" s="12" t="s">
        <v>77</v>
      </c>
      <c r="C10" s="12" t="s">
        <v>78</v>
      </c>
      <c r="D10" s="27">
        <v>1447</v>
      </c>
      <c r="E10" s="27">
        <v>1843</v>
      </c>
      <c r="F10" s="27">
        <f t="shared" si="8"/>
        <v>3290</v>
      </c>
      <c r="G10" s="27">
        <v>1597</v>
      </c>
      <c r="H10" s="27">
        <v>1962</v>
      </c>
      <c r="I10" s="27">
        <f t="shared" si="7"/>
        <v>3559</v>
      </c>
      <c r="J10" s="28">
        <f t="shared" si="2"/>
        <v>8.1762917933130694</v>
      </c>
      <c r="K10" s="12" t="s">
        <v>79</v>
      </c>
      <c r="L10" s="12" t="s">
        <v>80</v>
      </c>
      <c r="M10" s="27">
        <v>264</v>
      </c>
      <c r="N10" s="27">
        <v>278</v>
      </c>
      <c r="O10" s="28">
        <f t="shared" si="3"/>
        <v>5.3030303030303028</v>
      </c>
      <c r="P10" s="12" t="s">
        <v>81</v>
      </c>
      <c r="Q10" s="12" t="s">
        <v>82</v>
      </c>
      <c r="R10" s="27">
        <v>7</v>
      </c>
      <c r="S10" s="25">
        <v>9</v>
      </c>
      <c r="T10" s="28">
        <f t="shared" si="4"/>
        <v>28.571428571428573</v>
      </c>
      <c r="U10" s="12" t="s">
        <v>83</v>
      </c>
      <c r="V10" s="12" t="s">
        <v>84</v>
      </c>
      <c r="W10" s="27">
        <v>337</v>
      </c>
      <c r="X10" s="27">
        <v>345</v>
      </c>
      <c r="Y10" s="13">
        <f t="shared" si="5"/>
        <v>2.3738872403560829</v>
      </c>
      <c r="AA10" s="24"/>
      <c r="AD10" s="29"/>
      <c r="AE10" s="29"/>
      <c r="AF10" s="29"/>
    </row>
    <row r="11" spans="1:32" s="10" customFormat="1" ht="11.25" customHeight="1" x14ac:dyDescent="0.2">
      <c r="A11" s="32" t="s">
        <v>10</v>
      </c>
      <c r="B11" s="27" t="s">
        <v>85</v>
      </c>
      <c r="C11" s="26" t="s">
        <v>86</v>
      </c>
      <c r="D11" s="27">
        <v>1861</v>
      </c>
      <c r="E11" s="27">
        <v>2130</v>
      </c>
      <c r="F11" s="27">
        <f t="shared" si="8"/>
        <v>3991</v>
      </c>
      <c r="G11" s="27">
        <v>1673</v>
      </c>
      <c r="H11" s="27">
        <v>1945</v>
      </c>
      <c r="I11" s="27">
        <f t="shared" si="7"/>
        <v>3618</v>
      </c>
      <c r="J11" s="28">
        <f t="shared" si="2"/>
        <v>-9.3460285642696075</v>
      </c>
      <c r="K11" s="27" t="s">
        <v>87</v>
      </c>
      <c r="L11" s="26" t="s">
        <v>88</v>
      </c>
      <c r="M11" s="27">
        <v>419</v>
      </c>
      <c r="N11" s="25">
        <v>317</v>
      </c>
      <c r="O11" s="28">
        <f t="shared" si="3"/>
        <v>-24.343675417661096</v>
      </c>
      <c r="P11" s="26" t="s">
        <v>359</v>
      </c>
      <c r="Q11" s="27" t="s">
        <v>90</v>
      </c>
      <c r="R11" s="27">
        <v>9</v>
      </c>
      <c r="S11" s="25">
        <v>15</v>
      </c>
      <c r="T11" s="28">
        <f t="shared" si="4"/>
        <v>66.666666666666671</v>
      </c>
      <c r="U11" s="26" t="s">
        <v>91</v>
      </c>
      <c r="V11" s="26" t="s">
        <v>92</v>
      </c>
      <c r="W11" s="26">
        <v>491</v>
      </c>
      <c r="X11" s="25">
        <v>388</v>
      </c>
      <c r="Y11" s="28">
        <f t="shared" si="5"/>
        <v>-20.977596741344197</v>
      </c>
      <c r="AA11" s="16"/>
      <c r="AD11" s="152"/>
      <c r="AE11" s="152"/>
      <c r="AF11" s="152"/>
    </row>
    <row r="12" spans="1:32" s="29" customFormat="1" ht="13.5" customHeight="1" x14ac:dyDescent="0.2">
      <c r="A12" s="32" t="s">
        <v>11</v>
      </c>
      <c r="B12" s="26" t="s">
        <v>93</v>
      </c>
      <c r="C12" s="26" t="s">
        <v>94</v>
      </c>
      <c r="D12" s="27">
        <v>1789</v>
      </c>
      <c r="E12" s="27">
        <v>1854</v>
      </c>
      <c r="F12" s="27">
        <f t="shared" si="8"/>
        <v>3643</v>
      </c>
      <c r="G12" s="27">
        <v>1728</v>
      </c>
      <c r="H12" s="27">
        <v>1938</v>
      </c>
      <c r="I12" s="27">
        <f t="shared" si="7"/>
        <v>3666</v>
      </c>
      <c r="J12" s="28">
        <f t="shared" si="2"/>
        <v>0.63134779028273402</v>
      </c>
      <c r="K12" s="26" t="s">
        <v>95</v>
      </c>
      <c r="L12" s="25" t="s">
        <v>96</v>
      </c>
      <c r="M12" s="27">
        <v>397</v>
      </c>
      <c r="N12" s="27">
        <v>399</v>
      </c>
      <c r="O12" s="28">
        <f t="shared" si="3"/>
        <v>0.50377833753148615</v>
      </c>
      <c r="P12" s="26" t="s">
        <v>97</v>
      </c>
      <c r="Q12" s="25" t="s">
        <v>98</v>
      </c>
      <c r="R12" s="25">
        <v>13</v>
      </c>
      <c r="S12" s="25">
        <v>13</v>
      </c>
      <c r="T12" s="28">
        <f t="shared" si="4"/>
        <v>0</v>
      </c>
      <c r="U12" s="26" t="s">
        <v>99</v>
      </c>
      <c r="V12" s="25" t="s">
        <v>100</v>
      </c>
      <c r="W12" s="26">
        <v>492</v>
      </c>
      <c r="X12" s="26">
        <v>504</v>
      </c>
      <c r="Y12" s="28">
        <f t="shared" si="5"/>
        <v>2.4390243902439024</v>
      </c>
      <c r="AA12" s="34"/>
    </row>
    <row r="13" spans="1:32" s="29" customFormat="1" ht="13.5" customHeight="1" x14ac:dyDescent="0.2">
      <c r="A13" s="45" t="s">
        <v>22</v>
      </c>
      <c r="B13" s="43" t="s">
        <v>101</v>
      </c>
      <c r="C13" s="43" t="s">
        <v>102</v>
      </c>
      <c r="D13" s="43">
        <f>SUM(D10:D12)</f>
        <v>5097</v>
      </c>
      <c r="E13" s="43">
        <f>SUM(E10:E12)</f>
        <v>5827</v>
      </c>
      <c r="F13" s="43">
        <f t="shared" si="8"/>
        <v>10924</v>
      </c>
      <c r="G13" s="43">
        <f>SUM(G10:G12)</f>
        <v>4998</v>
      </c>
      <c r="H13" s="43">
        <f>SUM(H10:H12)</f>
        <v>5845</v>
      </c>
      <c r="I13" s="43">
        <f t="shared" si="7"/>
        <v>10843</v>
      </c>
      <c r="J13" s="44">
        <f t="shared" si="2"/>
        <v>-0.74148663493225919</v>
      </c>
      <c r="K13" s="43" t="s">
        <v>103</v>
      </c>
      <c r="L13" s="43" t="s">
        <v>104</v>
      </c>
      <c r="M13" s="43">
        <f>SUM(M10:M12)</f>
        <v>1080</v>
      </c>
      <c r="N13" s="43">
        <f>SUM(N10:N12)</f>
        <v>994</v>
      </c>
      <c r="O13" s="44">
        <f t="shared" si="3"/>
        <v>-7.9629629629629628</v>
      </c>
      <c r="P13" s="43" t="s">
        <v>370</v>
      </c>
      <c r="Q13" s="43" t="s">
        <v>106</v>
      </c>
      <c r="R13" s="43">
        <f>SUM(R10:R12)</f>
        <v>29</v>
      </c>
      <c r="S13" s="43">
        <f>SUM(S10:S12)</f>
        <v>37</v>
      </c>
      <c r="T13" s="44">
        <f t="shared" si="4"/>
        <v>27.586206896551722</v>
      </c>
      <c r="U13" s="43" t="s">
        <v>107</v>
      </c>
      <c r="V13" s="43" t="s">
        <v>108</v>
      </c>
      <c r="W13" s="43">
        <f>SUM(W10:W12)</f>
        <v>1320</v>
      </c>
      <c r="X13" s="43">
        <f>SUM(X10:X12)</f>
        <v>1237</v>
      </c>
      <c r="Y13" s="44">
        <f t="shared" si="5"/>
        <v>-6.2878787878787881</v>
      </c>
      <c r="AA13" s="34"/>
      <c r="AD13" s="1"/>
      <c r="AE13" s="1"/>
      <c r="AF13" s="1"/>
    </row>
    <row r="14" spans="1:32" s="29" customFormat="1" ht="13.5" customHeight="1" x14ac:dyDescent="0.2">
      <c r="A14" s="33" t="s">
        <v>12</v>
      </c>
      <c r="B14" s="26" t="s">
        <v>109</v>
      </c>
      <c r="C14" s="26" t="s">
        <v>110</v>
      </c>
      <c r="D14" s="26">
        <v>1708</v>
      </c>
      <c r="E14" s="26">
        <v>1847</v>
      </c>
      <c r="F14" s="27">
        <f t="shared" si="8"/>
        <v>3555</v>
      </c>
      <c r="G14" s="26">
        <v>1863</v>
      </c>
      <c r="H14" s="26">
        <v>1922</v>
      </c>
      <c r="I14" s="27">
        <f t="shared" si="7"/>
        <v>3785</v>
      </c>
      <c r="J14" s="28">
        <f t="shared" si="2"/>
        <v>6.4697609001406473</v>
      </c>
      <c r="K14" s="26" t="s">
        <v>111</v>
      </c>
      <c r="L14" s="25" t="s">
        <v>112</v>
      </c>
      <c r="M14" s="27">
        <v>375</v>
      </c>
      <c r="N14" s="27">
        <v>404</v>
      </c>
      <c r="O14" s="28">
        <f t="shared" si="3"/>
        <v>7.7333333333333334</v>
      </c>
      <c r="P14" s="26" t="s">
        <v>368</v>
      </c>
      <c r="Q14" s="26" t="s">
        <v>114</v>
      </c>
      <c r="R14" s="27">
        <v>9</v>
      </c>
      <c r="S14" s="25">
        <v>11</v>
      </c>
      <c r="T14" s="28">
        <f t="shared" si="4"/>
        <v>22.222222222222221</v>
      </c>
      <c r="U14" s="26" t="s">
        <v>115</v>
      </c>
      <c r="V14" s="26" t="s">
        <v>116</v>
      </c>
      <c r="W14" s="26">
        <v>475</v>
      </c>
      <c r="X14" s="26">
        <v>509</v>
      </c>
      <c r="Y14" s="28">
        <f t="shared" si="5"/>
        <v>7.1578947368421053</v>
      </c>
      <c r="AA14" s="34"/>
      <c r="AD14" s="1"/>
      <c r="AE14" s="1"/>
      <c r="AF14" s="1"/>
    </row>
    <row r="15" spans="1:32" s="9" customFormat="1" ht="13.5" customHeight="1" x14ac:dyDescent="0.2">
      <c r="A15" s="33" t="s">
        <v>13</v>
      </c>
      <c r="B15" s="26" t="s">
        <v>117</v>
      </c>
      <c r="C15" s="26" t="s">
        <v>118</v>
      </c>
      <c r="D15" s="26">
        <v>1864</v>
      </c>
      <c r="E15" s="26">
        <v>1996</v>
      </c>
      <c r="F15" s="27">
        <f>SUM(D15:E15)</f>
        <v>3860</v>
      </c>
      <c r="G15" s="26">
        <v>1889</v>
      </c>
      <c r="H15" s="26">
        <v>1935</v>
      </c>
      <c r="I15" s="27">
        <f>SUM(G15:H15)</f>
        <v>3824</v>
      </c>
      <c r="J15" s="28">
        <f t="shared" si="2"/>
        <v>-0.93264248704663211</v>
      </c>
      <c r="K15" s="26" t="s">
        <v>91</v>
      </c>
      <c r="L15" s="26" t="s">
        <v>119</v>
      </c>
      <c r="M15" s="27">
        <v>421</v>
      </c>
      <c r="N15" s="27">
        <v>412</v>
      </c>
      <c r="O15" s="28">
        <f t="shared" si="3"/>
        <v>-2.1377672209026128</v>
      </c>
      <c r="P15" s="26" t="s">
        <v>120</v>
      </c>
      <c r="Q15" s="26" t="s">
        <v>121</v>
      </c>
      <c r="R15" s="25">
        <v>18</v>
      </c>
      <c r="S15" s="25">
        <v>10</v>
      </c>
      <c r="T15" s="28">
        <f t="shared" si="4"/>
        <v>-44.444444444444443</v>
      </c>
      <c r="U15" s="26" t="s">
        <v>122</v>
      </c>
      <c r="V15" s="26" t="s">
        <v>123</v>
      </c>
      <c r="W15" s="26">
        <v>498</v>
      </c>
      <c r="X15" s="26">
        <v>495</v>
      </c>
      <c r="Y15" s="28">
        <f t="shared" si="5"/>
        <v>-0.60240963855421692</v>
      </c>
      <c r="AA15" s="20"/>
      <c r="AC15" s="29"/>
      <c r="AD15" s="29"/>
      <c r="AE15" s="29"/>
      <c r="AF15" s="29"/>
    </row>
    <row r="16" spans="1:32" s="29" customFormat="1" ht="13.5" customHeight="1" x14ac:dyDescent="0.2">
      <c r="A16" s="32" t="s">
        <v>14</v>
      </c>
      <c r="B16" s="26" t="s">
        <v>124</v>
      </c>
      <c r="C16" s="26" t="s">
        <v>125</v>
      </c>
      <c r="D16" s="31">
        <v>1733</v>
      </c>
      <c r="E16" s="26">
        <v>1940</v>
      </c>
      <c r="F16" s="27">
        <f>SUM(D16:E16)</f>
        <v>3673</v>
      </c>
      <c r="G16" s="31">
        <v>1827</v>
      </c>
      <c r="H16" s="26">
        <v>2075</v>
      </c>
      <c r="I16" s="27">
        <f>SUM(G16:H16)</f>
        <v>3902</v>
      </c>
      <c r="J16" s="28">
        <f t="shared" si="2"/>
        <v>6.2346855431527359</v>
      </c>
      <c r="K16" s="26" t="s">
        <v>126</v>
      </c>
      <c r="L16" s="26" t="s">
        <v>360</v>
      </c>
      <c r="M16" s="27">
        <v>367</v>
      </c>
      <c r="N16" s="27">
        <v>367</v>
      </c>
      <c r="O16" s="28">
        <f t="shared" si="3"/>
        <v>0</v>
      </c>
      <c r="P16" s="26" t="s">
        <v>378</v>
      </c>
      <c r="Q16" s="26" t="s">
        <v>129</v>
      </c>
      <c r="R16" s="25">
        <v>14</v>
      </c>
      <c r="S16" s="25">
        <v>7</v>
      </c>
      <c r="T16" s="28">
        <f t="shared" si="4"/>
        <v>-50</v>
      </c>
      <c r="U16" s="26" t="s">
        <v>130</v>
      </c>
      <c r="V16" s="26" t="s">
        <v>131</v>
      </c>
      <c r="W16" s="26">
        <v>444</v>
      </c>
      <c r="X16" s="26">
        <v>428</v>
      </c>
      <c r="Y16" s="28">
        <f t="shared" si="5"/>
        <v>-3.6036036036036037</v>
      </c>
      <c r="AC16" s="9"/>
      <c r="AD16" s="152"/>
      <c r="AE16" s="152"/>
      <c r="AF16" s="152"/>
    </row>
    <row r="17" spans="1:32" s="29" customFormat="1" ht="13.5" customHeight="1" x14ac:dyDescent="0.2">
      <c r="A17" s="45" t="s">
        <v>21</v>
      </c>
      <c r="B17" s="43" t="s">
        <v>132</v>
      </c>
      <c r="C17" s="43" t="s">
        <v>133</v>
      </c>
      <c r="D17" s="43">
        <f t="shared" ref="D17:I17" si="11">SUM(D14:D16)</f>
        <v>5305</v>
      </c>
      <c r="E17" s="43">
        <f t="shared" si="11"/>
        <v>5783</v>
      </c>
      <c r="F17" s="43">
        <f t="shared" si="11"/>
        <v>11088</v>
      </c>
      <c r="G17" s="43">
        <f t="shared" si="11"/>
        <v>5579</v>
      </c>
      <c r="H17" s="43">
        <f t="shared" si="11"/>
        <v>5932</v>
      </c>
      <c r="I17" s="43">
        <f t="shared" si="11"/>
        <v>11511</v>
      </c>
      <c r="J17" s="44">
        <f>(I17-F17)*100/F17</f>
        <v>3.8149350649350651</v>
      </c>
      <c r="K17" s="43" t="s">
        <v>134</v>
      </c>
      <c r="L17" s="43" t="s">
        <v>135</v>
      </c>
      <c r="M17" s="43">
        <f>SUM(M14:M16)</f>
        <v>1163</v>
      </c>
      <c r="N17" s="43">
        <f>SUM(N14:N16)</f>
        <v>1183</v>
      </c>
      <c r="O17" s="44">
        <f t="shared" si="3"/>
        <v>1.7196904557179709</v>
      </c>
      <c r="P17" s="43" t="s">
        <v>369</v>
      </c>
      <c r="Q17" s="43" t="s">
        <v>137</v>
      </c>
      <c r="R17" s="43">
        <f>SUM(R14:R16)</f>
        <v>41</v>
      </c>
      <c r="S17" s="43">
        <f>SUM(S14:S16)</f>
        <v>28</v>
      </c>
      <c r="T17" s="44">
        <f t="shared" si="4"/>
        <v>-31.707317073170731</v>
      </c>
      <c r="U17" s="43" t="s">
        <v>138</v>
      </c>
      <c r="V17" s="43" t="s">
        <v>139</v>
      </c>
      <c r="W17" s="43">
        <f>SUM(W14:W16)</f>
        <v>1417</v>
      </c>
      <c r="X17" s="43">
        <f>SUM(X14:X16)</f>
        <v>1432</v>
      </c>
      <c r="Y17" s="44">
        <f t="shared" si="5"/>
        <v>1.058574453069866</v>
      </c>
      <c r="Z17" s="30"/>
    </row>
    <row r="18" spans="1:32" s="29" customFormat="1" ht="13.5" customHeight="1" x14ac:dyDescent="0.2">
      <c r="A18" s="32" t="s">
        <v>47</v>
      </c>
      <c r="B18" s="26" t="s">
        <v>140</v>
      </c>
      <c r="C18" s="26" t="s">
        <v>141</v>
      </c>
      <c r="D18" s="27">
        <v>1780</v>
      </c>
      <c r="E18" s="26">
        <v>2072</v>
      </c>
      <c r="F18" s="27">
        <f>SUM(D18:E18)</f>
        <v>3852</v>
      </c>
      <c r="G18" s="27">
        <v>1931</v>
      </c>
      <c r="H18" s="26">
        <v>2024</v>
      </c>
      <c r="I18" s="27">
        <f>SUM(G18:H18)</f>
        <v>3955</v>
      </c>
      <c r="J18" s="28">
        <f t="shared" ref="J18:J19" si="12">(I18-F18)*100/F18</f>
        <v>2.6739356178608515</v>
      </c>
      <c r="K18" s="26" t="s">
        <v>142</v>
      </c>
      <c r="L18" s="26" t="s">
        <v>143</v>
      </c>
      <c r="M18" s="27">
        <v>378</v>
      </c>
      <c r="N18" s="27">
        <v>322</v>
      </c>
      <c r="O18" s="28">
        <f t="shared" si="3"/>
        <v>-14.814814814814815</v>
      </c>
      <c r="P18" s="26" t="s">
        <v>372</v>
      </c>
      <c r="Q18" s="26" t="s">
        <v>145</v>
      </c>
      <c r="R18" s="27">
        <v>22</v>
      </c>
      <c r="S18" s="25">
        <v>11</v>
      </c>
      <c r="T18" s="28">
        <f t="shared" si="4"/>
        <v>-50</v>
      </c>
      <c r="U18" s="26" t="s">
        <v>146</v>
      </c>
      <c r="V18" s="26" t="s">
        <v>147</v>
      </c>
      <c r="W18" s="26">
        <v>451</v>
      </c>
      <c r="X18" s="26">
        <v>407</v>
      </c>
      <c r="Y18" s="28">
        <f t="shared" si="5"/>
        <v>-9.7560975609756095</v>
      </c>
      <c r="Z18" s="30"/>
      <c r="AD18" s="1"/>
      <c r="AE18" s="1"/>
      <c r="AF18" s="1"/>
    </row>
    <row r="19" spans="1:32" s="29" customFormat="1" ht="13.5" customHeight="1" x14ac:dyDescent="0.2">
      <c r="A19" s="33" t="s">
        <v>48</v>
      </c>
      <c r="B19" s="26" t="s">
        <v>148</v>
      </c>
      <c r="C19" s="26" t="s">
        <v>149</v>
      </c>
      <c r="D19" s="26">
        <v>1743</v>
      </c>
      <c r="E19" s="25">
        <v>1981</v>
      </c>
      <c r="F19" s="27">
        <f>SUM(D19:E19)</f>
        <v>3724</v>
      </c>
      <c r="G19" s="26">
        <v>1763</v>
      </c>
      <c r="H19" s="25">
        <v>1872</v>
      </c>
      <c r="I19" s="27">
        <f>SUM(G19:H19)</f>
        <v>3635</v>
      </c>
      <c r="J19" s="28">
        <f t="shared" si="12"/>
        <v>-2.3899033297529537</v>
      </c>
      <c r="K19" s="26" t="s">
        <v>150</v>
      </c>
      <c r="L19" s="26" t="s">
        <v>151</v>
      </c>
      <c r="M19" s="27">
        <v>319</v>
      </c>
      <c r="N19" s="27">
        <v>280</v>
      </c>
      <c r="O19" s="28">
        <f t="shared" si="3"/>
        <v>-12.225705329153605</v>
      </c>
      <c r="P19" s="26" t="s">
        <v>371</v>
      </c>
      <c r="Q19" s="26" t="s">
        <v>153</v>
      </c>
      <c r="R19" s="27">
        <v>14</v>
      </c>
      <c r="S19" s="27">
        <v>15</v>
      </c>
      <c r="T19" s="28">
        <f t="shared" si="4"/>
        <v>7.1428571428571432</v>
      </c>
      <c r="U19" s="26" t="s">
        <v>154</v>
      </c>
      <c r="V19" s="26" t="s">
        <v>155</v>
      </c>
      <c r="W19" s="26">
        <v>361</v>
      </c>
      <c r="X19" s="26">
        <v>318</v>
      </c>
      <c r="Y19" s="28">
        <f t="shared" si="5"/>
        <v>-11.911357340720222</v>
      </c>
      <c r="Z19" s="30"/>
      <c r="AD19" s="152"/>
      <c r="AE19" s="152"/>
      <c r="AF19" s="152"/>
    </row>
    <row r="20" spans="1:32" s="29" customFormat="1" ht="13.5" customHeight="1" x14ac:dyDescent="0.2">
      <c r="A20" s="32" t="s">
        <v>50</v>
      </c>
      <c r="B20" s="26" t="s">
        <v>156</v>
      </c>
      <c r="C20" s="26" t="s">
        <v>157</v>
      </c>
      <c r="D20" s="26">
        <v>1815</v>
      </c>
      <c r="E20" s="26">
        <v>1396</v>
      </c>
      <c r="F20" s="27">
        <f>SUM(D20:E20)</f>
        <v>3211</v>
      </c>
      <c r="G20" s="26">
        <v>1749</v>
      </c>
      <c r="H20" s="26">
        <v>1411</v>
      </c>
      <c r="I20" s="27">
        <f>SUM(G20:H20)</f>
        <v>3160</v>
      </c>
      <c r="J20" s="28">
        <f>(I20-F20)*100/F20</f>
        <v>-1.5882902522578637</v>
      </c>
      <c r="K20" s="26" t="s">
        <v>158</v>
      </c>
      <c r="L20" s="26" t="s">
        <v>159</v>
      </c>
      <c r="M20" s="27">
        <v>308</v>
      </c>
      <c r="N20" s="27">
        <v>309</v>
      </c>
      <c r="O20" s="28">
        <f t="shared" si="3"/>
        <v>0.32467532467532467</v>
      </c>
      <c r="P20" s="26" t="s">
        <v>160</v>
      </c>
      <c r="Q20" s="26" t="s">
        <v>161</v>
      </c>
      <c r="R20" s="27">
        <v>14</v>
      </c>
      <c r="S20" s="27">
        <v>12</v>
      </c>
      <c r="T20" s="28">
        <f t="shared" si="4"/>
        <v>-14.285714285714286</v>
      </c>
      <c r="U20" s="26" t="s">
        <v>162</v>
      </c>
      <c r="V20" s="26" t="s">
        <v>163</v>
      </c>
      <c r="W20" s="26">
        <v>376</v>
      </c>
      <c r="X20" s="26">
        <v>372</v>
      </c>
      <c r="Y20" s="28">
        <f t="shared" si="5"/>
        <v>-1.0638297872340425</v>
      </c>
      <c r="Z20" s="74"/>
      <c r="AD20" s="9"/>
      <c r="AE20" s="9"/>
    </row>
    <row r="21" spans="1:32" s="29" customFormat="1" ht="13.5" customHeight="1" x14ac:dyDescent="0.2">
      <c r="A21" s="45" t="s">
        <v>49</v>
      </c>
      <c r="B21" s="43" t="s">
        <v>164</v>
      </c>
      <c r="C21" s="43" t="s">
        <v>165</v>
      </c>
      <c r="D21" s="43">
        <f t="shared" ref="D21:F21" si="13">SUM(D18:D20)</f>
        <v>5338</v>
      </c>
      <c r="E21" s="43">
        <f t="shared" si="13"/>
        <v>5449</v>
      </c>
      <c r="F21" s="43">
        <f t="shared" si="13"/>
        <v>10787</v>
      </c>
      <c r="G21" s="43">
        <f t="shared" ref="G21:I21" si="14">SUM(G18:G20)</f>
        <v>5443</v>
      </c>
      <c r="H21" s="43">
        <f t="shared" si="14"/>
        <v>5307</v>
      </c>
      <c r="I21" s="43">
        <f t="shared" si="14"/>
        <v>10750</v>
      </c>
      <c r="J21" s="44">
        <f>(I21-F21)*100/F21</f>
        <v>-0.34300546954667654</v>
      </c>
      <c r="K21" s="43" t="s">
        <v>166</v>
      </c>
      <c r="L21" s="43" t="s">
        <v>167</v>
      </c>
      <c r="M21" s="43">
        <f>SUM(M18:M20)</f>
        <v>1005</v>
      </c>
      <c r="N21" s="43">
        <f>SUM(N18:N20)</f>
        <v>911</v>
      </c>
      <c r="O21" s="44">
        <f t="shared" si="3"/>
        <v>-9.3532338308457703</v>
      </c>
      <c r="P21" s="43" t="s">
        <v>365</v>
      </c>
      <c r="Q21" s="43" t="s">
        <v>169</v>
      </c>
      <c r="R21" s="43">
        <f>SUM(R18:R20)</f>
        <v>50</v>
      </c>
      <c r="S21" s="43">
        <f>SUM(S18:S20)</f>
        <v>38</v>
      </c>
      <c r="T21" s="44">
        <f t="shared" si="4"/>
        <v>-24</v>
      </c>
      <c r="U21" s="43" t="s">
        <v>170</v>
      </c>
      <c r="V21" s="43" t="s">
        <v>171</v>
      </c>
      <c r="W21" s="43">
        <f>SUM(W18:W20)</f>
        <v>1188</v>
      </c>
      <c r="X21" s="43">
        <f>SUM(X18:X20)</f>
        <v>1097</v>
      </c>
      <c r="Y21" s="44">
        <f t="shared" si="5"/>
        <v>-7.65993265993266</v>
      </c>
      <c r="Z21" s="30"/>
      <c r="AA21" s="30"/>
      <c r="AD21" s="152"/>
      <c r="AE21" s="152"/>
      <c r="AF21" s="152"/>
    </row>
    <row r="22" spans="1:32" s="77" customFormat="1" ht="13.5" customHeight="1" x14ac:dyDescent="0.2">
      <c r="A22" s="68" t="s">
        <v>15</v>
      </c>
      <c r="B22" s="38" t="s">
        <v>172</v>
      </c>
      <c r="C22" s="38" t="s">
        <v>173</v>
      </c>
      <c r="D22" s="38">
        <f t="shared" ref="D22:I22" si="15">D9+D13+D17+D21</f>
        <v>20502</v>
      </c>
      <c r="E22" s="38">
        <f t="shared" si="15"/>
        <v>22688</v>
      </c>
      <c r="F22" s="38">
        <f t="shared" si="15"/>
        <v>43190</v>
      </c>
      <c r="G22" s="38">
        <f t="shared" si="15"/>
        <v>20862</v>
      </c>
      <c r="H22" s="38">
        <f t="shared" si="15"/>
        <v>23083</v>
      </c>
      <c r="I22" s="38">
        <f t="shared" si="15"/>
        <v>43945</v>
      </c>
      <c r="J22" s="69">
        <f t="shared" ref="J22:J23" si="16">(I22-F22)*100/F22</f>
        <v>1.7480898356100949</v>
      </c>
      <c r="K22" s="38" t="s">
        <v>174</v>
      </c>
      <c r="L22" s="38" t="s">
        <v>175</v>
      </c>
      <c r="M22" s="38">
        <f t="shared" ref="M22:N22" si="17">M9+M13+M17+M21</f>
        <v>3975</v>
      </c>
      <c r="N22" s="38">
        <f t="shared" si="17"/>
        <v>3729</v>
      </c>
      <c r="O22" s="69">
        <f t="shared" si="3"/>
        <v>-6.1886792452830193</v>
      </c>
      <c r="P22" s="38" t="s">
        <v>373</v>
      </c>
      <c r="Q22" s="38" t="s">
        <v>177</v>
      </c>
      <c r="R22" s="38">
        <f t="shared" ref="R22:S22" si="18">R9+R13+R17+R21</f>
        <v>148</v>
      </c>
      <c r="S22" s="38">
        <f t="shared" si="18"/>
        <v>132</v>
      </c>
      <c r="T22" s="69">
        <f t="shared" si="4"/>
        <v>-10.810810810810811</v>
      </c>
      <c r="U22" s="38" t="s">
        <v>363</v>
      </c>
      <c r="V22" s="38" t="s">
        <v>364</v>
      </c>
      <c r="W22" s="38">
        <f t="shared" ref="W22:X22" si="19">W9+W13+W17+W21</f>
        <v>4798</v>
      </c>
      <c r="X22" s="38">
        <f t="shared" si="19"/>
        <v>4559</v>
      </c>
      <c r="Y22" s="69">
        <f t="shared" si="5"/>
        <v>-4.9812421842434347</v>
      </c>
      <c r="Z22" s="143">
        <f t="shared" ref="Z22" si="20">Z9</f>
        <v>0</v>
      </c>
      <c r="AA22" s="142"/>
      <c r="AD22" s="29"/>
      <c r="AE22" s="29"/>
      <c r="AF22" s="29"/>
    </row>
    <row r="23" spans="1:32" s="146" customFormat="1" ht="13.5" customHeight="1" x14ac:dyDescent="0.2">
      <c r="A23" s="71" t="s">
        <v>45</v>
      </c>
      <c r="B23" s="72" t="s">
        <v>180</v>
      </c>
      <c r="C23" s="72" t="s">
        <v>181</v>
      </c>
      <c r="D23" s="72"/>
      <c r="E23" s="72"/>
      <c r="F23" s="72">
        <v>690</v>
      </c>
      <c r="G23" s="72"/>
      <c r="H23" s="72"/>
      <c r="I23" s="72">
        <v>673</v>
      </c>
      <c r="J23" s="70">
        <f t="shared" si="16"/>
        <v>-2.4637681159420288</v>
      </c>
      <c r="K23" s="72" t="s">
        <v>379</v>
      </c>
      <c r="L23" s="72" t="s">
        <v>183</v>
      </c>
      <c r="M23" s="72">
        <v>199</v>
      </c>
      <c r="N23" s="72">
        <v>173</v>
      </c>
      <c r="O23" s="70">
        <f>(N23-M23)*100/M23</f>
        <v>-13.06532663316583</v>
      </c>
      <c r="P23" s="72" t="s">
        <v>184</v>
      </c>
      <c r="Q23" s="72" t="s">
        <v>185</v>
      </c>
      <c r="R23" s="72">
        <v>11</v>
      </c>
      <c r="S23" s="72">
        <v>14</v>
      </c>
      <c r="T23" s="70">
        <f>(S23-R23)*100/R23</f>
        <v>27.272727272727273</v>
      </c>
      <c r="U23" s="72" t="s">
        <v>380</v>
      </c>
      <c r="V23" s="72" t="s">
        <v>187</v>
      </c>
      <c r="W23" s="72">
        <v>272</v>
      </c>
      <c r="X23" s="72">
        <v>232</v>
      </c>
      <c r="Y23" s="70">
        <f>(X23-W23)*100/W23</f>
        <v>-14.705882352941176</v>
      </c>
      <c r="AD23" s="9"/>
      <c r="AE23" s="9"/>
      <c r="AF23" s="9"/>
    </row>
    <row r="24" spans="1:32" s="29" customFormat="1" ht="13.5" customHeight="1" x14ac:dyDescent="0.2">
      <c r="A24" s="57" t="s">
        <v>30</v>
      </c>
      <c r="B24" s="46"/>
      <c r="C24" s="46"/>
      <c r="D24" s="46"/>
      <c r="E24" s="46"/>
      <c r="F24" s="46"/>
      <c r="G24" s="46"/>
      <c r="H24" s="46"/>
      <c r="I24" s="46"/>
      <c r="J24" s="47"/>
      <c r="K24" s="46"/>
      <c r="L24" s="39"/>
      <c r="M24" s="39"/>
      <c r="N24" s="39"/>
      <c r="O24" s="40"/>
      <c r="P24" s="39"/>
      <c r="Q24" s="39"/>
      <c r="R24" s="41"/>
      <c r="S24" s="41"/>
      <c r="T24" s="40"/>
      <c r="U24" s="107"/>
      <c r="V24" s="107"/>
      <c r="W24" s="107"/>
      <c r="X24" s="39"/>
      <c r="Y24" s="40"/>
      <c r="AD24" s="10"/>
      <c r="AE24" s="10"/>
      <c r="AF24" s="10"/>
    </row>
    <row r="25" spans="1:32" ht="13.5" customHeight="1" x14ac:dyDescent="0.2">
      <c r="A25" s="22" t="s">
        <v>356</v>
      </c>
      <c r="B25" s="22"/>
      <c r="C25" s="23"/>
      <c r="D25" s="22"/>
      <c r="E25" s="22"/>
      <c r="F25" s="22"/>
      <c r="G25" s="22"/>
      <c r="H25" s="22"/>
      <c r="I25" s="22"/>
      <c r="T25" s="37"/>
      <c r="U25" s="16"/>
      <c r="V25" s="16"/>
      <c r="AD25" s="29"/>
      <c r="AE25" s="29"/>
      <c r="AF25" s="29"/>
    </row>
    <row r="26" spans="1:32" ht="13.5" customHeight="1" x14ac:dyDescent="0.2">
      <c r="A26" s="35" t="s">
        <v>19</v>
      </c>
      <c r="B26" s="4"/>
      <c r="D26" s="4"/>
      <c r="E26" s="4"/>
      <c r="F26" s="4"/>
      <c r="G26" s="4"/>
      <c r="H26" s="4"/>
      <c r="I26" s="4"/>
      <c r="J26" s="4"/>
      <c r="K26" s="5"/>
      <c r="L26" s="5"/>
      <c r="M26" s="6"/>
      <c r="N26" s="5"/>
      <c r="O26" s="5"/>
      <c r="P26" s="16"/>
      <c r="Q26" s="16"/>
      <c r="R26" s="21"/>
      <c r="S26" s="5"/>
      <c r="T26" s="16"/>
      <c r="U26" s="16"/>
      <c r="V26" s="16"/>
      <c r="W26" s="6"/>
      <c r="X26" s="5"/>
      <c r="AD26" s="29"/>
      <c r="AE26" s="29"/>
      <c r="AF26" s="9"/>
    </row>
    <row r="27" spans="1:32" x14ac:dyDescent="0.2">
      <c r="A27" s="35" t="s">
        <v>26</v>
      </c>
      <c r="B27" s="4"/>
      <c r="D27" s="4"/>
      <c r="E27" s="4"/>
      <c r="F27" s="4"/>
      <c r="G27" s="4"/>
      <c r="H27" s="4"/>
      <c r="I27" s="4"/>
      <c r="J27" s="4"/>
      <c r="K27" s="5"/>
      <c r="L27" s="5"/>
      <c r="M27" s="6"/>
      <c r="N27" s="5"/>
      <c r="O27" s="5"/>
      <c r="P27" s="16"/>
      <c r="Q27" s="16"/>
      <c r="R27" s="6"/>
      <c r="S27" s="7"/>
      <c r="T27" s="16"/>
      <c r="U27" s="16"/>
      <c r="V27" s="47"/>
      <c r="W27" s="6"/>
      <c r="AD27" s="29"/>
      <c r="AE27" s="29"/>
      <c r="AF27" s="29"/>
    </row>
    <row r="28" spans="1:32" x14ac:dyDescent="0.2">
      <c r="A28" s="35"/>
      <c r="B28" s="4"/>
      <c r="D28" s="4"/>
      <c r="E28" s="4"/>
      <c r="F28" s="4"/>
      <c r="G28" s="4"/>
      <c r="H28" s="4"/>
      <c r="I28" s="4"/>
      <c r="J28" s="4"/>
      <c r="K28" s="5"/>
      <c r="L28" s="5"/>
      <c r="M28" s="6"/>
      <c r="N28" s="5"/>
      <c r="O28" s="5"/>
      <c r="P28" s="16"/>
      <c r="Q28" s="16"/>
      <c r="R28" s="6"/>
      <c r="S28" s="7"/>
      <c r="T28" s="16"/>
      <c r="U28" s="16"/>
      <c r="V28" s="47"/>
      <c r="W28" s="6"/>
      <c r="AD28" s="29"/>
      <c r="AE28" s="29"/>
      <c r="AF28" s="29"/>
    </row>
    <row r="29" spans="1:32" x14ac:dyDescent="0.2">
      <c r="A29" s="35"/>
      <c r="B29" s="4"/>
      <c r="D29" s="4"/>
      <c r="E29" s="4"/>
      <c r="F29" s="4"/>
      <c r="G29" s="4"/>
      <c r="H29" s="4"/>
      <c r="I29" s="4"/>
      <c r="J29" s="4"/>
      <c r="K29" s="5"/>
      <c r="L29" s="5"/>
      <c r="M29" s="6"/>
      <c r="N29" s="5"/>
      <c r="O29" s="5"/>
      <c r="P29" s="16"/>
      <c r="Q29" s="16"/>
      <c r="R29" s="6"/>
      <c r="S29" s="7"/>
      <c r="T29" s="16"/>
      <c r="U29" s="16"/>
      <c r="V29" s="47"/>
      <c r="W29" s="6"/>
      <c r="AD29" s="29"/>
      <c r="AE29" s="29"/>
      <c r="AF29" s="29"/>
    </row>
    <row r="30" spans="1:32" s="152" customFormat="1" ht="15.75" x14ac:dyDescent="0.25">
      <c r="A30" s="156"/>
      <c r="B30" s="156"/>
      <c r="C30" s="205" t="s">
        <v>31</v>
      </c>
      <c r="D30" s="206"/>
      <c r="E30" s="207"/>
      <c r="F30" s="205" t="s">
        <v>32</v>
      </c>
      <c r="G30" s="206"/>
      <c r="H30" s="207"/>
      <c r="I30" s="208" t="s">
        <v>41</v>
      </c>
      <c r="J30" s="208"/>
      <c r="K30" s="208"/>
      <c r="L30" s="157"/>
      <c r="P30" s="34"/>
      <c r="Q30" s="34"/>
      <c r="R30" s="153"/>
      <c r="S30" s="154"/>
      <c r="T30" s="155"/>
      <c r="U30" s="34"/>
      <c r="V30" s="34"/>
    </row>
    <row r="31" spans="1:32" s="152" customFormat="1" ht="12.75" customHeight="1" x14ac:dyDescent="0.25">
      <c r="A31" s="156"/>
      <c r="B31" s="156"/>
      <c r="C31" s="174" t="s">
        <v>367</v>
      </c>
      <c r="D31" s="174" t="s">
        <v>374</v>
      </c>
      <c r="E31" s="174" t="s">
        <v>33</v>
      </c>
      <c r="F31" s="174" t="s">
        <v>367</v>
      </c>
      <c r="G31" s="174" t="s">
        <v>374</v>
      </c>
      <c r="H31" s="174" t="s">
        <v>33</v>
      </c>
      <c r="I31" s="174" t="s">
        <v>367</v>
      </c>
      <c r="J31" s="174" t="s">
        <v>374</v>
      </c>
      <c r="K31" s="174" t="s">
        <v>33</v>
      </c>
      <c r="O31" s="34"/>
      <c r="P31" s="158"/>
      <c r="Q31" s="153"/>
      <c r="R31" s="154"/>
      <c r="S31" s="155"/>
      <c r="T31" s="34"/>
      <c r="U31" s="34"/>
      <c r="AD31" s="146"/>
      <c r="AE31" s="146"/>
      <c r="AF31" s="146"/>
    </row>
    <row r="32" spans="1:32" s="152" customFormat="1" ht="14.25" customHeight="1" x14ac:dyDescent="0.25">
      <c r="A32" s="53" t="s">
        <v>34</v>
      </c>
      <c r="B32" s="54"/>
      <c r="C32" s="79">
        <v>50</v>
      </c>
      <c r="D32" s="79">
        <v>40</v>
      </c>
      <c r="E32" s="65">
        <f t="shared" ref="E32" si="21">(D32-C32)/C32</f>
        <v>-0.2</v>
      </c>
      <c r="F32" s="64">
        <v>869</v>
      </c>
      <c r="G32" s="64">
        <v>794</v>
      </c>
      <c r="H32" s="65">
        <f t="shared" ref="H32:H38" si="22">(G32-F32)/F32</f>
        <v>-8.6306098964326811E-2</v>
      </c>
      <c r="I32" s="25">
        <f t="shared" ref="I32:J36" si="23">C32+F32</f>
        <v>919</v>
      </c>
      <c r="J32" s="64">
        <f t="shared" si="23"/>
        <v>834</v>
      </c>
      <c r="K32" s="65">
        <f t="shared" ref="K32:K38" si="24">(J32-I32)/I32</f>
        <v>-9.2491838955386291E-2</v>
      </c>
      <c r="L32" s="159"/>
      <c r="M32" s="159"/>
      <c r="N32" s="221">
        <f>D32/S22</f>
        <v>0.30303030303030304</v>
      </c>
      <c r="O32" s="221"/>
      <c r="P32" s="160"/>
      <c r="Q32" s="153"/>
      <c r="R32" s="154"/>
      <c r="S32" s="155"/>
      <c r="T32" s="34"/>
      <c r="U32" s="34"/>
      <c r="AD32" s="29"/>
      <c r="AE32" s="29"/>
      <c r="AF32" s="29"/>
    </row>
    <row r="33" spans="1:32" s="152" customFormat="1" ht="14.25" customHeight="1" x14ac:dyDescent="0.25">
      <c r="A33" s="55" t="s">
        <v>35</v>
      </c>
      <c r="B33" s="56"/>
      <c r="C33" s="64">
        <v>9</v>
      </c>
      <c r="D33" s="64">
        <v>9</v>
      </c>
      <c r="E33" s="25" t="s">
        <v>29</v>
      </c>
      <c r="F33" s="64">
        <v>626</v>
      </c>
      <c r="G33" s="64">
        <v>613</v>
      </c>
      <c r="H33" s="65">
        <f t="shared" si="22"/>
        <v>-2.0766773162939296E-2</v>
      </c>
      <c r="I33" s="25">
        <f t="shared" si="23"/>
        <v>635</v>
      </c>
      <c r="J33" s="64">
        <f t="shared" si="23"/>
        <v>622</v>
      </c>
      <c r="K33" s="65">
        <f t="shared" si="24"/>
        <v>-2.0472440944881889E-2</v>
      </c>
      <c r="L33" s="159"/>
      <c r="M33" s="159"/>
      <c r="N33" s="34"/>
      <c r="O33" s="34"/>
      <c r="P33" s="34"/>
      <c r="Q33" s="34"/>
      <c r="R33" s="34"/>
      <c r="S33" s="155"/>
      <c r="T33" s="34"/>
      <c r="U33" s="34"/>
      <c r="AD33" s="1"/>
      <c r="AE33" s="1"/>
      <c r="AF33" s="1"/>
    </row>
    <row r="34" spans="1:32" s="152" customFormat="1" ht="15" customHeight="1" x14ac:dyDescent="0.25">
      <c r="A34" s="53" t="s">
        <v>36</v>
      </c>
      <c r="B34" s="54"/>
      <c r="C34" s="64">
        <v>4</v>
      </c>
      <c r="D34" s="64">
        <v>1</v>
      </c>
      <c r="E34" s="25" t="s">
        <v>29</v>
      </c>
      <c r="F34" s="64">
        <v>122</v>
      </c>
      <c r="G34" s="64">
        <v>130</v>
      </c>
      <c r="H34" s="65">
        <f t="shared" si="22"/>
        <v>6.5573770491803282E-2</v>
      </c>
      <c r="I34" s="25">
        <f t="shared" si="23"/>
        <v>126</v>
      </c>
      <c r="J34" s="64">
        <f t="shared" si="23"/>
        <v>131</v>
      </c>
      <c r="K34" s="65">
        <f t="shared" si="24"/>
        <v>3.968253968253968E-2</v>
      </c>
      <c r="L34" s="159"/>
      <c r="M34" s="159"/>
      <c r="O34" s="34"/>
      <c r="P34" s="34"/>
      <c r="Q34" s="153"/>
      <c r="R34" s="154"/>
      <c r="S34" s="155"/>
      <c r="T34" s="34"/>
      <c r="U34" s="34"/>
      <c r="AD34" s="1"/>
      <c r="AE34" s="1"/>
      <c r="AF34" s="1"/>
    </row>
    <row r="35" spans="1:32" s="152" customFormat="1" ht="15" customHeight="1" x14ac:dyDescent="0.25">
      <c r="A35" s="62" t="s">
        <v>37</v>
      </c>
      <c r="B35" s="63"/>
      <c r="C35" s="64">
        <v>3</v>
      </c>
      <c r="D35" s="64">
        <v>1</v>
      </c>
      <c r="E35" s="25" t="s">
        <v>29</v>
      </c>
      <c r="F35" s="64">
        <v>289</v>
      </c>
      <c r="G35" s="64">
        <v>284</v>
      </c>
      <c r="H35" s="65">
        <f t="shared" si="22"/>
        <v>-1.7301038062283738E-2</v>
      </c>
      <c r="I35" s="25">
        <f t="shared" si="23"/>
        <v>292</v>
      </c>
      <c r="J35" s="64">
        <f t="shared" si="23"/>
        <v>285</v>
      </c>
      <c r="K35" s="65">
        <f t="shared" si="24"/>
        <v>-2.3972602739726026E-2</v>
      </c>
      <c r="L35" s="159"/>
      <c r="M35" s="159"/>
      <c r="R35" s="161"/>
    </row>
    <row r="36" spans="1:32" s="152" customFormat="1" ht="15" customHeight="1" x14ac:dyDescent="0.25">
      <c r="A36" s="53" t="s">
        <v>38</v>
      </c>
      <c r="B36" s="54"/>
      <c r="C36" s="64">
        <v>2</v>
      </c>
      <c r="D36" s="64">
        <v>2</v>
      </c>
      <c r="E36" s="25" t="s">
        <v>29</v>
      </c>
      <c r="F36" s="64">
        <v>21</v>
      </c>
      <c r="G36" s="64">
        <v>22</v>
      </c>
      <c r="H36" s="25" t="s">
        <v>29</v>
      </c>
      <c r="I36" s="25">
        <f t="shared" si="23"/>
        <v>23</v>
      </c>
      <c r="J36" s="64">
        <f t="shared" si="23"/>
        <v>24</v>
      </c>
      <c r="K36" s="25" t="s">
        <v>29</v>
      </c>
      <c r="L36" s="159"/>
      <c r="M36" s="159"/>
      <c r="R36" s="161"/>
    </row>
    <row r="37" spans="1:32" s="152" customFormat="1" ht="15" customHeight="1" x14ac:dyDescent="0.25">
      <c r="A37" s="210" t="s">
        <v>39</v>
      </c>
      <c r="B37" s="211"/>
      <c r="C37" s="83">
        <f>SUM(C32:C36)</f>
        <v>68</v>
      </c>
      <c r="D37" s="83">
        <f>SUM(D32:D36)</f>
        <v>53</v>
      </c>
      <c r="E37" s="73">
        <f t="shared" ref="E37:E38" si="25">(D37-C37)/C37</f>
        <v>-0.22058823529411764</v>
      </c>
      <c r="F37" s="66">
        <f>SUM(F32:F36)</f>
        <v>1927</v>
      </c>
      <c r="G37" s="66">
        <f>SUM(G32:G36)</f>
        <v>1843</v>
      </c>
      <c r="H37" s="73">
        <f t="shared" si="22"/>
        <v>-4.3591074208614425E-2</v>
      </c>
      <c r="I37" s="67">
        <f>SUM(I32:I36)</f>
        <v>1995</v>
      </c>
      <c r="J37" s="66">
        <f>SUM(J32:J36)</f>
        <v>1896</v>
      </c>
      <c r="K37" s="73">
        <f t="shared" si="24"/>
        <v>-4.9624060150375938E-2</v>
      </c>
      <c r="L37" s="159"/>
      <c r="M37" s="159"/>
      <c r="N37" s="222">
        <f>D37/S22</f>
        <v>0.40151515151515149</v>
      </c>
      <c r="O37" s="222"/>
      <c r="R37" s="161"/>
    </row>
    <row r="38" spans="1:32" s="152" customFormat="1" ht="15" customHeight="1" x14ac:dyDescent="0.25">
      <c r="A38" s="175" t="s">
        <v>44</v>
      </c>
      <c r="B38" s="176"/>
      <c r="C38" s="84">
        <v>70</v>
      </c>
      <c r="D38" s="84">
        <v>62</v>
      </c>
      <c r="E38" s="73">
        <f t="shared" si="25"/>
        <v>-0.11428571428571428</v>
      </c>
      <c r="F38" s="66">
        <v>2410</v>
      </c>
      <c r="G38" s="66">
        <v>2153</v>
      </c>
      <c r="H38" s="73">
        <f t="shared" si="22"/>
        <v>-0.10663900414937759</v>
      </c>
      <c r="I38" s="67">
        <f t="shared" ref="I38:J38" si="26">C38+F38</f>
        <v>2480</v>
      </c>
      <c r="J38" s="66">
        <f t="shared" si="26"/>
        <v>2215</v>
      </c>
      <c r="K38" s="73">
        <f t="shared" si="24"/>
        <v>-0.10685483870967742</v>
      </c>
      <c r="L38" s="159"/>
      <c r="M38" s="159"/>
      <c r="N38" s="223">
        <f>D38/S22</f>
        <v>0.46969696969696972</v>
      </c>
      <c r="O38" s="223"/>
      <c r="Q38" s="158"/>
      <c r="R38" s="161"/>
    </row>
    <row r="39" spans="1:32" s="152" customFormat="1" ht="15" customHeight="1" x14ac:dyDescent="0.2">
      <c r="A39" s="163" t="s">
        <v>40</v>
      </c>
      <c r="B39" s="164"/>
      <c r="C39" s="162"/>
      <c r="D39" s="162"/>
      <c r="E39" s="170"/>
      <c r="F39" s="169"/>
      <c r="G39" s="170"/>
      <c r="H39" s="170"/>
      <c r="I39" s="162"/>
      <c r="J39" s="162"/>
      <c r="K39" s="162"/>
      <c r="L39" s="162"/>
    </row>
    <row r="40" spans="1:32" ht="15" customHeight="1" x14ac:dyDescent="0.2">
      <c r="O40" s="60"/>
      <c r="AD40" s="152"/>
      <c r="AE40" s="152"/>
      <c r="AF40" s="152"/>
    </row>
    <row r="42" spans="1:32" x14ac:dyDescent="0.2">
      <c r="D42" s="4"/>
    </row>
  </sheetData>
  <mergeCells count="34">
    <mergeCell ref="N32:O32"/>
    <mergeCell ref="A37:B37"/>
    <mergeCell ref="N37:O37"/>
    <mergeCell ref="N38:O38"/>
    <mergeCell ref="V4:V5"/>
    <mergeCell ref="A4:A5"/>
    <mergeCell ref="B4:B5"/>
    <mergeCell ref="C4:C5"/>
    <mergeCell ref="D4:F4"/>
    <mergeCell ref="G4:I4"/>
    <mergeCell ref="J4:J5"/>
    <mergeCell ref="K4:K5"/>
    <mergeCell ref="W4:W5"/>
    <mergeCell ref="X4:X5"/>
    <mergeCell ref="Y4:Y5"/>
    <mergeCell ref="C30:E30"/>
    <mergeCell ref="F30:H30"/>
    <mergeCell ref="I30:K30"/>
    <mergeCell ref="Q4:Q5"/>
    <mergeCell ref="R4:R5"/>
    <mergeCell ref="S4:S5"/>
    <mergeCell ref="T4:T5"/>
    <mergeCell ref="U4:U5"/>
    <mergeCell ref="L4:L5"/>
    <mergeCell ref="M4:M5"/>
    <mergeCell ref="N4:N5"/>
    <mergeCell ref="O4:O5"/>
    <mergeCell ref="P4:P5"/>
    <mergeCell ref="A1:Y1"/>
    <mergeCell ref="A2:Y2"/>
    <mergeCell ref="B3:J3"/>
    <mergeCell ref="K3:O3"/>
    <mergeCell ref="P3:T3"/>
    <mergeCell ref="U3:Y3"/>
  </mergeCells>
  <pageMargins left="0" right="0" top="0.39370078740157483" bottom="0.19685039370078741" header="0" footer="0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A43"/>
  <sheetViews>
    <sheetView workbookViewId="0">
      <selection activeCell="A2" sqref="A2:Y2"/>
    </sheetView>
  </sheetViews>
  <sheetFormatPr defaultRowHeight="12.75" x14ac:dyDescent="0.2"/>
  <cols>
    <col min="1" max="1" width="11.7109375" style="1" customWidth="1"/>
    <col min="2" max="2" width="8.140625" style="1" customWidth="1"/>
    <col min="3" max="3" width="8.140625" style="4" customWidth="1"/>
    <col min="4" max="4" width="5.140625" style="1" customWidth="1"/>
    <col min="5" max="5" width="6.28515625" style="1" customWidth="1"/>
    <col min="6" max="7" width="5.28515625" style="1" customWidth="1"/>
    <col min="8" max="8" width="6.42578125" style="1" customWidth="1"/>
    <col min="9" max="9" width="6.7109375" style="1" customWidth="1"/>
    <col min="10" max="10" width="5.42578125" style="1" customWidth="1"/>
    <col min="11" max="12" width="7.28515625" style="1" customWidth="1"/>
    <col min="13" max="14" width="4.85546875" style="1" customWidth="1"/>
    <col min="15" max="15" width="8.140625" style="1" customWidth="1"/>
    <col min="16" max="16" width="7.7109375" style="1" customWidth="1"/>
    <col min="17" max="17" width="6.5703125" style="1" customWidth="1"/>
    <col min="18" max="19" width="3.7109375" style="1" customWidth="1"/>
    <col min="20" max="20" width="8.140625" style="1" customWidth="1"/>
    <col min="21" max="22" width="8" style="1" customWidth="1"/>
    <col min="23" max="24" width="4.7109375" style="1" customWidth="1"/>
    <col min="25" max="25" width="6.42578125" style="1" customWidth="1"/>
    <col min="26" max="26" width="0.42578125" style="1" customWidth="1"/>
    <col min="27" max="27" width="5.5703125" style="1" customWidth="1"/>
    <col min="28" max="16384" width="9.140625" style="1"/>
  </cols>
  <sheetData>
    <row r="1" spans="1:27" ht="17.25" customHeight="1" x14ac:dyDescent="0.25">
      <c r="A1" s="196" t="s">
        <v>409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27" ht="17.25" customHeight="1" x14ac:dyDescent="0.25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</row>
    <row r="3" spans="1:27" ht="18" customHeight="1" x14ac:dyDescent="0.25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</row>
    <row r="4" spans="1:27" ht="14.25" customHeight="1" x14ac:dyDescent="0.2">
      <c r="A4" s="2"/>
      <c r="B4" s="197" t="s">
        <v>25</v>
      </c>
      <c r="C4" s="198"/>
      <c r="D4" s="198"/>
      <c r="E4" s="198"/>
      <c r="F4" s="198"/>
      <c r="G4" s="198"/>
      <c r="H4" s="198"/>
      <c r="I4" s="198"/>
      <c r="J4" s="199"/>
      <c r="K4" s="197" t="s">
        <v>0</v>
      </c>
      <c r="L4" s="198"/>
      <c r="M4" s="198"/>
      <c r="N4" s="198"/>
      <c r="O4" s="199"/>
      <c r="P4" s="197" t="s">
        <v>1</v>
      </c>
      <c r="Q4" s="198"/>
      <c r="R4" s="198"/>
      <c r="S4" s="198"/>
      <c r="T4" s="199"/>
      <c r="U4" s="197" t="s">
        <v>2</v>
      </c>
      <c r="V4" s="198"/>
      <c r="W4" s="198"/>
      <c r="X4" s="198"/>
      <c r="Y4" s="199"/>
    </row>
    <row r="5" spans="1:27" s="3" customFormat="1" ht="47.25" customHeight="1" x14ac:dyDescent="0.2">
      <c r="A5" s="214" t="s">
        <v>3</v>
      </c>
      <c r="B5" s="200" t="s">
        <v>4</v>
      </c>
      <c r="C5" s="216" t="s">
        <v>5</v>
      </c>
      <c r="D5" s="218" t="s">
        <v>358</v>
      </c>
      <c r="E5" s="219"/>
      <c r="F5" s="220"/>
      <c r="G5" s="218" t="s">
        <v>367</v>
      </c>
      <c r="H5" s="219"/>
      <c r="I5" s="220"/>
      <c r="J5" s="200" t="s">
        <v>376</v>
      </c>
      <c r="K5" s="200" t="s">
        <v>4</v>
      </c>
      <c r="L5" s="200" t="s">
        <v>5</v>
      </c>
      <c r="M5" s="200" t="s">
        <v>358</v>
      </c>
      <c r="N5" s="200" t="s">
        <v>367</v>
      </c>
      <c r="O5" s="200" t="s">
        <v>376</v>
      </c>
      <c r="P5" s="200" t="s">
        <v>4</v>
      </c>
      <c r="Q5" s="200" t="s">
        <v>5</v>
      </c>
      <c r="R5" s="200" t="s">
        <v>358</v>
      </c>
      <c r="S5" s="200" t="s">
        <v>367</v>
      </c>
      <c r="T5" s="200" t="s">
        <v>376</v>
      </c>
      <c r="U5" s="200" t="s">
        <v>4</v>
      </c>
      <c r="V5" s="200" t="s">
        <v>5</v>
      </c>
      <c r="W5" s="200" t="s">
        <v>358</v>
      </c>
      <c r="X5" s="200" t="s">
        <v>367</v>
      </c>
      <c r="Y5" s="200" t="s">
        <v>376</v>
      </c>
    </row>
    <row r="6" spans="1:27" s="3" customFormat="1" ht="23.25" customHeight="1" x14ac:dyDescent="0.2">
      <c r="A6" s="215"/>
      <c r="B6" s="201"/>
      <c r="C6" s="217"/>
      <c r="D6" s="58" t="s">
        <v>17</v>
      </c>
      <c r="E6" s="59" t="s">
        <v>18</v>
      </c>
      <c r="F6" s="58" t="s">
        <v>15</v>
      </c>
      <c r="G6" s="58" t="s">
        <v>17</v>
      </c>
      <c r="H6" s="59" t="s">
        <v>18</v>
      </c>
      <c r="I6" s="58" t="s">
        <v>15</v>
      </c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</row>
    <row r="7" spans="1:27" s="10" customFormat="1" ht="13.5" customHeight="1" x14ac:dyDescent="0.2">
      <c r="A7" s="33" t="s">
        <v>6</v>
      </c>
      <c r="B7" s="26" t="s">
        <v>43</v>
      </c>
      <c r="C7" s="26" t="s">
        <v>23</v>
      </c>
      <c r="D7" s="27">
        <v>1707</v>
      </c>
      <c r="E7" s="25">
        <v>2355</v>
      </c>
      <c r="F7" s="27">
        <f t="shared" ref="F7" si="0">SUM(D7:E7)</f>
        <v>4062</v>
      </c>
      <c r="G7" s="27">
        <v>1655</v>
      </c>
      <c r="H7" s="25">
        <v>1918</v>
      </c>
      <c r="I7" s="27">
        <f t="shared" ref="I7" si="1">SUM(G7:H7)</f>
        <v>3573</v>
      </c>
      <c r="J7" s="28">
        <f t="shared" ref="J7:J17" si="2">(I7-F7)*100/F7</f>
        <v>-12.038404726735598</v>
      </c>
      <c r="K7" s="26" t="s">
        <v>27</v>
      </c>
      <c r="L7" s="26" t="s">
        <v>24</v>
      </c>
      <c r="M7" s="27">
        <v>278</v>
      </c>
      <c r="N7" s="27">
        <v>296</v>
      </c>
      <c r="O7" s="28">
        <f t="shared" ref="O7:O23" si="3">(N7-M7)*100/M7</f>
        <v>6.4748201438848918</v>
      </c>
      <c r="P7" s="26" t="s">
        <v>46</v>
      </c>
      <c r="Q7" s="26" t="s">
        <v>42</v>
      </c>
      <c r="R7" s="27">
        <v>13</v>
      </c>
      <c r="S7" s="27">
        <v>13</v>
      </c>
      <c r="T7" s="28">
        <f t="shared" ref="T7:T23" si="4">(S7-R7)*100/R7</f>
        <v>0</v>
      </c>
      <c r="U7" s="26" t="s">
        <v>28</v>
      </c>
      <c r="V7" s="26" t="s">
        <v>16</v>
      </c>
      <c r="W7" s="27">
        <v>350</v>
      </c>
      <c r="X7" s="27">
        <v>345</v>
      </c>
      <c r="Y7" s="28">
        <f t="shared" ref="Y7:Y23" si="5">(X7-W7)*100/W7</f>
        <v>-1.4285714285714286</v>
      </c>
      <c r="AA7" s="16"/>
    </row>
    <row r="8" spans="1:27" s="10" customFormat="1" ht="13.5" customHeight="1" x14ac:dyDescent="0.2">
      <c r="A8" s="33" t="s">
        <v>7</v>
      </c>
      <c r="B8" s="26" t="s">
        <v>51</v>
      </c>
      <c r="C8" s="26" t="s">
        <v>52</v>
      </c>
      <c r="D8" s="27">
        <v>1499</v>
      </c>
      <c r="E8" s="25">
        <v>1873</v>
      </c>
      <c r="F8" s="27">
        <f t="shared" ref="F8" si="6">SUM(D8:E8)</f>
        <v>3372</v>
      </c>
      <c r="G8" s="27">
        <v>1612</v>
      </c>
      <c r="H8" s="25">
        <v>1895</v>
      </c>
      <c r="I8" s="27">
        <f t="shared" ref="I8:I15" si="7">SUM(G8:H8)</f>
        <v>3507</v>
      </c>
      <c r="J8" s="28">
        <f t="shared" si="2"/>
        <v>4.0035587188612096</v>
      </c>
      <c r="K8" s="26" t="s">
        <v>53</v>
      </c>
      <c r="L8" s="26" t="s">
        <v>54</v>
      </c>
      <c r="M8" s="27">
        <v>234</v>
      </c>
      <c r="N8" s="27">
        <v>219</v>
      </c>
      <c r="O8" s="28">
        <f t="shared" si="3"/>
        <v>-6.4102564102564106</v>
      </c>
      <c r="P8" s="27" t="s">
        <v>58</v>
      </c>
      <c r="Q8" s="26" t="s">
        <v>55</v>
      </c>
      <c r="R8" s="25">
        <v>10</v>
      </c>
      <c r="S8" s="25">
        <v>10</v>
      </c>
      <c r="T8" s="28">
        <f t="shared" si="4"/>
        <v>0</v>
      </c>
      <c r="U8" s="26" t="s">
        <v>56</v>
      </c>
      <c r="V8" s="26" t="s">
        <v>57</v>
      </c>
      <c r="W8" s="27">
        <v>303</v>
      </c>
      <c r="X8" s="27">
        <v>272</v>
      </c>
      <c r="Y8" s="28">
        <f t="shared" si="5"/>
        <v>-10.231023102310232</v>
      </c>
      <c r="Z8" s="11"/>
      <c r="AA8" s="16"/>
    </row>
    <row r="9" spans="1:27" s="29" customFormat="1" ht="13.5" customHeight="1" x14ac:dyDescent="0.2">
      <c r="A9" s="33" t="s">
        <v>8</v>
      </c>
      <c r="B9" s="26" t="s">
        <v>61</v>
      </c>
      <c r="C9" s="26" t="s">
        <v>62</v>
      </c>
      <c r="D9" s="27">
        <v>1540</v>
      </c>
      <c r="E9" s="25">
        <v>1934</v>
      </c>
      <c r="F9" s="27">
        <f t="shared" ref="F9:F15" si="8">SUM(D9:E9)</f>
        <v>3474</v>
      </c>
      <c r="G9" s="27">
        <v>1495</v>
      </c>
      <c r="H9" s="25">
        <v>1816</v>
      </c>
      <c r="I9" s="27">
        <f t="shared" si="7"/>
        <v>3311</v>
      </c>
      <c r="J9" s="28">
        <f t="shared" si="2"/>
        <v>-4.691997697179044</v>
      </c>
      <c r="K9" s="26" t="s">
        <v>63</v>
      </c>
      <c r="L9" s="26" t="s">
        <v>64</v>
      </c>
      <c r="M9" s="27">
        <v>238</v>
      </c>
      <c r="N9" s="27">
        <v>212</v>
      </c>
      <c r="O9" s="28">
        <f t="shared" si="3"/>
        <v>-10.92436974789916</v>
      </c>
      <c r="P9" s="26" t="s">
        <v>65</v>
      </c>
      <c r="Q9" s="26" t="s">
        <v>66</v>
      </c>
      <c r="R9" s="27">
        <v>9</v>
      </c>
      <c r="S9" s="27">
        <v>5</v>
      </c>
      <c r="T9" s="28">
        <f t="shared" si="4"/>
        <v>-44.444444444444443</v>
      </c>
      <c r="U9" s="26" t="s">
        <v>67</v>
      </c>
      <c r="V9" s="26" t="s">
        <v>68</v>
      </c>
      <c r="W9" s="27">
        <v>278</v>
      </c>
      <c r="X9" s="27">
        <v>256</v>
      </c>
      <c r="Y9" s="28">
        <f t="shared" si="5"/>
        <v>-7.9136690647482011</v>
      </c>
      <c r="AA9" s="34"/>
    </row>
    <row r="10" spans="1:27" s="29" customFormat="1" ht="13.5" customHeight="1" x14ac:dyDescent="0.2">
      <c r="A10" s="42" t="s">
        <v>20</v>
      </c>
      <c r="B10" s="43" t="s">
        <v>69</v>
      </c>
      <c r="C10" s="43" t="s">
        <v>70</v>
      </c>
      <c r="D10" s="43">
        <f>SUM(D7:D9)</f>
        <v>4746</v>
      </c>
      <c r="E10" s="43">
        <f t="shared" ref="E10" si="9">SUM(E7:E9)</f>
        <v>6162</v>
      </c>
      <c r="F10" s="43">
        <f t="shared" si="8"/>
        <v>10908</v>
      </c>
      <c r="G10" s="43">
        <f>SUM(G7:G9)</f>
        <v>4762</v>
      </c>
      <c r="H10" s="43">
        <f t="shared" ref="H10" si="10">SUM(H7:H9)</f>
        <v>5629</v>
      </c>
      <c r="I10" s="43">
        <f t="shared" si="7"/>
        <v>10391</v>
      </c>
      <c r="J10" s="44">
        <f t="shared" si="2"/>
        <v>-4.7396406307297401</v>
      </c>
      <c r="K10" s="43" t="s">
        <v>71</v>
      </c>
      <c r="L10" s="43" t="s">
        <v>72</v>
      </c>
      <c r="M10" s="43">
        <f>SUM(M7:M9)</f>
        <v>750</v>
      </c>
      <c r="N10" s="43">
        <f>SUM(N7:N9)</f>
        <v>727</v>
      </c>
      <c r="O10" s="44">
        <f t="shared" si="3"/>
        <v>-3.0666666666666669</v>
      </c>
      <c r="P10" s="43" t="s">
        <v>73</v>
      </c>
      <c r="Q10" s="43" t="s">
        <v>74</v>
      </c>
      <c r="R10" s="43">
        <f>SUM(R7:R9)</f>
        <v>32</v>
      </c>
      <c r="S10" s="43">
        <f>SUM(S7:S9)</f>
        <v>28</v>
      </c>
      <c r="T10" s="44">
        <f t="shared" si="4"/>
        <v>-12.5</v>
      </c>
      <c r="U10" s="43" t="s">
        <v>75</v>
      </c>
      <c r="V10" s="43" t="s">
        <v>76</v>
      </c>
      <c r="W10" s="43">
        <f>SUM(W7:W9)</f>
        <v>931</v>
      </c>
      <c r="X10" s="43">
        <f>SUM(X7:X9)</f>
        <v>873</v>
      </c>
      <c r="Y10" s="44">
        <f t="shared" si="5"/>
        <v>-6.2298603651987108</v>
      </c>
      <c r="AA10" s="34"/>
    </row>
    <row r="11" spans="1:27" s="9" customFormat="1" ht="11.25" customHeight="1" x14ac:dyDescent="0.2">
      <c r="A11" s="14" t="s">
        <v>9</v>
      </c>
      <c r="B11" s="12" t="s">
        <v>77</v>
      </c>
      <c r="C11" s="12" t="s">
        <v>78</v>
      </c>
      <c r="D11" s="27">
        <v>1382</v>
      </c>
      <c r="E11" s="27">
        <v>1769</v>
      </c>
      <c r="F11" s="27">
        <f t="shared" si="8"/>
        <v>3151</v>
      </c>
      <c r="G11" s="27">
        <v>1447</v>
      </c>
      <c r="H11" s="27">
        <v>1843</v>
      </c>
      <c r="I11" s="27">
        <f t="shared" si="7"/>
        <v>3290</v>
      </c>
      <c r="J11" s="28">
        <f t="shared" si="2"/>
        <v>4.4112980006347193</v>
      </c>
      <c r="K11" s="12" t="s">
        <v>79</v>
      </c>
      <c r="L11" s="12" t="s">
        <v>80</v>
      </c>
      <c r="M11" s="27">
        <v>244</v>
      </c>
      <c r="N11" s="27">
        <v>264</v>
      </c>
      <c r="O11" s="28">
        <f t="shared" si="3"/>
        <v>8.1967213114754092</v>
      </c>
      <c r="P11" s="12" t="s">
        <v>81</v>
      </c>
      <c r="Q11" s="12" t="s">
        <v>82</v>
      </c>
      <c r="R11" s="27">
        <v>8</v>
      </c>
      <c r="S11" s="25">
        <v>7</v>
      </c>
      <c r="T11" s="28">
        <f t="shared" si="4"/>
        <v>-12.5</v>
      </c>
      <c r="U11" s="12" t="s">
        <v>83</v>
      </c>
      <c r="V11" s="12" t="s">
        <v>84</v>
      </c>
      <c r="W11" s="27">
        <v>325</v>
      </c>
      <c r="X11" s="27">
        <v>337</v>
      </c>
      <c r="Y11" s="13">
        <f t="shared" si="5"/>
        <v>3.6923076923076925</v>
      </c>
      <c r="AA11" s="24"/>
    </row>
    <row r="12" spans="1:27" s="10" customFormat="1" ht="13.5" customHeight="1" x14ac:dyDescent="0.2">
      <c r="A12" s="32" t="s">
        <v>10</v>
      </c>
      <c r="B12" s="27" t="s">
        <v>85</v>
      </c>
      <c r="C12" s="26" t="s">
        <v>86</v>
      </c>
      <c r="D12" s="27">
        <v>1791</v>
      </c>
      <c r="E12" s="27">
        <v>2135</v>
      </c>
      <c r="F12" s="27">
        <f t="shared" si="8"/>
        <v>3926</v>
      </c>
      <c r="G12" s="27">
        <v>1861</v>
      </c>
      <c r="H12" s="27">
        <v>2130</v>
      </c>
      <c r="I12" s="27">
        <f t="shared" si="7"/>
        <v>3991</v>
      </c>
      <c r="J12" s="28">
        <f t="shared" si="2"/>
        <v>1.6556291390728477</v>
      </c>
      <c r="K12" s="27" t="s">
        <v>87</v>
      </c>
      <c r="L12" s="26" t="s">
        <v>88</v>
      </c>
      <c r="M12" s="27">
        <v>360</v>
      </c>
      <c r="N12" s="25">
        <v>419</v>
      </c>
      <c r="O12" s="28">
        <f t="shared" si="3"/>
        <v>16.388888888888889</v>
      </c>
      <c r="P12" s="26" t="s">
        <v>359</v>
      </c>
      <c r="Q12" s="27" t="s">
        <v>90</v>
      </c>
      <c r="R12" s="27">
        <v>8</v>
      </c>
      <c r="S12" s="25">
        <v>9</v>
      </c>
      <c r="T12" s="28">
        <f t="shared" si="4"/>
        <v>12.5</v>
      </c>
      <c r="U12" s="26" t="s">
        <v>91</v>
      </c>
      <c r="V12" s="26" t="s">
        <v>92</v>
      </c>
      <c r="W12" s="26">
        <v>430</v>
      </c>
      <c r="X12" s="25">
        <v>491</v>
      </c>
      <c r="Y12" s="28">
        <f t="shared" si="5"/>
        <v>14.186046511627907</v>
      </c>
      <c r="AA12" s="16"/>
    </row>
    <row r="13" spans="1:27" s="29" customFormat="1" ht="13.5" customHeight="1" x14ac:dyDescent="0.2">
      <c r="A13" s="32" t="s">
        <v>11</v>
      </c>
      <c r="B13" s="26" t="s">
        <v>93</v>
      </c>
      <c r="C13" s="26" t="s">
        <v>94</v>
      </c>
      <c r="D13" s="27">
        <v>1737</v>
      </c>
      <c r="E13" s="27">
        <v>2005</v>
      </c>
      <c r="F13" s="27">
        <f t="shared" si="8"/>
        <v>3742</v>
      </c>
      <c r="G13" s="27">
        <v>1789</v>
      </c>
      <c r="H13" s="27">
        <v>1854</v>
      </c>
      <c r="I13" s="27">
        <f t="shared" si="7"/>
        <v>3643</v>
      </c>
      <c r="J13" s="28">
        <f t="shared" si="2"/>
        <v>-2.6456440406199895</v>
      </c>
      <c r="K13" s="26" t="s">
        <v>95</v>
      </c>
      <c r="L13" s="25" t="s">
        <v>96</v>
      </c>
      <c r="M13" s="27">
        <v>364</v>
      </c>
      <c r="N13" s="27">
        <v>397</v>
      </c>
      <c r="O13" s="28">
        <f t="shared" si="3"/>
        <v>9.0659340659340657</v>
      </c>
      <c r="P13" s="26" t="s">
        <v>97</v>
      </c>
      <c r="Q13" s="25" t="s">
        <v>98</v>
      </c>
      <c r="R13" s="25">
        <v>13</v>
      </c>
      <c r="S13" s="25">
        <v>13</v>
      </c>
      <c r="T13" s="28">
        <f t="shared" si="4"/>
        <v>0</v>
      </c>
      <c r="U13" s="26" t="s">
        <v>99</v>
      </c>
      <c r="V13" s="25" t="s">
        <v>100</v>
      </c>
      <c r="W13" s="26">
        <v>468</v>
      </c>
      <c r="X13" s="26">
        <v>492</v>
      </c>
      <c r="Y13" s="28">
        <f t="shared" si="5"/>
        <v>5.1282051282051286</v>
      </c>
      <c r="AA13" s="34"/>
    </row>
    <row r="14" spans="1:27" s="29" customFormat="1" ht="13.5" customHeight="1" x14ac:dyDescent="0.2">
      <c r="A14" s="45" t="s">
        <v>22</v>
      </c>
      <c r="B14" s="43" t="s">
        <v>101</v>
      </c>
      <c r="C14" s="43" t="s">
        <v>102</v>
      </c>
      <c r="D14" s="43">
        <f>SUM(D11:D13)</f>
        <v>4910</v>
      </c>
      <c r="E14" s="43">
        <f>SUM(E11:E13)</f>
        <v>5909</v>
      </c>
      <c r="F14" s="43">
        <f t="shared" si="8"/>
        <v>10819</v>
      </c>
      <c r="G14" s="43">
        <f>SUM(G11:G13)</f>
        <v>5097</v>
      </c>
      <c r="H14" s="43">
        <f>SUM(H11:H13)</f>
        <v>5827</v>
      </c>
      <c r="I14" s="43">
        <f t="shared" si="7"/>
        <v>10924</v>
      </c>
      <c r="J14" s="44">
        <f t="shared" si="2"/>
        <v>0.97051483501247804</v>
      </c>
      <c r="K14" s="43" t="s">
        <v>103</v>
      </c>
      <c r="L14" s="43" t="s">
        <v>104</v>
      </c>
      <c r="M14" s="43">
        <f>SUM(M11:M13)</f>
        <v>968</v>
      </c>
      <c r="N14" s="43">
        <f>SUM(N11:N13)</f>
        <v>1080</v>
      </c>
      <c r="O14" s="44">
        <f t="shared" si="3"/>
        <v>11.570247933884298</v>
      </c>
      <c r="P14" s="43" t="s">
        <v>370</v>
      </c>
      <c r="Q14" s="43" t="s">
        <v>106</v>
      </c>
      <c r="R14" s="43">
        <f>SUM(R11:R13)</f>
        <v>29</v>
      </c>
      <c r="S14" s="43">
        <f>SUM(S11:S13)</f>
        <v>29</v>
      </c>
      <c r="T14" s="44">
        <f t="shared" si="4"/>
        <v>0</v>
      </c>
      <c r="U14" s="43" t="s">
        <v>107</v>
      </c>
      <c r="V14" s="43" t="s">
        <v>108</v>
      </c>
      <c r="W14" s="43">
        <f>SUM(W11:W13)</f>
        <v>1223</v>
      </c>
      <c r="X14" s="43">
        <f>SUM(X11:X13)</f>
        <v>1320</v>
      </c>
      <c r="Y14" s="44">
        <f t="shared" si="5"/>
        <v>7.931316434995912</v>
      </c>
      <c r="AA14" s="34"/>
    </row>
    <row r="15" spans="1:27" s="29" customFormat="1" ht="13.5" customHeight="1" x14ac:dyDescent="0.2">
      <c r="A15" s="33" t="s">
        <v>12</v>
      </c>
      <c r="B15" s="26" t="s">
        <v>109</v>
      </c>
      <c r="C15" s="26" t="s">
        <v>110</v>
      </c>
      <c r="D15" s="26">
        <v>1766</v>
      </c>
      <c r="E15" s="26">
        <v>1957</v>
      </c>
      <c r="F15" s="27">
        <f t="shared" si="8"/>
        <v>3723</v>
      </c>
      <c r="G15" s="26">
        <v>1708</v>
      </c>
      <c r="H15" s="26">
        <v>1847</v>
      </c>
      <c r="I15" s="27">
        <f t="shared" si="7"/>
        <v>3555</v>
      </c>
      <c r="J15" s="28">
        <f t="shared" si="2"/>
        <v>-4.5124899274778407</v>
      </c>
      <c r="K15" s="26" t="s">
        <v>111</v>
      </c>
      <c r="L15" s="25" t="s">
        <v>112</v>
      </c>
      <c r="M15" s="27">
        <v>378</v>
      </c>
      <c r="N15" s="27">
        <v>375</v>
      </c>
      <c r="O15" s="28">
        <f t="shared" si="3"/>
        <v>-0.79365079365079361</v>
      </c>
      <c r="P15" s="26" t="s">
        <v>368</v>
      </c>
      <c r="Q15" s="26" t="s">
        <v>114</v>
      </c>
      <c r="R15" s="27">
        <v>8</v>
      </c>
      <c r="S15" s="25">
        <v>9</v>
      </c>
      <c r="T15" s="28">
        <f t="shared" si="4"/>
        <v>12.5</v>
      </c>
      <c r="U15" s="26" t="s">
        <v>115</v>
      </c>
      <c r="V15" s="26" t="s">
        <v>116</v>
      </c>
      <c r="W15" s="26">
        <v>477</v>
      </c>
      <c r="X15" s="26">
        <v>475</v>
      </c>
      <c r="Y15" s="28">
        <f t="shared" si="5"/>
        <v>-0.41928721174004191</v>
      </c>
      <c r="AA15" s="34"/>
    </row>
    <row r="16" spans="1:27" s="9" customFormat="1" ht="13.5" customHeight="1" x14ac:dyDescent="0.2">
      <c r="A16" s="33" t="s">
        <v>13</v>
      </c>
      <c r="B16" s="26" t="s">
        <v>117</v>
      </c>
      <c r="C16" s="26" t="s">
        <v>118</v>
      </c>
      <c r="D16" s="26">
        <v>1848</v>
      </c>
      <c r="E16" s="26">
        <v>2048</v>
      </c>
      <c r="F16" s="27">
        <f>SUM(D16:E16)</f>
        <v>3896</v>
      </c>
      <c r="G16" s="26">
        <v>1864</v>
      </c>
      <c r="H16" s="26">
        <v>1996</v>
      </c>
      <c r="I16" s="27">
        <f>SUM(G16:H16)</f>
        <v>3860</v>
      </c>
      <c r="J16" s="28">
        <f t="shared" si="2"/>
        <v>-0.92402464065708423</v>
      </c>
      <c r="K16" s="26" t="s">
        <v>91</v>
      </c>
      <c r="L16" s="26" t="s">
        <v>119</v>
      </c>
      <c r="M16" s="27">
        <v>430</v>
      </c>
      <c r="N16" s="27">
        <v>421</v>
      </c>
      <c r="O16" s="28">
        <f t="shared" si="3"/>
        <v>-2.0930232558139537</v>
      </c>
      <c r="P16" s="26" t="s">
        <v>120</v>
      </c>
      <c r="Q16" s="26" t="s">
        <v>121</v>
      </c>
      <c r="R16" s="25">
        <v>11</v>
      </c>
      <c r="S16" s="25">
        <v>18</v>
      </c>
      <c r="T16" s="28">
        <f t="shared" si="4"/>
        <v>63.636363636363633</v>
      </c>
      <c r="U16" s="26" t="s">
        <v>122</v>
      </c>
      <c r="V16" s="26" t="s">
        <v>123</v>
      </c>
      <c r="W16" s="26">
        <v>549</v>
      </c>
      <c r="X16" s="26">
        <v>498</v>
      </c>
      <c r="Y16" s="28">
        <f t="shared" si="5"/>
        <v>-9.2896174863387984</v>
      </c>
      <c r="AA16" s="20"/>
    </row>
    <row r="17" spans="1:27" s="29" customFormat="1" ht="13.5" customHeight="1" x14ac:dyDescent="0.2">
      <c r="A17" s="32" t="s">
        <v>14</v>
      </c>
      <c r="B17" s="26" t="s">
        <v>124</v>
      </c>
      <c r="C17" s="26" t="s">
        <v>125</v>
      </c>
      <c r="D17" s="31">
        <v>1816</v>
      </c>
      <c r="E17" s="26">
        <v>2045</v>
      </c>
      <c r="F17" s="27">
        <f>SUM(D17:E17)</f>
        <v>3861</v>
      </c>
      <c r="G17" s="31">
        <v>1733</v>
      </c>
      <c r="H17" s="26">
        <v>1940</v>
      </c>
      <c r="I17" s="27">
        <f>SUM(G17:H17)</f>
        <v>3673</v>
      </c>
      <c r="J17" s="28">
        <f t="shared" si="2"/>
        <v>-4.8692048692048688</v>
      </c>
      <c r="K17" s="26" t="s">
        <v>126</v>
      </c>
      <c r="L17" s="26" t="s">
        <v>360</v>
      </c>
      <c r="M17" s="27">
        <v>366</v>
      </c>
      <c r="N17" s="27">
        <v>367</v>
      </c>
      <c r="O17" s="28">
        <f t="shared" si="3"/>
        <v>0.27322404371584702</v>
      </c>
      <c r="P17" s="26" t="s">
        <v>128</v>
      </c>
      <c r="Q17" s="26" t="s">
        <v>129</v>
      </c>
      <c r="R17" s="25">
        <v>17</v>
      </c>
      <c r="S17" s="25">
        <v>14</v>
      </c>
      <c r="T17" s="28">
        <f t="shared" si="4"/>
        <v>-17.647058823529413</v>
      </c>
      <c r="U17" s="26" t="s">
        <v>130</v>
      </c>
      <c r="V17" s="26" t="s">
        <v>131</v>
      </c>
      <c r="W17" s="26">
        <v>433</v>
      </c>
      <c r="X17" s="26">
        <v>444</v>
      </c>
      <c r="Y17" s="28">
        <f t="shared" si="5"/>
        <v>2.5404157043879909</v>
      </c>
    </row>
    <row r="18" spans="1:27" s="29" customFormat="1" ht="13.5" customHeight="1" x14ac:dyDescent="0.2">
      <c r="A18" s="45" t="s">
        <v>21</v>
      </c>
      <c r="B18" s="43" t="s">
        <v>132</v>
      </c>
      <c r="C18" s="43" t="s">
        <v>133</v>
      </c>
      <c r="D18" s="43">
        <f t="shared" ref="D18:I18" si="11">SUM(D15:D17)</f>
        <v>5430</v>
      </c>
      <c r="E18" s="43">
        <f t="shared" si="11"/>
        <v>6050</v>
      </c>
      <c r="F18" s="43">
        <f t="shared" si="11"/>
        <v>11480</v>
      </c>
      <c r="G18" s="43">
        <f t="shared" si="11"/>
        <v>5305</v>
      </c>
      <c r="H18" s="43">
        <f t="shared" si="11"/>
        <v>5783</v>
      </c>
      <c r="I18" s="43">
        <f t="shared" si="11"/>
        <v>11088</v>
      </c>
      <c r="J18" s="44">
        <f>(I18-F18)*100/F18</f>
        <v>-3.4146341463414633</v>
      </c>
      <c r="K18" s="43" t="s">
        <v>134</v>
      </c>
      <c r="L18" s="43" t="s">
        <v>135</v>
      </c>
      <c r="M18" s="43">
        <f>SUM(M15:M17)</f>
        <v>1174</v>
      </c>
      <c r="N18" s="43">
        <f>SUM(N15:N17)</f>
        <v>1163</v>
      </c>
      <c r="O18" s="44">
        <f t="shared" si="3"/>
        <v>-0.93696763202725719</v>
      </c>
      <c r="P18" s="43" t="s">
        <v>369</v>
      </c>
      <c r="Q18" s="43" t="s">
        <v>137</v>
      </c>
      <c r="R18" s="43">
        <f>SUM(R15:R17)</f>
        <v>36</v>
      </c>
      <c r="S18" s="43">
        <f>SUM(S15:S17)</f>
        <v>41</v>
      </c>
      <c r="T18" s="44">
        <f t="shared" si="4"/>
        <v>13.888888888888889</v>
      </c>
      <c r="U18" s="43" t="s">
        <v>138</v>
      </c>
      <c r="V18" s="43" t="s">
        <v>139</v>
      </c>
      <c r="W18" s="43">
        <f>SUM(W15:W17)</f>
        <v>1459</v>
      </c>
      <c r="X18" s="43">
        <f>SUM(X15:X17)</f>
        <v>1417</v>
      </c>
      <c r="Y18" s="44">
        <f t="shared" si="5"/>
        <v>-2.8786840301576424</v>
      </c>
      <c r="Z18" s="30"/>
    </row>
    <row r="19" spans="1:27" s="29" customFormat="1" ht="13.5" customHeight="1" x14ac:dyDescent="0.2">
      <c r="A19" s="32" t="s">
        <v>47</v>
      </c>
      <c r="B19" s="26" t="s">
        <v>140</v>
      </c>
      <c r="C19" s="26" t="s">
        <v>141</v>
      </c>
      <c r="D19" s="27">
        <v>1980</v>
      </c>
      <c r="E19" s="26">
        <v>2222</v>
      </c>
      <c r="F19" s="27">
        <f>SUM(D19:E19)</f>
        <v>4202</v>
      </c>
      <c r="G19" s="27">
        <v>1780</v>
      </c>
      <c r="H19" s="26">
        <v>2072</v>
      </c>
      <c r="I19" s="27">
        <f>SUM(G19:H19)</f>
        <v>3852</v>
      </c>
      <c r="J19" s="28">
        <f t="shared" ref="J19:J20" si="12">(I19-F19)*100/F19</f>
        <v>-8.3293669681104241</v>
      </c>
      <c r="K19" s="26" t="s">
        <v>142</v>
      </c>
      <c r="L19" s="26" t="s">
        <v>143</v>
      </c>
      <c r="M19" s="27">
        <v>332</v>
      </c>
      <c r="N19" s="27">
        <v>378</v>
      </c>
      <c r="O19" s="28">
        <f t="shared" si="3"/>
        <v>13.855421686746988</v>
      </c>
      <c r="P19" s="26" t="s">
        <v>372</v>
      </c>
      <c r="Q19" s="26" t="s">
        <v>145</v>
      </c>
      <c r="R19" s="27">
        <v>11</v>
      </c>
      <c r="S19" s="25">
        <v>22</v>
      </c>
      <c r="T19" s="28">
        <f t="shared" si="4"/>
        <v>100</v>
      </c>
      <c r="U19" s="26" t="s">
        <v>146</v>
      </c>
      <c r="V19" s="26" t="s">
        <v>147</v>
      </c>
      <c r="W19" s="26">
        <v>402</v>
      </c>
      <c r="X19" s="26">
        <v>451</v>
      </c>
      <c r="Y19" s="28">
        <f t="shared" si="5"/>
        <v>12.189054726368159</v>
      </c>
      <c r="Z19" s="30"/>
    </row>
    <row r="20" spans="1:27" s="29" customFormat="1" ht="13.5" customHeight="1" x14ac:dyDescent="0.2">
      <c r="A20" s="33" t="s">
        <v>48</v>
      </c>
      <c r="B20" s="26" t="s">
        <v>148</v>
      </c>
      <c r="C20" s="26" t="s">
        <v>149</v>
      </c>
      <c r="D20" s="26">
        <v>1881</v>
      </c>
      <c r="E20" s="25">
        <v>2092</v>
      </c>
      <c r="F20" s="27">
        <f>SUM(D20:E20)</f>
        <v>3973</v>
      </c>
      <c r="G20" s="26">
        <v>1743</v>
      </c>
      <c r="H20" s="25">
        <v>1981</v>
      </c>
      <c r="I20" s="27">
        <f>SUM(G20:H20)</f>
        <v>3724</v>
      </c>
      <c r="J20" s="28">
        <f t="shared" si="12"/>
        <v>-6.2673043040523533</v>
      </c>
      <c r="K20" s="26" t="s">
        <v>150</v>
      </c>
      <c r="L20" s="26" t="s">
        <v>151</v>
      </c>
      <c r="M20" s="27">
        <v>330</v>
      </c>
      <c r="N20" s="27">
        <v>319</v>
      </c>
      <c r="O20" s="28">
        <f t="shared" si="3"/>
        <v>-3.3333333333333335</v>
      </c>
      <c r="P20" s="26" t="s">
        <v>371</v>
      </c>
      <c r="Q20" s="26" t="s">
        <v>153</v>
      </c>
      <c r="R20" s="27">
        <v>12</v>
      </c>
      <c r="S20" s="27">
        <v>14</v>
      </c>
      <c r="T20" s="28">
        <f t="shared" si="4"/>
        <v>16.666666666666668</v>
      </c>
      <c r="U20" s="26" t="s">
        <v>154</v>
      </c>
      <c r="V20" s="26" t="s">
        <v>155</v>
      </c>
      <c r="W20" s="26">
        <v>410</v>
      </c>
      <c r="X20" s="26">
        <v>361</v>
      </c>
      <c r="Y20" s="28">
        <f t="shared" si="5"/>
        <v>-11.951219512195122</v>
      </c>
      <c r="Z20" s="30"/>
    </row>
    <row r="21" spans="1:27" s="29" customFormat="1" ht="13.5" customHeight="1" x14ac:dyDescent="0.2">
      <c r="A21" s="32" t="s">
        <v>50</v>
      </c>
      <c r="B21" s="26" t="s">
        <v>156</v>
      </c>
      <c r="C21" s="26" t="s">
        <v>157</v>
      </c>
      <c r="D21" s="26">
        <v>1982</v>
      </c>
      <c r="E21" s="26">
        <v>2102</v>
      </c>
      <c r="F21" s="27">
        <f>SUM(D21:E21)</f>
        <v>4084</v>
      </c>
      <c r="G21" s="26">
        <v>1815</v>
      </c>
      <c r="H21" s="26">
        <v>1396</v>
      </c>
      <c r="I21" s="27">
        <f>SUM(G21:H21)</f>
        <v>3211</v>
      </c>
      <c r="J21" s="28">
        <f>(I21-F21)*100/F21</f>
        <v>-21.376101860920667</v>
      </c>
      <c r="K21" s="26" t="s">
        <v>158</v>
      </c>
      <c r="L21" s="26" t="s">
        <v>159</v>
      </c>
      <c r="M21" s="27">
        <v>321</v>
      </c>
      <c r="N21" s="27">
        <v>308</v>
      </c>
      <c r="O21" s="28">
        <f t="shared" si="3"/>
        <v>-4.0498442367601246</v>
      </c>
      <c r="P21" s="26" t="s">
        <v>160</v>
      </c>
      <c r="Q21" s="26" t="s">
        <v>161</v>
      </c>
      <c r="R21" s="27">
        <v>16</v>
      </c>
      <c r="S21" s="27">
        <v>14</v>
      </c>
      <c r="T21" s="28">
        <f t="shared" si="4"/>
        <v>-12.5</v>
      </c>
      <c r="U21" s="26" t="s">
        <v>162</v>
      </c>
      <c r="V21" s="26" t="s">
        <v>163</v>
      </c>
      <c r="W21" s="26">
        <v>399</v>
      </c>
      <c r="X21" s="26">
        <v>376</v>
      </c>
      <c r="Y21" s="28">
        <f t="shared" si="5"/>
        <v>-5.7644110275689222</v>
      </c>
      <c r="Z21" s="74"/>
    </row>
    <row r="22" spans="1:27" s="29" customFormat="1" ht="13.5" customHeight="1" x14ac:dyDescent="0.2">
      <c r="A22" s="45" t="s">
        <v>49</v>
      </c>
      <c r="B22" s="43" t="s">
        <v>164</v>
      </c>
      <c r="C22" s="43" t="s">
        <v>165</v>
      </c>
      <c r="D22" s="43">
        <f t="shared" ref="D22:F22" si="13">SUM(D19:D21)</f>
        <v>5843</v>
      </c>
      <c r="E22" s="43">
        <f t="shared" si="13"/>
        <v>6416</v>
      </c>
      <c r="F22" s="43">
        <f t="shared" si="13"/>
        <v>12259</v>
      </c>
      <c r="G22" s="43">
        <f t="shared" ref="G22:I22" si="14">SUM(G19:G21)</f>
        <v>5338</v>
      </c>
      <c r="H22" s="43">
        <f t="shared" si="14"/>
        <v>5449</v>
      </c>
      <c r="I22" s="43">
        <f t="shared" si="14"/>
        <v>10787</v>
      </c>
      <c r="J22" s="44">
        <f>(I22-F22)*100/F22</f>
        <v>-12.007504690431519</v>
      </c>
      <c r="K22" s="43" t="s">
        <v>166</v>
      </c>
      <c r="L22" s="43" t="s">
        <v>167</v>
      </c>
      <c r="M22" s="43">
        <f>SUM(M19:M21)</f>
        <v>983</v>
      </c>
      <c r="N22" s="43">
        <f>SUM(N19:N21)</f>
        <v>1005</v>
      </c>
      <c r="O22" s="44">
        <f t="shared" si="3"/>
        <v>2.2380467955239065</v>
      </c>
      <c r="P22" s="43" t="s">
        <v>365</v>
      </c>
      <c r="Q22" s="43" t="s">
        <v>169</v>
      </c>
      <c r="R22" s="43">
        <f>SUM(R19:R21)</f>
        <v>39</v>
      </c>
      <c r="S22" s="43">
        <f>SUM(S19:S21)</f>
        <v>50</v>
      </c>
      <c r="T22" s="44">
        <f t="shared" si="4"/>
        <v>28.205128205128204</v>
      </c>
      <c r="U22" s="43" t="s">
        <v>170</v>
      </c>
      <c r="V22" s="43" t="s">
        <v>171</v>
      </c>
      <c r="W22" s="43">
        <f>SUM(W19:W21)</f>
        <v>1211</v>
      </c>
      <c r="X22" s="43">
        <f>SUM(X19:X21)</f>
        <v>1188</v>
      </c>
      <c r="Y22" s="44">
        <f t="shared" si="5"/>
        <v>-1.8992568125516103</v>
      </c>
      <c r="Z22" s="30"/>
      <c r="AA22" s="30"/>
    </row>
    <row r="23" spans="1:27" s="77" customFormat="1" ht="13.5" customHeight="1" x14ac:dyDescent="0.2">
      <c r="A23" s="68" t="s">
        <v>15</v>
      </c>
      <c r="B23" s="38" t="s">
        <v>172</v>
      </c>
      <c r="C23" s="38" t="s">
        <v>173</v>
      </c>
      <c r="D23" s="38">
        <f t="shared" ref="D23:I23" si="15">D10+D14+D18+D22</f>
        <v>20929</v>
      </c>
      <c r="E23" s="38">
        <f t="shared" si="15"/>
        <v>24537</v>
      </c>
      <c r="F23" s="38">
        <f t="shared" si="15"/>
        <v>45466</v>
      </c>
      <c r="G23" s="38">
        <f t="shared" si="15"/>
        <v>20502</v>
      </c>
      <c r="H23" s="38">
        <f t="shared" si="15"/>
        <v>22688</v>
      </c>
      <c r="I23" s="38">
        <f t="shared" si="15"/>
        <v>43190</v>
      </c>
      <c r="J23" s="69">
        <f t="shared" ref="J23:J24" si="16">(I23-F23)*100/F23</f>
        <v>-5.0059385034971191</v>
      </c>
      <c r="K23" s="38" t="s">
        <v>174</v>
      </c>
      <c r="L23" s="38" t="s">
        <v>175</v>
      </c>
      <c r="M23" s="38">
        <f t="shared" ref="M23:N23" si="17">M10+M14+M18+M22</f>
        <v>3875</v>
      </c>
      <c r="N23" s="38">
        <f t="shared" si="17"/>
        <v>3975</v>
      </c>
      <c r="O23" s="69">
        <f t="shared" si="3"/>
        <v>2.5806451612903225</v>
      </c>
      <c r="P23" s="38" t="s">
        <v>373</v>
      </c>
      <c r="Q23" s="38" t="s">
        <v>177</v>
      </c>
      <c r="R23" s="38">
        <f t="shared" ref="R23:S23" si="18">R10+R14+R18+R22</f>
        <v>136</v>
      </c>
      <c r="S23" s="38">
        <f t="shared" si="18"/>
        <v>148</v>
      </c>
      <c r="T23" s="69">
        <f t="shared" si="4"/>
        <v>8.8235294117647065</v>
      </c>
      <c r="U23" s="38" t="s">
        <v>363</v>
      </c>
      <c r="V23" s="38" t="s">
        <v>364</v>
      </c>
      <c r="W23" s="38">
        <f t="shared" ref="W23:X23" si="19">W10+W14+W18+W22</f>
        <v>4824</v>
      </c>
      <c r="X23" s="38">
        <f t="shared" si="19"/>
        <v>4798</v>
      </c>
      <c r="Y23" s="69">
        <f t="shared" si="5"/>
        <v>-0.53897180762852404</v>
      </c>
      <c r="Z23" s="143">
        <f t="shared" ref="Z23" si="20">Z10</f>
        <v>0</v>
      </c>
      <c r="AA23" s="142"/>
    </row>
    <row r="24" spans="1:27" s="146" customFormat="1" ht="13.5" customHeight="1" x14ac:dyDescent="0.2">
      <c r="A24" s="71" t="s">
        <v>45</v>
      </c>
      <c r="B24" s="72" t="s">
        <v>180</v>
      </c>
      <c r="C24" s="72" t="s">
        <v>181</v>
      </c>
      <c r="D24" s="72"/>
      <c r="E24" s="72"/>
      <c r="F24" s="72">
        <v>712</v>
      </c>
      <c r="G24" s="72"/>
      <c r="H24" s="72"/>
      <c r="I24" s="72">
        <v>690</v>
      </c>
      <c r="J24" s="70">
        <f t="shared" si="16"/>
        <v>-3.0898876404494384</v>
      </c>
      <c r="K24" s="72" t="s">
        <v>379</v>
      </c>
      <c r="L24" s="72" t="s">
        <v>183</v>
      </c>
      <c r="M24" s="72">
        <v>166</v>
      </c>
      <c r="N24" s="72">
        <v>199</v>
      </c>
      <c r="O24" s="70">
        <f>(N24-M24)*100/M24</f>
        <v>19.879518072289155</v>
      </c>
      <c r="P24" s="72" t="s">
        <v>184</v>
      </c>
      <c r="Q24" s="72" t="s">
        <v>185</v>
      </c>
      <c r="R24" s="72">
        <v>12</v>
      </c>
      <c r="S24" s="72">
        <v>11</v>
      </c>
      <c r="T24" s="70">
        <f>(S24-R24)*100/R24</f>
        <v>-8.3333333333333339</v>
      </c>
      <c r="U24" s="72" t="s">
        <v>380</v>
      </c>
      <c r="V24" s="72" t="s">
        <v>187</v>
      </c>
      <c r="W24" s="72">
        <v>244</v>
      </c>
      <c r="X24" s="72">
        <v>272</v>
      </c>
      <c r="Y24" s="70">
        <f>(X24-W24)*100/W24</f>
        <v>11.475409836065573</v>
      </c>
    </row>
    <row r="25" spans="1:27" s="29" customFormat="1" ht="13.5" customHeight="1" x14ac:dyDescent="0.2">
      <c r="A25" s="57" t="s">
        <v>30</v>
      </c>
      <c r="B25" s="46"/>
      <c r="C25" s="46"/>
      <c r="D25" s="46"/>
      <c r="E25" s="46"/>
      <c r="F25" s="46"/>
      <c r="G25" s="46"/>
      <c r="H25" s="46"/>
      <c r="I25" s="46"/>
      <c r="J25" s="47"/>
      <c r="K25" s="46"/>
      <c r="L25" s="39"/>
      <c r="M25" s="39"/>
      <c r="N25" s="39"/>
      <c r="O25" s="40"/>
      <c r="P25" s="39"/>
      <c r="Q25" s="39"/>
      <c r="R25" s="41"/>
      <c r="S25" s="41"/>
      <c r="T25" s="40"/>
      <c r="U25" s="107"/>
      <c r="V25" s="107"/>
      <c r="W25" s="107"/>
      <c r="X25" s="39"/>
      <c r="Y25" s="40"/>
    </row>
    <row r="26" spans="1:27" ht="13.5" customHeight="1" x14ac:dyDescent="0.2">
      <c r="A26" s="22" t="s">
        <v>356</v>
      </c>
      <c r="B26" s="22"/>
      <c r="C26" s="23"/>
      <c r="D26" s="22"/>
      <c r="E26" s="22"/>
      <c r="F26" s="22"/>
      <c r="G26" s="22"/>
      <c r="H26" s="22"/>
      <c r="I26" s="22"/>
      <c r="T26" s="37"/>
      <c r="U26" s="16"/>
      <c r="V26" s="16"/>
    </row>
    <row r="27" spans="1:27" x14ac:dyDescent="0.2">
      <c r="A27" s="35" t="s">
        <v>19</v>
      </c>
      <c r="B27" s="4"/>
      <c r="D27" s="4"/>
      <c r="E27" s="4"/>
      <c r="F27" s="4"/>
      <c r="G27" s="4"/>
      <c r="H27" s="4"/>
      <c r="I27" s="4"/>
      <c r="J27" s="4"/>
      <c r="K27" s="5"/>
      <c r="L27" s="5"/>
      <c r="M27" s="6"/>
      <c r="N27" s="5"/>
      <c r="O27" s="5"/>
      <c r="P27" s="16"/>
      <c r="Q27" s="16"/>
      <c r="R27" s="21"/>
      <c r="S27" s="5"/>
      <c r="T27" s="16"/>
      <c r="U27" s="16"/>
      <c r="V27" s="16"/>
      <c r="W27" s="6"/>
      <c r="X27" s="5"/>
    </row>
    <row r="28" spans="1:27" x14ac:dyDescent="0.2">
      <c r="A28" s="35" t="s">
        <v>26</v>
      </c>
      <c r="B28" s="4"/>
      <c r="D28" s="4"/>
      <c r="E28" s="4"/>
      <c r="F28" s="4"/>
      <c r="G28" s="4"/>
      <c r="H28" s="4"/>
      <c r="I28" s="4"/>
      <c r="J28" s="4"/>
      <c r="K28" s="5"/>
      <c r="L28" s="5"/>
      <c r="M28" s="6"/>
      <c r="N28" s="5"/>
      <c r="O28" s="5"/>
      <c r="P28" s="16"/>
      <c r="Q28" s="16"/>
      <c r="R28" s="6"/>
      <c r="S28" s="7"/>
      <c r="T28" s="16"/>
      <c r="U28" s="16"/>
      <c r="V28" s="47"/>
      <c r="W28" s="6"/>
    </row>
    <row r="29" spans="1:27" x14ac:dyDescent="0.2">
      <c r="A29" s="35"/>
      <c r="B29" s="4"/>
      <c r="D29" s="4"/>
      <c r="E29" s="4"/>
      <c r="F29" s="4"/>
      <c r="G29" s="4"/>
      <c r="H29" s="4"/>
      <c r="I29" s="4"/>
      <c r="J29" s="4"/>
      <c r="K29" s="5"/>
      <c r="L29" s="5"/>
      <c r="M29" s="6"/>
      <c r="N29" s="5"/>
      <c r="O29" s="5"/>
      <c r="P29" s="16"/>
      <c r="Q29" s="16"/>
      <c r="R29" s="6"/>
      <c r="S29" s="7"/>
      <c r="T29" s="16"/>
      <c r="U29" s="16"/>
      <c r="V29" s="47"/>
      <c r="W29" s="6"/>
    </row>
    <row r="30" spans="1:27" x14ac:dyDescent="0.2">
      <c r="A30" s="35"/>
      <c r="B30" s="4"/>
      <c r="D30" s="4"/>
      <c r="E30" s="4"/>
      <c r="F30" s="4"/>
      <c r="G30" s="4"/>
      <c r="H30" s="4"/>
      <c r="I30" s="4"/>
      <c r="J30" s="4"/>
      <c r="K30" s="5"/>
      <c r="L30" s="5"/>
      <c r="M30" s="6"/>
      <c r="N30" s="5"/>
      <c r="O30" s="5"/>
      <c r="P30" s="16"/>
      <c r="Q30" s="16"/>
      <c r="R30" s="6"/>
      <c r="S30" s="7"/>
      <c r="T30" s="16"/>
      <c r="U30" s="16"/>
      <c r="V30" s="47"/>
      <c r="W30" s="6"/>
    </row>
    <row r="31" spans="1:27" s="152" customFormat="1" ht="14.25" customHeight="1" x14ac:dyDescent="0.25">
      <c r="A31" s="156"/>
      <c r="B31" s="156"/>
      <c r="C31" s="205" t="s">
        <v>31</v>
      </c>
      <c r="D31" s="206"/>
      <c r="E31" s="207"/>
      <c r="F31" s="205" t="s">
        <v>32</v>
      </c>
      <c r="G31" s="206"/>
      <c r="H31" s="207"/>
      <c r="I31" s="208" t="s">
        <v>41</v>
      </c>
      <c r="J31" s="208"/>
      <c r="K31" s="208"/>
      <c r="L31" s="157"/>
      <c r="P31" s="34"/>
      <c r="Q31" s="34"/>
      <c r="R31" s="153"/>
      <c r="S31" s="154"/>
      <c r="T31" s="155"/>
      <c r="U31" s="34"/>
      <c r="V31" s="34"/>
    </row>
    <row r="32" spans="1:27" s="152" customFormat="1" ht="14.25" customHeight="1" x14ac:dyDescent="0.25">
      <c r="A32" s="156"/>
      <c r="B32" s="156"/>
      <c r="C32" s="166" t="s">
        <v>358</v>
      </c>
      <c r="D32" s="166" t="s">
        <v>367</v>
      </c>
      <c r="E32" s="166" t="s">
        <v>33</v>
      </c>
      <c r="F32" s="166" t="s">
        <v>358</v>
      </c>
      <c r="G32" s="166" t="s">
        <v>367</v>
      </c>
      <c r="H32" s="166" t="s">
        <v>33</v>
      </c>
      <c r="I32" s="166" t="s">
        <v>358</v>
      </c>
      <c r="J32" s="166" t="s">
        <v>367</v>
      </c>
      <c r="K32" s="166" t="s">
        <v>33</v>
      </c>
      <c r="O32" s="34"/>
      <c r="P32" s="158"/>
      <c r="Q32" s="153"/>
      <c r="R32" s="154"/>
      <c r="S32" s="155"/>
      <c r="T32" s="34"/>
      <c r="U32" s="34"/>
    </row>
    <row r="33" spans="1:21" s="152" customFormat="1" ht="15" customHeight="1" x14ac:dyDescent="0.25">
      <c r="A33" s="53" t="s">
        <v>34</v>
      </c>
      <c r="B33" s="54"/>
      <c r="C33" s="79">
        <v>51</v>
      </c>
      <c r="D33" s="79">
        <v>50</v>
      </c>
      <c r="E33" s="65">
        <f t="shared" ref="E33" si="21">(D33-C33)/C33</f>
        <v>-1.9607843137254902E-2</v>
      </c>
      <c r="F33" s="64">
        <v>899</v>
      </c>
      <c r="G33" s="64">
        <v>869</v>
      </c>
      <c r="H33" s="65">
        <f t="shared" ref="H33:H39" si="22">(G33-F33)/F33</f>
        <v>-3.3370411568409343E-2</v>
      </c>
      <c r="I33" s="25">
        <f t="shared" ref="I33:J37" si="23">C33+F33</f>
        <v>950</v>
      </c>
      <c r="J33" s="64">
        <f t="shared" si="23"/>
        <v>919</v>
      </c>
      <c r="K33" s="65">
        <f t="shared" ref="K33:K39" si="24">(J33-I33)/I33</f>
        <v>-3.2631578947368421E-2</v>
      </c>
      <c r="L33" s="159"/>
      <c r="M33" s="159"/>
      <c r="N33" s="221">
        <f>D33/S23</f>
        <v>0.33783783783783783</v>
      </c>
      <c r="O33" s="221"/>
      <c r="P33" s="160"/>
      <c r="Q33" s="153"/>
      <c r="R33" s="154"/>
      <c r="S33" s="155"/>
      <c r="T33" s="34"/>
      <c r="U33" s="34"/>
    </row>
    <row r="34" spans="1:21" s="152" customFormat="1" ht="15" customHeight="1" x14ac:dyDescent="0.25">
      <c r="A34" s="55" t="s">
        <v>35</v>
      </c>
      <c r="B34" s="56"/>
      <c r="C34" s="64">
        <v>11</v>
      </c>
      <c r="D34" s="64">
        <v>9</v>
      </c>
      <c r="E34" s="25" t="s">
        <v>29</v>
      </c>
      <c r="F34" s="64">
        <v>554</v>
      </c>
      <c r="G34" s="64">
        <v>626</v>
      </c>
      <c r="H34" s="65">
        <f t="shared" si="22"/>
        <v>0.1299638989169675</v>
      </c>
      <c r="I34" s="25">
        <f t="shared" si="23"/>
        <v>565</v>
      </c>
      <c r="J34" s="64">
        <f t="shared" si="23"/>
        <v>635</v>
      </c>
      <c r="K34" s="65">
        <f t="shared" si="24"/>
        <v>0.12389380530973451</v>
      </c>
      <c r="L34" s="159"/>
      <c r="M34" s="159"/>
      <c r="N34" s="34"/>
      <c r="O34" s="34"/>
      <c r="P34" s="34"/>
      <c r="Q34" s="34"/>
      <c r="R34" s="34"/>
      <c r="S34" s="155"/>
      <c r="T34" s="34"/>
      <c r="U34" s="34"/>
    </row>
    <row r="35" spans="1:21" s="152" customFormat="1" ht="15" customHeight="1" x14ac:dyDescent="0.25">
      <c r="A35" s="53" t="s">
        <v>36</v>
      </c>
      <c r="B35" s="54"/>
      <c r="C35" s="64">
        <v>6</v>
      </c>
      <c r="D35" s="64">
        <v>4</v>
      </c>
      <c r="E35" s="25" t="s">
        <v>29</v>
      </c>
      <c r="F35" s="64">
        <v>141</v>
      </c>
      <c r="G35" s="64">
        <v>122</v>
      </c>
      <c r="H35" s="65">
        <f t="shared" si="22"/>
        <v>-0.13475177304964539</v>
      </c>
      <c r="I35" s="25">
        <f t="shared" si="23"/>
        <v>147</v>
      </c>
      <c r="J35" s="64">
        <f t="shared" si="23"/>
        <v>126</v>
      </c>
      <c r="K35" s="65">
        <f t="shared" si="24"/>
        <v>-0.14285714285714285</v>
      </c>
      <c r="L35" s="159"/>
      <c r="M35" s="159"/>
      <c r="O35" s="34"/>
      <c r="P35" s="34"/>
      <c r="Q35" s="153"/>
      <c r="R35" s="154"/>
      <c r="S35" s="155"/>
      <c r="T35" s="34"/>
      <c r="U35" s="34"/>
    </row>
    <row r="36" spans="1:21" s="152" customFormat="1" ht="15" customHeight="1" x14ac:dyDescent="0.25">
      <c r="A36" s="62" t="s">
        <v>37</v>
      </c>
      <c r="B36" s="63"/>
      <c r="C36" s="64">
        <v>1</v>
      </c>
      <c r="D36" s="64">
        <v>3</v>
      </c>
      <c r="E36" s="25" t="s">
        <v>29</v>
      </c>
      <c r="F36" s="64">
        <v>213</v>
      </c>
      <c r="G36" s="64">
        <v>289</v>
      </c>
      <c r="H36" s="65">
        <f t="shared" si="22"/>
        <v>0.35680751173708919</v>
      </c>
      <c r="I36" s="25">
        <f t="shared" si="23"/>
        <v>214</v>
      </c>
      <c r="J36" s="64">
        <f t="shared" si="23"/>
        <v>292</v>
      </c>
      <c r="K36" s="65">
        <f t="shared" si="24"/>
        <v>0.3644859813084112</v>
      </c>
      <c r="L36" s="159"/>
      <c r="M36" s="159"/>
      <c r="R36" s="161"/>
    </row>
    <row r="37" spans="1:21" s="152" customFormat="1" ht="15" customHeight="1" x14ac:dyDescent="0.25">
      <c r="A37" s="53" t="s">
        <v>38</v>
      </c>
      <c r="B37" s="54"/>
      <c r="C37" s="64">
        <v>0</v>
      </c>
      <c r="D37" s="64">
        <v>2</v>
      </c>
      <c r="E37" s="25" t="s">
        <v>29</v>
      </c>
      <c r="F37" s="64">
        <v>22</v>
      </c>
      <c r="G37" s="64">
        <v>21</v>
      </c>
      <c r="H37" s="65">
        <f t="shared" si="22"/>
        <v>-4.5454545454545456E-2</v>
      </c>
      <c r="I37" s="25">
        <f t="shared" si="23"/>
        <v>22</v>
      </c>
      <c r="J37" s="64">
        <f t="shared" si="23"/>
        <v>23</v>
      </c>
      <c r="K37" s="65">
        <f t="shared" si="24"/>
        <v>4.5454545454545456E-2</v>
      </c>
      <c r="L37" s="159"/>
      <c r="M37" s="159"/>
      <c r="R37" s="161"/>
    </row>
    <row r="38" spans="1:21" s="152" customFormat="1" ht="15" customHeight="1" x14ac:dyDescent="0.25">
      <c r="A38" s="210" t="s">
        <v>39</v>
      </c>
      <c r="B38" s="211"/>
      <c r="C38" s="83">
        <f>SUM(C33:C37)</f>
        <v>69</v>
      </c>
      <c r="D38" s="83">
        <f>SUM(D33:D37)</f>
        <v>68</v>
      </c>
      <c r="E38" s="73">
        <f t="shared" ref="E38:E39" si="25">(D38-C38)/C38</f>
        <v>-1.4492753623188406E-2</v>
      </c>
      <c r="F38" s="66">
        <f>SUM(F33:F37)</f>
        <v>1829</v>
      </c>
      <c r="G38" s="66">
        <f>SUM(G33:G37)</f>
        <v>1927</v>
      </c>
      <c r="H38" s="73">
        <f t="shared" si="22"/>
        <v>5.358119190814653E-2</v>
      </c>
      <c r="I38" s="67">
        <f>SUM(I33:I37)</f>
        <v>1898</v>
      </c>
      <c r="J38" s="66">
        <f>SUM(J33:J37)</f>
        <v>1995</v>
      </c>
      <c r="K38" s="73">
        <f t="shared" si="24"/>
        <v>5.1106427818756586E-2</v>
      </c>
      <c r="L38" s="159"/>
      <c r="M38" s="159"/>
      <c r="N38" s="222">
        <f>D38/S23</f>
        <v>0.45945945945945948</v>
      </c>
      <c r="O38" s="222"/>
      <c r="R38" s="161"/>
    </row>
    <row r="39" spans="1:21" s="152" customFormat="1" ht="15" customHeight="1" x14ac:dyDescent="0.25">
      <c r="A39" s="167" t="s">
        <v>44</v>
      </c>
      <c r="B39" s="168"/>
      <c r="C39" s="84">
        <v>59</v>
      </c>
      <c r="D39" s="84">
        <v>70</v>
      </c>
      <c r="E39" s="73">
        <f t="shared" si="25"/>
        <v>0.1864406779661017</v>
      </c>
      <c r="F39" s="66">
        <v>2513</v>
      </c>
      <c r="G39" s="66">
        <v>2410</v>
      </c>
      <c r="H39" s="73">
        <f t="shared" si="22"/>
        <v>-4.0986868284918425E-2</v>
      </c>
      <c r="I39" s="67">
        <f t="shared" ref="I39:J39" si="26">C39+F39</f>
        <v>2572</v>
      </c>
      <c r="J39" s="66">
        <f t="shared" si="26"/>
        <v>2480</v>
      </c>
      <c r="K39" s="73">
        <f t="shared" si="24"/>
        <v>-3.5769828926905133E-2</v>
      </c>
      <c r="L39" s="159"/>
      <c r="M39" s="159"/>
      <c r="N39" s="223">
        <f>D39/S23</f>
        <v>0.47297297297297297</v>
      </c>
      <c r="O39" s="223"/>
      <c r="Q39" s="158"/>
      <c r="R39" s="161"/>
    </row>
    <row r="40" spans="1:21" s="152" customFormat="1" x14ac:dyDescent="0.2">
      <c r="A40" s="163" t="s">
        <v>40</v>
      </c>
      <c r="B40" s="164"/>
      <c r="C40" s="162"/>
      <c r="D40" s="162"/>
      <c r="E40" s="170"/>
      <c r="F40" s="169"/>
      <c r="G40" s="170"/>
      <c r="H40" s="170"/>
      <c r="I40" s="162"/>
      <c r="J40" s="162"/>
      <c r="K40" s="162"/>
      <c r="L40" s="162"/>
    </row>
    <row r="41" spans="1:21" x14ac:dyDescent="0.2">
      <c r="O41" s="60"/>
    </row>
    <row r="43" spans="1:21" x14ac:dyDescent="0.2">
      <c r="D43" s="4"/>
    </row>
  </sheetData>
  <mergeCells count="34">
    <mergeCell ref="N33:O33"/>
    <mergeCell ref="A38:B38"/>
    <mergeCell ref="N38:O38"/>
    <mergeCell ref="N39:O39"/>
    <mergeCell ref="W5:W6"/>
    <mergeCell ref="O5:O6"/>
    <mergeCell ref="P5:P6"/>
    <mergeCell ref="A5:A6"/>
    <mergeCell ref="B5:B6"/>
    <mergeCell ref="C5:C6"/>
    <mergeCell ref="D5:F5"/>
    <mergeCell ref="G5:I5"/>
    <mergeCell ref="J5:J6"/>
    <mergeCell ref="X5:X6"/>
    <mergeCell ref="Y5:Y6"/>
    <mergeCell ref="C31:E31"/>
    <mergeCell ref="F31:H31"/>
    <mergeCell ref="I31:K31"/>
    <mergeCell ref="Q5:Q6"/>
    <mergeCell ref="R5:R6"/>
    <mergeCell ref="S5:S6"/>
    <mergeCell ref="T5:T6"/>
    <mergeCell ref="U5:U6"/>
    <mergeCell ref="V5:V6"/>
    <mergeCell ref="K5:K6"/>
    <mergeCell ref="L5:L6"/>
    <mergeCell ref="M5:M6"/>
    <mergeCell ref="N5:N6"/>
    <mergeCell ref="A1:Y1"/>
    <mergeCell ref="B4:J4"/>
    <mergeCell ref="K4:O4"/>
    <mergeCell ref="P4:T4"/>
    <mergeCell ref="U4:Y4"/>
    <mergeCell ref="A2:Y2"/>
  </mergeCells>
  <pageMargins left="0" right="0" top="0.39370078740157483" bottom="0.19685039370078741" header="0" footer="0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AB40"/>
  <sheetViews>
    <sheetView zoomScaleNormal="100" workbookViewId="0">
      <selection activeCell="A2" sqref="A2"/>
    </sheetView>
  </sheetViews>
  <sheetFormatPr defaultRowHeight="12.75" x14ac:dyDescent="0.2"/>
  <cols>
    <col min="1" max="1" width="11.7109375" style="1" customWidth="1"/>
    <col min="2" max="2" width="8.140625" style="1" customWidth="1"/>
    <col min="3" max="3" width="8.140625" style="4" customWidth="1"/>
    <col min="4" max="4" width="5.140625" style="1" customWidth="1"/>
    <col min="5" max="5" width="6.28515625" style="1" customWidth="1"/>
    <col min="6" max="7" width="5.28515625" style="1" customWidth="1"/>
    <col min="8" max="8" width="6.42578125" style="1" customWidth="1"/>
    <col min="9" max="9" width="6.7109375" style="1" customWidth="1"/>
    <col min="10" max="10" width="5.42578125" style="1" customWidth="1"/>
    <col min="11" max="12" width="7.28515625" style="1" customWidth="1"/>
    <col min="13" max="14" width="4.85546875" style="1" customWidth="1"/>
    <col min="15" max="15" width="8.140625" style="1" customWidth="1"/>
    <col min="16" max="16" width="7.7109375" style="1" customWidth="1"/>
    <col min="17" max="17" width="6.5703125" style="1" customWidth="1"/>
    <col min="18" max="19" width="3.7109375" style="1" customWidth="1"/>
    <col min="20" max="20" width="8.140625" style="1" customWidth="1"/>
    <col min="21" max="22" width="8" style="1" customWidth="1"/>
    <col min="23" max="24" width="4.7109375" style="1" customWidth="1"/>
    <col min="25" max="25" width="6.42578125" style="1" customWidth="1"/>
    <col min="26" max="26" width="0.42578125" style="1" customWidth="1"/>
    <col min="27" max="27" width="5.5703125" style="1" customWidth="1"/>
    <col min="28" max="16384" width="9.140625" style="1"/>
  </cols>
  <sheetData>
    <row r="1" spans="1:28" ht="17.25" customHeight="1" x14ac:dyDescent="0.25">
      <c r="A1" s="196" t="s">
        <v>408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28" ht="17.25" customHeigh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</row>
    <row r="3" spans="1:28" ht="10.5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8" ht="14.25" customHeight="1" x14ac:dyDescent="0.2">
      <c r="A4" s="2"/>
      <c r="B4" s="197" t="s">
        <v>25</v>
      </c>
      <c r="C4" s="198"/>
      <c r="D4" s="198"/>
      <c r="E4" s="198"/>
      <c r="F4" s="198"/>
      <c r="G4" s="198"/>
      <c r="H4" s="198"/>
      <c r="I4" s="198"/>
      <c r="J4" s="199"/>
      <c r="K4" s="197" t="s">
        <v>0</v>
      </c>
      <c r="L4" s="198"/>
      <c r="M4" s="198"/>
      <c r="N4" s="198"/>
      <c r="O4" s="199"/>
      <c r="P4" s="197" t="s">
        <v>1</v>
      </c>
      <c r="Q4" s="198"/>
      <c r="R4" s="198"/>
      <c r="S4" s="198"/>
      <c r="T4" s="199"/>
      <c r="U4" s="197" t="s">
        <v>2</v>
      </c>
      <c r="V4" s="198"/>
      <c r="W4" s="198"/>
      <c r="X4" s="198"/>
      <c r="Y4" s="199"/>
    </row>
    <row r="5" spans="1:28" s="3" customFormat="1" ht="47.25" customHeight="1" x14ac:dyDescent="0.2">
      <c r="A5" s="214" t="s">
        <v>3</v>
      </c>
      <c r="B5" s="200" t="s">
        <v>4</v>
      </c>
      <c r="C5" s="216" t="s">
        <v>5</v>
      </c>
      <c r="D5" s="218" t="s">
        <v>357</v>
      </c>
      <c r="E5" s="219"/>
      <c r="F5" s="220"/>
      <c r="G5" s="218" t="s">
        <v>358</v>
      </c>
      <c r="H5" s="219"/>
      <c r="I5" s="220"/>
      <c r="J5" s="200" t="s">
        <v>355</v>
      </c>
      <c r="K5" s="200" t="s">
        <v>4</v>
      </c>
      <c r="L5" s="200" t="s">
        <v>5</v>
      </c>
      <c r="M5" s="200" t="s">
        <v>357</v>
      </c>
      <c r="N5" s="200" t="s">
        <v>358</v>
      </c>
      <c r="O5" s="200" t="s">
        <v>355</v>
      </c>
      <c r="P5" s="200" t="s">
        <v>4</v>
      </c>
      <c r="Q5" s="200" t="s">
        <v>5</v>
      </c>
      <c r="R5" s="200" t="s">
        <v>357</v>
      </c>
      <c r="S5" s="200" t="s">
        <v>358</v>
      </c>
      <c r="T5" s="200" t="s">
        <v>355</v>
      </c>
      <c r="U5" s="200" t="s">
        <v>4</v>
      </c>
      <c r="V5" s="200" t="s">
        <v>5</v>
      </c>
      <c r="W5" s="200" t="s">
        <v>357</v>
      </c>
      <c r="X5" s="200" t="s">
        <v>358</v>
      </c>
      <c r="Y5" s="200" t="s">
        <v>355</v>
      </c>
    </row>
    <row r="6" spans="1:28" s="3" customFormat="1" ht="23.25" customHeight="1" x14ac:dyDescent="0.2">
      <c r="A6" s="215"/>
      <c r="B6" s="201"/>
      <c r="C6" s="217"/>
      <c r="D6" s="58" t="s">
        <v>17</v>
      </c>
      <c r="E6" s="59" t="s">
        <v>18</v>
      </c>
      <c r="F6" s="58" t="s">
        <v>15</v>
      </c>
      <c r="G6" s="58" t="s">
        <v>17</v>
      </c>
      <c r="H6" s="59" t="s">
        <v>18</v>
      </c>
      <c r="I6" s="58" t="s">
        <v>15</v>
      </c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AB6" s="144"/>
    </row>
    <row r="7" spans="1:28" s="10" customFormat="1" ht="13.5" customHeight="1" x14ac:dyDescent="0.2">
      <c r="A7" s="33" t="s">
        <v>6</v>
      </c>
      <c r="B7" s="26" t="s">
        <v>43</v>
      </c>
      <c r="C7" s="26" t="s">
        <v>23</v>
      </c>
      <c r="D7" s="27">
        <v>1640</v>
      </c>
      <c r="E7" s="25">
        <v>2158</v>
      </c>
      <c r="F7" s="27">
        <f>SUM(D7:E7)</f>
        <v>3798</v>
      </c>
      <c r="G7" s="27">
        <v>1707</v>
      </c>
      <c r="H7" s="25">
        <v>2355</v>
      </c>
      <c r="I7" s="27">
        <f t="shared" ref="I7" si="0">SUM(G7:H7)</f>
        <v>4062</v>
      </c>
      <c r="J7" s="28">
        <f t="shared" ref="J7:J17" si="1">(I7-F7)*100/F7</f>
        <v>6.9510268562401265</v>
      </c>
      <c r="K7" s="26" t="s">
        <v>27</v>
      </c>
      <c r="L7" s="26" t="s">
        <v>24</v>
      </c>
      <c r="M7" s="27">
        <v>222</v>
      </c>
      <c r="N7" s="27">
        <v>278</v>
      </c>
      <c r="O7" s="28">
        <f t="shared" ref="O7:O22" si="2">(N7-M7)*100/M7</f>
        <v>25.225225225225227</v>
      </c>
      <c r="P7" s="26" t="s">
        <v>46</v>
      </c>
      <c r="Q7" s="26" t="s">
        <v>42</v>
      </c>
      <c r="R7" s="27">
        <v>10</v>
      </c>
      <c r="S7" s="27">
        <v>13</v>
      </c>
      <c r="T7" s="28">
        <f t="shared" ref="T7:T22" si="3">(S7-R7)*100/R7</f>
        <v>30</v>
      </c>
      <c r="U7" s="26" t="s">
        <v>28</v>
      </c>
      <c r="V7" s="26" t="s">
        <v>16</v>
      </c>
      <c r="W7" s="27">
        <v>283</v>
      </c>
      <c r="X7" s="27">
        <v>350</v>
      </c>
      <c r="Y7" s="28">
        <f t="shared" ref="Y7:Y22" si="4">(X7-W7)*100/W7</f>
        <v>23.674911660777386</v>
      </c>
      <c r="AA7" s="16"/>
      <c r="AB7" s="145"/>
    </row>
    <row r="8" spans="1:28" s="10" customFormat="1" ht="13.5" customHeight="1" x14ac:dyDescent="0.2">
      <c r="A8" s="33" t="s">
        <v>7</v>
      </c>
      <c r="B8" s="26" t="s">
        <v>51</v>
      </c>
      <c r="C8" s="26" t="s">
        <v>52</v>
      </c>
      <c r="D8" s="27">
        <v>1321</v>
      </c>
      <c r="E8" s="25">
        <v>1748</v>
      </c>
      <c r="F8" s="27">
        <f t="shared" ref="F8" si="5">SUM(D8:E8)</f>
        <v>3069</v>
      </c>
      <c r="G8" s="27">
        <v>1499</v>
      </c>
      <c r="H8" s="25">
        <v>1873</v>
      </c>
      <c r="I8" s="27">
        <f t="shared" ref="I8" si="6">SUM(G8:H8)</f>
        <v>3372</v>
      </c>
      <c r="J8" s="28">
        <f t="shared" si="1"/>
        <v>9.8729227761485827</v>
      </c>
      <c r="K8" s="26" t="s">
        <v>53</v>
      </c>
      <c r="L8" s="26" t="s">
        <v>54</v>
      </c>
      <c r="M8" s="27">
        <v>188</v>
      </c>
      <c r="N8" s="27">
        <v>234</v>
      </c>
      <c r="O8" s="28">
        <f t="shared" si="2"/>
        <v>24.468085106382979</v>
      </c>
      <c r="P8" s="27" t="s">
        <v>58</v>
      </c>
      <c r="Q8" s="26" t="s">
        <v>55</v>
      </c>
      <c r="R8" s="25">
        <v>11</v>
      </c>
      <c r="S8" s="25">
        <v>10</v>
      </c>
      <c r="T8" s="28">
        <f t="shared" si="3"/>
        <v>-9.0909090909090917</v>
      </c>
      <c r="U8" s="26" t="s">
        <v>56</v>
      </c>
      <c r="V8" s="26" t="s">
        <v>57</v>
      </c>
      <c r="W8" s="27">
        <v>214</v>
      </c>
      <c r="X8" s="27">
        <v>303</v>
      </c>
      <c r="Y8" s="28">
        <f t="shared" si="4"/>
        <v>41.588785046728972</v>
      </c>
      <c r="Z8" s="11"/>
      <c r="AA8" s="16"/>
      <c r="AB8" s="145"/>
    </row>
    <row r="9" spans="1:28" s="29" customFormat="1" ht="13.5" customHeight="1" x14ac:dyDescent="0.2">
      <c r="A9" s="33" t="s">
        <v>8</v>
      </c>
      <c r="B9" s="26" t="s">
        <v>61</v>
      </c>
      <c r="C9" s="26" t="s">
        <v>62</v>
      </c>
      <c r="D9" s="27">
        <v>1248</v>
      </c>
      <c r="E9" s="25">
        <v>1717</v>
      </c>
      <c r="F9" s="27">
        <f t="shared" ref="F9" si="7">SUM(D9:E9)</f>
        <v>2965</v>
      </c>
      <c r="G9" s="27">
        <v>1540</v>
      </c>
      <c r="H9" s="25">
        <v>1934</v>
      </c>
      <c r="I9" s="27">
        <f t="shared" ref="I9" si="8">SUM(G9:H9)</f>
        <v>3474</v>
      </c>
      <c r="J9" s="28">
        <f t="shared" si="1"/>
        <v>17.166947723440135</v>
      </c>
      <c r="K9" s="26" t="s">
        <v>63</v>
      </c>
      <c r="L9" s="26" t="s">
        <v>64</v>
      </c>
      <c r="M9" s="27">
        <v>213</v>
      </c>
      <c r="N9" s="27">
        <v>238</v>
      </c>
      <c r="O9" s="28">
        <f t="shared" si="2"/>
        <v>11.737089201877934</v>
      </c>
      <c r="P9" s="26" t="s">
        <v>65</v>
      </c>
      <c r="Q9" s="26" t="s">
        <v>66</v>
      </c>
      <c r="R9" s="27">
        <v>13</v>
      </c>
      <c r="S9" s="27">
        <v>9</v>
      </c>
      <c r="T9" s="28">
        <f t="shared" si="3"/>
        <v>-30.76923076923077</v>
      </c>
      <c r="U9" s="26" t="s">
        <v>67</v>
      </c>
      <c r="V9" s="26" t="s">
        <v>68</v>
      </c>
      <c r="W9" s="27">
        <v>271</v>
      </c>
      <c r="X9" s="27">
        <v>278</v>
      </c>
      <c r="Y9" s="28">
        <f t="shared" si="4"/>
        <v>2.5830258302583027</v>
      </c>
      <c r="AA9" s="34"/>
      <c r="AB9" s="145"/>
    </row>
    <row r="10" spans="1:28" s="29" customFormat="1" ht="13.5" customHeight="1" x14ac:dyDescent="0.2">
      <c r="A10" s="42" t="s">
        <v>20</v>
      </c>
      <c r="B10" s="43" t="s">
        <v>69</v>
      </c>
      <c r="C10" s="43" t="s">
        <v>70</v>
      </c>
      <c r="D10" s="43">
        <f>SUM(D7:D9)</f>
        <v>4209</v>
      </c>
      <c r="E10" s="43">
        <f t="shared" ref="E10" si="9">SUM(E7:E9)</f>
        <v>5623</v>
      </c>
      <c r="F10" s="43">
        <f t="shared" ref="F10:F14" si="10">SUM(D10:E10)</f>
        <v>9832</v>
      </c>
      <c r="G10" s="43">
        <f>SUM(G7:G9)</f>
        <v>4746</v>
      </c>
      <c r="H10" s="43">
        <f t="shared" ref="H10" si="11">SUM(H7:H9)</f>
        <v>6162</v>
      </c>
      <c r="I10" s="43">
        <f t="shared" ref="I10:I15" si="12">SUM(G10:H10)</f>
        <v>10908</v>
      </c>
      <c r="J10" s="44">
        <f t="shared" si="1"/>
        <v>10.943856794141578</v>
      </c>
      <c r="K10" s="43" t="s">
        <v>71</v>
      </c>
      <c r="L10" s="43" t="s">
        <v>72</v>
      </c>
      <c r="M10" s="43">
        <f>SUM(M7:M9)</f>
        <v>623</v>
      </c>
      <c r="N10" s="43">
        <f>SUM(N7:N9)</f>
        <v>750</v>
      </c>
      <c r="O10" s="44">
        <f t="shared" si="2"/>
        <v>20.385232744783305</v>
      </c>
      <c r="P10" s="43" t="s">
        <v>73</v>
      </c>
      <c r="Q10" s="43" t="s">
        <v>74</v>
      </c>
      <c r="R10" s="43">
        <f>SUM(R7:R9)</f>
        <v>34</v>
      </c>
      <c r="S10" s="43">
        <f>SUM(S7:S9)</f>
        <v>32</v>
      </c>
      <c r="T10" s="44">
        <f t="shared" si="3"/>
        <v>-5.882352941176471</v>
      </c>
      <c r="U10" s="43" t="s">
        <v>75</v>
      </c>
      <c r="V10" s="43" t="s">
        <v>76</v>
      </c>
      <c r="W10" s="43">
        <f>SUM(W7:W9)</f>
        <v>768</v>
      </c>
      <c r="X10" s="43">
        <f>SUM(X7:X9)</f>
        <v>931</v>
      </c>
      <c r="Y10" s="44">
        <f t="shared" si="4"/>
        <v>21.223958333333332</v>
      </c>
      <c r="AA10" s="34"/>
      <c r="AB10" s="145"/>
    </row>
    <row r="11" spans="1:28" s="9" customFormat="1" ht="11.25" customHeight="1" x14ac:dyDescent="0.2">
      <c r="A11" s="14" t="s">
        <v>9</v>
      </c>
      <c r="B11" s="12" t="s">
        <v>77</v>
      </c>
      <c r="C11" s="12" t="s">
        <v>78</v>
      </c>
      <c r="D11" s="27">
        <v>1486</v>
      </c>
      <c r="E11" s="27">
        <v>1861</v>
      </c>
      <c r="F11" s="27">
        <f t="shared" si="10"/>
        <v>3347</v>
      </c>
      <c r="G11" s="27">
        <v>1382</v>
      </c>
      <c r="H11" s="27">
        <v>1769</v>
      </c>
      <c r="I11" s="27">
        <f t="shared" si="12"/>
        <v>3151</v>
      </c>
      <c r="J11" s="28">
        <f t="shared" si="1"/>
        <v>-5.8559904391992825</v>
      </c>
      <c r="K11" s="12" t="s">
        <v>79</v>
      </c>
      <c r="L11" s="12" t="s">
        <v>80</v>
      </c>
      <c r="M11" s="27">
        <v>284</v>
      </c>
      <c r="N11" s="27">
        <v>244</v>
      </c>
      <c r="O11" s="28">
        <f t="shared" si="2"/>
        <v>-14.084507042253522</v>
      </c>
      <c r="P11" s="12" t="s">
        <v>81</v>
      </c>
      <c r="Q11" s="12" t="s">
        <v>82</v>
      </c>
      <c r="R11" s="27">
        <v>11</v>
      </c>
      <c r="S11" s="25">
        <v>8</v>
      </c>
      <c r="T11" s="28">
        <f t="shared" si="3"/>
        <v>-27.272727272727273</v>
      </c>
      <c r="U11" s="12" t="s">
        <v>83</v>
      </c>
      <c r="V11" s="12" t="s">
        <v>84</v>
      </c>
      <c r="W11" s="27">
        <v>344</v>
      </c>
      <c r="X11" s="27">
        <v>325</v>
      </c>
      <c r="Y11" s="13">
        <f t="shared" si="4"/>
        <v>-5.5232558139534884</v>
      </c>
      <c r="AA11" s="24"/>
      <c r="AB11" s="145"/>
    </row>
    <row r="12" spans="1:28" s="10" customFormat="1" ht="13.5" customHeight="1" x14ac:dyDescent="0.2">
      <c r="A12" s="32" t="s">
        <v>10</v>
      </c>
      <c r="B12" s="27" t="s">
        <v>85</v>
      </c>
      <c r="C12" s="26" t="s">
        <v>86</v>
      </c>
      <c r="D12" s="27">
        <v>1816</v>
      </c>
      <c r="E12" s="27">
        <v>2103</v>
      </c>
      <c r="F12" s="27">
        <f t="shared" si="10"/>
        <v>3919</v>
      </c>
      <c r="G12" s="27">
        <v>1791</v>
      </c>
      <c r="H12" s="27">
        <v>2135</v>
      </c>
      <c r="I12" s="27">
        <f t="shared" si="12"/>
        <v>3926</v>
      </c>
      <c r="J12" s="28">
        <f t="shared" si="1"/>
        <v>0.17861699413115592</v>
      </c>
      <c r="K12" s="27" t="s">
        <v>87</v>
      </c>
      <c r="L12" s="26" t="s">
        <v>88</v>
      </c>
      <c r="M12" s="27">
        <v>446</v>
      </c>
      <c r="N12" s="25">
        <v>360</v>
      </c>
      <c r="O12" s="28">
        <f t="shared" si="2"/>
        <v>-19.282511210762333</v>
      </c>
      <c r="P12" s="26" t="s">
        <v>359</v>
      </c>
      <c r="Q12" s="27" t="s">
        <v>90</v>
      </c>
      <c r="R12" s="27">
        <v>7</v>
      </c>
      <c r="S12" s="25">
        <v>8</v>
      </c>
      <c r="T12" s="28">
        <f t="shared" si="3"/>
        <v>14.285714285714286</v>
      </c>
      <c r="U12" s="26" t="s">
        <v>91</v>
      </c>
      <c r="V12" s="26" t="s">
        <v>92</v>
      </c>
      <c r="W12" s="26">
        <v>549</v>
      </c>
      <c r="X12" s="25">
        <v>430</v>
      </c>
      <c r="Y12" s="28">
        <f t="shared" si="4"/>
        <v>-21.67577413479053</v>
      </c>
      <c r="AA12" s="16"/>
      <c r="AB12" s="145"/>
    </row>
    <row r="13" spans="1:28" s="29" customFormat="1" ht="13.5" customHeight="1" x14ac:dyDescent="0.2">
      <c r="A13" s="32" t="s">
        <v>11</v>
      </c>
      <c r="B13" s="26" t="s">
        <v>93</v>
      </c>
      <c r="C13" s="26" t="s">
        <v>94</v>
      </c>
      <c r="D13" s="27">
        <v>1611</v>
      </c>
      <c r="E13" s="27">
        <v>1881</v>
      </c>
      <c r="F13" s="27">
        <f t="shared" si="10"/>
        <v>3492</v>
      </c>
      <c r="G13" s="27">
        <v>1737</v>
      </c>
      <c r="H13" s="27">
        <v>2005</v>
      </c>
      <c r="I13" s="27">
        <f t="shared" si="12"/>
        <v>3742</v>
      </c>
      <c r="J13" s="28">
        <f t="shared" si="1"/>
        <v>7.1592210767468503</v>
      </c>
      <c r="K13" s="26" t="s">
        <v>95</v>
      </c>
      <c r="L13" s="25" t="s">
        <v>96</v>
      </c>
      <c r="M13" s="27">
        <v>361</v>
      </c>
      <c r="N13" s="27">
        <v>364</v>
      </c>
      <c r="O13" s="28">
        <f t="shared" si="2"/>
        <v>0.83102493074792239</v>
      </c>
      <c r="P13" s="26" t="s">
        <v>97</v>
      </c>
      <c r="Q13" s="25" t="s">
        <v>98</v>
      </c>
      <c r="R13" s="25">
        <v>15</v>
      </c>
      <c r="S13" s="25">
        <v>13</v>
      </c>
      <c r="T13" s="28">
        <f t="shared" si="3"/>
        <v>-13.333333333333334</v>
      </c>
      <c r="U13" s="26" t="s">
        <v>99</v>
      </c>
      <c r="V13" s="25" t="s">
        <v>100</v>
      </c>
      <c r="W13" s="26">
        <v>418</v>
      </c>
      <c r="X13" s="26">
        <v>468</v>
      </c>
      <c r="Y13" s="28">
        <f t="shared" si="4"/>
        <v>11.961722488038278</v>
      </c>
      <c r="AA13" s="34"/>
      <c r="AB13" s="145"/>
    </row>
    <row r="14" spans="1:28" s="29" customFormat="1" ht="13.5" customHeight="1" x14ac:dyDescent="0.2">
      <c r="A14" s="45" t="s">
        <v>22</v>
      </c>
      <c r="B14" s="43" t="s">
        <v>101</v>
      </c>
      <c r="C14" s="43" t="s">
        <v>102</v>
      </c>
      <c r="D14" s="43">
        <f>SUM(D11:D13)</f>
        <v>4913</v>
      </c>
      <c r="E14" s="43">
        <f>SUM(E11:E13)</f>
        <v>5845</v>
      </c>
      <c r="F14" s="43">
        <f t="shared" si="10"/>
        <v>10758</v>
      </c>
      <c r="G14" s="43">
        <f>SUM(G11:G13)</f>
        <v>4910</v>
      </c>
      <c r="H14" s="43">
        <f>SUM(H11:H13)</f>
        <v>5909</v>
      </c>
      <c r="I14" s="43">
        <f t="shared" si="12"/>
        <v>10819</v>
      </c>
      <c r="J14" s="44">
        <f t="shared" si="1"/>
        <v>0.56701989217326643</v>
      </c>
      <c r="K14" s="43" t="s">
        <v>103</v>
      </c>
      <c r="L14" s="43" t="s">
        <v>104</v>
      </c>
      <c r="M14" s="43">
        <f>SUM(M11:M13)</f>
        <v>1091</v>
      </c>
      <c r="N14" s="43">
        <f>SUM(N11:N13)</f>
        <v>968</v>
      </c>
      <c r="O14" s="44">
        <f t="shared" si="2"/>
        <v>-11.274060494958754</v>
      </c>
      <c r="P14" s="43" t="s">
        <v>354</v>
      </c>
      <c r="Q14" s="43" t="s">
        <v>106</v>
      </c>
      <c r="R14" s="43">
        <f>SUM(R11:R13)</f>
        <v>33</v>
      </c>
      <c r="S14" s="43">
        <f>SUM(S11:S13)</f>
        <v>29</v>
      </c>
      <c r="T14" s="44">
        <f t="shared" si="3"/>
        <v>-12.121212121212121</v>
      </c>
      <c r="U14" s="43" t="s">
        <v>107</v>
      </c>
      <c r="V14" s="43" t="s">
        <v>108</v>
      </c>
      <c r="W14" s="43">
        <f>SUM(W11:W13)</f>
        <v>1311</v>
      </c>
      <c r="X14" s="43">
        <f>SUM(X11:X13)</f>
        <v>1223</v>
      </c>
      <c r="Y14" s="44">
        <f t="shared" si="4"/>
        <v>-6.7124332570556824</v>
      </c>
      <c r="AA14" s="34"/>
      <c r="AB14" s="145"/>
    </row>
    <row r="15" spans="1:28" s="29" customFormat="1" ht="13.5" customHeight="1" x14ac:dyDescent="0.2">
      <c r="A15" s="33" t="s">
        <v>12</v>
      </c>
      <c r="B15" s="26" t="s">
        <v>109</v>
      </c>
      <c r="C15" s="26" t="s">
        <v>110</v>
      </c>
      <c r="D15" s="26">
        <v>1645</v>
      </c>
      <c r="E15" s="26">
        <v>1919</v>
      </c>
      <c r="F15" s="27">
        <v>3564</v>
      </c>
      <c r="G15" s="26">
        <v>1766</v>
      </c>
      <c r="H15" s="26">
        <v>1957</v>
      </c>
      <c r="I15" s="27">
        <f t="shared" si="12"/>
        <v>3723</v>
      </c>
      <c r="J15" s="28">
        <f t="shared" si="1"/>
        <v>4.4612794612794611</v>
      </c>
      <c r="K15" s="26" t="s">
        <v>111</v>
      </c>
      <c r="L15" s="25" t="s">
        <v>112</v>
      </c>
      <c r="M15" s="27">
        <v>410</v>
      </c>
      <c r="N15" s="27">
        <v>378</v>
      </c>
      <c r="O15" s="28">
        <f t="shared" si="2"/>
        <v>-7.8048780487804876</v>
      </c>
      <c r="P15" s="26" t="s">
        <v>113</v>
      </c>
      <c r="Q15" s="26" t="s">
        <v>114</v>
      </c>
      <c r="R15" s="27">
        <v>15</v>
      </c>
      <c r="S15" s="25">
        <v>8</v>
      </c>
      <c r="T15" s="28">
        <f t="shared" si="3"/>
        <v>-46.666666666666664</v>
      </c>
      <c r="U15" s="26" t="s">
        <v>115</v>
      </c>
      <c r="V15" s="26" t="s">
        <v>116</v>
      </c>
      <c r="W15" s="26">
        <v>536</v>
      </c>
      <c r="X15" s="26">
        <v>477</v>
      </c>
      <c r="Y15" s="28">
        <f t="shared" si="4"/>
        <v>-11.007462686567164</v>
      </c>
      <c r="AA15" s="34"/>
      <c r="AB15" s="145"/>
    </row>
    <row r="16" spans="1:28" s="9" customFormat="1" ht="13.5" customHeight="1" x14ac:dyDescent="0.2">
      <c r="A16" s="33" t="s">
        <v>13</v>
      </c>
      <c r="B16" s="26" t="s">
        <v>117</v>
      </c>
      <c r="C16" s="26" t="s">
        <v>118</v>
      </c>
      <c r="D16" s="26">
        <v>1790</v>
      </c>
      <c r="E16" s="26">
        <v>2120</v>
      </c>
      <c r="F16" s="27">
        <f>SUM(D16:E16)</f>
        <v>3910</v>
      </c>
      <c r="G16" s="26">
        <v>1848</v>
      </c>
      <c r="H16" s="26">
        <v>2048</v>
      </c>
      <c r="I16" s="27">
        <f>SUM(G16:H16)</f>
        <v>3896</v>
      </c>
      <c r="J16" s="28">
        <f t="shared" si="1"/>
        <v>-0.35805626598465473</v>
      </c>
      <c r="K16" s="26" t="s">
        <v>91</v>
      </c>
      <c r="L16" s="26" t="s">
        <v>119</v>
      </c>
      <c r="M16" s="27">
        <v>403</v>
      </c>
      <c r="N16" s="27">
        <v>430</v>
      </c>
      <c r="O16" s="28">
        <f t="shared" si="2"/>
        <v>6.6997518610421833</v>
      </c>
      <c r="P16" s="26" t="s">
        <v>120</v>
      </c>
      <c r="Q16" s="26" t="s">
        <v>121</v>
      </c>
      <c r="R16" s="25">
        <v>15</v>
      </c>
      <c r="S16" s="25">
        <v>11</v>
      </c>
      <c r="T16" s="28">
        <f t="shared" si="3"/>
        <v>-26.666666666666668</v>
      </c>
      <c r="U16" s="26" t="s">
        <v>122</v>
      </c>
      <c r="V16" s="26" t="s">
        <v>123</v>
      </c>
      <c r="W16" s="26">
        <v>501</v>
      </c>
      <c r="X16" s="26">
        <v>549</v>
      </c>
      <c r="Y16" s="28">
        <f t="shared" si="4"/>
        <v>9.5808383233532926</v>
      </c>
      <c r="AA16" s="20"/>
      <c r="AB16" s="145"/>
    </row>
    <row r="17" spans="1:28" s="29" customFormat="1" ht="13.5" customHeight="1" x14ac:dyDescent="0.2">
      <c r="A17" s="32" t="s">
        <v>14</v>
      </c>
      <c r="B17" s="26" t="s">
        <v>124</v>
      </c>
      <c r="C17" s="26" t="s">
        <v>125</v>
      </c>
      <c r="D17" s="31">
        <v>1805</v>
      </c>
      <c r="E17" s="26">
        <v>2150</v>
      </c>
      <c r="F17" s="27">
        <f>SUM(D17:E17)</f>
        <v>3955</v>
      </c>
      <c r="G17" s="31">
        <v>1816</v>
      </c>
      <c r="H17" s="26">
        <v>2045</v>
      </c>
      <c r="I17" s="27">
        <f>SUM(G17:H17)</f>
        <v>3861</v>
      </c>
      <c r="J17" s="28">
        <f t="shared" si="1"/>
        <v>-2.3767383059418457</v>
      </c>
      <c r="K17" s="26" t="s">
        <v>126</v>
      </c>
      <c r="L17" s="26" t="s">
        <v>360</v>
      </c>
      <c r="M17" s="27">
        <v>386</v>
      </c>
      <c r="N17" s="27">
        <v>366</v>
      </c>
      <c r="O17" s="28">
        <f t="shared" si="2"/>
        <v>-5.1813471502590671</v>
      </c>
      <c r="P17" s="26" t="s">
        <v>128</v>
      </c>
      <c r="Q17" s="26" t="s">
        <v>129</v>
      </c>
      <c r="R17" s="25">
        <v>20</v>
      </c>
      <c r="S17" s="25">
        <v>17</v>
      </c>
      <c r="T17" s="28">
        <f t="shared" si="3"/>
        <v>-15</v>
      </c>
      <c r="U17" s="26" t="s">
        <v>130</v>
      </c>
      <c r="V17" s="26" t="s">
        <v>131</v>
      </c>
      <c r="W17" s="26">
        <v>463</v>
      </c>
      <c r="X17" s="26">
        <v>433</v>
      </c>
      <c r="Y17" s="28">
        <f t="shared" si="4"/>
        <v>-6.4794816414686824</v>
      </c>
      <c r="AB17" s="146"/>
    </row>
    <row r="18" spans="1:28" s="29" customFormat="1" ht="13.5" customHeight="1" x14ac:dyDescent="0.2">
      <c r="A18" s="45" t="s">
        <v>21</v>
      </c>
      <c r="B18" s="43" t="s">
        <v>132</v>
      </c>
      <c r="C18" s="43" t="s">
        <v>133</v>
      </c>
      <c r="D18" s="43">
        <f t="shared" ref="D18:I18" si="13">SUM(D15:D17)</f>
        <v>5240</v>
      </c>
      <c r="E18" s="43">
        <f t="shared" si="13"/>
        <v>6189</v>
      </c>
      <c r="F18" s="43">
        <f t="shared" si="13"/>
        <v>11429</v>
      </c>
      <c r="G18" s="43">
        <f t="shared" si="13"/>
        <v>5430</v>
      </c>
      <c r="H18" s="43">
        <f t="shared" si="13"/>
        <v>6050</v>
      </c>
      <c r="I18" s="43">
        <f t="shared" si="13"/>
        <v>11480</v>
      </c>
      <c r="J18" s="44">
        <f>(I18-F18)*100/F18</f>
        <v>0.44623326625251553</v>
      </c>
      <c r="K18" s="43" t="s">
        <v>134</v>
      </c>
      <c r="L18" s="43" t="s">
        <v>135</v>
      </c>
      <c r="M18" s="43">
        <f>SUM(M15:M17)</f>
        <v>1199</v>
      </c>
      <c r="N18" s="43">
        <f>SUM(N15:N17)</f>
        <v>1174</v>
      </c>
      <c r="O18" s="44">
        <f t="shared" si="2"/>
        <v>-2.085070892410342</v>
      </c>
      <c r="P18" s="43" t="s">
        <v>136</v>
      </c>
      <c r="Q18" s="43" t="s">
        <v>137</v>
      </c>
      <c r="R18" s="43">
        <f>SUM(R15:R17)</f>
        <v>50</v>
      </c>
      <c r="S18" s="43">
        <f>SUM(S15:S17)</f>
        <v>36</v>
      </c>
      <c r="T18" s="44">
        <f t="shared" si="3"/>
        <v>-28</v>
      </c>
      <c r="U18" s="43" t="s">
        <v>138</v>
      </c>
      <c r="V18" s="43" t="s">
        <v>139</v>
      </c>
      <c r="W18" s="43">
        <f>SUM(W15:W17)</f>
        <v>1500</v>
      </c>
      <c r="X18" s="43">
        <f>SUM(X15:X17)</f>
        <v>1459</v>
      </c>
      <c r="Y18" s="44">
        <f t="shared" si="4"/>
        <v>-2.7333333333333334</v>
      </c>
      <c r="Z18" s="30"/>
      <c r="AB18" s="146"/>
    </row>
    <row r="19" spans="1:28" s="29" customFormat="1" ht="13.5" customHeight="1" x14ac:dyDescent="0.2">
      <c r="A19" s="32" t="s">
        <v>47</v>
      </c>
      <c r="B19" s="26" t="s">
        <v>140</v>
      </c>
      <c r="C19" s="26" t="s">
        <v>141</v>
      </c>
      <c r="D19" s="27">
        <v>1614</v>
      </c>
      <c r="E19" s="26">
        <v>2022</v>
      </c>
      <c r="F19" s="27">
        <f>SUM(D19:E19)</f>
        <v>3636</v>
      </c>
      <c r="G19" s="27">
        <v>1980</v>
      </c>
      <c r="H19" s="26">
        <v>2222</v>
      </c>
      <c r="I19" s="27">
        <f>SUM(G19:H19)</f>
        <v>4202</v>
      </c>
      <c r="J19" s="28">
        <f t="shared" ref="J19:J20" si="14">(I19-F19)*100/F19</f>
        <v>15.566556655665567</v>
      </c>
      <c r="K19" s="26" t="s">
        <v>142</v>
      </c>
      <c r="L19" s="26" t="s">
        <v>143</v>
      </c>
      <c r="M19" s="27">
        <v>306</v>
      </c>
      <c r="N19" s="27">
        <v>332</v>
      </c>
      <c r="O19" s="28">
        <f t="shared" si="2"/>
        <v>8.4967320261437909</v>
      </c>
      <c r="P19" s="26" t="s">
        <v>361</v>
      </c>
      <c r="Q19" s="26" t="s">
        <v>145</v>
      </c>
      <c r="R19" s="27">
        <v>11</v>
      </c>
      <c r="S19" s="25">
        <v>11</v>
      </c>
      <c r="T19" s="28">
        <f t="shared" si="3"/>
        <v>0</v>
      </c>
      <c r="U19" s="26" t="s">
        <v>146</v>
      </c>
      <c r="V19" s="26" t="s">
        <v>147</v>
      </c>
      <c r="W19" s="26">
        <v>358</v>
      </c>
      <c r="X19" s="26">
        <v>402</v>
      </c>
      <c r="Y19" s="28">
        <f t="shared" si="4"/>
        <v>12.29050279329609</v>
      </c>
      <c r="Z19" s="30"/>
      <c r="AB19" s="146"/>
    </row>
    <row r="20" spans="1:28" s="29" customFormat="1" ht="13.5" customHeight="1" x14ac:dyDescent="0.2">
      <c r="A20" s="33" t="s">
        <v>48</v>
      </c>
      <c r="B20" s="26" t="s">
        <v>148</v>
      </c>
      <c r="C20" s="26" t="s">
        <v>149</v>
      </c>
      <c r="D20" s="26">
        <v>1825</v>
      </c>
      <c r="E20" s="26">
        <v>2241</v>
      </c>
      <c r="F20" s="27">
        <f>SUM(D20:E20)</f>
        <v>4066</v>
      </c>
      <c r="G20" s="26">
        <v>1881</v>
      </c>
      <c r="H20" s="25">
        <v>2092</v>
      </c>
      <c r="I20" s="27">
        <f>SUM(G20:H20)</f>
        <v>3973</v>
      </c>
      <c r="J20" s="28">
        <f t="shared" si="14"/>
        <v>-2.2872602065912444</v>
      </c>
      <c r="K20" s="26" t="s">
        <v>150</v>
      </c>
      <c r="L20" s="26" t="s">
        <v>151</v>
      </c>
      <c r="M20" s="27">
        <v>269</v>
      </c>
      <c r="N20" s="27">
        <v>330</v>
      </c>
      <c r="O20" s="28">
        <f t="shared" si="2"/>
        <v>22.676579925650557</v>
      </c>
      <c r="P20" s="26" t="s">
        <v>362</v>
      </c>
      <c r="Q20" s="26" t="s">
        <v>153</v>
      </c>
      <c r="R20" s="27">
        <v>15</v>
      </c>
      <c r="S20" s="27">
        <v>12</v>
      </c>
      <c r="T20" s="28">
        <f t="shared" si="3"/>
        <v>-20</v>
      </c>
      <c r="U20" s="26" t="s">
        <v>154</v>
      </c>
      <c r="V20" s="26" t="s">
        <v>155</v>
      </c>
      <c r="W20" s="26">
        <v>334</v>
      </c>
      <c r="X20" s="26">
        <v>410</v>
      </c>
      <c r="Y20" s="28">
        <f t="shared" si="4"/>
        <v>22.754491017964071</v>
      </c>
      <c r="Z20" s="30"/>
      <c r="AB20" s="146"/>
    </row>
    <row r="21" spans="1:28" s="29" customFormat="1" ht="13.5" customHeight="1" x14ac:dyDescent="0.2">
      <c r="A21" s="32" t="s">
        <v>50</v>
      </c>
      <c r="B21" s="26" t="s">
        <v>156</v>
      </c>
      <c r="C21" s="26" t="s">
        <v>157</v>
      </c>
      <c r="D21" s="26">
        <v>1726</v>
      </c>
      <c r="E21" s="26">
        <v>1901</v>
      </c>
      <c r="F21" s="27">
        <f>SUM(D21:E21)</f>
        <v>3627</v>
      </c>
      <c r="G21" s="26">
        <v>1982</v>
      </c>
      <c r="H21" s="26">
        <v>2102</v>
      </c>
      <c r="I21" s="27">
        <f>SUM(G21:H21)</f>
        <v>4084</v>
      </c>
      <c r="J21" s="28">
        <f>(I21-F21)*100/F21</f>
        <v>12.599944858009374</v>
      </c>
      <c r="K21" s="26" t="s">
        <v>158</v>
      </c>
      <c r="L21" s="26" t="s">
        <v>159</v>
      </c>
      <c r="M21" s="27">
        <v>304</v>
      </c>
      <c r="N21" s="27">
        <v>321</v>
      </c>
      <c r="O21" s="28">
        <f t="shared" si="2"/>
        <v>5.5921052631578947</v>
      </c>
      <c r="P21" s="26" t="s">
        <v>160</v>
      </c>
      <c r="Q21" s="26" t="s">
        <v>161</v>
      </c>
      <c r="R21" s="27">
        <v>15</v>
      </c>
      <c r="S21" s="27">
        <v>16</v>
      </c>
      <c r="T21" s="28">
        <f t="shared" si="3"/>
        <v>6.666666666666667</v>
      </c>
      <c r="U21" s="26" t="s">
        <v>162</v>
      </c>
      <c r="V21" s="26" t="s">
        <v>163</v>
      </c>
      <c r="W21" s="26">
        <v>377</v>
      </c>
      <c r="X21" s="26">
        <v>399</v>
      </c>
      <c r="Y21" s="28">
        <f t="shared" si="4"/>
        <v>5.8355437665782492</v>
      </c>
      <c r="Z21" s="74"/>
      <c r="AB21" s="146"/>
    </row>
    <row r="22" spans="1:28" s="29" customFormat="1" ht="13.5" customHeight="1" x14ac:dyDescent="0.2">
      <c r="A22" s="45" t="s">
        <v>49</v>
      </c>
      <c r="B22" s="43" t="s">
        <v>164</v>
      </c>
      <c r="C22" s="43" t="s">
        <v>165</v>
      </c>
      <c r="D22" s="43">
        <f t="shared" ref="D22:I22" si="15">SUM(D19:D21)</f>
        <v>5165</v>
      </c>
      <c r="E22" s="43">
        <f t="shared" si="15"/>
        <v>6164</v>
      </c>
      <c r="F22" s="43">
        <f t="shared" si="15"/>
        <v>11329</v>
      </c>
      <c r="G22" s="43">
        <f t="shared" si="15"/>
        <v>5843</v>
      </c>
      <c r="H22" s="43">
        <f t="shared" si="15"/>
        <v>6416</v>
      </c>
      <c r="I22" s="43">
        <f t="shared" si="15"/>
        <v>12259</v>
      </c>
      <c r="J22" s="44">
        <f>(I22-F22)*100/F22</f>
        <v>8.2090210963015267</v>
      </c>
      <c r="K22" s="43" t="s">
        <v>166</v>
      </c>
      <c r="L22" s="43" t="s">
        <v>167</v>
      </c>
      <c r="M22" s="43">
        <f>SUM(M19:M21)</f>
        <v>879</v>
      </c>
      <c r="N22" s="43">
        <f>SUM(N19:N21)</f>
        <v>983</v>
      </c>
      <c r="O22" s="44">
        <f t="shared" si="2"/>
        <v>11.831626848691695</v>
      </c>
      <c r="P22" s="43" t="s">
        <v>365</v>
      </c>
      <c r="Q22" s="43" t="s">
        <v>169</v>
      </c>
      <c r="R22" s="43">
        <f>SUM(R19:R21)</f>
        <v>41</v>
      </c>
      <c r="S22" s="43">
        <f>SUM(S19:S21)</f>
        <v>39</v>
      </c>
      <c r="T22" s="44">
        <f t="shared" si="3"/>
        <v>-4.8780487804878048</v>
      </c>
      <c r="U22" s="43" t="s">
        <v>170</v>
      </c>
      <c r="V22" s="43" t="s">
        <v>171</v>
      </c>
      <c r="W22" s="43">
        <f>SUM(W19:W21)</f>
        <v>1069</v>
      </c>
      <c r="X22" s="43">
        <f>SUM(X19:X21)</f>
        <v>1211</v>
      </c>
      <c r="Y22" s="44">
        <f t="shared" si="4"/>
        <v>13.283442469597755</v>
      </c>
      <c r="Z22" s="30"/>
      <c r="AA22" s="30"/>
      <c r="AB22" s="146"/>
    </row>
    <row r="23" spans="1:28" s="77" customFormat="1" ht="13.5" customHeight="1" x14ac:dyDescent="0.2">
      <c r="A23" s="68" t="s">
        <v>15</v>
      </c>
      <c r="B23" s="38" t="s">
        <v>172</v>
      </c>
      <c r="C23" s="38" t="s">
        <v>173</v>
      </c>
      <c r="D23" s="38">
        <f>D10+D14+D18+D22</f>
        <v>19527</v>
      </c>
      <c r="E23" s="38">
        <f t="shared" ref="E23:I23" si="16">E10+E14+E18+E22</f>
        <v>23821</v>
      </c>
      <c r="F23" s="38">
        <f t="shared" si="16"/>
        <v>43348</v>
      </c>
      <c r="G23" s="38">
        <f t="shared" si="16"/>
        <v>20929</v>
      </c>
      <c r="H23" s="38">
        <f t="shared" si="16"/>
        <v>24537</v>
      </c>
      <c r="I23" s="38">
        <f t="shared" si="16"/>
        <v>45466</v>
      </c>
      <c r="J23" s="69">
        <f t="shared" ref="J23" si="17">(I23-F23)*100/F23</f>
        <v>4.8860385715603947</v>
      </c>
      <c r="K23" s="38" t="s">
        <v>174</v>
      </c>
      <c r="L23" s="38" t="s">
        <v>175</v>
      </c>
      <c r="M23" s="38">
        <f t="shared" ref="M23:N23" si="18">M10+M14+M18+M22</f>
        <v>3792</v>
      </c>
      <c r="N23" s="38">
        <f t="shared" si="18"/>
        <v>3875</v>
      </c>
      <c r="O23" s="69">
        <f t="shared" ref="O23" si="19">(N23-M23)*100/M23</f>
        <v>2.1888185654008439</v>
      </c>
      <c r="P23" s="38" t="s">
        <v>366</v>
      </c>
      <c r="Q23" s="38" t="s">
        <v>177</v>
      </c>
      <c r="R23" s="38">
        <f t="shared" ref="R23:S23" si="20">R10+R14+R18+R22</f>
        <v>158</v>
      </c>
      <c r="S23" s="38">
        <f t="shared" si="20"/>
        <v>136</v>
      </c>
      <c r="T23" s="69">
        <f t="shared" ref="T23" si="21">(S23-R23)*100/R23</f>
        <v>-13.924050632911392</v>
      </c>
      <c r="U23" s="38" t="s">
        <v>363</v>
      </c>
      <c r="V23" s="38" t="s">
        <v>364</v>
      </c>
      <c r="W23" s="38">
        <f t="shared" ref="W23:X23" si="22">W10+W14+W18+W22</f>
        <v>4648</v>
      </c>
      <c r="X23" s="38">
        <f t="shared" si="22"/>
        <v>4824</v>
      </c>
      <c r="Y23" s="69">
        <f t="shared" ref="Y23" si="23">(X23-W23)*100/W23</f>
        <v>3.7865748709122204</v>
      </c>
      <c r="Z23" s="143">
        <f t="shared" ref="Z23" si="24">Z10</f>
        <v>0</v>
      </c>
      <c r="AA23" s="142"/>
      <c r="AB23" s="147"/>
    </row>
    <row r="24" spans="1:28" s="146" customFormat="1" ht="13.5" customHeight="1" x14ac:dyDescent="0.2">
      <c r="A24" s="71" t="s">
        <v>45</v>
      </c>
      <c r="B24" s="72" t="s">
        <v>180</v>
      </c>
      <c r="C24" s="72" t="s">
        <v>181</v>
      </c>
      <c r="D24" s="72"/>
      <c r="E24" s="72"/>
      <c r="F24" s="72">
        <v>697</v>
      </c>
      <c r="G24" s="72"/>
      <c r="H24" s="72"/>
      <c r="I24" s="72">
        <v>712</v>
      </c>
      <c r="J24" s="70">
        <f t="shared" ref="J24" si="25">(I24-F24)*100/F24</f>
        <v>2.1520803443328549</v>
      </c>
      <c r="K24" s="72" t="s">
        <v>182</v>
      </c>
      <c r="L24" s="72" t="s">
        <v>183</v>
      </c>
      <c r="M24" s="72">
        <v>187</v>
      </c>
      <c r="N24" s="72">
        <v>166</v>
      </c>
      <c r="O24" s="70">
        <f>(N24-M24)*100/M24</f>
        <v>-11.229946524064172</v>
      </c>
      <c r="P24" s="72" t="s">
        <v>184</v>
      </c>
      <c r="Q24" s="72" t="s">
        <v>185</v>
      </c>
      <c r="R24" s="72">
        <v>17</v>
      </c>
      <c r="S24" s="72">
        <v>12</v>
      </c>
      <c r="T24" s="70">
        <f>(S24-R24)*100/R24</f>
        <v>-29.411764705882351</v>
      </c>
      <c r="U24" s="72" t="s">
        <v>186</v>
      </c>
      <c r="V24" s="72" t="s">
        <v>187</v>
      </c>
      <c r="W24" s="72">
        <v>259</v>
      </c>
      <c r="X24" s="72">
        <v>244</v>
      </c>
      <c r="Y24" s="70">
        <f>(X24-W24)*100/W24</f>
        <v>-5.7915057915057915</v>
      </c>
    </row>
    <row r="25" spans="1:28" s="29" customFormat="1" ht="13.5" customHeight="1" x14ac:dyDescent="0.2">
      <c r="A25" s="57" t="s">
        <v>30</v>
      </c>
      <c r="B25" s="46"/>
      <c r="C25" s="46"/>
      <c r="D25" s="46"/>
      <c r="E25" s="46"/>
      <c r="F25" s="46"/>
      <c r="G25" s="46"/>
      <c r="H25" s="46"/>
      <c r="I25" s="46"/>
      <c r="J25" s="47"/>
      <c r="K25" s="46"/>
      <c r="L25" s="39"/>
      <c r="M25" s="39"/>
      <c r="N25" s="39"/>
      <c r="O25" s="40"/>
      <c r="P25" s="39"/>
      <c r="Q25" s="39"/>
      <c r="R25" s="41"/>
      <c r="S25" s="41"/>
      <c r="T25" s="40"/>
      <c r="U25" s="39"/>
      <c r="V25" s="39"/>
      <c r="W25" s="39"/>
      <c r="X25" s="39"/>
      <c r="Y25" s="40"/>
    </row>
    <row r="26" spans="1:28" ht="13.5" customHeight="1" x14ac:dyDescent="0.2">
      <c r="A26" s="22" t="s">
        <v>356</v>
      </c>
      <c r="B26" s="22"/>
      <c r="C26" s="23"/>
      <c r="D26" s="22"/>
      <c r="E26" s="22"/>
      <c r="F26" s="22"/>
      <c r="G26" s="22"/>
      <c r="H26" s="22"/>
      <c r="I26" s="22"/>
      <c r="T26" s="37"/>
      <c r="U26" s="16"/>
      <c r="V26" s="16"/>
      <c r="AB26" s="29"/>
    </row>
    <row r="27" spans="1:28" x14ac:dyDescent="0.2">
      <c r="A27" s="35" t="s">
        <v>19</v>
      </c>
      <c r="B27" s="4"/>
      <c r="D27" s="4"/>
      <c r="E27" s="4"/>
      <c r="F27" s="4"/>
      <c r="G27" s="4"/>
      <c r="H27" s="4"/>
      <c r="I27" s="4"/>
      <c r="J27" s="4"/>
      <c r="K27" s="5"/>
      <c r="L27" s="5"/>
      <c r="M27" s="6"/>
      <c r="N27" s="5"/>
      <c r="O27" s="5"/>
      <c r="P27" s="16"/>
      <c r="Q27" s="16"/>
      <c r="R27" s="21"/>
      <c r="S27" s="5"/>
      <c r="T27" s="16"/>
      <c r="U27" s="16"/>
      <c r="V27" s="16"/>
      <c r="W27" s="6"/>
      <c r="X27" s="5"/>
    </row>
    <row r="28" spans="1:28" x14ac:dyDescent="0.2">
      <c r="A28" s="35" t="s">
        <v>26</v>
      </c>
      <c r="B28" s="4"/>
      <c r="D28" s="4"/>
      <c r="E28" s="4"/>
      <c r="F28" s="4"/>
      <c r="G28" s="4"/>
      <c r="H28" s="4"/>
      <c r="I28" s="4"/>
      <c r="J28" s="4"/>
      <c r="K28" s="5"/>
      <c r="L28" s="5"/>
      <c r="M28" s="6"/>
      <c r="N28" s="5"/>
      <c r="O28" s="5"/>
      <c r="P28" s="16"/>
      <c r="Q28" s="16"/>
      <c r="R28" s="6"/>
      <c r="S28" s="7"/>
      <c r="T28" s="16"/>
      <c r="U28" s="16"/>
      <c r="V28" s="47"/>
      <c r="W28" s="6"/>
    </row>
    <row r="29" spans="1:28" x14ac:dyDescent="0.2">
      <c r="A29" s="35"/>
      <c r="B29" s="4"/>
      <c r="D29" s="4"/>
      <c r="E29" s="4"/>
      <c r="F29" s="4"/>
      <c r="G29" s="4"/>
      <c r="H29" s="4"/>
      <c r="I29" s="4"/>
      <c r="J29" s="4"/>
      <c r="K29" s="5"/>
      <c r="L29" s="5"/>
      <c r="M29" s="6"/>
      <c r="N29" s="5"/>
      <c r="O29" s="5"/>
      <c r="P29" s="16"/>
      <c r="Q29" s="16"/>
      <c r="R29" s="6"/>
      <c r="S29" s="7"/>
      <c r="T29" s="16"/>
      <c r="U29" s="16"/>
      <c r="V29" s="47"/>
      <c r="W29" s="6"/>
    </row>
    <row r="30" spans="1:28" x14ac:dyDescent="0.2">
      <c r="A30" s="35"/>
      <c r="B30" s="4"/>
      <c r="D30" s="4"/>
      <c r="E30" s="4"/>
      <c r="F30" s="4"/>
      <c r="G30" s="4"/>
      <c r="H30" s="4"/>
      <c r="I30" s="4"/>
      <c r="J30" s="4"/>
      <c r="K30" s="5"/>
      <c r="L30" s="5"/>
      <c r="M30" s="6"/>
      <c r="N30" s="5"/>
      <c r="O30" s="5"/>
      <c r="P30" s="16"/>
      <c r="Q30" s="16"/>
      <c r="R30" s="6"/>
      <c r="S30" s="7"/>
      <c r="T30" s="16"/>
      <c r="U30" s="16"/>
      <c r="V30" s="47"/>
      <c r="W30" s="6"/>
    </row>
    <row r="31" spans="1:28" s="152" customFormat="1" ht="14.25" customHeight="1" x14ac:dyDescent="0.25">
      <c r="A31" s="156"/>
      <c r="B31" s="156"/>
      <c r="C31" s="205" t="s">
        <v>31</v>
      </c>
      <c r="D31" s="206"/>
      <c r="E31" s="207"/>
      <c r="F31" s="205" t="s">
        <v>32</v>
      </c>
      <c r="G31" s="206"/>
      <c r="H31" s="207"/>
      <c r="I31" s="208" t="s">
        <v>41</v>
      </c>
      <c r="J31" s="208"/>
      <c r="K31" s="208"/>
      <c r="L31" s="157"/>
      <c r="P31" s="34"/>
      <c r="Q31" s="34"/>
      <c r="R31" s="153"/>
      <c r="S31" s="154"/>
      <c r="T31" s="155"/>
      <c r="U31" s="34"/>
      <c r="V31" s="34"/>
    </row>
    <row r="32" spans="1:28" s="152" customFormat="1" ht="14.25" customHeight="1" x14ac:dyDescent="0.25">
      <c r="A32" s="156"/>
      <c r="B32" s="156"/>
      <c r="C32" s="149" t="s">
        <v>357</v>
      </c>
      <c r="D32" s="149" t="s">
        <v>358</v>
      </c>
      <c r="E32" s="149" t="s">
        <v>33</v>
      </c>
      <c r="F32" s="149" t="s">
        <v>357</v>
      </c>
      <c r="G32" s="149" t="s">
        <v>358</v>
      </c>
      <c r="H32" s="149" t="s">
        <v>33</v>
      </c>
      <c r="I32" s="149" t="s">
        <v>357</v>
      </c>
      <c r="J32" s="149" t="s">
        <v>358</v>
      </c>
      <c r="K32" s="149" t="s">
        <v>33</v>
      </c>
      <c r="O32" s="34"/>
      <c r="P32" s="158"/>
      <c r="Q32" s="153"/>
      <c r="R32" s="154"/>
      <c r="S32" s="155"/>
      <c r="T32" s="34"/>
      <c r="U32" s="34"/>
    </row>
    <row r="33" spans="1:21" s="152" customFormat="1" ht="15" customHeight="1" x14ac:dyDescent="0.25">
      <c r="A33" s="53" t="s">
        <v>34</v>
      </c>
      <c r="B33" s="54"/>
      <c r="C33" s="79">
        <v>55</v>
      </c>
      <c r="D33" s="79">
        <v>51</v>
      </c>
      <c r="E33" s="65">
        <f t="shared" ref="E33" si="26">(D33-C33)/C33</f>
        <v>-7.2727272727272724E-2</v>
      </c>
      <c r="F33" s="64">
        <v>896</v>
      </c>
      <c r="G33" s="64">
        <v>899</v>
      </c>
      <c r="H33" s="65">
        <f t="shared" ref="H33:H39" si="27">(G33-F33)/F33</f>
        <v>3.3482142857142855E-3</v>
      </c>
      <c r="I33" s="25">
        <f t="shared" ref="I33:J37" si="28">C33+F33</f>
        <v>951</v>
      </c>
      <c r="J33" s="64">
        <f t="shared" si="28"/>
        <v>950</v>
      </c>
      <c r="K33" s="65">
        <f t="shared" ref="K33:K38" si="29">(J33-I33)/I33</f>
        <v>-1.0515247108307045E-3</v>
      </c>
      <c r="L33" s="159"/>
      <c r="M33" s="159"/>
      <c r="N33" s="221">
        <f>D33/S23</f>
        <v>0.375</v>
      </c>
      <c r="O33" s="221"/>
      <c r="P33" s="160"/>
      <c r="Q33" s="153"/>
      <c r="R33" s="154"/>
      <c r="S33" s="155"/>
      <c r="T33" s="34"/>
      <c r="U33" s="34"/>
    </row>
    <row r="34" spans="1:21" s="152" customFormat="1" ht="15" customHeight="1" x14ac:dyDescent="0.25">
      <c r="A34" s="55" t="s">
        <v>35</v>
      </c>
      <c r="B34" s="56"/>
      <c r="C34" s="64">
        <v>7</v>
      </c>
      <c r="D34" s="64">
        <v>11</v>
      </c>
      <c r="E34" s="25" t="s">
        <v>29</v>
      </c>
      <c r="F34" s="64">
        <v>588</v>
      </c>
      <c r="G34" s="64">
        <v>554</v>
      </c>
      <c r="H34" s="65">
        <f t="shared" si="27"/>
        <v>-5.7823129251700682E-2</v>
      </c>
      <c r="I34" s="25">
        <f t="shared" si="28"/>
        <v>595</v>
      </c>
      <c r="J34" s="64">
        <f t="shared" si="28"/>
        <v>565</v>
      </c>
      <c r="K34" s="65">
        <f t="shared" si="29"/>
        <v>-5.0420168067226892E-2</v>
      </c>
      <c r="L34" s="159"/>
      <c r="M34" s="159"/>
      <c r="N34" s="34"/>
      <c r="O34" s="34"/>
      <c r="P34" s="34"/>
      <c r="Q34" s="34"/>
      <c r="R34" s="34"/>
      <c r="S34" s="155"/>
      <c r="T34" s="34"/>
      <c r="U34" s="34"/>
    </row>
    <row r="35" spans="1:21" s="152" customFormat="1" ht="15" customHeight="1" x14ac:dyDescent="0.25">
      <c r="A35" s="53" t="s">
        <v>36</v>
      </c>
      <c r="B35" s="54"/>
      <c r="C35" s="64">
        <v>6</v>
      </c>
      <c r="D35" s="64">
        <v>6</v>
      </c>
      <c r="E35" s="25" t="s">
        <v>29</v>
      </c>
      <c r="F35" s="64">
        <v>127</v>
      </c>
      <c r="G35" s="64">
        <v>141</v>
      </c>
      <c r="H35" s="65">
        <f t="shared" si="27"/>
        <v>0.11023622047244094</v>
      </c>
      <c r="I35" s="25">
        <f t="shared" si="28"/>
        <v>133</v>
      </c>
      <c r="J35" s="64">
        <f t="shared" si="28"/>
        <v>147</v>
      </c>
      <c r="K35" s="65">
        <f t="shared" si="29"/>
        <v>0.10526315789473684</v>
      </c>
      <c r="L35" s="159"/>
      <c r="M35" s="159"/>
      <c r="O35" s="34"/>
      <c r="P35" s="34"/>
      <c r="Q35" s="153"/>
      <c r="R35" s="154"/>
      <c r="S35" s="155"/>
      <c r="T35" s="34"/>
      <c r="U35" s="34"/>
    </row>
    <row r="36" spans="1:21" s="152" customFormat="1" ht="15" customHeight="1" x14ac:dyDescent="0.25">
      <c r="A36" s="62" t="s">
        <v>37</v>
      </c>
      <c r="B36" s="63"/>
      <c r="C36" s="64">
        <v>12</v>
      </c>
      <c r="D36" s="64">
        <v>1</v>
      </c>
      <c r="E36" s="25" t="s">
        <v>29</v>
      </c>
      <c r="F36" s="64">
        <v>232</v>
      </c>
      <c r="G36" s="64">
        <v>213</v>
      </c>
      <c r="H36" s="65">
        <f t="shared" si="27"/>
        <v>-8.1896551724137928E-2</v>
      </c>
      <c r="I36" s="25">
        <f t="shared" si="28"/>
        <v>244</v>
      </c>
      <c r="J36" s="64">
        <f t="shared" si="28"/>
        <v>214</v>
      </c>
      <c r="K36" s="65">
        <f t="shared" si="29"/>
        <v>-0.12295081967213115</v>
      </c>
      <c r="L36" s="159"/>
      <c r="M36" s="159"/>
      <c r="R36" s="161"/>
    </row>
    <row r="37" spans="1:21" s="152" customFormat="1" ht="15" customHeight="1" x14ac:dyDescent="0.25">
      <c r="A37" s="53" t="s">
        <v>38</v>
      </c>
      <c r="B37" s="54"/>
      <c r="C37" s="64">
        <v>1</v>
      </c>
      <c r="D37" s="64">
        <v>0</v>
      </c>
      <c r="E37" s="25" t="s">
        <v>29</v>
      </c>
      <c r="F37" s="64">
        <v>26</v>
      </c>
      <c r="G37" s="64">
        <v>22</v>
      </c>
      <c r="H37" s="65">
        <f t="shared" si="27"/>
        <v>-0.15384615384615385</v>
      </c>
      <c r="I37" s="25">
        <f t="shared" si="28"/>
        <v>27</v>
      </c>
      <c r="J37" s="64">
        <f t="shared" si="28"/>
        <v>22</v>
      </c>
      <c r="K37" s="65">
        <f t="shared" si="29"/>
        <v>-0.18518518518518517</v>
      </c>
      <c r="L37" s="159"/>
      <c r="M37" s="159"/>
      <c r="R37" s="161"/>
    </row>
    <row r="38" spans="1:21" s="152" customFormat="1" ht="15" customHeight="1" x14ac:dyDescent="0.25">
      <c r="A38" s="210" t="s">
        <v>39</v>
      </c>
      <c r="B38" s="211"/>
      <c r="C38" s="66">
        <f>SUM(C33:C37)</f>
        <v>81</v>
      </c>
      <c r="D38" s="83">
        <f>SUM(D33:D37)</f>
        <v>69</v>
      </c>
      <c r="E38" s="73">
        <f t="shared" ref="E38:E39" si="30">(D38-C38)/C38</f>
        <v>-0.14814814814814814</v>
      </c>
      <c r="F38" s="66">
        <f>SUM(F33:F37)</f>
        <v>1869</v>
      </c>
      <c r="G38" s="66">
        <f>SUM(G33:G37)</f>
        <v>1829</v>
      </c>
      <c r="H38" s="73">
        <f t="shared" si="27"/>
        <v>-2.1401819154628143E-2</v>
      </c>
      <c r="I38" s="67">
        <f>SUM(I33:I37)</f>
        <v>1950</v>
      </c>
      <c r="J38" s="66">
        <f>SUM(J33:J37)</f>
        <v>1898</v>
      </c>
      <c r="K38" s="73">
        <f t="shared" si="29"/>
        <v>-2.6666666666666668E-2</v>
      </c>
      <c r="L38" s="159"/>
      <c r="M38" s="159"/>
      <c r="N38" s="222">
        <f>D38/S23</f>
        <v>0.50735294117647056</v>
      </c>
      <c r="O38" s="222"/>
      <c r="R38" s="161"/>
    </row>
    <row r="39" spans="1:21" s="152" customFormat="1" ht="15" customHeight="1" x14ac:dyDescent="0.25">
      <c r="A39" s="150" t="s">
        <v>44</v>
      </c>
      <c r="B39" s="151"/>
      <c r="C39" s="66">
        <v>71</v>
      </c>
      <c r="D39" s="84">
        <v>59</v>
      </c>
      <c r="E39" s="73">
        <f t="shared" si="30"/>
        <v>-0.16901408450704225</v>
      </c>
      <c r="F39" s="66">
        <v>2293</v>
      </c>
      <c r="G39" s="66">
        <v>2513</v>
      </c>
      <c r="H39" s="73">
        <f t="shared" si="27"/>
        <v>9.5944177932839075E-2</v>
      </c>
      <c r="I39" s="67">
        <f t="shared" ref="I39" si="31">C39+F39</f>
        <v>2364</v>
      </c>
      <c r="J39" s="66">
        <f t="shared" ref="J39" si="32">D39+G39</f>
        <v>2572</v>
      </c>
      <c r="K39" s="73">
        <f t="shared" ref="K39" si="33">(J39-I39)/I39</f>
        <v>8.7986463620981392E-2</v>
      </c>
      <c r="L39" s="159"/>
      <c r="M39" s="159"/>
      <c r="N39" s="223">
        <f>D39/S23</f>
        <v>0.43382352941176472</v>
      </c>
      <c r="O39" s="223"/>
      <c r="R39" s="161"/>
    </row>
    <row r="40" spans="1:21" s="152" customFormat="1" x14ac:dyDescent="0.2">
      <c r="A40" s="163" t="s">
        <v>40</v>
      </c>
      <c r="B40" s="164"/>
      <c r="C40" s="162"/>
      <c r="D40" s="162"/>
      <c r="E40" s="162"/>
      <c r="F40" s="162"/>
      <c r="G40" s="162"/>
      <c r="H40" s="162"/>
      <c r="I40" s="162"/>
      <c r="J40" s="162"/>
      <c r="K40" s="162"/>
      <c r="L40" s="162"/>
    </row>
  </sheetData>
  <mergeCells count="33">
    <mergeCell ref="A1:Y1"/>
    <mergeCell ref="P4:T4"/>
    <mergeCell ref="U4:Y4"/>
    <mergeCell ref="K5:K6"/>
    <mergeCell ref="L5:L6"/>
    <mergeCell ref="D5:F5"/>
    <mergeCell ref="B4:J4"/>
    <mergeCell ref="K4:O4"/>
    <mergeCell ref="Q5:Q6"/>
    <mergeCell ref="R5:R6"/>
    <mergeCell ref="A5:A6"/>
    <mergeCell ref="B5:B6"/>
    <mergeCell ref="G5:I5"/>
    <mergeCell ref="X5:X6"/>
    <mergeCell ref="Y5:Y6"/>
    <mergeCell ref="W5:W6"/>
    <mergeCell ref="U5:U6"/>
    <mergeCell ref="V5:V6"/>
    <mergeCell ref="O5:O6"/>
    <mergeCell ref="P5:P6"/>
    <mergeCell ref="N5:N6"/>
    <mergeCell ref="S5:S6"/>
    <mergeCell ref="A38:B38"/>
    <mergeCell ref="C31:E31"/>
    <mergeCell ref="N39:O39"/>
    <mergeCell ref="N38:O38"/>
    <mergeCell ref="T5:T6"/>
    <mergeCell ref="J5:J6"/>
    <mergeCell ref="N33:O33"/>
    <mergeCell ref="M5:M6"/>
    <mergeCell ref="C5:C6"/>
    <mergeCell ref="F31:H31"/>
    <mergeCell ref="I31:K31"/>
  </mergeCells>
  <phoneticPr fontId="0" type="noConversion"/>
  <pageMargins left="0" right="0" top="0.39370078740157483" bottom="0.19685039370078741" header="0" footer="0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B39"/>
  <sheetViews>
    <sheetView workbookViewId="0">
      <selection activeCell="Q23" sqref="Q23"/>
    </sheetView>
  </sheetViews>
  <sheetFormatPr defaultRowHeight="12.75" x14ac:dyDescent="0.2"/>
  <cols>
    <col min="1" max="1" width="11.7109375" style="1" customWidth="1"/>
    <col min="2" max="2" width="8.140625" style="1" customWidth="1"/>
    <col min="3" max="3" width="8.140625" style="4" customWidth="1"/>
    <col min="4" max="4" width="5.140625" style="1" customWidth="1"/>
    <col min="5" max="5" width="6.28515625" style="1" customWidth="1"/>
    <col min="6" max="7" width="5.28515625" style="1" customWidth="1"/>
    <col min="8" max="8" width="6.42578125" style="1" customWidth="1"/>
    <col min="9" max="9" width="6.7109375" style="1" customWidth="1"/>
    <col min="10" max="10" width="5.42578125" style="1" customWidth="1"/>
    <col min="11" max="12" width="7.28515625" style="1" customWidth="1"/>
    <col min="13" max="14" width="4.85546875" style="1" customWidth="1"/>
    <col min="15" max="15" width="8.140625" style="1" customWidth="1"/>
    <col min="16" max="16" width="7.7109375" style="1" customWidth="1"/>
    <col min="17" max="17" width="6.5703125" style="1" customWidth="1"/>
    <col min="18" max="19" width="3.7109375" style="1" customWidth="1"/>
    <col min="20" max="20" width="8.140625" style="1" customWidth="1"/>
    <col min="21" max="22" width="8" style="1" customWidth="1"/>
    <col min="23" max="24" width="4.7109375" style="1" customWidth="1"/>
    <col min="25" max="25" width="6.42578125" style="1" customWidth="1"/>
    <col min="26" max="26" width="0.42578125" style="1" customWidth="1"/>
    <col min="27" max="27" width="5.5703125" style="1" customWidth="1"/>
    <col min="28" max="16384" width="9.140625" style="1"/>
  </cols>
  <sheetData>
    <row r="1" spans="1:27" ht="15.75" x14ac:dyDescent="0.25">
      <c r="A1" s="196" t="s">
        <v>407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27" ht="15.75" x14ac:dyDescent="0.25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1:27" ht="15.75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</row>
    <row r="4" spans="1:27" x14ac:dyDescent="0.2">
      <c r="A4" s="2"/>
      <c r="B4" s="197" t="s">
        <v>25</v>
      </c>
      <c r="C4" s="198"/>
      <c r="D4" s="198"/>
      <c r="E4" s="198"/>
      <c r="F4" s="198"/>
      <c r="G4" s="198"/>
      <c r="H4" s="198"/>
      <c r="I4" s="198"/>
      <c r="J4" s="199"/>
      <c r="K4" s="197" t="s">
        <v>0</v>
      </c>
      <c r="L4" s="198"/>
      <c r="M4" s="198"/>
      <c r="N4" s="198"/>
      <c r="O4" s="199"/>
      <c r="P4" s="197" t="s">
        <v>1</v>
      </c>
      <c r="Q4" s="198"/>
      <c r="R4" s="198"/>
      <c r="S4" s="198"/>
      <c r="T4" s="199"/>
      <c r="U4" s="197" t="s">
        <v>2</v>
      </c>
      <c r="V4" s="198"/>
      <c r="W4" s="198"/>
      <c r="X4" s="198"/>
      <c r="Y4" s="199"/>
    </row>
    <row r="5" spans="1:27" s="3" customFormat="1" ht="25.5" customHeight="1" x14ac:dyDescent="0.2">
      <c r="A5" s="214" t="s">
        <v>3</v>
      </c>
      <c r="B5" s="200" t="s">
        <v>4</v>
      </c>
      <c r="C5" s="216" t="s">
        <v>5</v>
      </c>
      <c r="D5" s="218">
        <v>2014</v>
      </c>
      <c r="E5" s="219"/>
      <c r="F5" s="220"/>
      <c r="G5" s="218">
        <v>2015</v>
      </c>
      <c r="H5" s="219"/>
      <c r="I5" s="220"/>
      <c r="J5" s="200" t="s">
        <v>59</v>
      </c>
      <c r="K5" s="200" t="s">
        <v>4</v>
      </c>
      <c r="L5" s="200" t="s">
        <v>5</v>
      </c>
      <c r="M5" s="200">
        <v>2014</v>
      </c>
      <c r="N5" s="200">
        <v>2015</v>
      </c>
      <c r="O5" s="200" t="s">
        <v>59</v>
      </c>
      <c r="P5" s="200" t="s">
        <v>4</v>
      </c>
      <c r="Q5" s="200" t="s">
        <v>5</v>
      </c>
      <c r="R5" s="200">
        <v>2014</v>
      </c>
      <c r="S5" s="200">
        <v>2015</v>
      </c>
      <c r="T5" s="200" t="s">
        <v>59</v>
      </c>
      <c r="U5" s="200" t="s">
        <v>4</v>
      </c>
      <c r="V5" s="200" t="s">
        <v>5</v>
      </c>
      <c r="W5" s="200">
        <v>2014</v>
      </c>
      <c r="X5" s="200">
        <v>2015</v>
      </c>
      <c r="Y5" s="200" t="s">
        <v>59</v>
      </c>
    </row>
    <row r="6" spans="1:27" s="3" customFormat="1" ht="29.25" customHeight="1" x14ac:dyDescent="0.2">
      <c r="A6" s="215"/>
      <c r="B6" s="201"/>
      <c r="C6" s="217"/>
      <c r="D6" s="58" t="s">
        <v>17</v>
      </c>
      <c r="E6" s="59" t="s">
        <v>18</v>
      </c>
      <c r="F6" s="58" t="s">
        <v>15</v>
      </c>
      <c r="G6" s="58" t="s">
        <v>17</v>
      </c>
      <c r="H6" s="59" t="s">
        <v>18</v>
      </c>
      <c r="I6" s="58" t="s">
        <v>15</v>
      </c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</row>
    <row r="7" spans="1:27" s="10" customFormat="1" x14ac:dyDescent="0.2">
      <c r="A7" s="33" t="s">
        <v>6</v>
      </c>
      <c r="B7" s="26" t="s">
        <v>43</v>
      </c>
      <c r="C7" s="26" t="s">
        <v>23</v>
      </c>
      <c r="D7" s="27">
        <v>1194</v>
      </c>
      <c r="E7" s="25">
        <v>1665</v>
      </c>
      <c r="F7" s="27">
        <f>SUM(D7:E7)</f>
        <v>2859</v>
      </c>
      <c r="G7" s="27">
        <v>1377</v>
      </c>
      <c r="H7" s="25">
        <v>1761</v>
      </c>
      <c r="I7" s="27">
        <f t="shared" ref="I7" si="0">SUM(G7:H7)</f>
        <v>3138</v>
      </c>
      <c r="J7" s="28">
        <f t="shared" ref="J7:J17" si="1">(I7-F7)*100/F7</f>
        <v>9.7586568730325283</v>
      </c>
      <c r="K7" s="26" t="s">
        <v>27</v>
      </c>
      <c r="L7" s="26" t="s">
        <v>24</v>
      </c>
      <c r="M7" s="27">
        <v>230</v>
      </c>
      <c r="N7" s="27">
        <v>239</v>
      </c>
      <c r="O7" s="28">
        <f t="shared" ref="O7:O22" si="2">(N7-M7)*100/M7</f>
        <v>3.9130434782608696</v>
      </c>
      <c r="P7" s="26" t="s">
        <v>46</v>
      </c>
      <c r="Q7" s="26" t="s">
        <v>42</v>
      </c>
      <c r="R7" s="27">
        <v>8</v>
      </c>
      <c r="S7" s="27">
        <v>22</v>
      </c>
      <c r="T7" s="28">
        <f t="shared" ref="T7:T22" si="3">(S7-R7)*100/R7</f>
        <v>175</v>
      </c>
      <c r="U7" s="26" t="s">
        <v>28</v>
      </c>
      <c r="V7" s="26" t="s">
        <v>16</v>
      </c>
      <c r="W7" s="27">
        <v>270</v>
      </c>
      <c r="X7" s="27">
        <v>294</v>
      </c>
      <c r="Y7" s="28">
        <f t="shared" ref="Y7:Y22" si="4">(X7-W7)*100/W7</f>
        <v>8.8888888888888893</v>
      </c>
      <c r="AA7" s="16"/>
    </row>
    <row r="8" spans="1:27" s="10" customFormat="1" x14ac:dyDescent="0.2">
      <c r="A8" s="33" t="s">
        <v>7</v>
      </c>
      <c r="B8" s="26" t="s">
        <v>51</v>
      </c>
      <c r="C8" s="26" t="s">
        <v>52</v>
      </c>
      <c r="D8" s="27">
        <v>1155</v>
      </c>
      <c r="E8" s="25">
        <v>1372</v>
      </c>
      <c r="F8" s="27">
        <f t="shared" ref="F8:F10" si="5">SUM(D8:E8)</f>
        <v>2527</v>
      </c>
      <c r="G8" s="27">
        <v>1113</v>
      </c>
      <c r="H8" s="25">
        <v>1578</v>
      </c>
      <c r="I8" s="27">
        <f t="shared" ref="I8:I15" si="6">SUM(G8:H8)</f>
        <v>2691</v>
      </c>
      <c r="J8" s="28">
        <f t="shared" si="1"/>
        <v>6.4899089829837751</v>
      </c>
      <c r="K8" s="26" t="s">
        <v>53</v>
      </c>
      <c r="L8" s="26" t="s">
        <v>54</v>
      </c>
      <c r="M8" s="27">
        <v>201</v>
      </c>
      <c r="N8" s="27">
        <v>194</v>
      </c>
      <c r="O8" s="28">
        <f t="shared" si="2"/>
        <v>-3.4825870646766171</v>
      </c>
      <c r="P8" s="27" t="s">
        <v>60</v>
      </c>
      <c r="Q8" s="26" t="s">
        <v>55</v>
      </c>
      <c r="R8" s="25">
        <v>16</v>
      </c>
      <c r="S8" s="25">
        <v>7</v>
      </c>
      <c r="T8" s="28">
        <f t="shared" si="3"/>
        <v>-56.25</v>
      </c>
      <c r="U8" s="26" t="s">
        <v>56</v>
      </c>
      <c r="V8" s="26" t="s">
        <v>57</v>
      </c>
      <c r="W8" s="27">
        <v>241</v>
      </c>
      <c r="X8" s="27">
        <v>247</v>
      </c>
      <c r="Y8" s="28">
        <f t="shared" si="4"/>
        <v>2.4896265560165975</v>
      </c>
      <c r="Z8" s="11"/>
      <c r="AA8" s="16"/>
    </row>
    <row r="9" spans="1:27" s="29" customFormat="1" x14ac:dyDescent="0.2">
      <c r="A9" s="33" t="s">
        <v>8</v>
      </c>
      <c r="B9" s="26" t="s">
        <v>61</v>
      </c>
      <c r="C9" s="26" t="s">
        <v>62</v>
      </c>
      <c r="D9" s="27">
        <v>1183</v>
      </c>
      <c r="E9" s="25">
        <v>1527</v>
      </c>
      <c r="F9" s="27">
        <f t="shared" ref="F9" si="7">SUM(D9:E9)</f>
        <v>2710</v>
      </c>
      <c r="G9" s="27">
        <v>1252</v>
      </c>
      <c r="H9" s="25">
        <v>1634</v>
      </c>
      <c r="I9" s="27">
        <f t="shared" si="6"/>
        <v>2886</v>
      </c>
      <c r="J9" s="28">
        <f t="shared" si="1"/>
        <v>6.4944649446494465</v>
      </c>
      <c r="K9" s="26" t="s">
        <v>63</v>
      </c>
      <c r="L9" s="26" t="s">
        <v>64</v>
      </c>
      <c r="M9" s="27">
        <v>234</v>
      </c>
      <c r="N9" s="27">
        <v>234</v>
      </c>
      <c r="O9" s="28">
        <f t="shared" si="2"/>
        <v>0</v>
      </c>
      <c r="P9" s="26" t="s">
        <v>65</v>
      </c>
      <c r="Q9" s="26" t="s">
        <v>66</v>
      </c>
      <c r="R9" s="27">
        <v>19</v>
      </c>
      <c r="S9" s="27">
        <v>8</v>
      </c>
      <c r="T9" s="28">
        <f t="shared" si="3"/>
        <v>-57.89473684210526</v>
      </c>
      <c r="U9" s="26" t="s">
        <v>67</v>
      </c>
      <c r="V9" s="26" t="s">
        <v>68</v>
      </c>
      <c r="W9" s="27">
        <v>271</v>
      </c>
      <c r="X9" s="27">
        <v>283</v>
      </c>
      <c r="Y9" s="28">
        <f t="shared" si="4"/>
        <v>4.4280442804428048</v>
      </c>
      <c r="AA9" s="34"/>
    </row>
    <row r="10" spans="1:27" s="29" customFormat="1" x14ac:dyDescent="0.2">
      <c r="A10" s="42" t="s">
        <v>20</v>
      </c>
      <c r="B10" s="43" t="s">
        <v>69</v>
      </c>
      <c r="C10" s="43" t="s">
        <v>70</v>
      </c>
      <c r="D10" s="43">
        <f>SUM(D7:D9)</f>
        <v>3532</v>
      </c>
      <c r="E10" s="43">
        <f t="shared" ref="E10" si="8">SUM(E7:E9)</f>
        <v>4564</v>
      </c>
      <c r="F10" s="43">
        <f t="shared" si="5"/>
        <v>8096</v>
      </c>
      <c r="G10" s="43">
        <f>SUM(G7:G9)</f>
        <v>3742</v>
      </c>
      <c r="H10" s="43">
        <f t="shared" ref="H10" si="9">SUM(H7:H9)</f>
        <v>4973</v>
      </c>
      <c r="I10" s="43">
        <f t="shared" si="6"/>
        <v>8715</v>
      </c>
      <c r="J10" s="44">
        <f t="shared" si="1"/>
        <v>7.6457509881422929</v>
      </c>
      <c r="K10" s="43" t="s">
        <v>71</v>
      </c>
      <c r="L10" s="43" t="s">
        <v>72</v>
      </c>
      <c r="M10" s="43">
        <f>SUM(M7:M9)</f>
        <v>665</v>
      </c>
      <c r="N10" s="43">
        <f>SUM(N7:N9)</f>
        <v>667</v>
      </c>
      <c r="O10" s="44">
        <f t="shared" si="2"/>
        <v>0.3007518796992481</v>
      </c>
      <c r="P10" s="43" t="s">
        <v>73</v>
      </c>
      <c r="Q10" s="43" t="s">
        <v>74</v>
      </c>
      <c r="R10" s="43">
        <f>SUM(R7:R9)</f>
        <v>43</v>
      </c>
      <c r="S10" s="43">
        <f>SUM(S7:S9)</f>
        <v>37</v>
      </c>
      <c r="T10" s="44">
        <f t="shared" si="3"/>
        <v>-13.953488372093023</v>
      </c>
      <c r="U10" s="43" t="s">
        <v>75</v>
      </c>
      <c r="V10" s="43" t="s">
        <v>76</v>
      </c>
      <c r="W10" s="43">
        <f>SUM(W7:W9)</f>
        <v>782</v>
      </c>
      <c r="X10" s="43">
        <f>SUM(X7:X9)</f>
        <v>824</v>
      </c>
      <c r="Y10" s="44">
        <f t="shared" si="4"/>
        <v>5.3708439897698206</v>
      </c>
      <c r="AA10" s="34"/>
    </row>
    <row r="11" spans="1:27" s="9" customFormat="1" x14ac:dyDescent="0.2">
      <c r="A11" s="14" t="s">
        <v>9</v>
      </c>
      <c r="B11" s="12" t="s">
        <v>77</v>
      </c>
      <c r="C11" s="12" t="s">
        <v>78</v>
      </c>
      <c r="D11" s="27">
        <v>1302</v>
      </c>
      <c r="E11" s="27">
        <v>1602</v>
      </c>
      <c r="F11" s="27">
        <f t="shared" ref="F11:F15" si="10">SUM(D11:E11)</f>
        <v>2904</v>
      </c>
      <c r="G11" s="27">
        <v>1280</v>
      </c>
      <c r="H11" s="27">
        <v>1730</v>
      </c>
      <c r="I11" s="27">
        <f t="shared" si="6"/>
        <v>3010</v>
      </c>
      <c r="J11" s="28">
        <f t="shared" si="1"/>
        <v>3.6501377410468319</v>
      </c>
      <c r="K11" s="12" t="s">
        <v>79</v>
      </c>
      <c r="L11" s="12" t="s">
        <v>80</v>
      </c>
      <c r="M11" s="27">
        <v>282</v>
      </c>
      <c r="N11" s="27">
        <v>217</v>
      </c>
      <c r="O11" s="13">
        <f t="shared" si="2"/>
        <v>-23.049645390070921</v>
      </c>
      <c r="P11" s="12" t="s">
        <v>81</v>
      </c>
      <c r="Q11" s="12" t="s">
        <v>82</v>
      </c>
      <c r="R11" s="27">
        <v>10</v>
      </c>
      <c r="S11" s="25">
        <v>10</v>
      </c>
      <c r="T11" s="13">
        <f t="shared" si="3"/>
        <v>0</v>
      </c>
      <c r="U11" s="12" t="s">
        <v>83</v>
      </c>
      <c r="V11" s="12" t="s">
        <v>84</v>
      </c>
      <c r="W11" s="27">
        <v>369</v>
      </c>
      <c r="X11" s="27">
        <v>258</v>
      </c>
      <c r="Y11" s="13">
        <f t="shared" si="4"/>
        <v>-30.081300813008131</v>
      </c>
      <c r="AA11" s="24"/>
    </row>
    <row r="12" spans="1:27" s="10" customFormat="1" x14ac:dyDescent="0.2">
      <c r="A12" s="32" t="s">
        <v>10</v>
      </c>
      <c r="B12" s="27" t="s">
        <v>85</v>
      </c>
      <c r="C12" s="26" t="s">
        <v>86</v>
      </c>
      <c r="D12" s="27">
        <v>1347</v>
      </c>
      <c r="E12" s="27">
        <v>1598</v>
      </c>
      <c r="F12" s="27">
        <f t="shared" si="10"/>
        <v>2945</v>
      </c>
      <c r="G12" s="27">
        <v>1405</v>
      </c>
      <c r="H12" s="27">
        <v>1841</v>
      </c>
      <c r="I12" s="27">
        <f t="shared" si="6"/>
        <v>3246</v>
      </c>
      <c r="J12" s="28">
        <f t="shared" si="1"/>
        <v>10.220713073005093</v>
      </c>
      <c r="K12" s="27" t="s">
        <v>87</v>
      </c>
      <c r="L12" s="26" t="s">
        <v>88</v>
      </c>
      <c r="M12" s="27">
        <v>303</v>
      </c>
      <c r="N12" s="25">
        <v>296</v>
      </c>
      <c r="O12" s="28">
        <f t="shared" si="2"/>
        <v>-2.3102310231023102</v>
      </c>
      <c r="P12" s="26" t="s">
        <v>89</v>
      </c>
      <c r="Q12" s="27" t="s">
        <v>90</v>
      </c>
      <c r="R12" s="27">
        <v>14</v>
      </c>
      <c r="S12" s="25">
        <v>8</v>
      </c>
      <c r="T12" s="28">
        <f t="shared" si="3"/>
        <v>-42.857142857142854</v>
      </c>
      <c r="U12" s="26" t="s">
        <v>91</v>
      </c>
      <c r="V12" s="26" t="s">
        <v>92</v>
      </c>
      <c r="W12" s="26">
        <v>367</v>
      </c>
      <c r="X12" s="25">
        <v>388</v>
      </c>
      <c r="Y12" s="28">
        <f t="shared" si="4"/>
        <v>5.7220708446866482</v>
      </c>
      <c r="AA12" s="16"/>
    </row>
    <row r="13" spans="1:27" s="29" customFormat="1" x14ac:dyDescent="0.2">
      <c r="A13" s="32" t="s">
        <v>11</v>
      </c>
      <c r="B13" s="26" t="s">
        <v>93</v>
      </c>
      <c r="C13" s="26" t="s">
        <v>94</v>
      </c>
      <c r="D13" s="27">
        <v>1377</v>
      </c>
      <c r="E13" s="27">
        <v>1571</v>
      </c>
      <c r="F13" s="27">
        <f t="shared" si="10"/>
        <v>2948</v>
      </c>
      <c r="G13" s="27">
        <v>1516</v>
      </c>
      <c r="H13" s="27">
        <v>1777</v>
      </c>
      <c r="I13" s="27">
        <f t="shared" si="6"/>
        <v>3293</v>
      </c>
      <c r="J13" s="28">
        <f t="shared" si="1"/>
        <v>11.702849389416553</v>
      </c>
      <c r="K13" s="26" t="s">
        <v>95</v>
      </c>
      <c r="L13" s="25" t="s">
        <v>96</v>
      </c>
      <c r="M13" s="27">
        <v>341</v>
      </c>
      <c r="N13" s="27">
        <v>371</v>
      </c>
      <c r="O13" s="28">
        <f t="shared" si="2"/>
        <v>8.7976539589442808</v>
      </c>
      <c r="P13" s="26" t="s">
        <v>97</v>
      </c>
      <c r="Q13" s="25" t="s">
        <v>98</v>
      </c>
      <c r="R13" s="27">
        <v>11</v>
      </c>
      <c r="S13" s="25">
        <v>14</v>
      </c>
      <c r="T13" s="28">
        <f t="shared" si="3"/>
        <v>27.272727272727273</v>
      </c>
      <c r="U13" s="26" t="s">
        <v>99</v>
      </c>
      <c r="V13" s="25" t="s">
        <v>100</v>
      </c>
      <c r="W13" s="26">
        <v>435</v>
      </c>
      <c r="X13" s="26">
        <v>485</v>
      </c>
      <c r="Y13" s="28">
        <f t="shared" si="4"/>
        <v>11.494252873563218</v>
      </c>
      <c r="AA13" s="34"/>
    </row>
    <row r="14" spans="1:27" s="29" customFormat="1" x14ac:dyDescent="0.2">
      <c r="A14" s="45" t="s">
        <v>22</v>
      </c>
      <c r="B14" s="43" t="s">
        <v>101</v>
      </c>
      <c r="C14" s="43" t="s">
        <v>102</v>
      </c>
      <c r="D14" s="43">
        <f>SUM(D11:D13)</f>
        <v>4026</v>
      </c>
      <c r="E14" s="43">
        <f>SUM(E11:E13)</f>
        <v>4771</v>
      </c>
      <c r="F14" s="43">
        <f t="shared" si="10"/>
        <v>8797</v>
      </c>
      <c r="G14" s="43">
        <f>SUM(G11:G13)</f>
        <v>4201</v>
      </c>
      <c r="H14" s="43">
        <f>SUM(H11:H13)</f>
        <v>5348</v>
      </c>
      <c r="I14" s="43">
        <f t="shared" si="6"/>
        <v>9549</v>
      </c>
      <c r="J14" s="44">
        <f t="shared" si="1"/>
        <v>8.5483687620779811</v>
      </c>
      <c r="K14" s="43" t="s">
        <v>103</v>
      </c>
      <c r="L14" s="43" t="s">
        <v>104</v>
      </c>
      <c r="M14" s="43">
        <f>SUM(M11:M13)</f>
        <v>926</v>
      </c>
      <c r="N14" s="43">
        <f>SUM(N11:N13)</f>
        <v>884</v>
      </c>
      <c r="O14" s="44">
        <f t="shared" si="2"/>
        <v>-4.5356371490280774</v>
      </c>
      <c r="P14" s="43" t="s">
        <v>105</v>
      </c>
      <c r="Q14" s="43" t="s">
        <v>106</v>
      </c>
      <c r="R14" s="43">
        <f>SUM(R11:R13)</f>
        <v>35</v>
      </c>
      <c r="S14" s="43">
        <f>SUM(S11:S13)</f>
        <v>32</v>
      </c>
      <c r="T14" s="44">
        <f t="shared" si="3"/>
        <v>-8.5714285714285712</v>
      </c>
      <c r="U14" s="43" t="s">
        <v>107</v>
      </c>
      <c r="V14" s="43" t="s">
        <v>108</v>
      </c>
      <c r="W14" s="43">
        <f>SUM(W11:W13)</f>
        <v>1171</v>
      </c>
      <c r="X14" s="43">
        <f>SUM(X11:X13)</f>
        <v>1131</v>
      </c>
      <c r="Y14" s="44">
        <f t="shared" si="4"/>
        <v>-3.4158838599487615</v>
      </c>
      <c r="AA14" s="34"/>
    </row>
    <row r="15" spans="1:27" s="29" customFormat="1" x14ac:dyDescent="0.2">
      <c r="A15" s="33" t="s">
        <v>12</v>
      </c>
      <c r="B15" s="26" t="s">
        <v>109</v>
      </c>
      <c r="C15" s="26" t="s">
        <v>110</v>
      </c>
      <c r="D15" s="26">
        <v>1681</v>
      </c>
      <c r="E15" s="26">
        <v>1952</v>
      </c>
      <c r="F15" s="27">
        <f t="shared" si="10"/>
        <v>3633</v>
      </c>
      <c r="G15" s="26">
        <v>1632</v>
      </c>
      <c r="H15" s="26">
        <v>2001</v>
      </c>
      <c r="I15" s="27">
        <f t="shared" si="6"/>
        <v>3633</v>
      </c>
      <c r="J15" s="28">
        <f t="shared" si="1"/>
        <v>0</v>
      </c>
      <c r="K15" s="26" t="s">
        <v>111</v>
      </c>
      <c r="L15" s="25" t="s">
        <v>112</v>
      </c>
      <c r="M15" s="27">
        <v>435</v>
      </c>
      <c r="N15" s="27">
        <v>402</v>
      </c>
      <c r="O15" s="28">
        <f t="shared" si="2"/>
        <v>-7.5862068965517242</v>
      </c>
      <c r="P15" s="26" t="s">
        <v>113</v>
      </c>
      <c r="Q15" s="26" t="s">
        <v>114</v>
      </c>
      <c r="R15" s="27">
        <v>24</v>
      </c>
      <c r="S15" s="25">
        <v>14</v>
      </c>
      <c r="T15" s="28">
        <f t="shared" si="3"/>
        <v>-41.666666666666664</v>
      </c>
      <c r="U15" s="26" t="s">
        <v>115</v>
      </c>
      <c r="V15" s="26" t="s">
        <v>116</v>
      </c>
      <c r="W15" s="26">
        <v>567</v>
      </c>
      <c r="X15" s="26">
        <v>511</v>
      </c>
      <c r="Y15" s="28">
        <f t="shared" si="4"/>
        <v>-9.8765432098765427</v>
      </c>
      <c r="AA15" s="34"/>
    </row>
    <row r="16" spans="1:27" s="9" customFormat="1" x14ac:dyDescent="0.2">
      <c r="A16" s="33" t="s">
        <v>13</v>
      </c>
      <c r="B16" s="26" t="s">
        <v>117</v>
      </c>
      <c r="C16" s="26" t="s">
        <v>118</v>
      </c>
      <c r="D16" s="26">
        <v>1661</v>
      </c>
      <c r="E16" s="26">
        <v>1822</v>
      </c>
      <c r="F16" s="27">
        <f>SUM(D16:E16)</f>
        <v>3483</v>
      </c>
      <c r="G16" s="26">
        <v>1735</v>
      </c>
      <c r="H16" s="26">
        <v>1994</v>
      </c>
      <c r="I16" s="27">
        <f>SUM(G16:H16)</f>
        <v>3729</v>
      </c>
      <c r="J16" s="28">
        <f t="shared" si="1"/>
        <v>7.0628768303186904</v>
      </c>
      <c r="K16" s="26" t="s">
        <v>91</v>
      </c>
      <c r="L16" s="26" t="s">
        <v>119</v>
      </c>
      <c r="M16" s="27">
        <v>424</v>
      </c>
      <c r="N16" s="27">
        <v>482</v>
      </c>
      <c r="O16" s="28">
        <f t="shared" si="2"/>
        <v>13.679245283018869</v>
      </c>
      <c r="P16" s="26" t="s">
        <v>120</v>
      </c>
      <c r="Q16" s="26" t="s">
        <v>121</v>
      </c>
      <c r="R16" s="25">
        <v>23</v>
      </c>
      <c r="S16" s="25">
        <v>30</v>
      </c>
      <c r="T16" s="28">
        <f t="shared" si="3"/>
        <v>30.434782608695652</v>
      </c>
      <c r="U16" s="26" t="s">
        <v>122</v>
      </c>
      <c r="V16" s="26" t="s">
        <v>123</v>
      </c>
      <c r="W16" s="26">
        <v>528</v>
      </c>
      <c r="X16" s="26">
        <v>593</v>
      </c>
      <c r="Y16" s="28">
        <f t="shared" si="4"/>
        <v>12.310606060606061</v>
      </c>
      <c r="AA16" s="20"/>
    </row>
    <row r="17" spans="1:28" s="29" customFormat="1" x14ac:dyDescent="0.2">
      <c r="A17" s="32" t="s">
        <v>14</v>
      </c>
      <c r="B17" s="26" t="s">
        <v>124</v>
      </c>
      <c r="C17" s="26" t="s">
        <v>125</v>
      </c>
      <c r="D17" s="31">
        <v>1495</v>
      </c>
      <c r="E17" s="26">
        <v>1880</v>
      </c>
      <c r="F17" s="27">
        <f>SUM(D17:E17)</f>
        <v>3375</v>
      </c>
      <c r="G17" s="31">
        <v>1627</v>
      </c>
      <c r="H17" s="26">
        <v>2007</v>
      </c>
      <c r="I17" s="27">
        <f>SUM(G17:H17)</f>
        <v>3634</v>
      </c>
      <c r="J17" s="28">
        <f t="shared" si="1"/>
        <v>7.674074074074074</v>
      </c>
      <c r="K17" s="26" t="s">
        <v>126</v>
      </c>
      <c r="L17" s="26" t="s">
        <v>127</v>
      </c>
      <c r="M17" s="27">
        <v>355</v>
      </c>
      <c r="N17" s="27">
        <v>378</v>
      </c>
      <c r="O17" s="28">
        <f t="shared" si="2"/>
        <v>6.47887323943662</v>
      </c>
      <c r="P17" s="26" t="s">
        <v>128</v>
      </c>
      <c r="Q17" s="26" t="s">
        <v>129</v>
      </c>
      <c r="R17" s="25">
        <v>17</v>
      </c>
      <c r="S17" s="25">
        <v>17</v>
      </c>
      <c r="T17" s="28">
        <f t="shared" si="3"/>
        <v>0</v>
      </c>
      <c r="U17" s="26" t="s">
        <v>130</v>
      </c>
      <c r="V17" s="26" t="s">
        <v>131</v>
      </c>
      <c r="W17" s="26">
        <v>437</v>
      </c>
      <c r="X17" s="26">
        <v>440</v>
      </c>
      <c r="Y17" s="28">
        <f t="shared" si="4"/>
        <v>0.68649885583524028</v>
      </c>
    </row>
    <row r="18" spans="1:28" s="29" customFormat="1" x14ac:dyDescent="0.2">
      <c r="A18" s="45" t="s">
        <v>21</v>
      </c>
      <c r="B18" s="43" t="s">
        <v>132</v>
      </c>
      <c r="C18" s="43" t="s">
        <v>133</v>
      </c>
      <c r="D18" s="43">
        <f t="shared" ref="D18:I18" si="11">SUM(D15:D17)</f>
        <v>4837</v>
      </c>
      <c r="E18" s="43">
        <f t="shared" si="11"/>
        <v>5654</v>
      </c>
      <c r="F18" s="43">
        <f t="shared" si="11"/>
        <v>10491</v>
      </c>
      <c r="G18" s="43">
        <f t="shared" si="11"/>
        <v>4994</v>
      </c>
      <c r="H18" s="43">
        <f t="shared" si="11"/>
        <v>6002</v>
      </c>
      <c r="I18" s="43">
        <f t="shared" si="11"/>
        <v>10996</v>
      </c>
      <c r="J18" s="44">
        <f>(I18-F18)*100/F18</f>
        <v>4.8136497950624344</v>
      </c>
      <c r="K18" s="43" t="s">
        <v>134</v>
      </c>
      <c r="L18" s="43" t="s">
        <v>135</v>
      </c>
      <c r="M18" s="43">
        <f>SUM(M15:M17)</f>
        <v>1214</v>
      </c>
      <c r="N18" s="43">
        <f>SUM(N15:N17)</f>
        <v>1262</v>
      </c>
      <c r="O18" s="44">
        <f t="shared" si="2"/>
        <v>3.9538714991762767</v>
      </c>
      <c r="P18" s="43" t="s">
        <v>136</v>
      </c>
      <c r="Q18" s="43" t="s">
        <v>137</v>
      </c>
      <c r="R18" s="43">
        <f>SUM(R15:R17)</f>
        <v>64</v>
      </c>
      <c r="S18" s="43">
        <f>SUM(S15:S17)</f>
        <v>61</v>
      </c>
      <c r="T18" s="44">
        <f t="shared" si="3"/>
        <v>-4.6875</v>
      </c>
      <c r="U18" s="43" t="s">
        <v>138</v>
      </c>
      <c r="V18" s="43" t="s">
        <v>139</v>
      </c>
      <c r="W18" s="43">
        <f>SUM(W15:W17)</f>
        <v>1532</v>
      </c>
      <c r="X18" s="43">
        <f>SUM(X15:X17)</f>
        <v>1544</v>
      </c>
      <c r="Y18" s="44">
        <f t="shared" si="4"/>
        <v>0.78328981723237601</v>
      </c>
      <c r="Z18" s="30"/>
    </row>
    <row r="19" spans="1:28" s="29" customFormat="1" x14ac:dyDescent="0.2">
      <c r="A19" s="32" t="s">
        <v>47</v>
      </c>
      <c r="B19" s="26" t="s">
        <v>140</v>
      </c>
      <c r="C19" s="26" t="s">
        <v>141</v>
      </c>
      <c r="D19" s="26">
        <v>1515</v>
      </c>
      <c r="E19" s="26">
        <v>1906</v>
      </c>
      <c r="F19" s="27">
        <f>SUM(D19:E19)</f>
        <v>3421</v>
      </c>
      <c r="G19" s="26">
        <v>1612</v>
      </c>
      <c r="H19" s="26">
        <v>1979</v>
      </c>
      <c r="I19" s="27">
        <f>SUM(G19:H19)</f>
        <v>3591</v>
      </c>
      <c r="J19" s="28">
        <f t="shared" ref="J19" si="12">(I19-F19)*100/F19</f>
        <v>4.9693072201110784</v>
      </c>
      <c r="K19" s="26" t="s">
        <v>142</v>
      </c>
      <c r="L19" s="26" t="s">
        <v>143</v>
      </c>
      <c r="M19" s="27">
        <v>325</v>
      </c>
      <c r="N19" s="27">
        <v>321</v>
      </c>
      <c r="O19" s="28">
        <f t="shared" si="2"/>
        <v>-1.2307692307692308</v>
      </c>
      <c r="P19" s="26" t="s">
        <v>144</v>
      </c>
      <c r="Q19" s="26" t="s">
        <v>145</v>
      </c>
      <c r="R19" s="27">
        <v>23</v>
      </c>
      <c r="S19" s="25">
        <v>18</v>
      </c>
      <c r="T19" s="28">
        <f t="shared" si="3"/>
        <v>-21.739130434782609</v>
      </c>
      <c r="U19" s="26" t="s">
        <v>146</v>
      </c>
      <c r="V19" s="26" t="s">
        <v>147</v>
      </c>
      <c r="W19" s="26">
        <v>384</v>
      </c>
      <c r="X19" s="26">
        <v>422</v>
      </c>
      <c r="Y19" s="28">
        <f t="shared" si="4"/>
        <v>9.8958333333333339</v>
      </c>
      <c r="Z19" s="30"/>
    </row>
    <row r="20" spans="1:28" s="29" customFormat="1" x14ac:dyDescent="0.2">
      <c r="A20" s="33" t="s">
        <v>48</v>
      </c>
      <c r="B20" s="26" t="s">
        <v>148</v>
      </c>
      <c r="C20" s="26" t="s">
        <v>149</v>
      </c>
      <c r="D20" s="26">
        <v>1353</v>
      </c>
      <c r="E20" s="26">
        <v>1919</v>
      </c>
      <c r="F20" s="27">
        <f>SUM(D20:E20)</f>
        <v>3272</v>
      </c>
      <c r="G20" s="26">
        <v>1561</v>
      </c>
      <c r="H20" s="26">
        <v>1984</v>
      </c>
      <c r="I20" s="27">
        <f>SUM(G20:H20)</f>
        <v>3545</v>
      </c>
      <c r="J20" s="28">
        <f>(I20-F20)*100/F20</f>
        <v>8.3435207823960873</v>
      </c>
      <c r="K20" s="26" t="s">
        <v>150</v>
      </c>
      <c r="L20" s="26" t="s">
        <v>151</v>
      </c>
      <c r="M20" s="27">
        <v>261</v>
      </c>
      <c r="N20" s="27">
        <v>261</v>
      </c>
      <c r="O20" s="28">
        <f t="shared" si="2"/>
        <v>0</v>
      </c>
      <c r="P20" s="26" t="s">
        <v>152</v>
      </c>
      <c r="Q20" s="26" t="s">
        <v>153</v>
      </c>
      <c r="R20" s="27">
        <v>17</v>
      </c>
      <c r="S20" s="27">
        <v>17</v>
      </c>
      <c r="T20" s="28">
        <f t="shared" si="3"/>
        <v>0</v>
      </c>
      <c r="U20" s="26" t="s">
        <v>154</v>
      </c>
      <c r="V20" s="26" t="s">
        <v>155</v>
      </c>
      <c r="W20" s="26">
        <v>329</v>
      </c>
      <c r="X20" s="26">
        <v>306</v>
      </c>
      <c r="Y20" s="28">
        <f t="shared" si="4"/>
        <v>-6.9908814589665651</v>
      </c>
      <c r="Z20" s="30"/>
    </row>
    <row r="21" spans="1:28" s="29" customFormat="1" x14ac:dyDescent="0.2">
      <c r="A21" s="32" t="s">
        <v>50</v>
      </c>
      <c r="B21" s="26" t="s">
        <v>156</v>
      </c>
      <c r="C21" s="26" t="s">
        <v>157</v>
      </c>
      <c r="D21" s="26">
        <v>1652</v>
      </c>
      <c r="E21" s="26">
        <v>1597</v>
      </c>
      <c r="F21" s="27">
        <f>SUM(D21:E21)</f>
        <v>3249</v>
      </c>
      <c r="G21" s="26">
        <v>1605</v>
      </c>
      <c r="H21" s="26">
        <v>2090</v>
      </c>
      <c r="I21" s="27">
        <f>SUM(G21:H21)</f>
        <v>3695</v>
      </c>
      <c r="J21" s="28">
        <f>(I21-F21)*100/F21</f>
        <v>13.727300707910127</v>
      </c>
      <c r="K21" s="26" t="s">
        <v>158</v>
      </c>
      <c r="L21" s="26" t="s">
        <v>159</v>
      </c>
      <c r="M21" s="27">
        <v>337</v>
      </c>
      <c r="N21" s="27">
        <v>297</v>
      </c>
      <c r="O21" s="28">
        <f t="shared" si="2"/>
        <v>-11.869436201780415</v>
      </c>
      <c r="P21" s="26" t="s">
        <v>160</v>
      </c>
      <c r="Q21" s="26" t="s">
        <v>161</v>
      </c>
      <c r="R21" s="27">
        <v>30</v>
      </c>
      <c r="S21" s="27">
        <v>23</v>
      </c>
      <c r="T21" s="28">
        <f t="shared" si="3"/>
        <v>-23.333333333333332</v>
      </c>
      <c r="U21" s="26" t="s">
        <v>162</v>
      </c>
      <c r="V21" s="26" t="s">
        <v>163</v>
      </c>
      <c r="W21" s="26">
        <v>405</v>
      </c>
      <c r="X21" s="26">
        <v>339</v>
      </c>
      <c r="Y21" s="28">
        <f t="shared" si="4"/>
        <v>-16.296296296296298</v>
      </c>
      <c r="Z21" s="74"/>
    </row>
    <row r="22" spans="1:28" s="29" customFormat="1" x14ac:dyDescent="0.2">
      <c r="A22" s="45" t="s">
        <v>49</v>
      </c>
      <c r="B22" s="43" t="s">
        <v>164</v>
      </c>
      <c r="C22" s="43" t="s">
        <v>165</v>
      </c>
      <c r="D22" s="43">
        <f t="shared" ref="D22:I22" si="13">SUM(D19:D21)</f>
        <v>4520</v>
      </c>
      <c r="E22" s="43">
        <f t="shared" si="13"/>
        <v>5422</v>
      </c>
      <c r="F22" s="43">
        <f t="shared" si="13"/>
        <v>9942</v>
      </c>
      <c r="G22" s="43">
        <f t="shared" si="13"/>
        <v>4778</v>
      </c>
      <c r="H22" s="43">
        <f t="shared" si="13"/>
        <v>6053</v>
      </c>
      <c r="I22" s="43">
        <f t="shared" si="13"/>
        <v>10831</v>
      </c>
      <c r="J22" s="44">
        <f>(I22-F22)*100/F22</f>
        <v>8.9418628042647352</v>
      </c>
      <c r="K22" s="43" t="s">
        <v>166</v>
      </c>
      <c r="L22" s="43" t="s">
        <v>167</v>
      </c>
      <c r="M22" s="43">
        <f>SUM(M19:M21)</f>
        <v>923</v>
      </c>
      <c r="N22" s="43">
        <f>SUM(N19:N21)</f>
        <v>879</v>
      </c>
      <c r="O22" s="44">
        <f t="shared" si="2"/>
        <v>-4.7670639219934996</v>
      </c>
      <c r="P22" s="43" t="s">
        <v>168</v>
      </c>
      <c r="Q22" s="43" t="s">
        <v>169</v>
      </c>
      <c r="R22" s="43">
        <f>SUM(R19:R21)</f>
        <v>70</v>
      </c>
      <c r="S22" s="43">
        <f>SUM(S19:S21)</f>
        <v>58</v>
      </c>
      <c r="T22" s="44">
        <f t="shared" si="3"/>
        <v>-17.142857142857142</v>
      </c>
      <c r="U22" s="43" t="s">
        <v>170</v>
      </c>
      <c r="V22" s="43" t="s">
        <v>171</v>
      </c>
      <c r="W22" s="43">
        <f>SUM(W19:W21)</f>
        <v>1118</v>
      </c>
      <c r="X22" s="43">
        <f>SUM(X19:X21)</f>
        <v>1067</v>
      </c>
      <c r="Y22" s="44">
        <f t="shared" si="4"/>
        <v>-4.5617173524150267</v>
      </c>
    </row>
    <row r="23" spans="1:28" s="29" customFormat="1" x14ac:dyDescent="0.2">
      <c r="A23" s="68" t="s">
        <v>15</v>
      </c>
      <c r="B23" s="38" t="s">
        <v>172</v>
      </c>
      <c r="C23" s="38" t="s">
        <v>173</v>
      </c>
      <c r="D23" s="38">
        <f t="shared" ref="D23:I23" si="14">D10+D14+D18+D22</f>
        <v>16915</v>
      </c>
      <c r="E23" s="38">
        <f t="shared" si="14"/>
        <v>20411</v>
      </c>
      <c r="F23" s="38">
        <f t="shared" si="14"/>
        <v>37326</v>
      </c>
      <c r="G23" s="38">
        <f t="shared" si="14"/>
        <v>17715</v>
      </c>
      <c r="H23" s="38">
        <f t="shared" si="14"/>
        <v>22376</v>
      </c>
      <c r="I23" s="38">
        <f t="shared" si="14"/>
        <v>40091</v>
      </c>
      <c r="J23" s="69">
        <f>(I23-F23)*100/F23</f>
        <v>7.4077050849273967</v>
      </c>
      <c r="K23" s="38" t="s">
        <v>174</v>
      </c>
      <c r="L23" s="38" t="s">
        <v>175</v>
      </c>
      <c r="M23" s="38">
        <f>M10+M14+M18+M22</f>
        <v>3728</v>
      </c>
      <c r="N23" s="38">
        <f>N10+N14+N18+N22</f>
        <v>3692</v>
      </c>
      <c r="O23" s="69">
        <f>(N23-M23)*100/M23</f>
        <v>-0.96566523605150212</v>
      </c>
      <c r="P23" s="38" t="s">
        <v>176</v>
      </c>
      <c r="Q23" s="38" t="s">
        <v>177</v>
      </c>
      <c r="R23" s="38">
        <f>R10+R14+R18+R22</f>
        <v>212</v>
      </c>
      <c r="S23" s="38">
        <f>S10+S14+S18+S22</f>
        <v>188</v>
      </c>
      <c r="T23" s="69">
        <f>(S23-R23)*100/R23</f>
        <v>-11.320754716981131</v>
      </c>
      <c r="U23" s="38" t="s">
        <v>178</v>
      </c>
      <c r="V23" s="38" t="s">
        <v>179</v>
      </c>
      <c r="W23" s="38">
        <f>W10+W14+W18+W22</f>
        <v>4603</v>
      </c>
      <c r="X23" s="38">
        <f>X10+X14+X18+X22</f>
        <v>4566</v>
      </c>
      <c r="Y23" s="69">
        <f>(X23-W23)*100/W23</f>
        <v>-0.80382359330871167</v>
      </c>
    </row>
    <row r="24" spans="1:28" s="78" customFormat="1" x14ac:dyDescent="0.2">
      <c r="A24" s="71" t="s">
        <v>45</v>
      </c>
      <c r="B24" s="72" t="s">
        <v>180</v>
      </c>
      <c r="C24" s="72" t="s">
        <v>181</v>
      </c>
      <c r="D24" s="72"/>
      <c r="E24" s="72"/>
      <c r="F24" s="72">
        <v>647</v>
      </c>
      <c r="G24" s="72"/>
      <c r="H24" s="72"/>
      <c r="I24" s="72">
        <v>677</v>
      </c>
      <c r="J24" s="70">
        <f t="shared" ref="J24" si="15">(I24-F24)*100/F24</f>
        <v>4.6367851622874809</v>
      </c>
      <c r="K24" s="72" t="s">
        <v>182</v>
      </c>
      <c r="L24" s="72" t="s">
        <v>183</v>
      </c>
      <c r="M24" s="72">
        <v>210</v>
      </c>
      <c r="N24" s="72">
        <v>196</v>
      </c>
      <c r="O24" s="70">
        <f>(N24-M24)*100/M24</f>
        <v>-6.666666666666667</v>
      </c>
      <c r="P24" s="72" t="s">
        <v>184</v>
      </c>
      <c r="Q24" s="72" t="s">
        <v>185</v>
      </c>
      <c r="R24" s="72">
        <v>29</v>
      </c>
      <c r="S24" s="72">
        <v>18</v>
      </c>
      <c r="T24" s="70">
        <f>(S24-R24)*100/R24</f>
        <v>-37.931034482758619</v>
      </c>
      <c r="U24" s="72" t="s">
        <v>186</v>
      </c>
      <c r="V24" s="72" t="s">
        <v>187</v>
      </c>
      <c r="W24" s="72">
        <v>296</v>
      </c>
      <c r="X24" s="72">
        <v>280</v>
      </c>
      <c r="Y24" s="70">
        <f>(X24-W24)*100/W24</f>
        <v>-5.4054054054054053</v>
      </c>
      <c r="Z24" s="29"/>
      <c r="AB24" s="141"/>
    </row>
    <row r="25" spans="1:28" s="29" customFormat="1" x14ac:dyDescent="0.2">
      <c r="A25" s="57" t="s">
        <v>30</v>
      </c>
      <c r="B25" s="46"/>
      <c r="C25" s="46"/>
      <c r="D25" s="46"/>
      <c r="E25" s="46"/>
      <c r="F25" s="46"/>
      <c r="G25" s="46"/>
      <c r="H25" s="46"/>
      <c r="I25" s="46"/>
      <c r="J25" s="47"/>
      <c r="K25" s="46"/>
      <c r="L25" s="39"/>
      <c r="M25" s="39"/>
      <c r="N25" s="39"/>
      <c r="O25" s="40"/>
      <c r="P25" s="39"/>
      <c r="Q25" s="39"/>
      <c r="R25" s="41"/>
      <c r="S25" s="41"/>
      <c r="T25" s="40"/>
      <c r="U25" s="39"/>
      <c r="V25" s="39"/>
      <c r="W25" s="39"/>
      <c r="X25" s="39"/>
      <c r="Y25" s="40"/>
    </row>
    <row r="26" spans="1:28" x14ac:dyDescent="0.2">
      <c r="A26" s="22" t="s">
        <v>188</v>
      </c>
      <c r="B26" s="22"/>
      <c r="C26" s="23"/>
      <c r="D26" s="22"/>
      <c r="E26" s="22"/>
      <c r="F26" s="22"/>
      <c r="G26" s="22"/>
      <c r="H26" s="22"/>
      <c r="I26" s="22"/>
      <c r="T26" s="37"/>
      <c r="U26" s="16"/>
      <c r="V26" s="16"/>
    </row>
    <row r="27" spans="1:28" x14ac:dyDescent="0.2">
      <c r="A27" s="35" t="s">
        <v>19</v>
      </c>
      <c r="B27" s="4"/>
      <c r="D27" s="4"/>
      <c r="E27" s="4"/>
      <c r="F27" s="4"/>
      <c r="G27" s="4"/>
      <c r="H27" s="4"/>
      <c r="I27" s="4"/>
      <c r="J27" s="4"/>
      <c r="K27" s="5"/>
      <c r="L27" s="5"/>
      <c r="M27" s="6"/>
      <c r="N27" s="5"/>
      <c r="O27" s="5"/>
      <c r="P27" s="16"/>
      <c r="Q27" s="16"/>
      <c r="R27" s="21"/>
      <c r="S27" s="21"/>
      <c r="T27" s="16"/>
      <c r="U27" s="16"/>
      <c r="V27" s="16"/>
      <c r="W27" s="6"/>
    </row>
    <row r="28" spans="1:28" x14ac:dyDescent="0.2">
      <c r="A28" s="35" t="s">
        <v>26</v>
      </c>
      <c r="B28" s="4"/>
      <c r="D28" s="4"/>
      <c r="E28" s="4"/>
      <c r="F28" s="4"/>
      <c r="G28" s="4"/>
      <c r="H28" s="4"/>
      <c r="I28" s="4"/>
      <c r="J28" s="4"/>
      <c r="K28" s="5"/>
      <c r="L28" s="5"/>
      <c r="M28" s="6"/>
      <c r="N28" s="5"/>
      <c r="O28" s="5"/>
      <c r="P28" s="16"/>
      <c r="Q28" s="16"/>
      <c r="R28" s="6"/>
      <c r="S28" s="7"/>
      <c r="T28" s="16"/>
      <c r="U28" s="16"/>
      <c r="V28" s="47"/>
      <c r="W28" s="6"/>
    </row>
    <row r="29" spans="1:28" ht="15.75" x14ac:dyDescent="0.25">
      <c r="A29" s="35"/>
      <c r="B29" s="4"/>
      <c r="D29" s="4"/>
      <c r="E29" s="4"/>
      <c r="F29" s="4"/>
      <c r="G29" s="4"/>
      <c r="H29" s="4"/>
      <c r="I29" s="4"/>
      <c r="J29" s="4"/>
      <c r="K29" s="4"/>
      <c r="L29" s="17"/>
      <c r="M29" s="4"/>
      <c r="N29" s="4"/>
      <c r="O29" s="4"/>
      <c r="P29" s="16"/>
      <c r="Q29" s="16"/>
      <c r="R29" s="17"/>
      <c r="S29" s="18"/>
      <c r="T29" s="19"/>
      <c r="U29" s="16"/>
      <c r="V29" s="16"/>
      <c r="W29" s="17"/>
    </row>
    <row r="30" spans="1:28" ht="15.75" x14ac:dyDescent="0.25">
      <c r="A30" s="52"/>
      <c r="B30" s="52"/>
      <c r="C30" s="205" t="s">
        <v>31</v>
      </c>
      <c r="D30" s="206"/>
      <c r="E30" s="207"/>
      <c r="F30" s="205" t="s">
        <v>32</v>
      </c>
      <c r="G30" s="206"/>
      <c r="H30" s="207"/>
      <c r="I30" s="208" t="s">
        <v>41</v>
      </c>
      <c r="J30" s="208"/>
      <c r="K30" s="208"/>
      <c r="L30" s="50"/>
      <c r="M30" s="4"/>
      <c r="N30" s="4"/>
      <c r="O30" s="4"/>
      <c r="P30" s="16"/>
      <c r="Q30" s="16"/>
      <c r="R30" s="15"/>
      <c r="S30" s="18"/>
      <c r="T30" s="19"/>
      <c r="U30" s="16"/>
      <c r="V30" s="16"/>
    </row>
    <row r="31" spans="1:28" ht="15.75" x14ac:dyDescent="0.25">
      <c r="A31" s="52"/>
      <c r="B31" s="52"/>
      <c r="C31" s="51">
        <v>2014</v>
      </c>
      <c r="D31" s="51">
        <v>2015</v>
      </c>
      <c r="E31" s="138" t="s">
        <v>33</v>
      </c>
      <c r="F31" s="51">
        <v>2014</v>
      </c>
      <c r="G31" s="51">
        <v>2015</v>
      </c>
      <c r="H31" s="138" t="s">
        <v>33</v>
      </c>
      <c r="I31" s="51">
        <v>2014</v>
      </c>
      <c r="J31" s="51">
        <v>2015</v>
      </c>
      <c r="K31" s="138" t="s">
        <v>33</v>
      </c>
      <c r="L31" s="4"/>
      <c r="M31" s="4"/>
      <c r="N31" s="4"/>
      <c r="O31" s="16"/>
      <c r="P31" s="60"/>
      <c r="Q31" s="15"/>
      <c r="R31" s="18"/>
      <c r="S31" s="19"/>
      <c r="T31" s="16"/>
      <c r="U31" s="16"/>
    </row>
    <row r="32" spans="1:28" ht="15.75" x14ac:dyDescent="0.25">
      <c r="A32" s="53" t="s">
        <v>34</v>
      </c>
      <c r="B32" s="54"/>
      <c r="C32" s="64">
        <v>71</v>
      </c>
      <c r="D32" s="79">
        <v>63</v>
      </c>
      <c r="E32" s="80">
        <f t="shared" ref="E32" si="16">(D32-C32)/C32</f>
        <v>-0.11267605633802817</v>
      </c>
      <c r="F32" s="81">
        <v>943</v>
      </c>
      <c r="G32" s="81">
        <v>881</v>
      </c>
      <c r="H32" s="80">
        <f t="shared" ref="H32:H38" si="17">(G32-F32)/F32</f>
        <v>-6.5747613997879109E-2</v>
      </c>
      <c r="I32" s="82">
        <f t="shared" ref="I32:J36" si="18">C32+F32</f>
        <v>1014</v>
      </c>
      <c r="J32" s="81">
        <f t="shared" si="18"/>
        <v>944</v>
      </c>
      <c r="K32" s="80">
        <f>(J32-I32)/I32</f>
        <v>-6.9033530571992116E-2</v>
      </c>
      <c r="L32" s="4"/>
      <c r="M32" s="4"/>
      <c r="N32" s="230">
        <f>D32/S23</f>
        <v>0.33510638297872342</v>
      </c>
      <c r="O32" s="230"/>
      <c r="P32" s="61"/>
      <c r="Q32" s="15"/>
      <c r="R32" s="18"/>
      <c r="S32" s="19"/>
      <c r="T32" s="16"/>
      <c r="U32" s="16"/>
    </row>
    <row r="33" spans="1:21" ht="15" customHeight="1" x14ac:dyDescent="0.25">
      <c r="A33" s="55" t="s">
        <v>35</v>
      </c>
      <c r="B33" s="56"/>
      <c r="C33" s="64">
        <v>16</v>
      </c>
      <c r="D33" s="81">
        <v>9</v>
      </c>
      <c r="E33" s="82" t="s">
        <v>29</v>
      </c>
      <c r="F33" s="81">
        <v>511</v>
      </c>
      <c r="G33" s="81">
        <v>556</v>
      </c>
      <c r="H33" s="80">
        <f t="shared" si="17"/>
        <v>8.8062622309197647E-2</v>
      </c>
      <c r="I33" s="82">
        <f t="shared" si="18"/>
        <v>527</v>
      </c>
      <c r="J33" s="81">
        <f t="shared" si="18"/>
        <v>565</v>
      </c>
      <c r="K33" s="80">
        <f>(J33-I33)/I33</f>
        <v>7.2106261859582549E-2</v>
      </c>
      <c r="L33" s="4"/>
      <c r="M33" s="4"/>
      <c r="N33" s="16"/>
      <c r="O33" s="16"/>
      <c r="P33" s="16"/>
      <c r="Q33" s="16"/>
      <c r="R33" s="16"/>
      <c r="S33" s="19"/>
      <c r="T33" s="16"/>
      <c r="U33" s="16"/>
    </row>
    <row r="34" spans="1:21" ht="15" customHeight="1" x14ac:dyDescent="0.25">
      <c r="A34" s="53" t="s">
        <v>36</v>
      </c>
      <c r="B34" s="54"/>
      <c r="C34" s="64">
        <v>6</v>
      </c>
      <c r="D34" s="81">
        <v>6</v>
      </c>
      <c r="E34" s="82" t="s">
        <v>29</v>
      </c>
      <c r="F34" s="81">
        <v>135</v>
      </c>
      <c r="G34" s="81">
        <v>145</v>
      </c>
      <c r="H34" s="80">
        <f t="shared" si="17"/>
        <v>7.407407407407407E-2</v>
      </c>
      <c r="I34" s="82">
        <f t="shared" si="18"/>
        <v>141</v>
      </c>
      <c r="J34" s="81">
        <f t="shared" si="18"/>
        <v>151</v>
      </c>
      <c r="K34" s="80">
        <f t="shared" ref="K34:K35" si="19">(J34-I34)/I34</f>
        <v>7.0921985815602842E-2</v>
      </c>
      <c r="O34" s="16"/>
      <c r="P34" s="16"/>
      <c r="Q34" s="15"/>
      <c r="R34" s="18"/>
      <c r="S34" s="19"/>
      <c r="T34" s="16"/>
      <c r="U34" s="16"/>
    </row>
    <row r="35" spans="1:21" ht="15.75" x14ac:dyDescent="0.25">
      <c r="A35" s="62" t="s">
        <v>37</v>
      </c>
      <c r="B35" s="63"/>
      <c r="C35" s="64">
        <v>10</v>
      </c>
      <c r="D35" s="64">
        <v>7</v>
      </c>
      <c r="E35" s="25" t="s">
        <v>29</v>
      </c>
      <c r="F35" s="64">
        <v>233</v>
      </c>
      <c r="G35" s="64">
        <v>227</v>
      </c>
      <c r="H35" s="65">
        <f t="shared" si="17"/>
        <v>-2.575107296137339E-2</v>
      </c>
      <c r="I35" s="25">
        <f t="shared" si="18"/>
        <v>243</v>
      </c>
      <c r="J35" s="64">
        <f t="shared" si="18"/>
        <v>234</v>
      </c>
      <c r="K35" s="65">
        <f t="shared" si="19"/>
        <v>-3.7037037037037035E-2</v>
      </c>
      <c r="R35" s="8"/>
    </row>
    <row r="36" spans="1:21" ht="15.75" x14ac:dyDescent="0.25">
      <c r="A36" s="53" t="s">
        <v>38</v>
      </c>
      <c r="B36" s="54"/>
      <c r="C36" s="64">
        <v>0</v>
      </c>
      <c r="D36" s="81">
        <v>1</v>
      </c>
      <c r="E36" s="82" t="s">
        <v>29</v>
      </c>
      <c r="F36" s="81">
        <v>20</v>
      </c>
      <c r="G36" s="81">
        <v>20</v>
      </c>
      <c r="H36" s="82" t="s">
        <v>29</v>
      </c>
      <c r="I36" s="82">
        <f t="shared" si="18"/>
        <v>20</v>
      </c>
      <c r="J36" s="81">
        <f t="shared" si="18"/>
        <v>21</v>
      </c>
      <c r="K36" s="82" t="s">
        <v>29</v>
      </c>
      <c r="R36" s="8"/>
    </row>
    <row r="37" spans="1:21" ht="15.75" x14ac:dyDescent="0.25">
      <c r="A37" s="210" t="s">
        <v>39</v>
      </c>
      <c r="B37" s="211"/>
      <c r="C37" s="66">
        <f>SUM(C32:C36)</f>
        <v>103</v>
      </c>
      <c r="D37" s="83">
        <f>SUM(D32:D36)</f>
        <v>86</v>
      </c>
      <c r="E37" s="73">
        <f t="shared" ref="E37:E38" si="20">(D37-C37)/C37</f>
        <v>-0.1650485436893204</v>
      </c>
      <c r="F37" s="66">
        <f>SUM(F32:F36)</f>
        <v>1842</v>
      </c>
      <c r="G37" s="66">
        <f>SUM(G32:G36)</f>
        <v>1829</v>
      </c>
      <c r="H37" s="73">
        <f t="shared" si="17"/>
        <v>-7.0575461454940279E-3</v>
      </c>
      <c r="I37" s="67">
        <f>SUM(I32:I36)</f>
        <v>1945</v>
      </c>
      <c r="J37" s="66">
        <f>SUM(J32:J36)</f>
        <v>1915</v>
      </c>
      <c r="K37" s="73">
        <f>(J37-I37)/I37</f>
        <v>-1.5424164524421594E-2</v>
      </c>
      <c r="N37" s="229">
        <f>D37/S23</f>
        <v>0.45744680851063829</v>
      </c>
      <c r="O37" s="229"/>
      <c r="R37" s="8"/>
    </row>
    <row r="38" spans="1:21" ht="15.75" x14ac:dyDescent="0.25">
      <c r="A38" s="139" t="s">
        <v>44</v>
      </c>
      <c r="B38" s="140"/>
      <c r="C38" s="66">
        <v>91</v>
      </c>
      <c r="D38" s="84">
        <v>85</v>
      </c>
      <c r="E38" s="73">
        <f t="shared" si="20"/>
        <v>-6.5934065934065936E-2</v>
      </c>
      <c r="F38" s="66">
        <v>2260</v>
      </c>
      <c r="G38" s="66">
        <v>2268</v>
      </c>
      <c r="H38" s="73">
        <f t="shared" si="17"/>
        <v>3.5398230088495575E-3</v>
      </c>
      <c r="I38" s="67">
        <f t="shared" ref="I38:J38" si="21">C38+F38</f>
        <v>2351</v>
      </c>
      <c r="J38" s="66">
        <f t="shared" si="21"/>
        <v>2353</v>
      </c>
      <c r="K38" s="73">
        <f t="shared" ref="K38" si="22">(J38-I38)/I38</f>
        <v>8.507018290089324E-4</v>
      </c>
      <c r="N38" s="228">
        <f>D38/S23</f>
        <v>0.4521276595744681</v>
      </c>
      <c r="O38" s="228"/>
      <c r="R38" s="8"/>
    </row>
    <row r="39" spans="1:21" x14ac:dyDescent="0.2">
      <c r="A39" s="48" t="s">
        <v>40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</sheetData>
  <mergeCells count="33">
    <mergeCell ref="A37:B37"/>
    <mergeCell ref="N37:O37"/>
    <mergeCell ref="Y5:Y6"/>
    <mergeCell ref="C30:E30"/>
    <mergeCell ref="F30:H30"/>
    <mergeCell ref="I30:K30"/>
    <mergeCell ref="N32:O32"/>
    <mergeCell ref="T5:T6"/>
    <mergeCell ref="U5:U6"/>
    <mergeCell ref="V5:V6"/>
    <mergeCell ref="W5:W6"/>
    <mergeCell ref="X5:X6"/>
    <mergeCell ref="O5:O6"/>
    <mergeCell ref="P5:P6"/>
    <mergeCell ref="Q5:Q6"/>
    <mergeCell ref="R5:R6"/>
    <mergeCell ref="S5:S6"/>
    <mergeCell ref="A1:Y1"/>
    <mergeCell ref="B4:J4"/>
    <mergeCell ref="K4:O4"/>
    <mergeCell ref="P4:T4"/>
    <mergeCell ref="U4:Y4"/>
    <mergeCell ref="A5:A6"/>
    <mergeCell ref="B5:B6"/>
    <mergeCell ref="C5:C6"/>
    <mergeCell ref="D5:F5"/>
    <mergeCell ref="G5:I5"/>
    <mergeCell ref="J5:J6"/>
    <mergeCell ref="N38:O38"/>
    <mergeCell ref="K5:K6"/>
    <mergeCell ref="L5:L6"/>
    <mergeCell ref="M5:M6"/>
    <mergeCell ref="N5:N6"/>
  </mergeCells>
  <pageMargins left="0.19685039370078741" right="0" top="0.39370078740157483" bottom="0.19685039370078741" header="0" footer="0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A39"/>
  <sheetViews>
    <sheetView workbookViewId="0">
      <selection activeCell="A2" sqref="A2:Y2"/>
    </sheetView>
  </sheetViews>
  <sheetFormatPr defaultRowHeight="12.75" x14ac:dyDescent="0.2"/>
  <cols>
    <col min="1" max="1" width="13.28515625" style="1" customWidth="1"/>
    <col min="2" max="2" width="8.140625" style="1" customWidth="1"/>
    <col min="3" max="3" width="8.140625" style="4" customWidth="1"/>
    <col min="4" max="4" width="5.140625" style="1" customWidth="1"/>
    <col min="5" max="5" width="5" style="1" customWidth="1"/>
    <col min="6" max="7" width="5.28515625" style="1" customWidth="1"/>
    <col min="8" max="8" width="5" style="1" customWidth="1"/>
    <col min="9" max="9" width="6.7109375" style="1" customWidth="1"/>
    <col min="10" max="10" width="5.42578125" style="1" customWidth="1"/>
    <col min="11" max="12" width="7.28515625" style="1" customWidth="1"/>
    <col min="13" max="14" width="4.85546875" style="1" customWidth="1"/>
    <col min="15" max="15" width="8.140625" style="1" customWidth="1"/>
    <col min="16" max="16" width="7.7109375" style="1" customWidth="1"/>
    <col min="17" max="17" width="6.5703125" style="1" customWidth="1"/>
    <col min="18" max="19" width="3.7109375" style="1" customWidth="1"/>
    <col min="20" max="20" width="6.5703125" style="1" customWidth="1"/>
    <col min="21" max="22" width="8" style="1" customWidth="1"/>
    <col min="23" max="24" width="4.7109375" style="1" customWidth="1"/>
    <col min="25" max="25" width="6.42578125" style="1" customWidth="1"/>
    <col min="26" max="26" width="1.140625" style="1" customWidth="1"/>
    <col min="27" max="27" width="5.5703125" style="1" customWidth="1"/>
    <col min="28" max="16384" width="9.140625" style="1"/>
  </cols>
  <sheetData>
    <row r="1" spans="1:27" ht="15.75" x14ac:dyDescent="0.25">
      <c r="A1" s="196" t="s">
        <v>406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27" ht="15.75" x14ac:dyDescent="0.25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</row>
    <row r="3" spans="1:27" s="75" customFormat="1" ht="15.75" x14ac:dyDescent="0.25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87"/>
      <c r="V3" s="87"/>
      <c r="W3" s="87"/>
      <c r="X3" s="87"/>
    </row>
    <row r="4" spans="1:27" x14ac:dyDescent="0.2">
      <c r="A4" s="88"/>
      <c r="B4" s="88"/>
      <c r="C4" s="89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27" x14ac:dyDescent="0.2">
      <c r="A5" s="111"/>
      <c r="B5" s="197" t="s">
        <v>25</v>
      </c>
      <c r="C5" s="198"/>
      <c r="D5" s="198"/>
      <c r="E5" s="198"/>
      <c r="F5" s="198"/>
      <c r="G5" s="198"/>
      <c r="H5" s="198"/>
      <c r="I5" s="198"/>
      <c r="J5" s="199"/>
      <c r="K5" s="197" t="s">
        <v>0</v>
      </c>
      <c r="L5" s="198"/>
      <c r="M5" s="198"/>
      <c r="N5" s="198"/>
      <c r="O5" s="199"/>
      <c r="P5" s="197" t="s">
        <v>1</v>
      </c>
      <c r="Q5" s="198"/>
      <c r="R5" s="198"/>
      <c r="S5" s="198"/>
      <c r="T5" s="199"/>
      <c r="U5" s="197" t="s">
        <v>2</v>
      </c>
      <c r="V5" s="198"/>
      <c r="W5" s="198"/>
      <c r="X5" s="198"/>
      <c r="Y5" s="199"/>
    </row>
    <row r="6" spans="1:27" s="3" customFormat="1" ht="23.25" customHeight="1" x14ac:dyDescent="0.15">
      <c r="A6" s="214" t="s">
        <v>3</v>
      </c>
      <c r="B6" s="200" t="s">
        <v>4</v>
      </c>
      <c r="C6" s="216" t="s">
        <v>5</v>
      </c>
      <c r="D6" s="197">
        <v>2012</v>
      </c>
      <c r="E6" s="198"/>
      <c r="F6" s="199"/>
      <c r="G6" s="197">
        <v>2013</v>
      </c>
      <c r="H6" s="198"/>
      <c r="I6" s="199"/>
      <c r="J6" s="200" t="s">
        <v>257</v>
      </c>
      <c r="K6" s="200" t="s">
        <v>4</v>
      </c>
      <c r="L6" s="200" t="s">
        <v>5</v>
      </c>
      <c r="M6" s="200">
        <v>2012</v>
      </c>
      <c r="N6" s="200">
        <v>2013</v>
      </c>
      <c r="O6" s="200" t="s">
        <v>257</v>
      </c>
      <c r="P6" s="200" t="s">
        <v>4</v>
      </c>
      <c r="Q6" s="200" t="s">
        <v>5</v>
      </c>
      <c r="R6" s="200">
        <v>2012</v>
      </c>
      <c r="S6" s="200">
        <v>2013</v>
      </c>
      <c r="T6" s="200" t="s">
        <v>257</v>
      </c>
      <c r="U6" s="200" t="s">
        <v>4</v>
      </c>
      <c r="V6" s="200" t="s">
        <v>5</v>
      </c>
      <c r="W6" s="200">
        <v>2012</v>
      </c>
      <c r="X6" s="200">
        <v>2013</v>
      </c>
      <c r="Y6" s="200" t="s">
        <v>257</v>
      </c>
    </row>
    <row r="7" spans="1:27" s="3" customFormat="1" ht="23.25" customHeight="1" x14ac:dyDescent="0.2">
      <c r="A7" s="215"/>
      <c r="B7" s="201"/>
      <c r="C7" s="217"/>
      <c r="D7" s="58" t="s">
        <v>17</v>
      </c>
      <c r="E7" s="59" t="s">
        <v>18</v>
      </c>
      <c r="F7" s="58" t="s">
        <v>15</v>
      </c>
      <c r="G7" s="58" t="s">
        <v>17</v>
      </c>
      <c r="H7" s="59" t="s">
        <v>18</v>
      </c>
      <c r="I7" s="58" t="s">
        <v>15</v>
      </c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</row>
    <row r="8" spans="1:27" s="10" customFormat="1" x14ac:dyDescent="0.2">
      <c r="A8" s="33" t="s">
        <v>6</v>
      </c>
      <c r="B8" s="26" t="s">
        <v>194</v>
      </c>
      <c r="C8" s="26" t="s">
        <v>23</v>
      </c>
      <c r="D8" s="27">
        <v>1249</v>
      </c>
      <c r="E8" s="26">
        <v>1520</v>
      </c>
      <c r="F8" s="27">
        <f>SUM(D8:E8)</f>
        <v>2769</v>
      </c>
      <c r="G8" s="27">
        <v>1321</v>
      </c>
      <c r="H8" s="25">
        <v>1777</v>
      </c>
      <c r="I8" s="27">
        <f>SUM(G8:H8)</f>
        <v>3098</v>
      </c>
      <c r="J8" s="28">
        <f t="shared" ref="J8:J14" si="0">(I8-F8)*100/F8</f>
        <v>11.881545684362585</v>
      </c>
      <c r="K8" s="26" t="s">
        <v>27</v>
      </c>
      <c r="L8" s="26" t="s">
        <v>24</v>
      </c>
      <c r="M8" s="27">
        <v>279</v>
      </c>
      <c r="N8" s="27">
        <v>226</v>
      </c>
      <c r="O8" s="28">
        <f t="shared" ref="O8:O23" si="1">(N8-M8)*100/M8</f>
        <v>-18.996415770609318</v>
      </c>
      <c r="P8" s="26" t="s">
        <v>189</v>
      </c>
      <c r="Q8" s="26" t="s">
        <v>195</v>
      </c>
      <c r="R8" s="27">
        <v>21</v>
      </c>
      <c r="S8" s="27">
        <v>9</v>
      </c>
      <c r="T8" s="28">
        <f t="shared" ref="T8:T23" si="2">(S8-R8)*100/R8</f>
        <v>-57.142857142857146</v>
      </c>
      <c r="U8" s="26" t="s">
        <v>28</v>
      </c>
      <c r="V8" s="26" t="s">
        <v>16</v>
      </c>
      <c r="W8" s="27">
        <v>354</v>
      </c>
      <c r="X8" s="27">
        <v>276</v>
      </c>
      <c r="Y8" s="28">
        <f t="shared" ref="Y8:Y23" si="3">(X8-W8)*100/W8</f>
        <v>-22.033898305084747</v>
      </c>
      <c r="AA8" s="16"/>
    </row>
    <row r="9" spans="1:27" s="10" customFormat="1" x14ac:dyDescent="0.2">
      <c r="A9" s="33" t="s">
        <v>7</v>
      </c>
      <c r="B9" s="26" t="s">
        <v>196</v>
      </c>
      <c r="C9" s="26" t="s">
        <v>52</v>
      </c>
      <c r="D9" s="27">
        <v>1283</v>
      </c>
      <c r="E9" s="26">
        <v>1722</v>
      </c>
      <c r="F9" s="27">
        <f>SUM(D9:E9)</f>
        <v>3005</v>
      </c>
      <c r="G9" s="27">
        <v>1159</v>
      </c>
      <c r="H9" s="25">
        <v>1623</v>
      </c>
      <c r="I9" s="27">
        <f>SUM(G9:H9)</f>
        <v>2782</v>
      </c>
      <c r="J9" s="28">
        <f t="shared" si="0"/>
        <v>-7.4209650582362725</v>
      </c>
      <c r="K9" s="26" t="s">
        <v>53</v>
      </c>
      <c r="L9" s="26" t="s">
        <v>54</v>
      </c>
      <c r="M9" s="27">
        <v>202</v>
      </c>
      <c r="N9" s="27">
        <v>171</v>
      </c>
      <c r="O9" s="28">
        <f t="shared" si="1"/>
        <v>-15.346534653465346</v>
      </c>
      <c r="P9" s="27" t="s">
        <v>60</v>
      </c>
      <c r="Q9" s="26" t="s">
        <v>197</v>
      </c>
      <c r="R9" s="25">
        <v>13</v>
      </c>
      <c r="S9" s="25">
        <v>10</v>
      </c>
      <c r="T9" s="28">
        <f t="shared" si="2"/>
        <v>-23.076923076923077</v>
      </c>
      <c r="U9" s="26" t="s">
        <v>56</v>
      </c>
      <c r="V9" s="26" t="s">
        <v>57</v>
      </c>
      <c r="W9" s="27">
        <v>265</v>
      </c>
      <c r="X9" s="27">
        <v>245</v>
      </c>
      <c r="Y9" s="28">
        <f t="shared" si="3"/>
        <v>-7.5471698113207548</v>
      </c>
      <c r="Z9" s="11"/>
      <c r="AA9" s="16"/>
    </row>
    <row r="10" spans="1:27" s="29" customFormat="1" x14ac:dyDescent="0.2">
      <c r="A10" s="33" t="s">
        <v>8</v>
      </c>
      <c r="B10" s="26" t="s">
        <v>61</v>
      </c>
      <c r="C10" s="26" t="s">
        <v>62</v>
      </c>
      <c r="D10" s="27">
        <v>1011</v>
      </c>
      <c r="E10" s="27">
        <v>1268</v>
      </c>
      <c r="F10" s="27">
        <f>SUM(D10:E10)</f>
        <v>2279</v>
      </c>
      <c r="G10" s="27">
        <v>1192</v>
      </c>
      <c r="H10" s="25">
        <v>1820</v>
      </c>
      <c r="I10" s="27">
        <f>SUM(G10:H10)</f>
        <v>3012</v>
      </c>
      <c r="J10" s="28">
        <f t="shared" si="0"/>
        <v>32.163229486616935</v>
      </c>
      <c r="K10" s="26" t="s">
        <v>63</v>
      </c>
      <c r="L10" s="26" t="s">
        <v>64</v>
      </c>
      <c r="M10" s="27">
        <v>182</v>
      </c>
      <c r="N10" s="27">
        <v>173</v>
      </c>
      <c r="O10" s="28">
        <f t="shared" si="1"/>
        <v>-4.9450549450549453</v>
      </c>
      <c r="P10" s="26" t="s">
        <v>198</v>
      </c>
      <c r="Q10" s="26" t="s">
        <v>199</v>
      </c>
      <c r="R10" s="27">
        <v>8</v>
      </c>
      <c r="S10" s="27">
        <v>6</v>
      </c>
      <c r="T10" s="28">
        <f t="shared" si="2"/>
        <v>-25</v>
      </c>
      <c r="U10" s="26" t="s">
        <v>200</v>
      </c>
      <c r="V10" s="26" t="s">
        <v>68</v>
      </c>
      <c r="W10" s="27">
        <v>222</v>
      </c>
      <c r="X10" s="27">
        <v>215</v>
      </c>
      <c r="Y10" s="28">
        <f t="shared" si="3"/>
        <v>-3.1531531531531534</v>
      </c>
      <c r="AA10" s="34"/>
    </row>
    <row r="11" spans="1:27" s="29" customFormat="1" x14ac:dyDescent="0.2">
      <c r="A11" s="90" t="s">
        <v>20</v>
      </c>
      <c r="B11" s="91" t="s">
        <v>201</v>
      </c>
      <c r="C11" s="91" t="s">
        <v>70</v>
      </c>
      <c r="D11" s="91">
        <f t="shared" ref="D11:I11" si="4">SUM(D8:D10)</f>
        <v>3543</v>
      </c>
      <c r="E11" s="91">
        <f t="shared" si="4"/>
        <v>4510</v>
      </c>
      <c r="F11" s="91">
        <f t="shared" si="4"/>
        <v>8053</v>
      </c>
      <c r="G11" s="91">
        <f t="shared" si="4"/>
        <v>3672</v>
      </c>
      <c r="H11" s="91">
        <f t="shared" si="4"/>
        <v>5220</v>
      </c>
      <c r="I11" s="91">
        <f t="shared" si="4"/>
        <v>8892</v>
      </c>
      <c r="J11" s="92">
        <f t="shared" si="0"/>
        <v>10.418477585992798</v>
      </c>
      <c r="K11" s="91" t="s">
        <v>71</v>
      </c>
      <c r="L11" s="91" t="s">
        <v>72</v>
      </c>
      <c r="M11" s="91">
        <f>SUM(M8:M10)</f>
        <v>663</v>
      </c>
      <c r="N11" s="91">
        <f>SUM(N8:N10)</f>
        <v>570</v>
      </c>
      <c r="O11" s="92">
        <f t="shared" si="1"/>
        <v>-14.027149321266968</v>
      </c>
      <c r="P11" s="91" t="s">
        <v>202</v>
      </c>
      <c r="Q11" s="91" t="s">
        <v>203</v>
      </c>
      <c r="R11" s="91">
        <f>SUM(R8:R10)</f>
        <v>42</v>
      </c>
      <c r="S11" s="91">
        <f>SUM(S8:S10)</f>
        <v>25</v>
      </c>
      <c r="T11" s="92">
        <f t="shared" si="2"/>
        <v>-40.476190476190474</v>
      </c>
      <c r="U11" s="91" t="s">
        <v>75</v>
      </c>
      <c r="V11" s="91" t="s">
        <v>76</v>
      </c>
      <c r="W11" s="91">
        <f>SUM(W8:W10)</f>
        <v>841</v>
      </c>
      <c r="X11" s="91">
        <f>SUM(X8:X10)</f>
        <v>736</v>
      </c>
      <c r="Y11" s="92">
        <f t="shared" si="3"/>
        <v>-12.485136741973841</v>
      </c>
      <c r="AA11" s="34"/>
    </row>
    <row r="12" spans="1:27" s="9" customFormat="1" x14ac:dyDescent="0.2">
      <c r="A12" s="14" t="s">
        <v>9</v>
      </c>
      <c r="B12" s="12" t="s">
        <v>204</v>
      </c>
      <c r="C12" s="12" t="s">
        <v>78</v>
      </c>
      <c r="D12" s="93">
        <v>1069</v>
      </c>
      <c r="E12" s="27">
        <v>1286</v>
      </c>
      <c r="F12" s="94">
        <v>2355</v>
      </c>
      <c r="G12" s="27">
        <v>1149</v>
      </c>
      <c r="H12" s="27">
        <v>1534</v>
      </c>
      <c r="I12" s="27">
        <f>SUM(G12:H12)</f>
        <v>2683</v>
      </c>
      <c r="J12" s="28">
        <f t="shared" si="0"/>
        <v>13.927813163481954</v>
      </c>
      <c r="K12" s="12" t="s">
        <v>205</v>
      </c>
      <c r="L12" s="12" t="s">
        <v>80</v>
      </c>
      <c r="M12" s="94">
        <v>216</v>
      </c>
      <c r="N12" s="27">
        <v>187</v>
      </c>
      <c r="O12" s="13">
        <f t="shared" si="1"/>
        <v>-13.425925925925926</v>
      </c>
      <c r="P12" s="12" t="s">
        <v>206</v>
      </c>
      <c r="Q12" s="12" t="s">
        <v>207</v>
      </c>
      <c r="R12" s="94">
        <v>11</v>
      </c>
      <c r="S12" s="25">
        <v>7</v>
      </c>
      <c r="T12" s="13">
        <f t="shared" si="2"/>
        <v>-36.363636363636367</v>
      </c>
      <c r="U12" s="12" t="s">
        <v>208</v>
      </c>
      <c r="V12" s="12" t="s">
        <v>209</v>
      </c>
      <c r="W12" s="94">
        <v>264</v>
      </c>
      <c r="X12" s="27">
        <v>239</v>
      </c>
      <c r="Y12" s="13">
        <f t="shared" si="3"/>
        <v>-9.4696969696969688</v>
      </c>
      <c r="AA12" s="24"/>
    </row>
    <row r="13" spans="1:27" s="10" customFormat="1" x14ac:dyDescent="0.2">
      <c r="A13" s="32" t="s">
        <v>10</v>
      </c>
      <c r="B13" s="27" t="s">
        <v>85</v>
      </c>
      <c r="C13" s="26" t="s">
        <v>86</v>
      </c>
      <c r="D13" s="27">
        <v>1253</v>
      </c>
      <c r="E13" s="27">
        <v>1476</v>
      </c>
      <c r="F13" s="27">
        <f>SUM(D13:E13)</f>
        <v>2729</v>
      </c>
      <c r="G13" s="27">
        <v>1435</v>
      </c>
      <c r="H13" s="27">
        <v>1651</v>
      </c>
      <c r="I13" s="27">
        <f>SUM(G13:H13)</f>
        <v>3086</v>
      </c>
      <c r="J13" s="28">
        <f t="shared" si="0"/>
        <v>13.081714913887872</v>
      </c>
      <c r="K13" s="27" t="s">
        <v>87</v>
      </c>
      <c r="L13" s="26" t="s">
        <v>88</v>
      </c>
      <c r="M13" s="27">
        <v>301</v>
      </c>
      <c r="N13" s="25">
        <v>409</v>
      </c>
      <c r="O13" s="28">
        <f t="shared" si="1"/>
        <v>35.880398671096344</v>
      </c>
      <c r="P13" s="26" t="s">
        <v>89</v>
      </c>
      <c r="Q13" s="27" t="s">
        <v>90</v>
      </c>
      <c r="R13" s="27">
        <v>7</v>
      </c>
      <c r="S13" s="25">
        <v>17</v>
      </c>
      <c r="T13" s="28">
        <f t="shared" si="2"/>
        <v>142.85714285714286</v>
      </c>
      <c r="U13" s="26" t="s">
        <v>91</v>
      </c>
      <c r="V13" s="26" t="s">
        <v>92</v>
      </c>
      <c r="W13" s="26">
        <v>370</v>
      </c>
      <c r="X13" s="25">
        <v>487</v>
      </c>
      <c r="Y13" s="28">
        <f t="shared" si="3"/>
        <v>31.621621621621621</v>
      </c>
      <c r="AA13" s="16"/>
    </row>
    <row r="14" spans="1:27" s="29" customFormat="1" x14ac:dyDescent="0.2">
      <c r="A14" s="32" t="s">
        <v>11</v>
      </c>
      <c r="B14" s="26" t="s">
        <v>93</v>
      </c>
      <c r="C14" s="26" t="s">
        <v>94</v>
      </c>
      <c r="D14" s="27">
        <v>1338</v>
      </c>
      <c r="E14" s="27">
        <v>1468</v>
      </c>
      <c r="F14" s="27">
        <f>SUM(D14:E14)</f>
        <v>2806</v>
      </c>
      <c r="G14" s="27">
        <v>1369</v>
      </c>
      <c r="H14" s="27">
        <v>1617</v>
      </c>
      <c r="I14" s="27">
        <f>SUM(G14:H14)</f>
        <v>2986</v>
      </c>
      <c r="J14" s="28">
        <f t="shared" si="0"/>
        <v>6.4148253741981467</v>
      </c>
      <c r="K14" s="26" t="s">
        <v>95</v>
      </c>
      <c r="L14" s="26" t="s">
        <v>210</v>
      </c>
      <c r="M14" s="27">
        <v>329</v>
      </c>
      <c r="N14" s="27">
        <v>341</v>
      </c>
      <c r="O14" s="28">
        <f t="shared" si="1"/>
        <v>3.6474164133738602</v>
      </c>
      <c r="P14" s="26" t="s">
        <v>190</v>
      </c>
      <c r="Q14" s="27" t="s">
        <v>211</v>
      </c>
      <c r="R14" s="27">
        <v>19</v>
      </c>
      <c r="S14" s="25">
        <v>20</v>
      </c>
      <c r="T14" s="28">
        <f t="shared" si="2"/>
        <v>5.2631578947368425</v>
      </c>
      <c r="U14" s="26" t="s">
        <v>99</v>
      </c>
      <c r="V14" s="26" t="s">
        <v>212</v>
      </c>
      <c r="W14" s="26">
        <v>411</v>
      </c>
      <c r="X14" s="26">
        <v>422</v>
      </c>
      <c r="Y14" s="28">
        <f t="shared" si="3"/>
        <v>2.6763990267639901</v>
      </c>
      <c r="AA14" s="34"/>
    </row>
    <row r="15" spans="1:27" s="29" customFormat="1" x14ac:dyDescent="0.2">
      <c r="A15" s="95" t="s">
        <v>22</v>
      </c>
      <c r="B15" s="91" t="s">
        <v>101</v>
      </c>
      <c r="C15" s="91" t="s">
        <v>102</v>
      </c>
      <c r="D15" s="91">
        <f t="shared" ref="D15:I15" si="5">SUM(D12:D14)</f>
        <v>3660</v>
      </c>
      <c r="E15" s="91">
        <f t="shared" si="5"/>
        <v>4230</v>
      </c>
      <c r="F15" s="91">
        <f t="shared" si="5"/>
        <v>7890</v>
      </c>
      <c r="G15" s="91">
        <f t="shared" si="5"/>
        <v>3953</v>
      </c>
      <c r="H15" s="91">
        <f t="shared" si="5"/>
        <v>4802</v>
      </c>
      <c r="I15" s="91">
        <f t="shared" si="5"/>
        <v>8755</v>
      </c>
      <c r="J15" s="92">
        <f>(I15-F15)*100/F15</f>
        <v>10.963244613434728</v>
      </c>
      <c r="K15" s="91" t="s">
        <v>103</v>
      </c>
      <c r="L15" s="91" t="s">
        <v>213</v>
      </c>
      <c r="M15" s="91">
        <f>SUM(M12:M14)</f>
        <v>846</v>
      </c>
      <c r="N15" s="91">
        <f>SUM(N12:N14)</f>
        <v>937</v>
      </c>
      <c r="O15" s="92">
        <f t="shared" si="1"/>
        <v>10.756501182033096</v>
      </c>
      <c r="P15" s="91" t="s">
        <v>191</v>
      </c>
      <c r="Q15" s="91" t="s">
        <v>214</v>
      </c>
      <c r="R15" s="91">
        <f>SUM(R12:R14)</f>
        <v>37</v>
      </c>
      <c r="S15" s="91">
        <f>SUM(S12:S14)</f>
        <v>44</v>
      </c>
      <c r="T15" s="92">
        <f t="shared" si="2"/>
        <v>18.918918918918919</v>
      </c>
      <c r="U15" s="91" t="s">
        <v>107</v>
      </c>
      <c r="V15" s="91" t="s">
        <v>215</v>
      </c>
      <c r="W15" s="91">
        <f>SUM(W12:W14)</f>
        <v>1045</v>
      </c>
      <c r="X15" s="91">
        <f>SUM(X12:X14)</f>
        <v>1148</v>
      </c>
      <c r="Y15" s="92">
        <f t="shared" si="3"/>
        <v>9.8564593301435401</v>
      </c>
      <c r="AA15" s="34"/>
    </row>
    <row r="16" spans="1:27" s="9" customFormat="1" x14ac:dyDescent="0.2">
      <c r="A16" s="96" t="s">
        <v>12</v>
      </c>
      <c r="B16" s="26" t="s">
        <v>109</v>
      </c>
      <c r="C16" s="26" t="s">
        <v>110</v>
      </c>
      <c r="D16" s="26">
        <v>1482</v>
      </c>
      <c r="E16" s="26">
        <v>1620</v>
      </c>
      <c r="F16" s="27">
        <f>SUM(D16:E16)</f>
        <v>3102</v>
      </c>
      <c r="G16" s="26">
        <v>1468</v>
      </c>
      <c r="H16" s="26">
        <v>1699</v>
      </c>
      <c r="I16" s="27">
        <f>SUM(G16:H16)</f>
        <v>3167</v>
      </c>
      <c r="J16" s="28">
        <f t="shared" ref="J16:J18" si="6">(I16-F16)*100/F16</f>
        <v>2.0954223081882657</v>
      </c>
      <c r="K16" s="26" t="s">
        <v>111</v>
      </c>
      <c r="L16" s="26" t="s">
        <v>216</v>
      </c>
      <c r="M16" s="94">
        <v>379</v>
      </c>
      <c r="N16" s="27">
        <v>369</v>
      </c>
      <c r="O16" s="13">
        <f t="shared" si="1"/>
        <v>-2.6385224274406331</v>
      </c>
      <c r="P16" s="26" t="s">
        <v>113</v>
      </c>
      <c r="Q16" s="26" t="s">
        <v>114</v>
      </c>
      <c r="R16" s="94">
        <v>13</v>
      </c>
      <c r="S16" s="25">
        <v>21</v>
      </c>
      <c r="T16" s="13">
        <f t="shared" si="2"/>
        <v>61.53846153846154</v>
      </c>
      <c r="U16" s="26" t="s">
        <v>115</v>
      </c>
      <c r="V16" s="26" t="s">
        <v>116</v>
      </c>
      <c r="W16" s="12">
        <v>453</v>
      </c>
      <c r="X16" s="26">
        <v>456</v>
      </c>
      <c r="Y16" s="13">
        <f t="shared" si="3"/>
        <v>0.66225165562913912</v>
      </c>
      <c r="AA16" s="16"/>
    </row>
    <row r="17" spans="1:27" s="9" customFormat="1" x14ac:dyDescent="0.2">
      <c r="A17" s="33" t="s">
        <v>13</v>
      </c>
      <c r="B17" s="26" t="s">
        <v>117</v>
      </c>
      <c r="C17" s="26" t="s">
        <v>118</v>
      </c>
      <c r="D17" s="26">
        <v>1424</v>
      </c>
      <c r="E17" s="26">
        <v>1585</v>
      </c>
      <c r="F17" s="27">
        <f>SUM(D17:E17)</f>
        <v>3009</v>
      </c>
      <c r="G17" s="26">
        <v>1568</v>
      </c>
      <c r="H17" s="26">
        <v>1768</v>
      </c>
      <c r="I17" s="27">
        <f>SUM(G17:H17)</f>
        <v>3336</v>
      </c>
      <c r="J17" s="28">
        <f t="shared" si="6"/>
        <v>10.867397806580259</v>
      </c>
      <c r="K17" s="26" t="s">
        <v>91</v>
      </c>
      <c r="L17" s="26" t="s">
        <v>192</v>
      </c>
      <c r="M17" s="27">
        <v>360</v>
      </c>
      <c r="N17" s="27">
        <v>385</v>
      </c>
      <c r="O17" s="28">
        <f t="shared" si="1"/>
        <v>6.9444444444444446</v>
      </c>
      <c r="P17" s="26" t="s">
        <v>120</v>
      </c>
      <c r="Q17" s="26" t="s">
        <v>121</v>
      </c>
      <c r="R17" s="25">
        <v>14</v>
      </c>
      <c r="S17" s="25">
        <v>15</v>
      </c>
      <c r="T17" s="28">
        <f t="shared" si="2"/>
        <v>7.1428571428571432</v>
      </c>
      <c r="U17" s="26" t="s">
        <v>122</v>
      </c>
      <c r="V17" s="26" t="s">
        <v>123</v>
      </c>
      <c r="W17" s="26">
        <v>462</v>
      </c>
      <c r="X17" s="26">
        <v>461</v>
      </c>
      <c r="Y17" s="28">
        <f t="shared" si="3"/>
        <v>-0.21645021645021645</v>
      </c>
      <c r="AA17" s="20"/>
    </row>
    <row r="18" spans="1:27" s="29" customFormat="1" x14ac:dyDescent="0.2">
      <c r="A18" s="32" t="s">
        <v>14</v>
      </c>
      <c r="B18" s="26" t="s">
        <v>124</v>
      </c>
      <c r="C18" s="26" t="s">
        <v>125</v>
      </c>
      <c r="D18" s="31">
        <v>1345</v>
      </c>
      <c r="E18" s="26">
        <v>1511</v>
      </c>
      <c r="F18" s="27">
        <f>SUM(D18:E18)</f>
        <v>2856</v>
      </c>
      <c r="G18" s="31">
        <v>1483</v>
      </c>
      <c r="H18" s="26">
        <v>1825</v>
      </c>
      <c r="I18" s="27">
        <f>SUM(G18:H18)</f>
        <v>3308</v>
      </c>
      <c r="J18" s="28">
        <f t="shared" si="6"/>
        <v>15.826330532212886</v>
      </c>
      <c r="K18" s="26" t="s">
        <v>126</v>
      </c>
      <c r="L18" s="26" t="s">
        <v>127</v>
      </c>
      <c r="M18" s="27">
        <v>331</v>
      </c>
      <c r="N18" s="27">
        <v>331</v>
      </c>
      <c r="O18" s="28">
        <f t="shared" si="1"/>
        <v>0</v>
      </c>
      <c r="P18" s="26" t="s">
        <v>217</v>
      </c>
      <c r="Q18" s="26" t="s">
        <v>129</v>
      </c>
      <c r="R18" s="25">
        <v>18</v>
      </c>
      <c r="S18" s="25">
        <v>15</v>
      </c>
      <c r="T18" s="28">
        <f t="shared" si="2"/>
        <v>-16.666666666666668</v>
      </c>
      <c r="U18" s="26" t="s">
        <v>130</v>
      </c>
      <c r="V18" s="26" t="s">
        <v>131</v>
      </c>
      <c r="W18" s="26">
        <v>436</v>
      </c>
      <c r="X18" s="26">
        <v>432</v>
      </c>
      <c r="Y18" s="28">
        <f t="shared" si="3"/>
        <v>-0.91743119266055051</v>
      </c>
    </row>
    <row r="19" spans="1:27" s="29" customFormat="1" x14ac:dyDescent="0.2">
      <c r="A19" s="95" t="s">
        <v>21</v>
      </c>
      <c r="B19" s="91" t="s">
        <v>132</v>
      </c>
      <c r="C19" s="91" t="s">
        <v>133</v>
      </c>
      <c r="D19" s="91">
        <f t="shared" ref="D19:I19" si="7">SUM(D16:D18)</f>
        <v>4251</v>
      </c>
      <c r="E19" s="91">
        <f t="shared" si="7"/>
        <v>4716</v>
      </c>
      <c r="F19" s="91">
        <f t="shared" si="7"/>
        <v>8967</v>
      </c>
      <c r="G19" s="91">
        <f t="shared" si="7"/>
        <v>4519</v>
      </c>
      <c r="H19" s="91">
        <f t="shared" si="7"/>
        <v>5292</v>
      </c>
      <c r="I19" s="91">
        <f t="shared" si="7"/>
        <v>9811</v>
      </c>
      <c r="J19" s="92">
        <f>(I19-F19)*100/F19</f>
        <v>9.4122895059663207</v>
      </c>
      <c r="K19" s="91" t="s">
        <v>134</v>
      </c>
      <c r="L19" s="91" t="s">
        <v>135</v>
      </c>
      <c r="M19" s="91">
        <f>SUM(M16:M18)</f>
        <v>1070</v>
      </c>
      <c r="N19" s="91">
        <f>SUM(N16:N18)</f>
        <v>1085</v>
      </c>
      <c r="O19" s="92">
        <f t="shared" si="1"/>
        <v>1.4018691588785046</v>
      </c>
      <c r="P19" s="91" t="s">
        <v>136</v>
      </c>
      <c r="Q19" s="91" t="s">
        <v>137</v>
      </c>
      <c r="R19" s="91">
        <f>SUM(R16:R18)</f>
        <v>45</v>
      </c>
      <c r="S19" s="91">
        <f>SUM(S16:S18)</f>
        <v>51</v>
      </c>
      <c r="T19" s="92">
        <f t="shared" si="2"/>
        <v>13.333333333333334</v>
      </c>
      <c r="U19" s="91" t="s">
        <v>138</v>
      </c>
      <c r="V19" s="91" t="s">
        <v>139</v>
      </c>
      <c r="W19" s="91">
        <f>SUM(W16:W18)</f>
        <v>1351</v>
      </c>
      <c r="X19" s="91">
        <f>SUM(X16:X18)</f>
        <v>1349</v>
      </c>
      <c r="Y19" s="92">
        <f t="shared" si="3"/>
        <v>-0.14803849000740193</v>
      </c>
      <c r="Z19" s="30"/>
    </row>
    <row r="20" spans="1:27" s="74" customFormat="1" x14ac:dyDescent="0.2">
      <c r="A20" s="32" t="s">
        <v>47</v>
      </c>
      <c r="B20" s="26" t="s">
        <v>140</v>
      </c>
      <c r="C20" s="26" t="s">
        <v>141</v>
      </c>
      <c r="D20" s="26">
        <v>1383</v>
      </c>
      <c r="E20" s="26">
        <v>1795</v>
      </c>
      <c r="F20" s="27">
        <f>SUM(D20:E20)</f>
        <v>3178</v>
      </c>
      <c r="G20" s="26">
        <v>1457</v>
      </c>
      <c r="H20" s="26">
        <v>1761</v>
      </c>
      <c r="I20" s="27">
        <f>SUM(G20:H20)</f>
        <v>3218</v>
      </c>
      <c r="J20" s="28">
        <f t="shared" ref="J20" si="8">(I20-F20)*100/F20</f>
        <v>1.2586532410320956</v>
      </c>
      <c r="K20" s="26" t="s">
        <v>142</v>
      </c>
      <c r="L20" s="26" t="s">
        <v>143</v>
      </c>
      <c r="M20" s="27">
        <v>293</v>
      </c>
      <c r="N20" s="27">
        <v>343</v>
      </c>
      <c r="O20" s="28">
        <f t="shared" si="1"/>
        <v>17.064846416382252</v>
      </c>
      <c r="P20" s="26" t="s">
        <v>144</v>
      </c>
      <c r="Q20" s="26" t="s">
        <v>145</v>
      </c>
      <c r="R20" s="27">
        <v>17</v>
      </c>
      <c r="S20" s="25">
        <v>19</v>
      </c>
      <c r="T20" s="28">
        <f t="shared" si="2"/>
        <v>11.764705882352942</v>
      </c>
      <c r="U20" s="26" t="s">
        <v>146</v>
      </c>
      <c r="V20" s="26" t="s">
        <v>147</v>
      </c>
      <c r="W20" s="26">
        <v>348</v>
      </c>
      <c r="X20" s="26">
        <v>412</v>
      </c>
      <c r="Y20" s="28">
        <f t="shared" si="3"/>
        <v>18.390804597701148</v>
      </c>
      <c r="Z20" s="85"/>
    </row>
    <row r="21" spans="1:27" s="10" customFormat="1" x14ac:dyDescent="0.2">
      <c r="A21" s="33" t="s">
        <v>48</v>
      </c>
      <c r="B21" s="26" t="s">
        <v>148</v>
      </c>
      <c r="C21" s="26" t="s">
        <v>149</v>
      </c>
      <c r="D21" s="26">
        <v>1313</v>
      </c>
      <c r="E21" s="26">
        <v>1626</v>
      </c>
      <c r="F21" s="27">
        <f>SUM(D21:E21)</f>
        <v>2939</v>
      </c>
      <c r="G21" s="26">
        <v>1389</v>
      </c>
      <c r="H21" s="26">
        <v>1640</v>
      </c>
      <c r="I21" s="27">
        <f>SUM(G21:H21)</f>
        <v>3029</v>
      </c>
      <c r="J21" s="28">
        <f>(I21-F21)*100/F21</f>
        <v>3.0622660768969037</v>
      </c>
      <c r="K21" s="26" t="s">
        <v>150</v>
      </c>
      <c r="L21" s="26" t="s">
        <v>151</v>
      </c>
      <c r="M21" s="27">
        <v>277</v>
      </c>
      <c r="N21" s="27">
        <v>287</v>
      </c>
      <c r="O21" s="28">
        <f t="shared" si="1"/>
        <v>3.6101083032490973</v>
      </c>
      <c r="P21" s="26" t="s">
        <v>193</v>
      </c>
      <c r="Q21" s="26" t="s">
        <v>153</v>
      </c>
      <c r="R21" s="27">
        <v>17</v>
      </c>
      <c r="S21" s="27">
        <v>27</v>
      </c>
      <c r="T21" s="28">
        <f t="shared" si="2"/>
        <v>58.823529411764703</v>
      </c>
      <c r="U21" s="26" t="s">
        <v>154</v>
      </c>
      <c r="V21" s="26" t="s">
        <v>155</v>
      </c>
      <c r="W21" s="26">
        <v>326</v>
      </c>
      <c r="X21" s="26">
        <v>352</v>
      </c>
      <c r="Y21" s="28">
        <f t="shared" si="3"/>
        <v>7.9754601226993866</v>
      </c>
      <c r="Z21" s="86"/>
    </row>
    <row r="22" spans="1:27" s="74" customFormat="1" x14ac:dyDescent="0.2">
      <c r="A22" s="32" t="s">
        <v>50</v>
      </c>
      <c r="B22" s="26" t="s">
        <v>156</v>
      </c>
      <c r="C22" s="26" t="s">
        <v>157</v>
      </c>
      <c r="D22" s="26">
        <v>1480</v>
      </c>
      <c r="E22" s="26">
        <v>2161</v>
      </c>
      <c r="F22" s="27">
        <f>SUM(D22:E22)</f>
        <v>3641</v>
      </c>
      <c r="G22" s="26">
        <v>1442</v>
      </c>
      <c r="H22" s="26">
        <v>1671</v>
      </c>
      <c r="I22" s="27">
        <f>SUM(G22:H22)</f>
        <v>3113</v>
      </c>
      <c r="J22" s="28">
        <f>(I22-F22)*100/F22</f>
        <v>-14.501510574018127</v>
      </c>
      <c r="K22" s="26" t="s">
        <v>158</v>
      </c>
      <c r="L22" s="26" t="s">
        <v>159</v>
      </c>
      <c r="M22" s="27">
        <v>209</v>
      </c>
      <c r="N22" s="27">
        <v>267</v>
      </c>
      <c r="O22" s="28">
        <f t="shared" si="1"/>
        <v>27.751196172248804</v>
      </c>
      <c r="P22" s="26" t="s">
        <v>218</v>
      </c>
      <c r="Q22" s="26" t="s">
        <v>161</v>
      </c>
      <c r="R22" s="27">
        <v>19</v>
      </c>
      <c r="S22" s="27">
        <v>13</v>
      </c>
      <c r="T22" s="28">
        <f t="shared" si="2"/>
        <v>-31.578947368421051</v>
      </c>
      <c r="U22" s="26" t="s">
        <v>162</v>
      </c>
      <c r="V22" s="26" t="s">
        <v>163</v>
      </c>
      <c r="W22" s="26">
        <v>268</v>
      </c>
      <c r="X22" s="26">
        <v>341</v>
      </c>
      <c r="Y22" s="28">
        <f t="shared" si="3"/>
        <v>27.238805970149254</v>
      </c>
    </row>
    <row r="23" spans="1:27" s="29" customFormat="1" x14ac:dyDescent="0.2">
      <c r="A23" s="95" t="s">
        <v>49</v>
      </c>
      <c r="B23" s="91" t="s">
        <v>164</v>
      </c>
      <c r="C23" s="91" t="s">
        <v>165</v>
      </c>
      <c r="D23" s="91">
        <f t="shared" ref="D23:I23" si="9">SUM(D20:D22)</f>
        <v>4176</v>
      </c>
      <c r="E23" s="91">
        <f t="shared" si="9"/>
        <v>5582</v>
      </c>
      <c r="F23" s="91">
        <f t="shared" si="9"/>
        <v>9758</v>
      </c>
      <c r="G23" s="91">
        <f t="shared" si="9"/>
        <v>4288</v>
      </c>
      <c r="H23" s="91">
        <f t="shared" si="9"/>
        <v>5072</v>
      </c>
      <c r="I23" s="91">
        <f t="shared" si="9"/>
        <v>9360</v>
      </c>
      <c r="J23" s="92">
        <f>(I23-F23)*100/F23</f>
        <v>-4.0787046525927444</v>
      </c>
      <c r="K23" s="91" t="s">
        <v>166</v>
      </c>
      <c r="L23" s="91" t="s">
        <v>167</v>
      </c>
      <c r="M23" s="91">
        <f>SUM(M20:M22)</f>
        <v>779</v>
      </c>
      <c r="N23" s="91">
        <f>SUM(N20:N22)</f>
        <v>897</v>
      </c>
      <c r="O23" s="92">
        <f t="shared" si="1"/>
        <v>15.14762516046213</v>
      </c>
      <c r="P23" s="91" t="s">
        <v>168</v>
      </c>
      <c r="Q23" s="91" t="s">
        <v>169</v>
      </c>
      <c r="R23" s="91">
        <f>SUM(R20:R22)</f>
        <v>53</v>
      </c>
      <c r="S23" s="91">
        <f>SUM(S20:S22)</f>
        <v>59</v>
      </c>
      <c r="T23" s="92">
        <f t="shared" si="2"/>
        <v>11.320754716981131</v>
      </c>
      <c r="U23" s="91" t="s">
        <v>170</v>
      </c>
      <c r="V23" s="91" t="s">
        <v>171</v>
      </c>
      <c r="W23" s="91">
        <f>SUM(W20:W22)</f>
        <v>942</v>
      </c>
      <c r="X23" s="91">
        <f>SUM(X20:X22)</f>
        <v>1105</v>
      </c>
      <c r="Y23" s="92">
        <f t="shared" si="3"/>
        <v>17.303609341825901</v>
      </c>
    </row>
    <row r="24" spans="1:27" s="29" customFormat="1" x14ac:dyDescent="0.2">
      <c r="A24" s="68" t="s">
        <v>15</v>
      </c>
      <c r="B24" s="38" t="s">
        <v>172</v>
      </c>
      <c r="C24" s="38" t="s">
        <v>173</v>
      </c>
      <c r="D24" s="38">
        <f t="shared" ref="D24:I24" si="10">D11+D15+D19+D23</f>
        <v>15630</v>
      </c>
      <c r="E24" s="38">
        <f t="shared" si="10"/>
        <v>19038</v>
      </c>
      <c r="F24" s="38">
        <f t="shared" si="10"/>
        <v>34668</v>
      </c>
      <c r="G24" s="38">
        <f t="shared" si="10"/>
        <v>16432</v>
      </c>
      <c r="H24" s="38">
        <f t="shared" si="10"/>
        <v>20386</v>
      </c>
      <c r="I24" s="38">
        <f t="shared" si="10"/>
        <v>36818</v>
      </c>
      <c r="J24" s="69">
        <f>(I24-F24)*100/F24</f>
        <v>6.2016845505942078</v>
      </c>
      <c r="K24" s="38" t="s">
        <v>174</v>
      </c>
      <c r="L24" s="38" t="s">
        <v>175</v>
      </c>
      <c r="M24" s="38">
        <f>M11+M15+M19+M23</f>
        <v>3358</v>
      </c>
      <c r="N24" s="38">
        <f>N11+N15+N19+N23</f>
        <v>3489</v>
      </c>
      <c r="O24" s="69">
        <f>(N24-M24)*100/M24</f>
        <v>3.9011316259678379</v>
      </c>
      <c r="P24" s="38" t="s">
        <v>176</v>
      </c>
      <c r="Q24" s="38" t="s">
        <v>177</v>
      </c>
      <c r="R24" s="38">
        <f>R11+R15+R19+R23</f>
        <v>177</v>
      </c>
      <c r="S24" s="38">
        <f>S11+S15+S19+S23</f>
        <v>179</v>
      </c>
      <c r="T24" s="69">
        <f>(S24-R24)*100/R24</f>
        <v>1.1299435028248588</v>
      </c>
      <c r="U24" s="38" t="s">
        <v>178</v>
      </c>
      <c r="V24" s="38" t="s">
        <v>179</v>
      </c>
      <c r="W24" s="38">
        <f>W11+W15+W19+W23</f>
        <v>4179</v>
      </c>
      <c r="X24" s="38">
        <f>X11+X15+X19+X23</f>
        <v>4338</v>
      </c>
      <c r="Y24" s="69">
        <f>(X24-W24)*100/W24</f>
        <v>3.8047379755922468</v>
      </c>
    </row>
    <row r="25" spans="1:27" x14ac:dyDescent="0.2">
      <c r="A25" s="22" t="s">
        <v>219</v>
      </c>
      <c r="B25" s="22"/>
      <c r="C25" s="23"/>
      <c r="D25" s="22"/>
      <c r="E25" s="22"/>
      <c r="F25" s="22"/>
      <c r="G25" s="22"/>
      <c r="H25" s="22"/>
      <c r="I25" s="22"/>
      <c r="T25" s="37"/>
      <c r="U25" s="16"/>
      <c r="V25" s="16"/>
    </row>
    <row r="26" spans="1:27" x14ac:dyDescent="0.2">
      <c r="A26" s="35" t="s">
        <v>19</v>
      </c>
      <c r="B26" s="4"/>
      <c r="D26" s="4"/>
      <c r="E26" s="4"/>
      <c r="F26" s="4"/>
      <c r="G26" s="4"/>
      <c r="H26" s="4"/>
      <c r="I26" s="4"/>
      <c r="J26" s="4"/>
      <c r="K26" s="5"/>
      <c r="L26" s="5"/>
      <c r="M26" s="6"/>
      <c r="N26" s="5"/>
      <c r="O26" s="5"/>
      <c r="P26" s="16"/>
      <c r="Q26" s="16"/>
      <c r="R26" s="21"/>
      <c r="S26" s="21"/>
      <c r="T26" s="16"/>
      <c r="U26" s="16"/>
      <c r="V26" s="16"/>
      <c r="W26" s="6"/>
    </row>
    <row r="27" spans="1:27" x14ac:dyDescent="0.2">
      <c r="A27" s="35" t="s">
        <v>26</v>
      </c>
      <c r="B27" s="4"/>
      <c r="D27" s="4"/>
      <c r="E27" s="4"/>
      <c r="F27" s="4"/>
      <c r="G27" s="4"/>
      <c r="H27" s="4"/>
      <c r="I27" s="4"/>
      <c r="J27" s="4"/>
      <c r="K27" s="5"/>
      <c r="L27" s="5"/>
      <c r="M27" s="6"/>
      <c r="N27" s="5"/>
      <c r="O27" s="5"/>
      <c r="P27" s="16"/>
      <c r="Q27" s="16"/>
      <c r="R27" s="6"/>
      <c r="S27" s="7"/>
      <c r="T27" s="16"/>
      <c r="U27" s="16"/>
      <c r="V27" s="16"/>
      <c r="W27" s="6"/>
    </row>
    <row r="28" spans="1:27" ht="15.75" x14ac:dyDescent="0.25">
      <c r="A28" s="35" t="s">
        <v>220</v>
      </c>
      <c r="B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6"/>
      <c r="Q28" s="16"/>
      <c r="R28" s="17"/>
      <c r="S28" s="18"/>
      <c r="T28" s="19"/>
      <c r="U28" s="16"/>
      <c r="V28" s="16"/>
      <c r="W28" s="4"/>
    </row>
    <row r="29" spans="1:27" ht="15.75" x14ac:dyDescent="0.25">
      <c r="A29" s="97" t="s">
        <v>221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6"/>
      <c r="Q29" s="16"/>
      <c r="R29" s="15"/>
      <c r="S29" s="18"/>
      <c r="T29" s="19"/>
      <c r="U29" s="16"/>
      <c r="V29" s="16"/>
    </row>
    <row r="30" spans="1:27" ht="15.75" x14ac:dyDescent="0.25">
      <c r="A30" s="97" t="s">
        <v>222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6"/>
      <c r="Q30" s="16"/>
      <c r="R30" s="15"/>
      <c r="S30" s="18"/>
      <c r="T30" s="19"/>
      <c r="U30" s="16"/>
      <c r="V30" s="16"/>
    </row>
    <row r="31" spans="1:27" ht="15.75" x14ac:dyDescent="0.25">
      <c r="A31" s="97" t="s">
        <v>223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6"/>
      <c r="Q31" s="16"/>
      <c r="R31" s="15"/>
      <c r="S31" s="18"/>
      <c r="T31" s="19"/>
      <c r="U31" s="16"/>
      <c r="V31" s="16"/>
    </row>
    <row r="32" spans="1:27" ht="15.75" x14ac:dyDescent="0.25">
      <c r="A32" s="97" t="s">
        <v>224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6"/>
      <c r="Q32" s="16"/>
      <c r="R32" s="15"/>
      <c r="S32" s="18"/>
      <c r="T32" s="19"/>
      <c r="U32" s="16"/>
      <c r="V32" s="16"/>
    </row>
    <row r="33" spans="16:22" ht="15.75" x14ac:dyDescent="0.25">
      <c r="P33" s="16"/>
      <c r="Q33" s="16"/>
      <c r="R33" s="15"/>
      <c r="S33" s="18"/>
      <c r="T33" s="19"/>
      <c r="U33" s="16"/>
      <c r="V33" s="16"/>
    </row>
    <row r="34" spans="16:22" ht="15.75" x14ac:dyDescent="0.25">
      <c r="P34" s="20"/>
      <c r="Q34" s="16"/>
      <c r="R34" s="15"/>
      <c r="S34" s="18"/>
      <c r="T34" s="98"/>
      <c r="U34" s="16"/>
      <c r="V34" s="16"/>
    </row>
    <row r="35" spans="16:22" ht="15.75" x14ac:dyDescent="0.25">
      <c r="S35" s="8"/>
    </row>
    <row r="36" spans="16:22" ht="15.75" x14ac:dyDescent="0.25">
      <c r="S36" s="8"/>
    </row>
    <row r="37" spans="16:22" ht="15.75" x14ac:dyDescent="0.25">
      <c r="S37" s="8"/>
    </row>
    <row r="38" spans="16:22" ht="15.75" x14ac:dyDescent="0.25">
      <c r="S38" s="8"/>
    </row>
    <row r="39" spans="16:22" ht="15.75" x14ac:dyDescent="0.25">
      <c r="S39" s="8"/>
    </row>
  </sheetData>
  <mergeCells count="28">
    <mergeCell ref="A1:Y1"/>
    <mergeCell ref="A2:Y2"/>
    <mergeCell ref="A3:T3"/>
    <mergeCell ref="B5:J5"/>
    <mergeCell ref="K5:O5"/>
    <mergeCell ref="P5:T5"/>
    <mergeCell ref="U5:Y5"/>
    <mergeCell ref="P6:P7"/>
    <mergeCell ref="A6:A7"/>
    <mergeCell ref="B6:B7"/>
    <mergeCell ref="C6:C7"/>
    <mergeCell ref="D6:F6"/>
    <mergeCell ref="G6:I6"/>
    <mergeCell ref="J6:J7"/>
    <mergeCell ref="K6:K7"/>
    <mergeCell ref="L6:L7"/>
    <mergeCell ref="M6:M7"/>
    <mergeCell ref="N6:N7"/>
    <mergeCell ref="O6:O7"/>
    <mergeCell ref="W6:W7"/>
    <mergeCell ref="X6:X7"/>
    <mergeCell ref="Y6:Y7"/>
    <mergeCell ref="Q6:Q7"/>
    <mergeCell ref="R6:R7"/>
    <mergeCell ref="S6:S7"/>
    <mergeCell ref="T6:T7"/>
    <mergeCell ref="U6:U7"/>
    <mergeCell ref="V6:V7"/>
  </mergeCells>
  <pageMargins left="0.39370078740157483" right="0" top="0.39370078740157483" bottom="0.19685039370078741" header="0" footer="0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A41"/>
  <sheetViews>
    <sheetView workbookViewId="0">
      <selection activeCell="A2" sqref="A2"/>
    </sheetView>
  </sheetViews>
  <sheetFormatPr defaultRowHeight="12.75" x14ac:dyDescent="0.2"/>
  <cols>
    <col min="1" max="1" width="13.28515625" style="1" customWidth="1"/>
    <col min="2" max="2" width="8.140625" style="1" customWidth="1"/>
    <col min="3" max="3" width="8.140625" style="4" customWidth="1"/>
    <col min="4" max="4" width="5.140625" style="1" customWidth="1"/>
    <col min="5" max="5" width="5" style="1" customWidth="1"/>
    <col min="6" max="7" width="5.28515625" style="1" customWidth="1"/>
    <col min="8" max="8" width="5" style="1" customWidth="1"/>
    <col min="9" max="9" width="6.7109375" style="1" customWidth="1"/>
    <col min="10" max="10" width="5.42578125" style="1" customWidth="1"/>
    <col min="11" max="12" width="7.28515625" style="1" customWidth="1"/>
    <col min="13" max="14" width="4.85546875" style="1" customWidth="1"/>
    <col min="15" max="15" width="8.140625" style="1" customWidth="1"/>
    <col min="16" max="16" width="7.7109375" style="1" customWidth="1"/>
    <col min="17" max="17" width="6.5703125" style="1" customWidth="1"/>
    <col min="18" max="19" width="3.7109375" style="1" customWidth="1"/>
    <col min="20" max="20" width="8.140625" style="1" customWidth="1"/>
    <col min="21" max="22" width="8" style="1" customWidth="1"/>
    <col min="23" max="24" width="4.7109375" style="1" customWidth="1"/>
    <col min="25" max="25" width="6.42578125" style="1" customWidth="1"/>
    <col min="26" max="26" width="1.140625" style="1" customWidth="1"/>
    <col min="27" max="27" width="5.5703125" style="1" customWidth="1"/>
    <col min="28" max="256" width="9.140625" style="1"/>
    <col min="257" max="257" width="13.28515625" style="1" customWidth="1"/>
    <col min="258" max="259" width="8.140625" style="1" customWidth="1"/>
    <col min="260" max="260" width="5.140625" style="1" customWidth="1"/>
    <col min="261" max="261" width="5" style="1" customWidth="1"/>
    <col min="262" max="263" width="5.28515625" style="1" customWidth="1"/>
    <col min="264" max="264" width="5" style="1" customWidth="1"/>
    <col min="265" max="265" width="6.7109375" style="1" customWidth="1"/>
    <col min="266" max="266" width="5.42578125" style="1" customWidth="1"/>
    <col min="267" max="268" width="7.28515625" style="1" customWidth="1"/>
    <col min="269" max="270" width="4.85546875" style="1" customWidth="1"/>
    <col min="271" max="271" width="8.140625" style="1" customWidth="1"/>
    <col min="272" max="272" width="7.7109375" style="1" customWidth="1"/>
    <col min="273" max="273" width="6.5703125" style="1" customWidth="1"/>
    <col min="274" max="275" width="3.7109375" style="1" customWidth="1"/>
    <col min="276" max="276" width="8.140625" style="1" customWidth="1"/>
    <col min="277" max="278" width="8" style="1" customWidth="1"/>
    <col min="279" max="280" width="4.7109375" style="1" customWidth="1"/>
    <col min="281" max="281" width="6.42578125" style="1" customWidth="1"/>
    <col min="282" max="282" width="1.140625" style="1" customWidth="1"/>
    <col min="283" max="283" width="5.5703125" style="1" customWidth="1"/>
    <col min="284" max="512" width="9.140625" style="1"/>
    <col min="513" max="513" width="13.28515625" style="1" customWidth="1"/>
    <col min="514" max="515" width="8.140625" style="1" customWidth="1"/>
    <col min="516" max="516" width="5.140625" style="1" customWidth="1"/>
    <col min="517" max="517" width="5" style="1" customWidth="1"/>
    <col min="518" max="519" width="5.28515625" style="1" customWidth="1"/>
    <col min="520" max="520" width="5" style="1" customWidth="1"/>
    <col min="521" max="521" width="6.7109375" style="1" customWidth="1"/>
    <col min="522" max="522" width="5.42578125" style="1" customWidth="1"/>
    <col min="523" max="524" width="7.28515625" style="1" customWidth="1"/>
    <col min="525" max="526" width="4.85546875" style="1" customWidth="1"/>
    <col min="527" max="527" width="8.140625" style="1" customWidth="1"/>
    <col min="528" max="528" width="7.7109375" style="1" customWidth="1"/>
    <col min="529" max="529" width="6.5703125" style="1" customWidth="1"/>
    <col min="530" max="531" width="3.7109375" style="1" customWidth="1"/>
    <col min="532" max="532" width="8.140625" style="1" customWidth="1"/>
    <col min="533" max="534" width="8" style="1" customWidth="1"/>
    <col min="535" max="536" width="4.7109375" style="1" customWidth="1"/>
    <col min="537" max="537" width="6.42578125" style="1" customWidth="1"/>
    <col min="538" max="538" width="1.140625" style="1" customWidth="1"/>
    <col min="539" max="539" width="5.5703125" style="1" customWidth="1"/>
    <col min="540" max="768" width="9.140625" style="1"/>
    <col min="769" max="769" width="13.28515625" style="1" customWidth="1"/>
    <col min="770" max="771" width="8.140625" style="1" customWidth="1"/>
    <col min="772" max="772" width="5.140625" style="1" customWidth="1"/>
    <col min="773" max="773" width="5" style="1" customWidth="1"/>
    <col min="774" max="775" width="5.28515625" style="1" customWidth="1"/>
    <col min="776" max="776" width="5" style="1" customWidth="1"/>
    <col min="777" max="777" width="6.7109375" style="1" customWidth="1"/>
    <col min="778" max="778" width="5.42578125" style="1" customWidth="1"/>
    <col min="779" max="780" width="7.28515625" style="1" customWidth="1"/>
    <col min="781" max="782" width="4.85546875" style="1" customWidth="1"/>
    <col min="783" max="783" width="8.140625" style="1" customWidth="1"/>
    <col min="784" max="784" width="7.7109375" style="1" customWidth="1"/>
    <col min="785" max="785" width="6.5703125" style="1" customWidth="1"/>
    <col min="786" max="787" width="3.7109375" style="1" customWidth="1"/>
    <col min="788" max="788" width="8.140625" style="1" customWidth="1"/>
    <col min="789" max="790" width="8" style="1" customWidth="1"/>
    <col min="791" max="792" width="4.7109375" style="1" customWidth="1"/>
    <col min="793" max="793" width="6.42578125" style="1" customWidth="1"/>
    <col min="794" max="794" width="1.140625" style="1" customWidth="1"/>
    <col min="795" max="795" width="5.5703125" style="1" customWidth="1"/>
    <col min="796" max="1024" width="9.140625" style="1"/>
    <col min="1025" max="1025" width="13.28515625" style="1" customWidth="1"/>
    <col min="1026" max="1027" width="8.140625" style="1" customWidth="1"/>
    <col min="1028" max="1028" width="5.140625" style="1" customWidth="1"/>
    <col min="1029" max="1029" width="5" style="1" customWidth="1"/>
    <col min="1030" max="1031" width="5.28515625" style="1" customWidth="1"/>
    <col min="1032" max="1032" width="5" style="1" customWidth="1"/>
    <col min="1033" max="1033" width="6.7109375" style="1" customWidth="1"/>
    <col min="1034" max="1034" width="5.42578125" style="1" customWidth="1"/>
    <col min="1035" max="1036" width="7.28515625" style="1" customWidth="1"/>
    <col min="1037" max="1038" width="4.85546875" style="1" customWidth="1"/>
    <col min="1039" max="1039" width="8.140625" style="1" customWidth="1"/>
    <col min="1040" max="1040" width="7.7109375" style="1" customWidth="1"/>
    <col min="1041" max="1041" width="6.5703125" style="1" customWidth="1"/>
    <col min="1042" max="1043" width="3.7109375" style="1" customWidth="1"/>
    <col min="1044" max="1044" width="8.140625" style="1" customWidth="1"/>
    <col min="1045" max="1046" width="8" style="1" customWidth="1"/>
    <col min="1047" max="1048" width="4.7109375" style="1" customWidth="1"/>
    <col min="1049" max="1049" width="6.42578125" style="1" customWidth="1"/>
    <col min="1050" max="1050" width="1.140625" style="1" customWidth="1"/>
    <col min="1051" max="1051" width="5.5703125" style="1" customWidth="1"/>
    <col min="1052" max="1280" width="9.140625" style="1"/>
    <col min="1281" max="1281" width="13.28515625" style="1" customWidth="1"/>
    <col min="1282" max="1283" width="8.140625" style="1" customWidth="1"/>
    <col min="1284" max="1284" width="5.140625" style="1" customWidth="1"/>
    <col min="1285" max="1285" width="5" style="1" customWidth="1"/>
    <col min="1286" max="1287" width="5.28515625" style="1" customWidth="1"/>
    <col min="1288" max="1288" width="5" style="1" customWidth="1"/>
    <col min="1289" max="1289" width="6.7109375" style="1" customWidth="1"/>
    <col min="1290" max="1290" width="5.42578125" style="1" customWidth="1"/>
    <col min="1291" max="1292" width="7.28515625" style="1" customWidth="1"/>
    <col min="1293" max="1294" width="4.85546875" style="1" customWidth="1"/>
    <col min="1295" max="1295" width="8.140625" style="1" customWidth="1"/>
    <col min="1296" max="1296" width="7.7109375" style="1" customWidth="1"/>
    <col min="1297" max="1297" width="6.5703125" style="1" customWidth="1"/>
    <col min="1298" max="1299" width="3.7109375" style="1" customWidth="1"/>
    <col min="1300" max="1300" width="8.140625" style="1" customWidth="1"/>
    <col min="1301" max="1302" width="8" style="1" customWidth="1"/>
    <col min="1303" max="1304" width="4.7109375" style="1" customWidth="1"/>
    <col min="1305" max="1305" width="6.42578125" style="1" customWidth="1"/>
    <col min="1306" max="1306" width="1.140625" style="1" customWidth="1"/>
    <col min="1307" max="1307" width="5.5703125" style="1" customWidth="1"/>
    <col min="1308" max="1536" width="9.140625" style="1"/>
    <col min="1537" max="1537" width="13.28515625" style="1" customWidth="1"/>
    <col min="1538" max="1539" width="8.140625" style="1" customWidth="1"/>
    <col min="1540" max="1540" width="5.140625" style="1" customWidth="1"/>
    <col min="1541" max="1541" width="5" style="1" customWidth="1"/>
    <col min="1542" max="1543" width="5.28515625" style="1" customWidth="1"/>
    <col min="1544" max="1544" width="5" style="1" customWidth="1"/>
    <col min="1545" max="1545" width="6.7109375" style="1" customWidth="1"/>
    <col min="1546" max="1546" width="5.42578125" style="1" customWidth="1"/>
    <col min="1547" max="1548" width="7.28515625" style="1" customWidth="1"/>
    <col min="1549" max="1550" width="4.85546875" style="1" customWidth="1"/>
    <col min="1551" max="1551" width="8.140625" style="1" customWidth="1"/>
    <col min="1552" max="1552" width="7.7109375" style="1" customWidth="1"/>
    <col min="1553" max="1553" width="6.5703125" style="1" customWidth="1"/>
    <col min="1554" max="1555" width="3.7109375" style="1" customWidth="1"/>
    <col min="1556" max="1556" width="8.140625" style="1" customWidth="1"/>
    <col min="1557" max="1558" width="8" style="1" customWidth="1"/>
    <col min="1559" max="1560" width="4.7109375" style="1" customWidth="1"/>
    <col min="1561" max="1561" width="6.42578125" style="1" customWidth="1"/>
    <col min="1562" max="1562" width="1.140625" style="1" customWidth="1"/>
    <col min="1563" max="1563" width="5.5703125" style="1" customWidth="1"/>
    <col min="1564" max="1792" width="9.140625" style="1"/>
    <col min="1793" max="1793" width="13.28515625" style="1" customWidth="1"/>
    <col min="1794" max="1795" width="8.140625" style="1" customWidth="1"/>
    <col min="1796" max="1796" width="5.140625" style="1" customWidth="1"/>
    <col min="1797" max="1797" width="5" style="1" customWidth="1"/>
    <col min="1798" max="1799" width="5.28515625" style="1" customWidth="1"/>
    <col min="1800" max="1800" width="5" style="1" customWidth="1"/>
    <col min="1801" max="1801" width="6.7109375" style="1" customWidth="1"/>
    <col min="1802" max="1802" width="5.42578125" style="1" customWidth="1"/>
    <col min="1803" max="1804" width="7.28515625" style="1" customWidth="1"/>
    <col min="1805" max="1806" width="4.85546875" style="1" customWidth="1"/>
    <col min="1807" max="1807" width="8.140625" style="1" customWidth="1"/>
    <col min="1808" max="1808" width="7.7109375" style="1" customWidth="1"/>
    <col min="1809" max="1809" width="6.5703125" style="1" customWidth="1"/>
    <col min="1810" max="1811" width="3.7109375" style="1" customWidth="1"/>
    <col min="1812" max="1812" width="8.140625" style="1" customWidth="1"/>
    <col min="1813" max="1814" width="8" style="1" customWidth="1"/>
    <col min="1815" max="1816" width="4.7109375" style="1" customWidth="1"/>
    <col min="1817" max="1817" width="6.42578125" style="1" customWidth="1"/>
    <col min="1818" max="1818" width="1.140625" style="1" customWidth="1"/>
    <col min="1819" max="1819" width="5.5703125" style="1" customWidth="1"/>
    <col min="1820" max="2048" width="9.140625" style="1"/>
    <col min="2049" max="2049" width="13.28515625" style="1" customWidth="1"/>
    <col min="2050" max="2051" width="8.140625" style="1" customWidth="1"/>
    <col min="2052" max="2052" width="5.140625" style="1" customWidth="1"/>
    <col min="2053" max="2053" width="5" style="1" customWidth="1"/>
    <col min="2054" max="2055" width="5.28515625" style="1" customWidth="1"/>
    <col min="2056" max="2056" width="5" style="1" customWidth="1"/>
    <col min="2057" max="2057" width="6.7109375" style="1" customWidth="1"/>
    <col min="2058" max="2058" width="5.42578125" style="1" customWidth="1"/>
    <col min="2059" max="2060" width="7.28515625" style="1" customWidth="1"/>
    <col min="2061" max="2062" width="4.85546875" style="1" customWidth="1"/>
    <col min="2063" max="2063" width="8.140625" style="1" customWidth="1"/>
    <col min="2064" max="2064" width="7.7109375" style="1" customWidth="1"/>
    <col min="2065" max="2065" width="6.5703125" style="1" customWidth="1"/>
    <col min="2066" max="2067" width="3.7109375" style="1" customWidth="1"/>
    <col min="2068" max="2068" width="8.140625" style="1" customWidth="1"/>
    <col min="2069" max="2070" width="8" style="1" customWidth="1"/>
    <col min="2071" max="2072" width="4.7109375" style="1" customWidth="1"/>
    <col min="2073" max="2073" width="6.42578125" style="1" customWidth="1"/>
    <col min="2074" max="2074" width="1.140625" style="1" customWidth="1"/>
    <col min="2075" max="2075" width="5.5703125" style="1" customWidth="1"/>
    <col min="2076" max="2304" width="9.140625" style="1"/>
    <col min="2305" max="2305" width="13.28515625" style="1" customWidth="1"/>
    <col min="2306" max="2307" width="8.140625" style="1" customWidth="1"/>
    <col min="2308" max="2308" width="5.140625" style="1" customWidth="1"/>
    <col min="2309" max="2309" width="5" style="1" customWidth="1"/>
    <col min="2310" max="2311" width="5.28515625" style="1" customWidth="1"/>
    <col min="2312" max="2312" width="5" style="1" customWidth="1"/>
    <col min="2313" max="2313" width="6.7109375" style="1" customWidth="1"/>
    <col min="2314" max="2314" width="5.42578125" style="1" customWidth="1"/>
    <col min="2315" max="2316" width="7.28515625" style="1" customWidth="1"/>
    <col min="2317" max="2318" width="4.85546875" style="1" customWidth="1"/>
    <col min="2319" max="2319" width="8.140625" style="1" customWidth="1"/>
    <col min="2320" max="2320" width="7.7109375" style="1" customWidth="1"/>
    <col min="2321" max="2321" width="6.5703125" style="1" customWidth="1"/>
    <col min="2322" max="2323" width="3.7109375" style="1" customWidth="1"/>
    <col min="2324" max="2324" width="8.140625" style="1" customWidth="1"/>
    <col min="2325" max="2326" width="8" style="1" customWidth="1"/>
    <col min="2327" max="2328" width="4.7109375" style="1" customWidth="1"/>
    <col min="2329" max="2329" width="6.42578125" style="1" customWidth="1"/>
    <col min="2330" max="2330" width="1.140625" style="1" customWidth="1"/>
    <col min="2331" max="2331" width="5.5703125" style="1" customWidth="1"/>
    <col min="2332" max="2560" width="9.140625" style="1"/>
    <col min="2561" max="2561" width="13.28515625" style="1" customWidth="1"/>
    <col min="2562" max="2563" width="8.140625" style="1" customWidth="1"/>
    <col min="2564" max="2564" width="5.140625" style="1" customWidth="1"/>
    <col min="2565" max="2565" width="5" style="1" customWidth="1"/>
    <col min="2566" max="2567" width="5.28515625" style="1" customWidth="1"/>
    <col min="2568" max="2568" width="5" style="1" customWidth="1"/>
    <col min="2569" max="2569" width="6.7109375" style="1" customWidth="1"/>
    <col min="2570" max="2570" width="5.42578125" style="1" customWidth="1"/>
    <col min="2571" max="2572" width="7.28515625" style="1" customWidth="1"/>
    <col min="2573" max="2574" width="4.85546875" style="1" customWidth="1"/>
    <col min="2575" max="2575" width="8.140625" style="1" customWidth="1"/>
    <col min="2576" max="2576" width="7.7109375" style="1" customWidth="1"/>
    <col min="2577" max="2577" width="6.5703125" style="1" customWidth="1"/>
    <col min="2578" max="2579" width="3.7109375" style="1" customWidth="1"/>
    <col min="2580" max="2580" width="8.140625" style="1" customWidth="1"/>
    <col min="2581" max="2582" width="8" style="1" customWidth="1"/>
    <col min="2583" max="2584" width="4.7109375" style="1" customWidth="1"/>
    <col min="2585" max="2585" width="6.42578125" style="1" customWidth="1"/>
    <col min="2586" max="2586" width="1.140625" style="1" customWidth="1"/>
    <col min="2587" max="2587" width="5.5703125" style="1" customWidth="1"/>
    <col min="2588" max="2816" width="9.140625" style="1"/>
    <col min="2817" max="2817" width="13.28515625" style="1" customWidth="1"/>
    <col min="2818" max="2819" width="8.140625" style="1" customWidth="1"/>
    <col min="2820" max="2820" width="5.140625" style="1" customWidth="1"/>
    <col min="2821" max="2821" width="5" style="1" customWidth="1"/>
    <col min="2822" max="2823" width="5.28515625" style="1" customWidth="1"/>
    <col min="2824" max="2824" width="5" style="1" customWidth="1"/>
    <col min="2825" max="2825" width="6.7109375" style="1" customWidth="1"/>
    <col min="2826" max="2826" width="5.42578125" style="1" customWidth="1"/>
    <col min="2827" max="2828" width="7.28515625" style="1" customWidth="1"/>
    <col min="2829" max="2830" width="4.85546875" style="1" customWidth="1"/>
    <col min="2831" max="2831" width="8.140625" style="1" customWidth="1"/>
    <col min="2832" max="2832" width="7.7109375" style="1" customWidth="1"/>
    <col min="2833" max="2833" width="6.5703125" style="1" customWidth="1"/>
    <col min="2834" max="2835" width="3.7109375" style="1" customWidth="1"/>
    <col min="2836" max="2836" width="8.140625" style="1" customWidth="1"/>
    <col min="2837" max="2838" width="8" style="1" customWidth="1"/>
    <col min="2839" max="2840" width="4.7109375" style="1" customWidth="1"/>
    <col min="2841" max="2841" width="6.42578125" style="1" customWidth="1"/>
    <col min="2842" max="2842" width="1.140625" style="1" customWidth="1"/>
    <col min="2843" max="2843" width="5.5703125" style="1" customWidth="1"/>
    <col min="2844" max="3072" width="9.140625" style="1"/>
    <col min="3073" max="3073" width="13.28515625" style="1" customWidth="1"/>
    <col min="3074" max="3075" width="8.140625" style="1" customWidth="1"/>
    <col min="3076" max="3076" width="5.140625" style="1" customWidth="1"/>
    <col min="3077" max="3077" width="5" style="1" customWidth="1"/>
    <col min="3078" max="3079" width="5.28515625" style="1" customWidth="1"/>
    <col min="3080" max="3080" width="5" style="1" customWidth="1"/>
    <col min="3081" max="3081" width="6.7109375" style="1" customWidth="1"/>
    <col min="3082" max="3082" width="5.42578125" style="1" customWidth="1"/>
    <col min="3083" max="3084" width="7.28515625" style="1" customWidth="1"/>
    <col min="3085" max="3086" width="4.85546875" style="1" customWidth="1"/>
    <col min="3087" max="3087" width="8.140625" style="1" customWidth="1"/>
    <col min="3088" max="3088" width="7.7109375" style="1" customWidth="1"/>
    <col min="3089" max="3089" width="6.5703125" style="1" customWidth="1"/>
    <col min="3090" max="3091" width="3.7109375" style="1" customWidth="1"/>
    <col min="3092" max="3092" width="8.140625" style="1" customWidth="1"/>
    <col min="3093" max="3094" width="8" style="1" customWidth="1"/>
    <col min="3095" max="3096" width="4.7109375" style="1" customWidth="1"/>
    <col min="3097" max="3097" width="6.42578125" style="1" customWidth="1"/>
    <col min="3098" max="3098" width="1.140625" style="1" customWidth="1"/>
    <col min="3099" max="3099" width="5.5703125" style="1" customWidth="1"/>
    <col min="3100" max="3328" width="9.140625" style="1"/>
    <col min="3329" max="3329" width="13.28515625" style="1" customWidth="1"/>
    <col min="3330" max="3331" width="8.140625" style="1" customWidth="1"/>
    <col min="3332" max="3332" width="5.140625" style="1" customWidth="1"/>
    <col min="3333" max="3333" width="5" style="1" customWidth="1"/>
    <col min="3334" max="3335" width="5.28515625" style="1" customWidth="1"/>
    <col min="3336" max="3336" width="5" style="1" customWidth="1"/>
    <col min="3337" max="3337" width="6.7109375" style="1" customWidth="1"/>
    <col min="3338" max="3338" width="5.42578125" style="1" customWidth="1"/>
    <col min="3339" max="3340" width="7.28515625" style="1" customWidth="1"/>
    <col min="3341" max="3342" width="4.85546875" style="1" customWidth="1"/>
    <col min="3343" max="3343" width="8.140625" style="1" customWidth="1"/>
    <col min="3344" max="3344" width="7.7109375" style="1" customWidth="1"/>
    <col min="3345" max="3345" width="6.5703125" style="1" customWidth="1"/>
    <col min="3346" max="3347" width="3.7109375" style="1" customWidth="1"/>
    <col min="3348" max="3348" width="8.140625" style="1" customWidth="1"/>
    <col min="3349" max="3350" width="8" style="1" customWidth="1"/>
    <col min="3351" max="3352" width="4.7109375" style="1" customWidth="1"/>
    <col min="3353" max="3353" width="6.42578125" style="1" customWidth="1"/>
    <col min="3354" max="3354" width="1.140625" style="1" customWidth="1"/>
    <col min="3355" max="3355" width="5.5703125" style="1" customWidth="1"/>
    <col min="3356" max="3584" width="9.140625" style="1"/>
    <col min="3585" max="3585" width="13.28515625" style="1" customWidth="1"/>
    <col min="3586" max="3587" width="8.140625" style="1" customWidth="1"/>
    <col min="3588" max="3588" width="5.140625" style="1" customWidth="1"/>
    <col min="3589" max="3589" width="5" style="1" customWidth="1"/>
    <col min="3590" max="3591" width="5.28515625" style="1" customWidth="1"/>
    <col min="3592" max="3592" width="5" style="1" customWidth="1"/>
    <col min="3593" max="3593" width="6.7109375" style="1" customWidth="1"/>
    <col min="3594" max="3594" width="5.42578125" style="1" customWidth="1"/>
    <col min="3595" max="3596" width="7.28515625" style="1" customWidth="1"/>
    <col min="3597" max="3598" width="4.85546875" style="1" customWidth="1"/>
    <col min="3599" max="3599" width="8.140625" style="1" customWidth="1"/>
    <col min="3600" max="3600" width="7.7109375" style="1" customWidth="1"/>
    <col min="3601" max="3601" width="6.5703125" style="1" customWidth="1"/>
    <col min="3602" max="3603" width="3.7109375" style="1" customWidth="1"/>
    <col min="3604" max="3604" width="8.140625" style="1" customWidth="1"/>
    <col min="3605" max="3606" width="8" style="1" customWidth="1"/>
    <col min="3607" max="3608" width="4.7109375" style="1" customWidth="1"/>
    <col min="3609" max="3609" width="6.42578125" style="1" customWidth="1"/>
    <col min="3610" max="3610" width="1.140625" style="1" customWidth="1"/>
    <col min="3611" max="3611" width="5.5703125" style="1" customWidth="1"/>
    <col min="3612" max="3840" width="9.140625" style="1"/>
    <col min="3841" max="3841" width="13.28515625" style="1" customWidth="1"/>
    <col min="3842" max="3843" width="8.140625" style="1" customWidth="1"/>
    <col min="3844" max="3844" width="5.140625" style="1" customWidth="1"/>
    <col min="3845" max="3845" width="5" style="1" customWidth="1"/>
    <col min="3846" max="3847" width="5.28515625" style="1" customWidth="1"/>
    <col min="3848" max="3848" width="5" style="1" customWidth="1"/>
    <col min="3849" max="3849" width="6.7109375" style="1" customWidth="1"/>
    <col min="3850" max="3850" width="5.42578125" style="1" customWidth="1"/>
    <col min="3851" max="3852" width="7.28515625" style="1" customWidth="1"/>
    <col min="3853" max="3854" width="4.85546875" style="1" customWidth="1"/>
    <col min="3855" max="3855" width="8.140625" style="1" customWidth="1"/>
    <col min="3856" max="3856" width="7.7109375" style="1" customWidth="1"/>
    <col min="3857" max="3857" width="6.5703125" style="1" customWidth="1"/>
    <col min="3858" max="3859" width="3.7109375" style="1" customWidth="1"/>
    <col min="3860" max="3860" width="8.140625" style="1" customWidth="1"/>
    <col min="3861" max="3862" width="8" style="1" customWidth="1"/>
    <col min="3863" max="3864" width="4.7109375" style="1" customWidth="1"/>
    <col min="3865" max="3865" width="6.42578125" style="1" customWidth="1"/>
    <col min="3866" max="3866" width="1.140625" style="1" customWidth="1"/>
    <col min="3867" max="3867" width="5.5703125" style="1" customWidth="1"/>
    <col min="3868" max="4096" width="9.140625" style="1"/>
    <col min="4097" max="4097" width="13.28515625" style="1" customWidth="1"/>
    <col min="4098" max="4099" width="8.140625" style="1" customWidth="1"/>
    <col min="4100" max="4100" width="5.140625" style="1" customWidth="1"/>
    <col min="4101" max="4101" width="5" style="1" customWidth="1"/>
    <col min="4102" max="4103" width="5.28515625" style="1" customWidth="1"/>
    <col min="4104" max="4104" width="5" style="1" customWidth="1"/>
    <col min="4105" max="4105" width="6.7109375" style="1" customWidth="1"/>
    <col min="4106" max="4106" width="5.42578125" style="1" customWidth="1"/>
    <col min="4107" max="4108" width="7.28515625" style="1" customWidth="1"/>
    <col min="4109" max="4110" width="4.85546875" style="1" customWidth="1"/>
    <col min="4111" max="4111" width="8.140625" style="1" customWidth="1"/>
    <col min="4112" max="4112" width="7.7109375" style="1" customWidth="1"/>
    <col min="4113" max="4113" width="6.5703125" style="1" customWidth="1"/>
    <col min="4114" max="4115" width="3.7109375" style="1" customWidth="1"/>
    <col min="4116" max="4116" width="8.140625" style="1" customWidth="1"/>
    <col min="4117" max="4118" width="8" style="1" customWidth="1"/>
    <col min="4119" max="4120" width="4.7109375" style="1" customWidth="1"/>
    <col min="4121" max="4121" width="6.42578125" style="1" customWidth="1"/>
    <col min="4122" max="4122" width="1.140625" style="1" customWidth="1"/>
    <col min="4123" max="4123" width="5.5703125" style="1" customWidth="1"/>
    <col min="4124" max="4352" width="9.140625" style="1"/>
    <col min="4353" max="4353" width="13.28515625" style="1" customWidth="1"/>
    <col min="4354" max="4355" width="8.140625" style="1" customWidth="1"/>
    <col min="4356" max="4356" width="5.140625" style="1" customWidth="1"/>
    <col min="4357" max="4357" width="5" style="1" customWidth="1"/>
    <col min="4358" max="4359" width="5.28515625" style="1" customWidth="1"/>
    <col min="4360" max="4360" width="5" style="1" customWidth="1"/>
    <col min="4361" max="4361" width="6.7109375" style="1" customWidth="1"/>
    <col min="4362" max="4362" width="5.42578125" style="1" customWidth="1"/>
    <col min="4363" max="4364" width="7.28515625" style="1" customWidth="1"/>
    <col min="4365" max="4366" width="4.85546875" style="1" customWidth="1"/>
    <col min="4367" max="4367" width="8.140625" style="1" customWidth="1"/>
    <col min="4368" max="4368" width="7.7109375" style="1" customWidth="1"/>
    <col min="4369" max="4369" width="6.5703125" style="1" customWidth="1"/>
    <col min="4370" max="4371" width="3.7109375" style="1" customWidth="1"/>
    <col min="4372" max="4372" width="8.140625" style="1" customWidth="1"/>
    <col min="4373" max="4374" width="8" style="1" customWidth="1"/>
    <col min="4375" max="4376" width="4.7109375" style="1" customWidth="1"/>
    <col min="4377" max="4377" width="6.42578125" style="1" customWidth="1"/>
    <col min="4378" max="4378" width="1.140625" style="1" customWidth="1"/>
    <col min="4379" max="4379" width="5.5703125" style="1" customWidth="1"/>
    <col min="4380" max="4608" width="9.140625" style="1"/>
    <col min="4609" max="4609" width="13.28515625" style="1" customWidth="1"/>
    <col min="4610" max="4611" width="8.140625" style="1" customWidth="1"/>
    <col min="4612" max="4612" width="5.140625" style="1" customWidth="1"/>
    <col min="4613" max="4613" width="5" style="1" customWidth="1"/>
    <col min="4614" max="4615" width="5.28515625" style="1" customWidth="1"/>
    <col min="4616" max="4616" width="5" style="1" customWidth="1"/>
    <col min="4617" max="4617" width="6.7109375" style="1" customWidth="1"/>
    <col min="4618" max="4618" width="5.42578125" style="1" customWidth="1"/>
    <col min="4619" max="4620" width="7.28515625" style="1" customWidth="1"/>
    <col min="4621" max="4622" width="4.85546875" style="1" customWidth="1"/>
    <col min="4623" max="4623" width="8.140625" style="1" customWidth="1"/>
    <col min="4624" max="4624" width="7.7109375" style="1" customWidth="1"/>
    <col min="4625" max="4625" width="6.5703125" style="1" customWidth="1"/>
    <col min="4626" max="4627" width="3.7109375" style="1" customWidth="1"/>
    <col min="4628" max="4628" width="8.140625" style="1" customWidth="1"/>
    <col min="4629" max="4630" width="8" style="1" customWidth="1"/>
    <col min="4631" max="4632" width="4.7109375" style="1" customWidth="1"/>
    <col min="4633" max="4633" width="6.42578125" style="1" customWidth="1"/>
    <col min="4634" max="4634" width="1.140625" style="1" customWidth="1"/>
    <col min="4635" max="4635" width="5.5703125" style="1" customWidth="1"/>
    <col min="4636" max="4864" width="9.140625" style="1"/>
    <col min="4865" max="4865" width="13.28515625" style="1" customWidth="1"/>
    <col min="4866" max="4867" width="8.140625" style="1" customWidth="1"/>
    <col min="4868" max="4868" width="5.140625" style="1" customWidth="1"/>
    <col min="4869" max="4869" width="5" style="1" customWidth="1"/>
    <col min="4870" max="4871" width="5.28515625" style="1" customWidth="1"/>
    <col min="4872" max="4872" width="5" style="1" customWidth="1"/>
    <col min="4873" max="4873" width="6.7109375" style="1" customWidth="1"/>
    <col min="4874" max="4874" width="5.42578125" style="1" customWidth="1"/>
    <col min="4875" max="4876" width="7.28515625" style="1" customWidth="1"/>
    <col min="4877" max="4878" width="4.85546875" style="1" customWidth="1"/>
    <col min="4879" max="4879" width="8.140625" style="1" customWidth="1"/>
    <col min="4880" max="4880" width="7.7109375" style="1" customWidth="1"/>
    <col min="4881" max="4881" width="6.5703125" style="1" customWidth="1"/>
    <col min="4882" max="4883" width="3.7109375" style="1" customWidth="1"/>
    <col min="4884" max="4884" width="8.140625" style="1" customWidth="1"/>
    <col min="4885" max="4886" width="8" style="1" customWidth="1"/>
    <col min="4887" max="4888" width="4.7109375" style="1" customWidth="1"/>
    <col min="4889" max="4889" width="6.42578125" style="1" customWidth="1"/>
    <col min="4890" max="4890" width="1.140625" style="1" customWidth="1"/>
    <col min="4891" max="4891" width="5.5703125" style="1" customWidth="1"/>
    <col min="4892" max="5120" width="9.140625" style="1"/>
    <col min="5121" max="5121" width="13.28515625" style="1" customWidth="1"/>
    <col min="5122" max="5123" width="8.140625" style="1" customWidth="1"/>
    <col min="5124" max="5124" width="5.140625" style="1" customWidth="1"/>
    <col min="5125" max="5125" width="5" style="1" customWidth="1"/>
    <col min="5126" max="5127" width="5.28515625" style="1" customWidth="1"/>
    <col min="5128" max="5128" width="5" style="1" customWidth="1"/>
    <col min="5129" max="5129" width="6.7109375" style="1" customWidth="1"/>
    <col min="5130" max="5130" width="5.42578125" style="1" customWidth="1"/>
    <col min="5131" max="5132" width="7.28515625" style="1" customWidth="1"/>
    <col min="5133" max="5134" width="4.85546875" style="1" customWidth="1"/>
    <col min="5135" max="5135" width="8.140625" style="1" customWidth="1"/>
    <col min="5136" max="5136" width="7.7109375" style="1" customWidth="1"/>
    <col min="5137" max="5137" width="6.5703125" style="1" customWidth="1"/>
    <col min="5138" max="5139" width="3.7109375" style="1" customWidth="1"/>
    <col min="5140" max="5140" width="8.140625" style="1" customWidth="1"/>
    <col min="5141" max="5142" width="8" style="1" customWidth="1"/>
    <col min="5143" max="5144" width="4.7109375" style="1" customWidth="1"/>
    <col min="5145" max="5145" width="6.42578125" style="1" customWidth="1"/>
    <col min="5146" max="5146" width="1.140625" style="1" customWidth="1"/>
    <col min="5147" max="5147" width="5.5703125" style="1" customWidth="1"/>
    <col min="5148" max="5376" width="9.140625" style="1"/>
    <col min="5377" max="5377" width="13.28515625" style="1" customWidth="1"/>
    <col min="5378" max="5379" width="8.140625" style="1" customWidth="1"/>
    <col min="5380" max="5380" width="5.140625" style="1" customWidth="1"/>
    <col min="5381" max="5381" width="5" style="1" customWidth="1"/>
    <col min="5382" max="5383" width="5.28515625" style="1" customWidth="1"/>
    <col min="5384" max="5384" width="5" style="1" customWidth="1"/>
    <col min="5385" max="5385" width="6.7109375" style="1" customWidth="1"/>
    <col min="5386" max="5386" width="5.42578125" style="1" customWidth="1"/>
    <col min="5387" max="5388" width="7.28515625" style="1" customWidth="1"/>
    <col min="5389" max="5390" width="4.85546875" style="1" customWidth="1"/>
    <col min="5391" max="5391" width="8.140625" style="1" customWidth="1"/>
    <col min="5392" max="5392" width="7.7109375" style="1" customWidth="1"/>
    <col min="5393" max="5393" width="6.5703125" style="1" customWidth="1"/>
    <col min="5394" max="5395" width="3.7109375" style="1" customWidth="1"/>
    <col min="5396" max="5396" width="8.140625" style="1" customWidth="1"/>
    <col min="5397" max="5398" width="8" style="1" customWidth="1"/>
    <col min="5399" max="5400" width="4.7109375" style="1" customWidth="1"/>
    <col min="5401" max="5401" width="6.42578125" style="1" customWidth="1"/>
    <col min="5402" max="5402" width="1.140625" style="1" customWidth="1"/>
    <col min="5403" max="5403" width="5.5703125" style="1" customWidth="1"/>
    <col min="5404" max="5632" width="9.140625" style="1"/>
    <col min="5633" max="5633" width="13.28515625" style="1" customWidth="1"/>
    <col min="5634" max="5635" width="8.140625" style="1" customWidth="1"/>
    <col min="5636" max="5636" width="5.140625" style="1" customWidth="1"/>
    <col min="5637" max="5637" width="5" style="1" customWidth="1"/>
    <col min="5638" max="5639" width="5.28515625" style="1" customWidth="1"/>
    <col min="5640" max="5640" width="5" style="1" customWidth="1"/>
    <col min="5641" max="5641" width="6.7109375" style="1" customWidth="1"/>
    <col min="5642" max="5642" width="5.42578125" style="1" customWidth="1"/>
    <col min="5643" max="5644" width="7.28515625" style="1" customWidth="1"/>
    <col min="5645" max="5646" width="4.85546875" style="1" customWidth="1"/>
    <col min="5647" max="5647" width="8.140625" style="1" customWidth="1"/>
    <col min="5648" max="5648" width="7.7109375" style="1" customWidth="1"/>
    <col min="5649" max="5649" width="6.5703125" style="1" customWidth="1"/>
    <col min="5650" max="5651" width="3.7109375" style="1" customWidth="1"/>
    <col min="5652" max="5652" width="8.140625" style="1" customWidth="1"/>
    <col min="5653" max="5654" width="8" style="1" customWidth="1"/>
    <col min="5655" max="5656" width="4.7109375" style="1" customWidth="1"/>
    <col min="5657" max="5657" width="6.42578125" style="1" customWidth="1"/>
    <col min="5658" max="5658" width="1.140625" style="1" customWidth="1"/>
    <col min="5659" max="5659" width="5.5703125" style="1" customWidth="1"/>
    <col min="5660" max="5888" width="9.140625" style="1"/>
    <col min="5889" max="5889" width="13.28515625" style="1" customWidth="1"/>
    <col min="5890" max="5891" width="8.140625" style="1" customWidth="1"/>
    <col min="5892" max="5892" width="5.140625" style="1" customWidth="1"/>
    <col min="5893" max="5893" width="5" style="1" customWidth="1"/>
    <col min="5894" max="5895" width="5.28515625" style="1" customWidth="1"/>
    <col min="5896" max="5896" width="5" style="1" customWidth="1"/>
    <col min="5897" max="5897" width="6.7109375" style="1" customWidth="1"/>
    <col min="5898" max="5898" width="5.42578125" style="1" customWidth="1"/>
    <col min="5899" max="5900" width="7.28515625" style="1" customWidth="1"/>
    <col min="5901" max="5902" width="4.85546875" style="1" customWidth="1"/>
    <col min="5903" max="5903" width="8.140625" style="1" customWidth="1"/>
    <col min="5904" max="5904" width="7.7109375" style="1" customWidth="1"/>
    <col min="5905" max="5905" width="6.5703125" style="1" customWidth="1"/>
    <col min="5906" max="5907" width="3.7109375" style="1" customWidth="1"/>
    <col min="5908" max="5908" width="8.140625" style="1" customWidth="1"/>
    <col min="5909" max="5910" width="8" style="1" customWidth="1"/>
    <col min="5911" max="5912" width="4.7109375" style="1" customWidth="1"/>
    <col min="5913" max="5913" width="6.42578125" style="1" customWidth="1"/>
    <col min="5914" max="5914" width="1.140625" style="1" customWidth="1"/>
    <col min="5915" max="5915" width="5.5703125" style="1" customWidth="1"/>
    <col min="5916" max="6144" width="9.140625" style="1"/>
    <col min="6145" max="6145" width="13.28515625" style="1" customWidth="1"/>
    <col min="6146" max="6147" width="8.140625" style="1" customWidth="1"/>
    <col min="6148" max="6148" width="5.140625" style="1" customWidth="1"/>
    <col min="6149" max="6149" width="5" style="1" customWidth="1"/>
    <col min="6150" max="6151" width="5.28515625" style="1" customWidth="1"/>
    <col min="6152" max="6152" width="5" style="1" customWidth="1"/>
    <col min="6153" max="6153" width="6.7109375" style="1" customWidth="1"/>
    <col min="6154" max="6154" width="5.42578125" style="1" customWidth="1"/>
    <col min="6155" max="6156" width="7.28515625" style="1" customWidth="1"/>
    <col min="6157" max="6158" width="4.85546875" style="1" customWidth="1"/>
    <col min="6159" max="6159" width="8.140625" style="1" customWidth="1"/>
    <col min="6160" max="6160" width="7.7109375" style="1" customWidth="1"/>
    <col min="6161" max="6161" width="6.5703125" style="1" customWidth="1"/>
    <col min="6162" max="6163" width="3.7109375" style="1" customWidth="1"/>
    <col min="6164" max="6164" width="8.140625" style="1" customWidth="1"/>
    <col min="6165" max="6166" width="8" style="1" customWidth="1"/>
    <col min="6167" max="6168" width="4.7109375" style="1" customWidth="1"/>
    <col min="6169" max="6169" width="6.42578125" style="1" customWidth="1"/>
    <col min="6170" max="6170" width="1.140625" style="1" customWidth="1"/>
    <col min="6171" max="6171" width="5.5703125" style="1" customWidth="1"/>
    <col min="6172" max="6400" width="9.140625" style="1"/>
    <col min="6401" max="6401" width="13.28515625" style="1" customWidth="1"/>
    <col min="6402" max="6403" width="8.140625" style="1" customWidth="1"/>
    <col min="6404" max="6404" width="5.140625" style="1" customWidth="1"/>
    <col min="6405" max="6405" width="5" style="1" customWidth="1"/>
    <col min="6406" max="6407" width="5.28515625" style="1" customWidth="1"/>
    <col min="6408" max="6408" width="5" style="1" customWidth="1"/>
    <col min="6409" max="6409" width="6.7109375" style="1" customWidth="1"/>
    <col min="6410" max="6410" width="5.42578125" style="1" customWidth="1"/>
    <col min="6411" max="6412" width="7.28515625" style="1" customWidth="1"/>
    <col min="6413" max="6414" width="4.85546875" style="1" customWidth="1"/>
    <col min="6415" max="6415" width="8.140625" style="1" customWidth="1"/>
    <col min="6416" max="6416" width="7.7109375" style="1" customWidth="1"/>
    <col min="6417" max="6417" width="6.5703125" style="1" customWidth="1"/>
    <col min="6418" max="6419" width="3.7109375" style="1" customWidth="1"/>
    <col min="6420" max="6420" width="8.140625" style="1" customWidth="1"/>
    <col min="6421" max="6422" width="8" style="1" customWidth="1"/>
    <col min="6423" max="6424" width="4.7109375" style="1" customWidth="1"/>
    <col min="6425" max="6425" width="6.42578125" style="1" customWidth="1"/>
    <col min="6426" max="6426" width="1.140625" style="1" customWidth="1"/>
    <col min="6427" max="6427" width="5.5703125" style="1" customWidth="1"/>
    <col min="6428" max="6656" width="9.140625" style="1"/>
    <col min="6657" max="6657" width="13.28515625" style="1" customWidth="1"/>
    <col min="6658" max="6659" width="8.140625" style="1" customWidth="1"/>
    <col min="6660" max="6660" width="5.140625" style="1" customWidth="1"/>
    <col min="6661" max="6661" width="5" style="1" customWidth="1"/>
    <col min="6662" max="6663" width="5.28515625" style="1" customWidth="1"/>
    <col min="6664" max="6664" width="5" style="1" customWidth="1"/>
    <col min="6665" max="6665" width="6.7109375" style="1" customWidth="1"/>
    <col min="6666" max="6666" width="5.42578125" style="1" customWidth="1"/>
    <col min="6667" max="6668" width="7.28515625" style="1" customWidth="1"/>
    <col min="6669" max="6670" width="4.85546875" style="1" customWidth="1"/>
    <col min="6671" max="6671" width="8.140625" style="1" customWidth="1"/>
    <col min="6672" max="6672" width="7.7109375" style="1" customWidth="1"/>
    <col min="6673" max="6673" width="6.5703125" style="1" customWidth="1"/>
    <col min="6674" max="6675" width="3.7109375" style="1" customWidth="1"/>
    <col min="6676" max="6676" width="8.140625" style="1" customWidth="1"/>
    <col min="6677" max="6678" width="8" style="1" customWidth="1"/>
    <col min="6679" max="6680" width="4.7109375" style="1" customWidth="1"/>
    <col min="6681" max="6681" width="6.42578125" style="1" customWidth="1"/>
    <col min="6682" max="6682" width="1.140625" style="1" customWidth="1"/>
    <col min="6683" max="6683" width="5.5703125" style="1" customWidth="1"/>
    <col min="6684" max="6912" width="9.140625" style="1"/>
    <col min="6913" max="6913" width="13.28515625" style="1" customWidth="1"/>
    <col min="6914" max="6915" width="8.140625" style="1" customWidth="1"/>
    <col min="6916" max="6916" width="5.140625" style="1" customWidth="1"/>
    <col min="6917" max="6917" width="5" style="1" customWidth="1"/>
    <col min="6918" max="6919" width="5.28515625" style="1" customWidth="1"/>
    <col min="6920" max="6920" width="5" style="1" customWidth="1"/>
    <col min="6921" max="6921" width="6.7109375" style="1" customWidth="1"/>
    <col min="6922" max="6922" width="5.42578125" style="1" customWidth="1"/>
    <col min="6923" max="6924" width="7.28515625" style="1" customWidth="1"/>
    <col min="6925" max="6926" width="4.85546875" style="1" customWidth="1"/>
    <col min="6927" max="6927" width="8.140625" style="1" customWidth="1"/>
    <col min="6928" max="6928" width="7.7109375" style="1" customWidth="1"/>
    <col min="6929" max="6929" width="6.5703125" style="1" customWidth="1"/>
    <col min="6930" max="6931" width="3.7109375" style="1" customWidth="1"/>
    <col min="6932" max="6932" width="8.140625" style="1" customWidth="1"/>
    <col min="6933" max="6934" width="8" style="1" customWidth="1"/>
    <col min="6935" max="6936" width="4.7109375" style="1" customWidth="1"/>
    <col min="6937" max="6937" width="6.42578125" style="1" customWidth="1"/>
    <col min="6938" max="6938" width="1.140625" style="1" customWidth="1"/>
    <col min="6939" max="6939" width="5.5703125" style="1" customWidth="1"/>
    <col min="6940" max="7168" width="9.140625" style="1"/>
    <col min="7169" max="7169" width="13.28515625" style="1" customWidth="1"/>
    <col min="7170" max="7171" width="8.140625" style="1" customWidth="1"/>
    <col min="7172" max="7172" width="5.140625" style="1" customWidth="1"/>
    <col min="7173" max="7173" width="5" style="1" customWidth="1"/>
    <col min="7174" max="7175" width="5.28515625" style="1" customWidth="1"/>
    <col min="7176" max="7176" width="5" style="1" customWidth="1"/>
    <col min="7177" max="7177" width="6.7109375" style="1" customWidth="1"/>
    <col min="7178" max="7178" width="5.42578125" style="1" customWidth="1"/>
    <col min="7179" max="7180" width="7.28515625" style="1" customWidth="1"/>
    <col min="7181" max="7182" width="4.85546875" style="1" customWidth="1"/>
    <col min="7183" max="7183" width="8.140625" style="1" customWidth="1"/>
    <col min="7184" max="7184" width="7.7109375" style="1" customWidth="1"/>
    <col min="7185" max="7185" width="6.5703125" style="1" customWidth="1"/>
    <col min="7186" max="7187" width="3.7109375" style="1" customWidth="1"/>
    <col min="7188" max="7188" width="8.140625" style="1" customWidth="1"/>
    <col min="7189" max="7190" width="8" style="1" customWidth="1"/>
    <col min="7191" max="7192" width="4.7109375" style="1" customWidth="1"/>
    <col min="7193" max="7193" width="6.42578125" style="1" customWidth="1"/>
    <col min="7194" max="7194" width="1.140625" style="1" customWidth="1"/>
    <col min="7195" max="7195" width="5.5703125" style="1" customWidth="1"/>
    <col min="7196" max="7424" width="9.140625" style="1"/>
    <col min="7425" max="7425" width="13.28515625" style="1" customWidth="1"/>
    <col min="7426" max="7427" width="8.140625" style="1" customWidth="1"/>
    <col min="7428" max="7428" width="5.140625" style="1" customWidth="1"/>
    <col min="7429" max="7429" width="5" style="1" customWidth="1"/>
    <col min="7430" max="7431" width="5.28515625" style="1" customWidth="1"/>
    <col min="7432" max="7432" width="5" style="1" customWidth="1"/>
    <col min="7433" max="7433" width="6.7109375" style="1" customWidth="1"/>
    <col min="7434" max="7434" width="5.42578125" style="1" customWidth="1"/>
    <col min="7435" max="7436" width="7.28515625" style="1" customWidth="1"/>
    <col min="7437" max="7438" width="4.85546875" style="1" customWidth="1"/>
    <col min="7439" max="7439" width="8.140625" style="1" customWidth="1"/>
    <col min="7440" max="7440" width="7.7109375" style="1" customWidth="1"/>
    <col min="7441" max="7441" width="6.5703125" style="1" customWidth="1"/>
    <col min="7442" max="7443" width="3.7109375" style="1" customWidth="1"/>
    <col min="7444" max="7444" width="8.140625" style="1" customWidth="1"/>
    <col min="7445" max="7446" width="8" style="1" customWidth="1"/>
    <col min="7447" max="7448" width="4.7109375" style="1" customWidth="1"/>
    <col min="7449" max="7449" width="6.42578125" style="1" customWidth="1"/>
    <col min="7450" max="7450" width="1.140625" style="1" customWidth="1"/>
    <col min="7451" max="7451" width="5.5703125" style="1" customWidth="1"/>
    <col min="7452" max="7680" width="9.140625" style="1"/>
    <col min="7681" max="7681" width="13.28515625" style="1" customWidth="1"/>
    <col min="7682" max="7683" width="8.140625" style="1" customWidth="1"/>
    <col min="7684" max="7684" width="5.140625" style="1" customWidth="1"/>
    <col min="7685" max="7685" width="5" style="1" customWidth="1"/>
    <col min="7686" max="7687" width="5.28515625" style="1" customWidth="1"/>
    <col min="7688" max="7688" width="5" style="1" customWidth="1"/>
    <col min="7689" max="7689" width="6.7109375" style="1" customWidth="1"/>
    <col min="7690" max="7690" width="5.42578125" style="1" customWidth="1"/>
    <col min="7691" max="7692" width="7.28515625" style="1" customWidth="1"/>
    <col min="7693" max="7694" width="4.85546875" style="1" customWidth="1"/>
    <col min="7695" max="7695" width="8.140625" style="1" customWidth="1"/>
    <col min="7696" max="7696" width="7.7109375" style="1" customWidth="1"/>
    <col min="7697" max="7697" width="6.5703125" style="1" customWidth="1"/>
    <col min="7698" max="7699" width="3.7109375" style="1" customWidth="1"/>
    <col min="7700" max="7700" width="8.140625" style="1" customWidth="1"/>
    <col min="7701" max="7702" width="8" style="1" customWidth="1"/>
    <col min="7703" max="7704" width="4.7109375" style="1" customWidth="1"/>
    <col min="7705" max="7705" width="6.42578125" style="1" customWidth="1"/>
    <col min="7706" max="7706" width="1.140625" style="1" customWidth="1"/>
    <col min="7707" max="7707" width="5.5703125" style="1" customWidth="1"/>
    <col min="7708" max="7936" width="9.140625" style="1"/>
    <col min="7937" max="7937" width="13.28515625" style="1" customWidth="1"/>
    <col min="7938" max="7939" width="8.140625" style="1" customWidth="1"/>
    <col min="7940" max="7940" width="5.140625" style="1" customWidth="1"/>
    <col min="7941" max="7941" width="5" style="1" customWidth="1"/>
    <col min="7942" max="7943" width="5.28515625" style="1" customWidth="1"/>
    <col min="7944" max="7944" width="5" style="1" customWidth="1"/>
    <col min="7945" max="7945" width="6.7109375" style="1" customWidth="1"/>
    <col min="7946" max="7946" width="5.42578125" style="1" customWidth="1"/>
    <col min="7947" max="7948" width="7.28515625" style="1" customWidth="1"/>
    <col min="7949" max="7950" width="4.85546875" style="1" customWidth="1"/>
    <col min="7951" max="7951" width="8.140625" style="1" customWidth="1"/>
    <col min="7952" max="7952" width="7.7109375" style="1" customWidth="1"/>
    <col min="7953" max="7953" width="6.5703125" style="1" customWidth="1"/>
    <col min="7954" max="7955" width="3.7109375" style="1" customWidth="1"/>
    <col min="7956" max="7956" width="8.140625" style="1" customWidth="1"/>
    <col min="7957" max="7958" width="8" style="1" customWidth="1"/>
    <col min="7959" max="7960" width="4.7109375" style="1" customWidth="1"/>
    <col min="7961" max="7961" width="6.42578125" style="1" customWidth="1"/>
    <col min="7962" max="7962" width="1.140625" style="1" customWidth="1"/>
    <col min="7963" max="7963" width="5.5703125" style="1" customWidth="1"/>
    <col min="7964" max="8192" width="9.140625" style="1"/>
    <col min="8193" max="8193" width="13.28515625" style="1" customWidth="1"/>
    <col min="8194" max="8195" width="8.140625" style="1" customWidth="1"/>
    <col min="8196" max="8196" width="5.140625" style="1" customWidth="1"/>
    <col min="8197" max="8197" width="5" style="1" customWidth="1"/>
    <col min="8198" max="8199" width="5.28515625" style="1" customWidth="1"/>
    <col min="8200" max="8200" width="5" style="1" customWidth="1"/>
    <col min="8201" max="8201" width="6.7109375" style="1" customWidth="1"/>
    <col min="8202" max="8202" width="5.42578125" style="1" customWidth="1"/>
    <col min="8203" max="8204" width="7.28515625" style="1" customWidth="1"/>
    <col min="8205" max="8206" width="4.85546875" style="1" customWidth="1"/>
    <col min="8207" max="8207" width="8.140625" style="1" customWidth="1"/>
    <col min="8208" max="8208" width="7.7109375" style="1" customWidth="1"/>
    <col min="8209" max="8209" width="6.5703125" style="1" customWidth="1"/>
    <col min="8210" max="8211" width="3.7109375" style="1" customWidth="1"/>
    <col min="8212" max="8212" width="8.140625" style="1" customWidth="1"/>
    <col min="8213" max="8214" width="8" style="1" customWidth="1"/>
    <col min="8215" max="8216" width="4.7109375" style="1" customWidth="1"/>
    <col min="8217" max="8217" width="6.42578125" style="1" customWidth="1"/>
    <col min="8218" max="8218" width="1.140625" style="1" customWidth="1"/>
    <col min="8219" max="8219" width="5.5703125" style="1" customWidth="1"/>
    <col min="8220" max="8448" width="9.140625" style="1"/>
    <col min="8449" max="8449" width="13.28515625" style="1" customWidth="1"/>
    <col min="8450" max="8451" width="8.140625" style="1" customWidth="1"/>
    <col min="8452" max="8452" width="5.140625" style="1" customWidth="1"/>
    <col min="8453" max="8453" width="5" style="1" customWidth="1"/>
    <col min="8454" max="8455" width="5.28515625" style="1" customWidth="1"/>
    <col min="8456" max="8456" width="5" style="1" customWidth="1"/>
    <col min="8457" max="8457" width="6.7109375" style="1" customWidth="1"/>
    <col min="8458" max="8458" width="5.42578125" style="1" customWidth="1"/>
    <col min="8459" max="8460" width="7.28515625" style="1" customWidth="1"/>
    <col min="8461" max="8462" width="4.85546875" style="1" customWidth="1"/>
    <col min="8463" max="8463" width="8.140625" style="1" customWidth="1"/>
    <col min="8464" max="8464" width="7.7109375" style="1" customWidth="1"/>
    <col min="8465" max="8465" width="6.5703125" style="1" customWidth="1"/>
    <col min="8466" max="8467" width="3.7109375" style="1" customWidth="1"/>
    <col min="8468" max="8468" width="8.140625" style="1" customWidth="1"/>
    <col min="8469" max="8470" width="8" style="1" customWidth="1"/>
    <col min="8471" max="8472" width="4.7109375" style="1" customWidth="1"/>
    <col min="8473" max="8473" width="6.42578125" style="1" customWidth="1"/>
    <col min="8474" max="8474" width="1.140625" style="1" customWidth="1"/>
    <col min="8475" max="8475" width="5.5703125" style="1" customWidth="1"/>
    <col min="8476" max="8704" width="9.140625" style="1"/>
    <col min="8705" max="8705" width="13.28515625" style="1" customWidth="1"/>
    <col min="8706" max="8707" width="8.140625" style="1" customWidth="1"/>
    <col min="8708" max="8708" width="5.140625" style="1" customWidth="1"/>
    <col min="8709" max="8709" width="5" style="1" customWidth="1"/>
    <col min="8710" max="8711" width="5.28515625" style="1" customWidth="1"/>
    <col min="8712" max="8712" width="5" style="1" customWidth="1"/>
    <col min="8713" max="8713" width="6.7109375" style="1" customWidth="1"/>
    <col min="8714" max="8714" width="5.42578125" style="1" customWidth="1"/>
    <col min="8715" max="8716" width="7.28515625" style="1" customWidth="1"/>
    <col min="8717" max="8718" width="4.85546875" style="1" customWidth="1"/>
    <col min="8719" max="8719" width="8.140625" style="1" customWidth="1"/>
    <col min="8720" max="8720" width="7.7109375" style="1" customWidth="1"/>
    <col min="8721" max="8721" width="6.5703125" style="1" customWidth="1"/>
    <col min="8722" max="8723" width="3.7109375" style="1" customWidth="1"/>
    <col min="8724" max="8724" width="8.140625" style="1" customWidth="1"/>
    <col min="8725" max="8726" width="8" style="1" customWidth="1"/>
    <col min="8727" max="8728" width="4.7109375" style="1" customWidth="1"/>
    <col min="8729" max="8729" width="6.42578125" style="1" customWidth="1"/>
    <col min="8730" max="8730" width="1.140625" style="1" customWidth="1"/>
    <col min="8731" max="8731" width="5.5703125" style="1" customWidth="1"/>
    <col min="8732" max="8960" width="9.140625" style="1"/>
    <col min="8961" max="8961" width="13.28515625" style="1" customWidth="1"/>
    <col min="8962" max="8963" width="8.140625" style="1" customWidth="1"/>
    <col min="8964" max="8964" width="5.140625" style="1" customWidth="1"/>
    <col min="8965" max="8965" width="5" style="1" customWidth="1"/>
    <col min="8966" max="8967" width="5.28515625" style="1" customWidth="1"/>
    <col min="8968" max="8968" width="5" style="1" customWidth="1"/>
    <col min="8969" max="8969" width="6.7109375" style="1" customWidth="1"/>
    <col min="8970" max="8970" width="5.42578125" style="1" customWidth="1"/>
    <col min="8971" max="8972" width="7.28515625" style="1" customWidth="1"/>
    <col min="8973" max="8974" width="4.85546875" style="1" customWidth="1"/>
    <col min="8975" max="8975" width="8.140625" style="1" customWidth="1"/>
    <col min="8976" max="8976" width="7.7109375" style="1" customWidth="1"/>
    <col min="8977" max="8977" width="6.5703125" style="1" customWidth="1"/>
    <col min="8978" max="8979" width="3.7109375" style="1" customWidth="1"/>
    <col min="8980" max="8980" width="8.140625" style="1" customWidth="1"/>
    <col min="8981" max="8982" width="8" style="1" customWidth="1"/>
    <col min="8983" max="8984" width="4.7109375" style="1" customWidth="1"/>
    <col min="8985" max="8985" width="6.42578125" style="1" customWidth="1"/>
    <col min="8986" max="8986" width="1.140625" style="1" customWidth="1"/>
    <col min="8987" max="8987" width="5.5703125" style="1" customWidth="1"/>
    <col min="8988" max="9216" width="9.140625" style="1"/>
    <col min="9217" max="9217" width="13.28515625" style="1" customWidth="1"/>
    <col min="9218" max="9219" width="8.140625" style="1" customWidth="1"/>
    <col min="9220" max="9220" width="5.140625" style="1" customWidth="1"/>
    <col min="9221" max="9221" width="5" style="1" customWidth="1"/>
    <col min="9222" max="9223" width="5.28515625" style="1" customWidth="1"/>
    <col min="9224" max="9224" width="5" style="1" customWidth="1"/>
    <col min="9225" max="9225" width="6.7109375" style="1" customWidth="1"/>
    <col min="9226" max="9226" width="5.42578125" style="1" customWidth="1"/>
    <col min="9227" max="9228" width="7.28515625" style="1" customWidth="1"/>
    <col min="9229" max="9230" width="4.85546875" style="1" customWidth="1"/>
    <col min="9231" max="9231" width="8.140625" style="1" customWidth="1"/>
    <col min="9232" max="9232" width="7.7109375" style="1" customWidth="1"/>
    <col min="9233" max="9233" width="6.5703125" style="1" customWidth="1"/>
    <col min="9234" max="9235" width="3.7109375" style="1" customWidth="1"/>
    <col min="9236" max="9236" width="8.140625" style="1" customWidth="1"/>
    <col min="9237" max="9238" width="8" style="1" customWidth="1"/>
    <col min="9239" max="9240" width="4.7109375" style="1" customWidth="1"/>
    <col min="9241" max="9241" width="6.42578125" style="1" customWidth="1"/>
    <col min="9242" max="9242" width="1.140625" style="1" customWidth="1"/>
    <col min="9243" max="9243" width="5.5703125" style="1" customWidth="1"/>
    <col min="9244" max="9472" width="9.140625" style="1"/>
    <col min="9473" max="9473" width="13.28515625" style="1" customWidth="1"/>
    <col min="9474" max="9475" width="8.140625" style="1" customWidth="1"/>
    <col min="9476" max="9476" width="5.140625" style="1" customWidth="1"/>
    <col min="9477" max="9477" width="5" style="1" customWidth="1"/>
    <col min="9478" max="9479" width="5.28515625" style="1" customWidth="1"/>
    <col min="9480" max="9480" width="5" style="1" customWidth="1"/>
    <col min="9481" max="9481" width="6.7109375" style="1" customWidth="1"/>
    <col min="9482" max="9482" width="5.42578125" style="1" customWidth="1"/>
    <col min="9483" max="9484" width="7.28515625" style="1" customWidth="1"/>
    <col min="9485" max="9486" width="4.85546875" style="1" customWidth="1"/>
    <col min="9487" max="9487" width="8.140625" style="1" customWidth="1"/>
    <col min="9488" max="9488" width="7.7109375" style="1" customWidth="1"/>
    <col min="9489" max="9489" width="6.5703125" style="1" customWidth="1"/>
    <col min="9490" max="9491" width="3.7109375" style="1" customWidth="1"/>
    <col min="9492" max="9492" width="8.140625" style="1" customWidth="1"/>
    <col min="9493" max="9494" width="8" style="1" customWidth="1"/>
    <col min="9495" max="9496" width="4.7109375" style="1" customWidth="1"/>
    <col min="9497" max="9497" width="6.42578125" style="1" customWidth="1"/>
    <col min="9498" max="9498" width="1.140625" style="1" customWidth="1"/>
    <col min="9499" max="9499" width="5.5703125" style="1" customWidth="1"/>
    <col min="9500" max="9728" width="9.140625" style="1"/>
    <col min="9729" max="9729" width="13.28515625" style="1" customWidth="1"/>
    <col min="9730" max="9731" width="8.140625" style="1" customWidth="1"/>
    <col min="9732" max="9732" width="5.140625" style="1" customWidth="1"/>
    <col min="9733" max="9733" width="5" style="1" customWidth="1"/>
    <col min="9734" max="9735" width="5.28515625" style="1" customWidth="1"/>
    <col min="9736" max="9736" width="5" style="1" customWidth="1"/>
    <col min="9737" max="9737" width="6.7109375" style="1" customWidth="1"/>
    <col min="9738" max="9738" width="5.42578125" style="1" customWidth="1"/>
    <col min="9739" max="9740" width="7.28515625" style="1" customWidth="1"/>
    <col min="9741" max="9742" width="4.85546875" style="1" customWidth="1"/>
    <col min="9743" max="9743" width="8.140625" style="1" customWidth="1"/>
    <col min="9744" max="9744" width="7.7109375" style="1" customWidth="1"/>
    <col min="9745" max="9745" width="6.5703125" style="1" customWidth="1"/>
    <col min="9746" max="9747" width="3.7109375" style="1" customWidth="1"/>
    <col min="9748" max="9748" width="8.140625" style="1" customWidth="1"/>
    <col min="9749" max="9750" width="8" style="1" customWidth="1"/>
    <col min="9751" max="9752" width="4.7109375" style="1" customWidth="1"/>
    <col min="9753" max="9753" width="6.42578125" style="1" customWidth="1"/>
    <col min="9754" max="9754" width="1.140625" style="1" customWidth="1"/>
    <col min="9755" max="9755" width="5.5703125" style="1" customWidth="1"/>
    <col min="9756" max="9984" width="9.140625" style="1"/>
    <col min="9985" max="9985" width="13.28515625" style="1" customWidth="1"/>
    <col min="9986" max="9987" width="8.140625" style="1" customWidth="1"/>
    <col min="9988" max="9988" width="5.140625" style="1" customWidth="1"/>
    <col min="9989" max="9989" width="5" style="1" customWidth="1"/>
    <col min="9990" max="9991" width="5.28515625" style="1" customWidth="1"/>
    <col min="9992" max="9992" width="5" style="1" customWidth="1"/>
    <col min="9993" max="9993" width="6.7109375" style="1" customWidth="1"/>
    <col min="9994" max="9994" width="5.42578125" style="1" customWidth="1"/>
    <col min="9995" max="9996" width="7.28515625" style="1" customWidth="1"/>
    <col min="9997" max="9998" width="4.85546875" style="1" customWidth="1"/>
    <col min="9999" max="9999" width="8.140625" style="1" customWidth="1"/>
    <col min="10000" max="10000" width="7.7109375" style="1" customWidth="1"/>
    <col min="10001" max="10001" width="6.5703125" style="1" customWidth="1"/>
    <col min="10002" max="10003" width="3.7109375" style="1" customWidth="1"/>
    <col min="10004" max="10004" width="8.140625" style="1" customWidth="1"/>
    <col min="10005" max="10006" width="8" style="1" customWidth="1"/>
    <col min="10007" max="10008" width="4.7109375" style="1" customWidth="1"/>
    <col min="10009" max="10009" width="6.42578125" style="1" customWidth="1"/>
    <col min="10010" max="10010" width="1.140625" style="1" customWidth="1"/>
    <col min="10011" max="10011" width="5.5703125" style="1" customWidth="1"/>
    <col min="10012" max="10240" width="9.140625" style="1"/>
    <col min="10241" max="10241" width="13.28515625" style="1" customWidth="1"/>
    <col min="10242" max="10243" width="8.140625" style="1" customWidth="1"/>
    <col min="10244" max="10244" width="5.140625" style="1" customWidth="1"/>
    <col min="10245" max="10245" width="5" style="1" customWidth="1"/>
    <col min="10246" max="10247" width="5.28515625" style="1" customWidth="1"/>
    <col min="10248" max="10248" width="5" style="1" customWidth="1"/>
    <col min="10249" max="10249" width="6.7109375" style="1" customWidth="1"/>
    <col min="10250" max="10250" width="5.42578125" style="1" customWidth="1"/>
    <col min="10251" max="10252" width="7.28515625" style="1" customWidth="1"/>
    <col min="10253" max="10254" width="4.85546875" style="1" customWidth="1"/>
    <col min="10255" max="10255" width="8.140625" style="1" customWidth="1"/>
    <col min="10256" max="10256" width="7.7109375" style="1" customWidth="1"/>
    <col min="10257" max="10257" width="6.5703125" style="1" customWidth="1"/>
    <col min="10258" max="10259" width="3.7109375" style="1" customWidth="1"/>
    <col min="10260" max="10260" width="8.140625" style="1" customWidth="1"/>
    <col min="10261" max="10262" width="8" style="1" customWidth="1"/>
    <col min="10263" max="10264" width="4.7109375" style="1" customWidth="1"/>
    <col min="10265" max="10265" width="6.42578125" style="1" customWidth="1"/>
    <col min="10266" max="10266" width="1.140625" style="1" customWidth="1"/>
    <col min="10267" max="10267" width="5.5703125" style="1" customWidth="1"/>
    <col min="10268" max="10496" width="9.140625" style="1"/>
    <col min="10497" max="10497" width="13.28515625" style="1" customWidth="1"/>
    <col min="10498" max="10499" width="8.140625" style="1" customWidth="1"/>
    <col min="10500" max="10500" width="5.140625" style="1" customWidth="1"/>
    <col min="10501" max="10501" width="5" style="1" customWidth="1"/>
    <col min="10502" max="10503" width="5.28515625" style="1" customWidth="1"/>
    <col min="10504" max="10504" width="5" style="1" customWidth="1"/>
    <col min="10505" max="10505" width="6.7109375" style="1" customWidth="1"/>
    <col min="10506" max="10506" width="5.42578125" style="1" customWidth="1"/>
    <col min="10507" max="10508" width="7.28515625" style="1" customWidth="1"/>
    <col min="10509" max="10510" width="4.85546875" style="1" customWidth="1"/>
    <col min="10511" max="10511" width="8.140625" style="1" customWidth="1"/>
    <col min="10512" max="10512" width="7.7109375" style="1" customWidth="1"/>
    <col min="10513" max="10513" width="6.5703125" style="1" customWidth="1"/>
    <col min="10514" max="10515" width="3.7109375" style="1" customWidth="1"/>
    <col min="10516" max="10516" width="8.140625" style="1" customWidth="1"/>
    <col min="10517" max="10518" width="8" style="1" customWidth="1"/>
    <col min="10519" max="10520" width="4.7109375" style="1" customWidth="1"/>
    <col min="10521" max="10521" width="6.42578125" style="1" customWidth="1"/>
    <col min="10522" max="10522" width="1.140625" style="1" customWidth="1"/>
    <col min="10523" max="10523" width="5.5703125" style="1" customWidth="1"/>
    <col min="10524" max="10752" width="9.140625" style="1"/>
    <col min="10753" max="10753" width="13.28515625" style="1" customWidth="1"/>
    <col min="10754" max="10755" width="8.140625" style="1" customWidth="1"/>
    <col min="10756" max="10756" width="5.140625" style="1" customWidth="1"/>
    <col min="10757" max="10757" width="5" style="1" customWidth="1"/>
    <col min="10758" max="10759" width="5.28515625" style="1" customWidth="1"/>
    <col min="10760" max="10760" width="5" style="1" customWidth="1"/>
    <col min="10761" max="10761" width="6.7109375" style="1" customWidth="1"/>
    <col min="10762" max="10762" width="5.42578125" style="1" customWidth="1"/>
    <col min="10763" max="10764" width="7.28515625" style="1" customWidth="1"/>
    <col min="10765" max="10766" width="4.85546875" style="1" customWidth="1"/>
    <col min="10767" max="10767" width="8.140625" style="1" customWidth="1"/>
    <col min="10768" max="10768" width="7.7109375" style="1" customWidth="1"/>
    <col min="10769" max="10769" width="6.5703125" style="1" customWidth="1"/>
    <col min="10770" max="10771" width="3.7109375" style="1" customWidth="1"/>
    <col min="10772" max="10772" width="8.140625" style="1" customWidth="1"/>
    <col min="10773" max="10774" width="8" style="1" customWidth="1"/>
    <col min="10775" max="10776" width="4.7109375" style="1" customWidth="1"/>
    <col min="10777" max="10777" width="6.42578125" style="1" customWidth="1"/>
    <col min="10778" max="10778" width="1.140625" style="1" customWidth="1"/>
    <col min="10779" max="10779" width="5.5703125" style="1" customWidth="1"/>
    <col min="10780" max="11008" width="9.140625" style="1"/>
    <col min="11009" max="11009" width="13.28515625" style="1" customWidth="1"/>
    <col min="11010" max="11011" width="8.140625" style="1" customWidth="1"/>
    <col min="11012" max="11012" width="5.140625" style="1" customWidth="1"/>
    <col min="11013" max="11013" width="5" style="1" customWidth="1"/>
    <col min="11014" max="11015" width="5.28515625" style="1" customWidth="1"/>
    <col min="11016" max="11016" width="5" style="1" customWidth="1"/>
    <col min="11017" max="11017" width="6.7109375" style="1" customWidth="1"/>
    <col min="11018" max="11018" width="5.42578125" style="1" customWidth="1"/>
    <col min="11019" max="11020" width="7.28515625" style="1" customWidth="1"/>
    <col min="11021" max="11022" width="4.85546875" style="1" customWidth="1"/>
    <col min="11023" max="11023" width="8.140625" style="1" customWidth="1"/>
    <col min="11024" max="11024" width="7.7109375" style="1" customWidth="1"/>
    <col min="11025" max="11025" width="6.5703125" style="1" customWidth="1"/>
    <col min="11026" max="11027" width="3.7109375" style="1" customWidth="1"/>
    <col min="11028" max="11028" width="8.140625" style="1" customWidth="1"/>
    <col min="11029" max="11030" width="8" style="1" customWidth="1"/>
    <col min="11031" max="11032" width="4.7109375" style="1" customWidth="1"/>
    <col min="11033" max="11033" width="6.42578125" style="1" customWidth="1"/>
    <col min="11034" max="11034" width="1.140625" style="1" customWidth="1"/>
    <col min="11035" max="11035" width="5.5703125" style="1" customWidth="1"/>
    <col min="11036" max="11264" width="9.140625" style="1"/>
    <col min="11265" max="11265" width="13.28515625" style="1" customWidth="1"/>
    <col min="11266" max="11267" width="8.140625" style="1" customWidth="1"/>
    <col min="11268" max="11268" width="5.140625" style="1" customWidth="1"/>
    <col min="11269" max="11269" width="5" style="1" customWidth="1"/>
    <col min="11270" max="11271" width="5.28515625" style="1" customWidth="1"/>
    <col min="11272" max="11272" width="5" style="1" customWidth="1"/>
    <col min="11273" max="11273" width="6.7109375" style="1" customWidth="1"/>
    <col min="11274" max="11274" width="5.42578125" style="1" customWidth="1"/>
    <col min="11275" max="11276" width="7.28515625" style="1" customWidth="1"/>
    <col min="11277" max="11278" width="4.85546875" style="1" customWidth="1"/>
    <col min="11279" max="11279" width="8.140625" style="1" customWidth="1"/>
    <col min="11280" max="11280" width="7.7109375" style="1" customWidth="1"/>
    <col min="11281" max="11281" width="6.5703125" style="1" customWidth="1"/>
    <col min="11282" max="11283" width="3.7109375" style="1" customWidth="1"/>
    <col min="11284" max="11284" width="8.140625" style="1" customWidth="1"/>
    <col min="11285" max="11286" width="8" style="1" customWidth="1"/>
    <col min="11287" max="11288" width="4.7109375" style="1" customWidth="1"/>
    <col min="11289" max="11289" width="6.42578125" style="1" customWidth="1"/>
    <col min="11290" max="11290" width="1.140625" style="1" customWidth="1"/>
    <col min="11291" max="11291" width="5.5703125" style="1" customWidth="1"/>
    <col min="11292" max="11520" width="9.140625" style="1"/>
    <col min="11521" max="11521" width="13.28515625" style="1" customWidth="1"/>
    <col min="11522" max="11523" width="8.140625" style="1" customWidth="1"/>
    <col min="11524" max="11524" width="5.140625" style="1" customWidth="1"/>
    <col min="11525" max="11525" width="5" style="1" customWidth="1"/>
    <col min="11526" max="11527" width="5.28515625" style="1" customWidth="1"/>
    <col min="11528" max="11528" width="5" style="1" customWidth="1"/>
    <col min="11529" max="11529" width="6.7109375" style="1" customWidth="1"/>
    <col min="11530" max="11530" width="5.42578125" style="1" customWidth="1"/>
    <col min="11531" max="11532" width="7.28515625" style="1" customWidth="1"/>
    <col min="11533" max="11534" width="4.85546875" style="1" customWidth="1"/>
    <col min="11535" max="11535" width="8.140625" style="1" customWidth="1"/>
    <col min="11536" max="11536" width="7.7109375" style="1" customWidth="1"/>
    <col min="11537" max="11537" width="6.5703125" style="1" customWidth="1"/>
    <col min="11538" max="11539" width="3.7109375" style="1" customWidth="1"/>
    <col min="11540" max="11540" width="8.140625" style="1" customWidth="1"/>
    <col min="11541" max="11542" width="8" style="1" customWidth="1"/>
    <col min="11543" max="11544" width="4.7109375" style="1" customWidth="1"/>
    <col min="11545" max="11545" width="6.42578125" style="1" customWidth="1"/>
    <col min="11546" max="11546" width="1.140625" style="1" customWidth="1"/>
    <col min="11547" max="11547" width="5.5703125" style="1" customWidth="1"/>
    <col min="11548" max="11776" width="9.140625" style="1"/>
    <col min="11777" max="11777" width="13.28515625" style="1" customWidth="1"/>
    <col min="11778" max="11779" width="8.140625" style="1" customWidth="1"/>
    <col min="11780" max="11780" width="5.140625" style="1" customWidth="1"/>
    <col min="11781" max="11781" width="5" style="1" customWidth="1"/>
    <col min="11782" max="11783" width="5.28515625" style="1" customWidth="1"/>
    <col min="11784" max="11784" width="5" style="1" customWidth="1"/>
    <col min="11785" max="11785" width="6.7109375" style="1" customWidth="1"/>
    <col min="11786" max="11786" width="5.42578125" style="1" customWidth="1"/>
    <col min="11787" max="11788" width="7.28515625" style="1" customWidth="1"/>
    <col min="11789" max="11790" width="4.85546875" style="1" customWidth="1"/>
    <col min="11791" max="11791" width="8.140625" style="1" customWidth="1"/>
    <col min="11792" max="11792" width="7.7109375" style="1" customWidth="1"/>
    <col min="11793" max="11793" width="6.5703125" style="1" customWidth="1"/>
    <col min="11794" max="11795" width="3.7109375" style="1" customWidth="1"/>
    <col min="11796" max="11796" width="8.140625" style="1" customWidth="1"/>
    <col min="11797" max="11798" width="8" style="1" customWidth="1"/>
    <col min="11799" max="11800" width="4.7109375" style="1" customWidth="1"/>
    <col min="11801" max="11801" width="6.42578125" style="1" customWidth="1"/>
    <col min="11802" max="11802" width="1.140625" style="1" customWidth="1"/>
    <col min="11803" max="11803" width="5.5703125" style="1" customWidth="1"/>
    <col min="11804" max="12032" width="9.140625" style="1"/>
    <col min="12033" max="12033" width="13.28515625" style="1" customWidth="1"/>
    <col min="12034" max="12035" width="8.140625" style="1" customWidth="1"/>
    <col min="12036" max="12036" width="5.140625" style="1" customWidth="1"/>
    <col min="12037" max="12037" width="5" style="1" customWidth="1"/>
    <col min="12038" max="12039" width="5.28515625" style="1" customWidth="1"/>
    <col min="12040" max="12040" width="5" style="1" customWidth="1"/>
    <col min="12041" max="12041" width="6.7109375" style="1" customWidth="1"/>
    <col min="12042" max="12042" width="5.42578125" style="1" customWidth="1"/>
    <col min="12043" max="12044" width="7.28515625" style="1" customWidth="1"/>
    <col min="12045" max="12046" width="4.85546875" style="1" customWidth="1"/>
    <col min="12047" max="12047" width="8.140625" style="1" customWidth="1"/>
    <col min="12048" max="12048" width="7.7109375" style="1" customWidth="1"/>
    <col min="12049" max="12049" width="6.5703125" style="1" customWidth="1"/>
    <col min="12050" max="12051" width="3.7109375" style="1" customWidth="1"/>
    <col min="12052" max="12052" width="8.140625" style="1" customWidth="1"/>
    <col min="12053" max="12054" width="8" style="1" customWidth="1"/>
    <col min="12055" max="12056" width="4.7109375" style="1" customWidth="1"/>
    <col min="12057" max="12057" width="6.42578125" style="1" customWidth="1"/>
    <col min="12058" max="12058" width="1.140625" style="1" customWidth="1"/>
    <col min="12059" max="12059" width="5.5703125" style="1" customWidth="1"/>
    <col min="12060" max="12288" width="9.140625" style="1"/>
    <col min="12289" max="12289" width="13.28515625" style="1" customWidth="1"/>
    <col min="12290" max="12291" width="8.140625" style="1" customWidth="1"/>
    <col min="12292" max="12292" width="5.140625" style="1" customWidth="1"/>
    <col min="12293" max="12293" width="5" style="1" customWidth="1"/>
    <col min="12294" max="12295" width="5.28515625" style="1" customWidth="1"/>
    <col min="12296" max="12296" width="5" style="1" customWidth="1"/>
    <col min="12297" max="12297" width="6.7109375" style="1" customWidth="1"/>
    <col min="12298" max="12298" width="5.42578125" style="1" customWidth="1"/>
    <col min="12299" max="12300" width="7.28515625" style="1" customWidth="1"/>
    <col min="12301" max="12302" width="4.85546875" style="1" customWidth="1"/>
    <col min="12303" max="12303" width="8.140625" style="1" customWidth="1"/>
    <col min="12304" max="12304" width="7.7109375" style="1" customWidth="1"/>
    <col min="12305" max="12305" width="6.5703125" style="1" customWidth="1"/>
    <col min="12306" max="12307" width="3.7109375" style="1" customWidth="1"/>
    <col min="12308" max="12308" width="8.140625" style="1" customWidth="1"/>
    <col min="12309" max="12310" width="8" style="1" customWidth="1"/>
    <col min="12311" max="12312" width="4.7109375" style="1" customWidth="1"/>
    <col min="12313" max="12313" width="6.42578125" style="1" customWidth="1"/>
    <col min="12314" max="12314" width="1.140625" style="1" customWidth="1"/>
    <col min="12315" max="12315" width="5.5703125" style="1" customWidth="1"/>
    <col min="12316" max="12544" width="9.140625" style="1"/>
    <col min="12545" max="12545" width="13.28515625" style="1" customWidth="1"/>
    <col min="12546" max="12547" width="8.140625" style="1" customWidth="1"/>
    <col min="12548" max="12548" width="5.140625" style="1" customWidth="1"/>
    <col min="12549" max="12549" width="5" style="1" customWidth="1"/>
    <col min="12550" max="12551" width="5.28515625" style="1" customWidth="1"/>
    <col min="12552" max="12552" width="5" style="1" customWidth="1"/>
    <col min="12553" max="12553" width="6.7109375" style="1" customWidth="1"/>
    <col min="12554" max="12554" width="5.42578125" style="1" customWidth="1"/>
    <col min="12555" max="12556" width="7.28515625" style="1" customWidth="1"/>
    <col min="12557" max="12558" width="4.85546875" style="1" customWidth="1"/>
    <col min="12559" max="12559" width="8.140625" style="1" customWidth="1"/>
    <col min="12560" max="12560" width="7.7109375" style="1" customWidth="1"/>
    <col min="12561" max="12561" width="6.5703125" style="1" customWidth="1"/>
    <col min="12562" max="12563" width="3.7109375" style="1" customWidth="1"/>
    <col min="12564" max="12564" width="8.140625" style="1" customWidth="1"/>
    <col min="12565" max="12566" width="8" style="1" customWidth="1"/>
    <col min="12567" max="12568" width="4.7109375" style="1" customWidth="1"/>
    <col min="12569" max="12569" width="6.42578125" style="1" customWidth="1"/>
    <col min="12570" max="12570" width="1.140625" style="1" customWidth="1"/>
    <col min="12571" max="12571" width="5.5703125" style="1" customWidth="1"/>
    <col min="12572" max="12800" width="9.140625" style="1"/>
    <col min="12801" max="12801" width="13.28515625" style="1" customWidth="1"/>
    <col min="12802" max="12803" width="8.140625" style="1" customWidth="1"/>
    <col min="12804" max="12804" width="5.140625" style="1" customWidth="1"/>
    <col min="12805" max="12805" width="5" style="1" customWidth="1"/>
    <col min="12806" max="12807" width="5.28515625" style="1" customWidth="1"/>
    <col min="12808" max="12808" width="5" style="1" customWidth="1"/>
    <col min="12809" max="12809" width="6.7109375" style="1" customWidth="1"/>
    <col min="12810" max="12810" width="5.42578125" style="1" customWidth="1"/>
    <col min="12811" max="12812" width="7.28515625" style="1" customWidth="1"/>
    <col min="12813" max="12814" width="4.85546875" style="1" customWidth="1"/>
    <col min="12815" max="12815" width="8.140625" style="1" customWidth="1"/>
    <col min="12816" max="12816" width="7.7109375" style="1" customWidth="1"/>
    <col min="12817" max="12817" width="6.5703125" style="1" customWidth="1"/>
    <col min="12818" max="12819" width="3.7109375" style="1" customWidth="1"/>
    <col min="12820" max="12820" width="8.140625" style="1" customWidth="1"/>
    <col min="12821" max="12822" width="8" style="1" customWidth="1"/>
    <col min="12823" max="12824" width="4.7109375" style="1" customWidth="1"/>
    <col min="12825" max="12825" width="6.42578125" style="1" customWidth="1"/>
    <col min="12826" max="12826" width="1.140625" style="1" customWidth="1"/>
    <col min="12827" max="12827" width="5.5703125" style="1" customWidth="1"/>
    <col min="12828" max="13056" width="9.140625" style="1"/>
    <col min="13057" max="13057" width="13.28515625" style="1" customWidth="1"/>
    <col min="13058" max="13059" width="8.140625" style="1" customWidth="1"/>
    <col min="13060" max="13060" width="5.140625" style="1" customWidth="1"/>
    <col min="13061" max="13061" width="5" style="1" customWidth="1"/>
    <col min="13062" max="13063" width="5.28515625" style="1" customWidth="1"/>
    <col min="13064" max="13064" width="5" style="1" customWidth="1"/>
    <col min="13065" max="13065" width="6.7109375" style="1" customWidth="1"/>
    <col min="13066" max="13066" width="5.42578125" style="1" customWidth="1"/>
    <col min="13067" max="13068" width="7.28515625" style="1" customWidth="1"/>
    <col min="13069" max="13070" width="4.85546875" style="1" customWidth="1"/>
    <col min="13071" max="13071" width="8.140625" style="1" customWidth="1"/>
    <col min="13072" max="13072" width="7.7109375" style="1" customWidth="1"/>
    <col min="13073" max="13073" width="6.5703125" style="1" customWidth="1"/>
    <col min="13074" max="13075" width="3.7109375" style="1" customWidth="1"/>
    <col min="13076" max="13076" width="8.140625" style="1" customWidth="1"/>
    <col min="13077" max="13078" width="8" style="1" customWidth="1"/>
    <col min="13079" max="13080" width="4.7109375" style="1" customWidth="1"/>
    <col min="13081" max="13081" width="6.42578125" style="1" customWidth="1"/>
    <col min="13082" max="13082" width="1.140625" style="1" customWidth="1"/>
    <col min="13083" max="13083" width="5.5703125" style="1" customWidth="1"/>
    <col min="13084" max="13312" width="9.140625" style="1"/>
    <col min="13313" max="13313" width="13.28515625" style="1" customWidth="1"/>
    <col min="13314" max="13315" width="8.140625" style="1" customWidth="1"/>
    <col min="13316" max="13316" width="5.140625" style="1" customWidth="1"/>
    <col min="13317" max="13317" width="5" style="1" customWidth="1"/>
    <col min="13318" max="13319" width="5.28515625" style="1" customWidth="1"/>
    <col min="13320" max="13320" width="5" style="1" customWidth="1"/>
    <col min="13321" max="13321" width="6.7109375" style="1" customWidth="1"/>
    <col min="13322" max="13322" width="5.42578125" style="1" customWidth="1"/>
    <col min="13323" max="13324" width="7.28515625" style="1" customWidth="1"/>
    <col min="13325" max="13326" width="4.85546875" style="1" customWidth="1"/>
    <col min="13327" max="13327" width="8.140625" style="1" customWidth="1"/>
    <col min="13328" max="13328" width="7.7109375" style="1" customWidth="1"/>
    <col min="13329" max="13329" width="6.5703125" style="1" customWidth="1"/>
    <col min="13330" max="13331" width="3.7109375" style="1" customWidth="1"/>
    <col min="13332" max="13332" width="8.140625" style="1" customWidth="1"/>
    <col min="13333" max="13334" width="8" style="1" customWidth="1"/>
    <col min="13335" max="13336" width="4.7109375" style="1" customWidth="1"/>
    <col min="13337" max="13337" width="6.42578125" style="1" customWidth="1"/>
    <col min="13338" max="13338" width="1.140625" style="1" customWidth="1"/>
    <col min="13339" max="13339" width="5.5703125" style="1" customWidth="1"/>
    <col min="13340" max="13568" width="9.140625" style="1"/>
    <col min="13569" max="13569" width="13.28515625" style="1" customWidth="1"/>
    <col min="13570" max="13571" width="8.140625" style="1" customWidth="1"/>
    <col min="13572" max="13572" width="5.140625" style="1" customWidth="1"/>
    <col min="13573" max="13573" width="5" style="1" customWidth="1"/>
    <col min="13574" max="13575" width="5.28515625" style="1" customWidth="1"/>
    <col min="13576" max="13576" width="5" style="1" customWidth="1"/>
    <col min="13577" max="13577" width="6.7109375" style="1" customWidth="1"/>
    <col min="13578" max="13578" width="5.42578125" style="1" customWidth="1"/>
    <col min="13579" max="13580" width="7.28515625" style="1" customWidth="1"/>
    <col min="13581" max="13582" width="4.85546875" style="1" customWidth="1"/>
    <col min="13583" max="13583" width="8.140625" style="1" customWidth="1"/>
    <col min="13584" max="13584" width="7.7109375" style="1" customWidth="1"/>
    <col min="13585" max="13585" width="6.5703125" style="1" customWidth="1"/>
    <col min="13586" max="13587" width="3.7109375" style="1" customWidth="1"/>
    <col min="13588" max="13588" width="8.140625" style="1" customWidth="1"/>
    <col min="13589" max="13590" width="8" style="1" customWidth="1"/>
    <col min="13591" max="13592" width="4.7109375" style="1" customWidth="1"/>
    <col min="13593" max="13593" width="6.42578125" style="1" customWidth="1"/>
    <col min="13594" max="13594" width="1.140625" style="1" customWidth="1"/>
    <col min="13595" max="13595" width="5.5703125" style="1" customWidth="1"/>
    <col min="13596" max="13824" width="9.140625" style="1"/>
    <col min="13825" max="13825" width="13.28515625" style="1" customWidth="1"/>
    <col min="13826" max="13827" width="8.140625" style="1" customWidth="1"/>
    <col min="13828" max="13828" width="5.140625" style="1" customWidth="1"/>
    <col min="13829" max="13829" width="5" style="1" customWidth="1"/>
    <col min="13830" max="13831" width="5.28515625" style="1" customWidth="1"/>
    <col min="13832" max="13832" width="5" style="1" customWidth="1"/>
    <col min="13833" max="13833" width="6.7109375" style="1" customWidth="1"/>
    <col min="13834" max="13834" width="5.42578125" style="1" customWidth="1"/>
    <col min="13835" max="13836" width="7.28515625" style="1" customWidth="1"/>
    <col min="13837" max="13838" width="4.85546875" style="1" customWidth="1"/>
    <col min="13839" max="13839" width="8.140625" style="1" customWidth="1"/>
    <col min="13840" max="13840" width="7.7109375" style="1" customWidth="1"/>
    <col min="13841" max="13841" width="6.5703125" style="1" customWidth="1"/>
    <col min="13842" max="13843" width="3.7109375" style="1" customWidth="1"/>
    <col min="13844" max="13844" width="8.140625" style="1" customWidth="1"/>
    <col min="13845" max="13846" width="8" style="1" customWidth="1"/>
    <col min="13847" max="13848" width="4.7109375" style="1" customWidth="1"/>
    <col min="13849" max="13849" width="6.42578125" style="1" customWidth="1"/>
    <col min="13850" max="13850" width="1.140625" style="1" customWidth="1"/>
    <col min="13851" max="13851" width="5.5703125" style="1" customWidth="1"/>
    <col min="13852" max="14080" width="9.140625" style="1"/>
    <col min="14081" max="14081" width="13.28515625" style="1" customWidth="1"/>
    <col min="14082" max="14083" width="8.140625" style="1" customWidth="1"/>
    <col min="14084" max="14084" width="5.140625" style="1" customWidth="1"/>
    <col min="14085" max="14085" width="5" style="1" customWidth="1"/>
    <col min="14086" max="14087" width="5.28515625" style="1" customWidth="1"/>
    <col min="14088" max="14088" width="5" style="1" customWidth="1"/>
    <col min="14089" max="14089" width="6.7109375" style="1" customWidth="1"/>
    <col min="14090" max="14090" width="5.42578125" style="1" customWidth="1"/>
    <col min="14091" max="14092" width="7.28515625" style="1" customWidth="1"/>
    <col min="14093" max="14094" width="4.85546875" style="1" customWidth="1"/>
    <col min="14095" max="14095" width="8.140625" style="1" customWidth="1"/>
    <col min="14096" max="14096" width="7.7109375" style="1" customWidth="1"/>
    <col min="14097" max="14097" width="6.5703125" style="1" customWidth="1"/>
    <col min="14098" max="14099" width="3.7109375" style="1" customWidth="1"/>
    <col min="14100" max="14100" width="8.140625" style="1" customWidth="1"/>
    <col min="14101" max="14102" width="8" style="1" customWidth="1"/>
    <col min="14103" max="14104" width="4.7109375" style="1" customWidth="1"/>
    <col min="14105" max="14105" width="6.42578125" style="1" customWidth="1"/>
    <col min="14106" max="14106" width="1.140625" style="1" customWidth="1"/>
    <col min="14107" max="14107" width="5.5703125" style="1" customWidth="1"/>
    <col min="14108" max="14336" width="9.140625" style="1"/>
    <col min="14337" max="14337" width="13.28515625" style="1" customWidth="1"/>
    <col min="14338" max="14339" width="8.140625" style="1" customWidth="1"/>
    <col min="14340" max="14340" width="5.140625" style="1" customWidth="1"/>
    <col min="14341" max="14341" width="5" style="1" customWidth="1"/>
    <col min="14342" max="14343" width="5.28515625" style="1" customWidth="1"/>
    <col min="14344" max="14344" width="5" style="1" customWidth="1"/>
    <col min="14345" max="14345" width="6.7109375" style="1" customWidth="1"/>
    <col min="14346" max="14346" width="5.42578125" style="1" customWidth="1"/>
    <col min="14347" max="14348" width="7.28515625" style="1" customWidth="1"/>
    <col min="14349" max="14350" width="4.85546875" style="1" customWidth="1"/>
    <col min="14351" max="14351" width="8.140625" style="1" customWidth="1"/>
    <col min="14352" max="14352" width="7.7109375" style="1" customWidth="1"/>
    <col min="14353" max="14353" width="6.5703125" style="1" customWidth="1"/>
    <col min="14354" max="14355" width="3.7109375" style="1" customWidth="1"/>
    <col min="14356" max="14356" width="8.140625" style="1" customWidth="1"/>
    <col min="14357" max="14358" width="8" style="1" customWidth="1"/>
    <col min="14359" max="14360" width="4.7109375" style="1" customWidth="1"/>
    <col min="14361" max="14361" width="6.42578125" style="1" customWidth="1"/>
    <col min="14362" max="14362" width="1.140625" style="1" customWidth="1"/>
    <col min="14363" max="14363" width="5.5703125" style="1" customWidth="1"/>
    <col min="14364" max="14592" width="9.140625" style="1"/>
    <col min="14593" max="14593" width="13.28515625" style="1" customWidth="1"/>
    <col min="14594" max="14595" width="8.140625" style="1" customWidth="1"/>
    <col min="14596" max="14596" width="5.140625" style="1" customWidth="1"/>
    <col min="14597" max="14597" width="5" style="1" customWidth="1"/>
    <col min="14598" max="14599" width="5.28515625" style="1" customWidth="1"/>
    <col min="14600" max="14600" width="5" style="1" customWidth="1"/>
    <col min="14601" max="14601" width="6.7109375" style="1" customWidth="1"/>
    <col min="14602" max="14602" width="5.42578125" style="1" customWidth="1"/>
    <col min="14603" max="14604" width="7.28515625" style="1" customWidth="1"/>
    <col min="14605" max="14606" width="4.85546875" style="1" customWidth="1"/>
    <col min="14607" max="14607" width="8.140625" style="1" customWidth="1"/>
    <col min="14608" max="14608" width="7.7109375" style="1" customWidth="1"/>
    <col min="14609" max="14609" width="6.5703125" style="1" customWidth="1"/>
    <col min="14610" max="14611" width="3.7109375" style="1" customWidth="1"/>
    <col min="14612" max="14612" width="8.140625" style="1" customWidth="1"/>
    <col min="14613" max="14614" width="8" style="1" customWidth="1"/>
    <col min="14615" max="14616" width="4.7109375" style="1" customWidth="1"/>
    <col min="14617" max="14617" width="6.42578125" style="1" customWidth="1"/>
    <col min="14618" max="14618" width="1.140625" style="1" customWidth="1"/>
    <col min="14619" max="14619" width="5.5703125" style="1" customWidth="1"/>
    <col min="14620" max="14848" width="9.140625" style="1"/>
    <col min="14849" max="14849" width="13.28515625" style="1" customWidth="1"/>
    <col min="14850" max="14851" width="8.140625" style="1" customWidth="1"/>
    <col min="14852" max="14852" width="5.140625" style="1" customWidth="1"/>
    <col min="14853" max="14853" width="5" style="1" customWidth="1"/>
    <col min="14854" max="14855" width="5.28515625" style="1" customWidth="1"/>
    <col min="14856" max="14856" width="5" style="1" customWidth="1"/>
    <col min="14857" max="14857" width="6.7109375" style="1" customWidth="1"/>
    <col min="14858" max="14858" width="5.42578125" style="1" customWidth="1"/>
    <col min="14859" max="14860" width="7.28515625" style="1" customWidth="1"/>
    <col min="14861" max="14862" width="4.85546875" style="1" customWidth="1"/>
    <col min="14863" max="14863" width="8.140625" style="1" customWidth="1"/>
    <col min="14864" max="14864" width="7.7109375" style="1" customWidth="1"/>
    <col min="14865" max="14865" width="6.5703125" style="1" customWidth="1"/>
    <col min="14866" max="14867" width="3.7109375" style="1" customWidth="1"/>
    <col min="14868" max="14868" width="8.140625" style="1" customWidth="1"/>
    <col min="14869" max="14870" width="8" style="1" customWidth="1"/>
    <col min="14871" max="14872" width="4.7109375" style="1" customWidth="1"/>
    <col min="14873" max="14873" width="6.42578125" style="1" customWidth="1"/>
    <col min="14874" max="14874" width="1.140625" style="1" customWidth="1"/>
    <col min="14875" max="14875" width="5.5703125" style="1" customWidth="1"/>
    <col min="14876" max="15104" width="9.140625" style="1"/>
    <col min="15105" max="15105" width="13.28515625" style="1" customWidth="1"/>
    <col min="15106" max="15107" width="8.140625" style="1" customWidth="1"/>
    <col min="15108" max="15108" width="5.140625" style="1" customWidth="1"/>
    <col min="15109" max="15109" width="5" style="1" customWidth="1"/>
    <col min="15110" max="15111" width="5.28515625" style="1" customWidth="1"/>
    <col min="15112" max="15112" width="5" style="1" customWidth="1"/>
    <col min="15113" max="15113" width="6.7109375" style="1" customWidth="1"/>
    <col min="15114" max="15114" width="5.42578125" style="1" customWidth="1"/>
    <col min="15115" max="15116" width="7.28515625" style="1" customWidth="1"/>
    <col min="15117" max="15118" width="4.85546875" style="1" customWidth="1"/>
    <col min="15119" max="15119" width="8.140625" style="1" customWidth="1"/>
    <col min="15120" max="15120" width="7.7109375" style="1" customWidth="1"/>
    <col min="15121" max="15121" width="6.5703125" style="1" customWidth="1"/>
    <col min="15122" max="15123" width="3.7109375" style="1" customWidth="1"/>
    <col min="15124" max="15124" width="8.140625" style="1" customWidth="1"/>
    <col min="15125" max="15126" width="8" style="1" customWidth="1"/>
    <col min="15127" max="15128" width="4.7109375" style="1" customWidth="1"/>
    <col min="15129" max="15129" width="6.42578125" style="1" customWidth="1"/>
    <col min="15130" max="15130" width="1.140625" style="1" customWidth="1"/>
    <col min="15131" max="15131" width="5.5703125" style="1" customWidth="1"/>
    <col min="15132" max="15360" width="9.140625" style="1"/>
    <col min="15361" max="15361" width="13.28515625" style="1" customWidth="1"/>
    <col min="15362" max="15363" width="8.140625" style="1" customWidth="1"/>
    <col min="15364" max="15364" width="5.140625" style="1" customWidth="1"/>
    <col min="15365" max="15365" width="5" style="1" customWidth="1"/>
    <col min="15366" max="15367" width="5.28515625" style="1" customWidth="1"/>
    <col min="15368" max="15368" width="5" style="1" customWidth="1"/>
    <col min="15369" max="15369" width="6.7109375" style="1" customWidth="1"/>
    <col min="15370" max="15370" width="5.42578125" style="1" customWidth="1"/>
    <col min="15371" max="15372" width="7.28515625" style="1" customWidth="1"/>
    <col min="15373" max="15374" width="4.85546875" style="1" customWidth="1"/>
    <col min="15375" max="15375" width="8.140625" style="1" customWidth="1"/>
    <col min="15376" max="15376" width="7.7109375" style="1" customWidth="1"/>
    <col min="15377" max="15377" width="6.5703125" style="1" customWidth="1"/>
    <col min="15378" max="15379" width="3.7109375" style="1" customWidth="1"/>
    <col min="15380" max="15380" width="8.140625" style="1" customWidth="1"/>
    <col min="15381" max="15382" width="8" style="1" customWidth="1"/>
    <col min="15383" max="15384" width="4.7109375" style="1" customWidth="1"/>
    <col min="15385" max="15385" width="6.42578125" style="1" customWidth="1"/>
    <col min="15386" max="15386" width="1.140625" style="1" customWidth="1"/>
    <col min="15387" max="15387" width="5.5703125" style="1" customWidth="1"/>
    <col min="15388" max="15616" width="9.140625" style="1"/>
    <col min="15617" max="15617" width="13.28515625" style="1" customWidth="1"/>
    <col min="15618" max="15619" width="8.140625" style="1" customWidth="1"/>
    <col min="15620" max="15620" width="5.140625" style="1" customWidth="1"/>
    <col min="15621" max="15621" width="5" style="1" customWidth="1"/>
    <col min="15622" max="15623" width="5.28515625" style="1" customWidth="1"/>
    <col min="15624" max="15624" width="5" style="1" customWidth="1"/>
    <col min="15625" max="15625" width="6.7109375" style="1" customWidth="1"/>
    <col min="15626" max="15626" width="5.42578125" style="1" customWidth="1"/>
    <col min="15627" max="15628" width="7.28515625" style="1" customWidth="1"/>
    <col min="15629" max="15630" width="4.85546875" style="1" customWidth="1"/>
    <col min="15631" max="15631" width="8.140625" style="1" customWidth="1"/>
    <col min="15632" max="15632" width="7.7109375" style="1" customWidth="1"/>
    <col min="15633" max="15633" width="6.5703125" style="1" customWidth="1"/>
    <col min="15634" max="15635" width="3.7109375" style="1" customWidth="1"/>
    <col min="15636" max="15636" width="8.140625" style="1" customWidth="1"/>
    <col min="15637" max="15638" width="8" style="1" customWidth="1"/>
    <col min="15639" max="15640" width="4.7109375" style="1" customWidth="1"/>
    <col min="15641" max="15641" width="6.42578125" style="1" customWidth="1"/>
    <col min="15642" max="15642" width="1.140625" style="1" customWidth="1"/>
    <col min="15643" max="15643" width="5.5703125" style="1" customWidth="1"/>
    <col min="15644" max="15872" width="9.140625" style="1"/>
    <col min="15873" max="15873" width="13.28515625" style="1" customWidth="1"/>
    <col min="15874" max="15875" width="8.140625" style="1" customWidth="1"/>
    <col min="15876" max="15876" width="5.140625" style="1" customWidth="1"/>
    <col min="15877" max="15877" width="5" style="1" customWidth="1"/>
    <col min="15878" max="15879" width="5.28515625" style="1" customWidth="1"/>
    <col min="15880" max="15880" width="5" style="1" customWidth="1"/>
    <col min="15881" max="15881" width="6.7109375" style="1" customWidth="1"/>
    <col min="15882" max="15882" width="5.42578125" style="1" customWidth="1"/>
    <col min="15883" max="15884" width="7.28515625" style="1" customWidth="1"/>
    <col min="15885" max="15886" width="4.85546875" style="1" customWidth="1"/>
    <col min="15887" max="15887" width="8.140625" style="1" customWidth="1"/>
    <col min="15888" max="15888" width="7.7109375" style="1" customWidth="1"/>
    <col min="15889" max="15889" width="6.5703125" style="1" customWidth="1"/>
    <col min="15890" max="15891" width="3.7109375" style="1" customWidth="1"/>
    <col min="15892" max="15892" width="8.140625" style="1" customWidth="1"/>
    <col min="15893" max="15894" width="8" style="1" customWidth="1"/>
    <col min="15895" max="15896" width="4.7109375" style="1" customWidth="1"/>
    <col min="15897" max="15897" width="6.42578125" style="1" customWidth="1"/>
    <col min="15898" max="15898" width="1.140625" style="1" customWidth="1"/>
    <col min="15899" max="15899" width="5.5703125" style="1" customWidth="1"/>
    <col min="15900" max="16128" width="9.140625" style="1"/>
    <col min="16129" max="16129" width="13.28515625" style="1" customWidth="1"/>
    <col min="16130" max="16131" width="8.140625" style="1" customWidth="1"/>
    <col min="16132" max="16132" width="5.140625" style="1" customWidth="1"/>
    <col min="16133" max="16133" width="5" style="1" customWidth="1"/>
    <col min="16134" max="16135" width="5.28515625" style="1" customWidth="1"/>
    <col min="16136" max="16136" width="5" style="1" customWidth="1"/>
    <col min="16137" max="16137" width="6.7109375" style="1" customWidth="1"/>
    <col min="16138" max="16138" width="5.42578125" style="1" customWidth="1"/>
    <col min="16139" max="16140" width="7.28515625" style="1" customWidth="1"/>
    <col min="16141" max="16142" width="4.85546875" style="1" customWidth="1"/>
    <col min="16143" max="16143" width="8.140625" style="1" customWidth="1"/>
    <col min="16144" max="16144" width="7.7109375" style="1" customWidth="1"/>
    <col min="16145" max="16145" width="6.5703125" style="1" customWidth="1"/>
    <col min="16146" max="16147" width="3.7109375" style="1" customWidth="1"/>
    <col min="16148" max="16148" width="8.140625" style="1" customWidth="1"/>
    <col min="16149" max="16150" width="8" style="1" customWidth="1"/>
    <col min="16151" max="16152" width="4.7109375" style="1" customWidth="1"/>
    <col min="16153" max="16153" width="6.42578125" style="1" customWidth="1"/>
    <col min="16154" max="16154" width="1.140625" style="1" customWidth="1"/>
    <col min="16155" max="16155" width="5.5703125" style="1" customWidth="1"/>
    <col min="16156" max="16384" width="9.140625" style="1"/>
  </cols>
  <sheetData>
    <row r="1" spans="1:27" ht="15.75" x14ac:dyDescent="0.25">
      <c r="A1" s="196" t="s">
        <v>405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27" ht="15.75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</row>
    <row r="3" spans="1:27" s="75" customFormat="1" ht="15.75" x14ac:dyDescent="0.25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87"/>
      <c r="V3" s="87"/>
      <c r="W3" s="87"/>
      <c r="X3" s="87"/>
    </row>
    <row r="4" spans="1:27" x14ac:dyDescent="0.2">
      <c r="A4" s="88"/>
      <c r="B4" s="88"/>
      <c r="C4" s="89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27" x14ac:dyDescent="0.2">
      <c r="A5" s="111"/>
      <c r="B5" s="197" t="s">
        <v>25</v>
      </c>
      <c r="C5" s="198"/>
      <c r="D5" s="198"/>
      <c r="E5" s="198"/>
      <c r="F5" s="198"/>
      <c r="G5" s="198"/>
      <c r="H5" s="198"/>
      <c r="I5" s="198"/>
      <c r="J5" s="199"/>
      <c r="K5" s="197" t="s">
        <v>0</v>
      </c>
      <c r="L5" s="198"/>
      <c r="M5" s="198"/>
      <c r="N5" s="198"/>
      <c r="O5" s="199"/>
      <c r="P5" s="197" t="s">
        <v>1</v>
      </c>
      <c r="Q5" s="198"/>
      <c r="R5" s="198"/>
      <c r="S5" s="198"/>
      <c r="T5" s="199"/>
      <c r="U5" s="197" t="s">
        <v>2</v>
      </c>
      <c r="V5" s="198"/>
      <c r="W5" s="198"/>
      <c r="X5" s="198"/>
      <c r="Y5" s="199"/>
    </row>
    <row r="6" spans="1:27" s="3" customFormat="1" ht="36" customHeight="1" x14ac:dyDescent="0.2">
      <c r="A6" s="214" t="s">
        <v>3</v>
      </c>
      <c r="B6" s="200" t="s">
        <v>4</v>
      </c>
      <c r="C6" s="216" t="s">
        <v>5</v>
      </c>
      <c r="D6" s="218">
        <v>2010</v>
      </c>
      <c r="E6" s="219"/>
      <c r="F6" s="220"/>
      <c r="G6" s="218">
        <v>2011</v>
      </c>
      <c r="H6" s="219"/>
      <c r="I6" s="220"/>
      <c r="J6" s="200" t="s">
        <v>258</v>
      </c>
      <c r="K6" s="200" t="s">
        <v>4</v>
      </c>
      <c r="L6" s="200" t="s">
        <v>5</v>
      </c>
      <c r="M6" s="200">
        <v>2010</v>
      </c>
      <c r="N6" s="200">
        <v>2011</v>
      </c>
      <c r="O6" s="200" t="s">
        <v>258</v>
      </c>
      <c r="P6" s="200" t="s">
        <v>4</v>
      </c>
      <c r="Q6" s="200" t="s">
        <v>5</v>
      </c>
      <c r="R6" s="200">
        <v>2010</v>
      </c>
      <c r="S6" s="200">
        <v>2011</v>
      </c>
      <c r="T6" s="200" t="s">
        <v>258</v>
      </c>
      <c r="U6" s="200" t="s">
        <v>4</v>
      </c>
      <c r="V6" s="200" t="s">
        <v>5</v>
      </c>
      <c r="W6" s="200">
        <v>2010</v>
      </c>
      <c r="X6" s="200">
        <v>2011</v>
      </c>
      <c r="Y6" s="200" t="s">
        <v>258</v>
      </c>
    </row>
    <row r="7" spans="1:27" s="3" customFormat="1" ht="24.75" x14ac:dyDescent="0.2">
      <c r="A7" s="215"/>
      <c r="B7" s="201"/>
      <c r="C7" s="217"/>
      <c r="D7" s="58" t="s">
        <v>17</v>
      </c>
      <c r="E7" s="58" t="s">
        <v>18</v>
      </c>
      <c r="F7" s="58" t="s">
        <v>15</v>
      </c>
      <c r="G7" s="58" t="s">
        <v>17</v>
      </c>
      <c r="H7" s="59" t="s">
        <v>18</v>
      </c>
      <c r="I7" s="58" t="s">
        <v>15</v>
      </c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</row>
    <row r="8" spans="1:27" s="10" customFormat="1" x14ac:dyDescent="0.2">
      <c r="A8" s="33" t="s">
        <v>6</v>
      </c>
      <c r="B8" s="26" t="s">
        <v>194</v>
      </c>
      <c r="C8" s="26" t="s">
        <v>23</v>
      </c>
      <c r="D8" s="27">
        <v>1771</v>
      </c>
      <c r="E8" s="26">
        <v>2439</v>
      </c>
      <c r="F8" s="27">
        <f>SUM(D8:E8)</f>
        <v>4210</v>
      </c>
      <c r="G8" s="27">
        <v>1539</v>
      </c>
      <c r="H8" s="26">
        <v>2355</v>
      </c>
      <c r="I8" s="27">
        <f>SUM(G8:H8)</f>
        <v>3894</v>
      </c>
      <c r="J8" s="28">
        <f t="shared" ref="J8:J20" si="0">(I8-F8)*100/F8</f>
        <v>-7.5059382422802852</v>
      </c>
      <c r="K8" s="26" t="s">
        <v>27</v>
      </c>
      <c r="L8" s="26" t="s">
        <v>24</v>
      </c>
      <c r="M8" s="27">
        <v>183</v>
      </c>
      <c r="N8" s="27">
        <v>207</v>
      </c>
      <c r="O8" s="28">
        <f t="shared" ref="O8:O23" si="1">(N8-M8)*100/M8</f>
        <v>13.114754098360656</v>
      </c>
      <c r="P8" s="26" t="s">
        <v>225</v>
      </c>
      <c r="Q8" s="26" t="s">
        <v>195</v>
      </c>
      <c r="R8" s="27">
        <v>13</v>
      </c>
      <c r="S8" s="27">
        <v>12</v>
      </c>
      <c r="T8" s="28">
        <f t="shared" ref="T8:T23" si="2">(S8-R8)*100/R8</f>
        <v>-7.6923076923076925</v>
      </c>
      <c r="U8" s="26" t="s">
        <v>28</v>
      </c>
      <c r="V8" s="26" t="s">
        <v>16</v>
      </c>
      <c r="W8" s="27">
        <v>222</v>
      </c>
      <c r="X8" s="27">
        <v>290</v>
      </c>
      <c r="Y8" s="28">
        <f t="shared" ref="Y8:Y23" si="3">(X8-W8)*100/W8</f>
        <v>30.63063063063063</v>
      </c>
      <c r="AA8" s="16"/>
    </row>
    <row r="9" spans="1:27" s="10" customFormat="1" x14ac:dyDescent="0.2">
      <c r="A9" s="33" t="s">
        <v>7</v>
      </c>
      <c r="B9" s="26" t="s">
        <v>196</v>
      </c>
      <c r="C9" s="26" t="s">
        <v>52</v>
      </c>
      <c r="D9" s="27">
        <v>1784</v>
      </c>
      <c r="E9" s="26">
        <v>2514</v>
      </c>
      <c r="F9" s="27">
        <f>SUM(D9:E9)</f>
        <v>4298</v>
      </c>
      <c r="G9" s="27">
        <v>1346</v>
      </c>
      <c r="H9" s="26">
        <v>2140</v>
      </c>
      <c r="I9" s="27">
        <f>SUM(G9:H9)</f>
        <v>3486</v>
      </c>
      <c r="J9" s="28">
        <f t="shared" si="0"/>
        <v>-18.892508143322477</v>
      </c>
      <c r="K9" s="26" t="s">
        <v>53</v>
      </c>
      <c r="L9" s="26" t="s">
        <v>54</v>
      </c>
      <c r="M9" s="27">
        <v>137</v>
      </c>
      <c r="N9" s="27">
        <v>157</v>
      </c>
      <c r="O9" s="28">
        <f t="shared" si="1"/>
        <v>14.598540145985401</v>
      </c>
      <c r="P9" s="27" t="s">
        <v>226</v>
      </c>
      <c r="Q9" s="26" t="s">
        <v>197</v>
      </c>
      <c r="R9" s="25">
        <v>11</v>
      </c>
      <c r="S9" s="25">
        <v>8</v>
      </c>
      <c r="T9" s="28">
        <f t="shared" si="2"/>
        <v>-27.272727272727273</v>
      </c>
      <c r="U9" s="26" t="s">
        <v>56</v>
      </c>
      <c r="V9" s="26" t="s">
        <v>57</v>
      </c>
      <c r="W9" s="27">
        <v>179</v>
      </c>
      <c r="X9" s="27">
        <v>204</v>
      </c>
      <c r="Y9" s="28">
        <f t="shared" si="3"/>
        <v>13.966480446927374</v>
      </c>
      <c r="Z9" s="11"/>
      <c r="AA9" s="16"/>
    </row>
    <row r="10" spans="1:27" s="29" customFormat="1" x14ac:dyDescent="0.2">
      <c r="A10" s="33" t="s">
        <v>8</v>
      </c>
      <c r="B10" s="26" t="s">
        <v>227</v>
      </c>
      <c r="C10" s="26" t="s">
        <v>62</v>
      </c>
      <c r="D10" s="27">
        <v>1565</v>
      </c>
      <c r="E10" s="27">
        <v>1830</v>
      </c>
      <c r="F10" s="27">
        <f>SUM(D10:E10)</f>
        <v>3395</v>
      </c>
      <c r="G10" s="27">
        <v>1216</v>
      </c>
      <c r="H10" s="27">
        <v>1722</v>
      </c>
      <c r="I10" s="27">
        <f>SUM(G10:H10)</f>
        <v>2938</v>
      </c>
      <c r="J10" s="28">
        <f t="shared" si="0"/>
        <v>-13.460972017673049</v>
      </c>
      <c r="K10" s="26" t="s">
        <v>63</v>
      </c>
      <c r="L10" s="26" t="s">
        <v>64</v>
      </c>
      <c r="M10" s="27">
        <v>181</v>
      </c>
      <c r="N10" s="27">
        <v>185</v>
      </c>
      <c r="O10" s="28">
        <f t="shared" si="1"/>
        <v>2.2099447513812156</v>
      </c>
      <c r="P10" s="26" t="s">
        <v>198</v>
      </c>
      <c r="Q10" s="26" t="s">
        <v>199</v>
      </c>
      <c r="R10" s="27">
        <v>7</v>
      </c>
      <c r="S10" s="27">
        <v>11</v>
      </c>
      <c r="T10" s="28">
        <f t="shared" si="2"/>
        <v>57.142857142857146</v>
      </c>
      <c r="U10" s="26" t="s">
        <v>228</v>
      </c>
      <c r="V10" s="26" t="s">
        <v>68</v>
      </c>
      <c r="W10" s="27">
        <v>235</v>
      </c>
      <c r="X10" s="27">
        <v>215</v>
      </c>
      <c r="Y10" s="28">
        <f t="shared" si="3"/>
        <v>-8.5106382978723403</v>
      </c>
      <c r="AA10" s="34"/>
    </row>
    <row r="11" spans="1:27" s="29" customFormat="1" x14ac:dyDescent="0.2">
      <c r="A11" s="90" t="s">
        <v>20</v>
      </c>
      <c r="B11" s="91" t="s">
        <v>201</v>
      </c>
      <c r="C11" s="91" t="s">
        <v>70</v>
      </c>
      <c r="D11" s="91">
        <f t="shared" ref="D11:I11" si="4">SUM(D8:D10)</f>
        <v>5120</v>
      </c>
      <c r="E11" s="91">
        <f t="shared" si="4"/>
        <v>6783</v>
      </c>
      <c r="F11" s="91">
        <f t="shared" si="4"/>
        <v>11903</v>
      </c>
      <c r="G11" s="91">
        <f t="shared" si="4"/>
        <v>4101</v>
      </c>
      <c r="H11" s="91">
        <f t="shared" si="4"/>
        <v>6217</v>
      </c>
      <c r="I11" s="91">
        <f t="shared" si="4"/>
        <v>10318</v>
      </c>
      <c r="J11" s="99">
        <f t="shared" si="0"/>
        <v>-13.315970763673024</v>
      </c>
      <c r="K11" s="91" t="s">
        <v>71</v>
      </c>
      <c r="L11" s="91" t="s">
        <v>72</v>
      </c>
      <c r="M11" s="91">
        <f>SUM(M8:M10)</f>
        <v>501</v>
      </c>
      <c r="N11" s="91">
        <f>SUM(N8:N10)</f>
        <v>549</v>
      </c>
      <c r="O11" s="92">
        <f t="shared" si="1"/>
        <v>9.5808383233532926</v>
      </c>
      <c r="P11" s="91" t="s">
        <v>229</v>
      </c>
      <c r="Q11" s="91" t="s">
        <v>203</v>
      </c>
      <c r="R11" s="91">
        <f>SUM(R8:R10)</f>
        <v>31</v>
      </c>
      <c r="S11" s="91">
        <f>SUM(S8:S10)</f>
        <v>31</v>
      </c>
      <c r="T11" s="92">
        <f t="shared" si="2"/>
        <v>0</v>
      </c>
      <c r="U11" s="91" t="s">
        <v>75</v>
      </c>
      <c r="V11" s="91" t="s">
        <v>76</v>
      </c>
      <c r="W11" s="91">
        <f>SUM(W8:W10)</f>
        <v>636</v>
      </c>
      <c r="X11" s="91">
        <f>SUM(X8:X10)</f>
        <v>709</v>
      </c>
      <c r="Y11" s="92">
        <f t="shared" si="3"/>
        <v>11.477987421383649</v>
      </c>
      <c r="AA11" s="34"/>
    </row>
    <row r="12" spans="1:27" s="9" customFormat="1" x14ac:dyDescent="0.2">
      <c r="A12" s="14" t="s">
        <v>9</v>
      </c>
      <c r="B12" s="12" t="s">
        <v>204</v>
      </c>
      <c r="C12" s="12" t="s">
        <v>78</v>
      </c>
      <c r="D12" s="93">
        <v>1140</v>
      </c>
      <c r="E12" s="27">
        <v>1078</v>
      </c>
      <c r="F12" s="94">
        <f>SUM(D12:E12)</f>
        <v>2218</v>
      </c>
      <c r="G12" s="93">
        <v>1053</v>
      </c>
      <c r="H12" s="27">
        <v>1202</v>
      </c>
      <c r="I12" s="27">
        <f>SUM(G12:H12)</f>
        <v>2255</v>
      </c>
      <c r="J12" s="28">
        <f t="shared" si="0"/>
        <v>1.6681695220919748</v>
      </c>
      <c r="K12" s="12" t="s">
        <v>205</v>
      </c>
      <c r="L12" s="12" t="s">
        <v>80</v>
      </c>
      <c r="M12" s="94">
        <v>214</v>
      </c>
      <c r="N12" s="94">
        <v>217</v>
      </c>
      <c r="O12" s="13">
        <f t="shared" si="1"/>
        <v>1.4018691588785046</v>
      </c>
      <c r="P12" s="12" t="s">
        <v>230</v>
      </c>
      <c r="Q12" s="12" t="s">
        <v>207</v>
      </c>
      <c r="R12" s="94">
        <v>21</v>
      </c>
      <c r="S12" s="100">
        <v>15</v>
      </c>
      <c r="T12" s="13">
        <f t="shared" si="2"/>
        <v>-28.571428571428573</v>
      </c>
      <c r="U12" s="12" t="s">
        <v>231</v>
      </c>
      <c r="V12" s="12" t="s">
        <v>209</v>
      </c>
      <c r="W12" s="94">
        <v>267</v>
      </c>
      <c r="X12" s="94">
        <v>261</v>
      </c>
      <c r="Y12" s="13">
        <f t="shared" si="3"/>
        <v>-2.2471910112359552</v>
      </c>
      <c r="AA12" s="24"/>
    </row>
    <row r="13" spans="1:27" s="10" customFormat="1" x14ac:dyDescent="0.2">
      <c r="A13" s="32" t="s">
        <v>10</v>
      </c>
      <c r="B13" s="27" t="s">
        <v>85</v>
      </c>
      <c r="C13" s="26" t="s">
        <v>86</v>
      </c>
      <c r="D13" s="27">
        <v>1287</v>
      </c>
      <c r="E13" s="27">
        <v>1222</v>
      </c>
      <c r="F13" s="27">
        <f>SUM(D13:E13)</f>
        <v>2509</v>
      </c>
      <c r="G13" s="27">
        <v>1293</v>
      </c>
      <c r="H13" s="27">
        <v>1315</v>
      </c>
      <c r="I13" s="27">
        <f>SUM(G13:H13)</f>
        <v>2608</v>
      </c>
      <c r="J13" s="28">
        <f t="shared" si="0"/>
        <v>3.945795137504982</v>
      </c>
      <c r="K13" s="27" t="s">
        <v>87</v>
      </c>
      <c r="L13" s="26" t="s">
        <v>88</v>
      </c>
      <c r="M13" s="27">
        <v>298</v>
      </c>
      <c r="N13" s="25">
        <v>308</v>
      </c>
      <c r="O13" s="28">
        <f t="shared" si="1"/>
        <v>3.3557046979865772</v>
      </c>
      <c r="P13" s="26" t="s">
        <v>232</v>
      </c>
      <c r="Q13" s="27" t="s">
        <v>90</v>
      </c>
      <c r="R13" s="27">
        <v>19</v>
      </c>
      <c r="S13" s="25">
        <v>12</v>
      </c>
      <c r="T13" s="28">
        <f t="shared" si="2"/>
        <v>-36.842105263157897</v>
      </c>
      <c r="U13" s="26" t="s">
        <v>91</v>
      </c>
      <c r="V13" s="26" t="s">
        <v>92</v>
      </c>
      <c r="W13" s="26">
        <v>373</v>
      </c>
      <c r="X13" s="25">
        <v>380</v>
      </c>
      <c r="Y13" s="28">
        <f t="shared" si="3"/>
        <v>1.8766756032171581</v>
      </c>
      <c r="AA13" s="16"/>
    </row>
    <row r="14" spans="1:27" s="29" customFormat="1" x14ac:dyDescent="0.2">
      <c r="A14" s="32" t="s">
        <v>11</v>
      </c>
      <c r="B14" s="26" t="s">
        <v>93</v>
      </c>
      <c r="C14" s="26" t="s">
        <v>94</v>
      </c>
      <c r="D14" s="27">
        <v>1250</v>
      </c>
      <c r="E14" s="27">
        <v>1274</v>
      </c>
      <c r="F14" s="27">
        <f>SUM(D14:E14)</f>
        <v>2524</v>
      </c>
      <c r="G14" s="27">
        <v>1322</v>
      </c>
      <c r="H14" s="27">
        <v>1440</v>
      </c>
      <c r="I14" s="27">
        <f>SUM(G14:H14)</f>
        <v>2762</v>
      </c>
      <c r="J14" s="28">
        <f t="shared" si="0"/>
        <v>9.4294770206022189</v>
      </c>
      <c r="K14" s="26" t="s">
        <v>95</v>
      </c>
      <c r="L14" s="26" t="s">
        <v>210</v>
      </c>
      <c r="M14" s="27">
        <v>303</v>
      </c>
      <c r="N14" s="27">
        <v>332</v>
      </c>
      <c r="O14" s="28">
        <f t="shared" si="1"/>
        <v>9.5709570957095718</v>
      </c>
      <c r="P14" s="26" t="s">
        <v>233</v>
      </c>
      <c r="Q14" s="27" t="s">
        <v>211</v>
      </c>
      <c r="R14" s="27">
        <v>24</v>
      </c>
      <c r="S14" s="25">
        <v>11</v>
      </c>
      <c r="T14" s="28">
        <f t="shared" si="2"/>
        <v>-54.166666666666664</v>
      </c>
      <c r="U14" s="26" t="s">
        <v>99</v>
      </c>
      <c r="V14" s="26" t="s">
        <v>212</v>
      </c>
      <c r="W14" s="26">
        <v>376</v>
      </c>
      <c r="X14" s="26">
        <v>426</v>
      </c>
      <c r="Y14" s="28">
        <f t="shared" si="3"/>
        <v>13.297872340425531</v>
      </c>
      <c r="AA14" s="34"/>
    </row>
    <row r="15" spans="1:27" s="29" customFormat="1" x14ac:dyDescent="0.2">
      <c r="A15" s="95" t="s">
        <v>22</v>
      </c>
      <c r="B15" s="91" t="s">
        <v>101</v>
      </c>
      <c r="C15" s="91" t="s">
        <v>102</v>
      </c>
      <c r="D15" s="91">
        <f t="shared" ref="D15:I15" si="5">SUM(D12:D14)</f>
        <v>3677</v>
      </c>
      <c r="E15" s="91">
        <f t="shared" si="5"/>
        <v>3574</v>
      </c>
      <c r="F15" s="91">
        <f t="shared" si="5"/>
        <v>7251</v>
      </c>
      <c r="G15" s="91">
        <f t="shared" si="5"/>
        <v>3668</v>
      </c>
      <c r="H15" s="91">
        <f t="shared" si="5"/>
        <v>3957</v>
      </c>
      <c r="I15" s="91">
        <f t="shared" si="5"/>
        <v>7625</v>
      </c>
      <c r="J15" s="92">
        <f>(I15-F15)*100/F15</f>
        <v>5.1579092538960145</v>
      </c>
      <c r="K15" s="91" t="s">
        <v>103</v>
      </c>
      <c r="L15" s="91" t="s">
        <v>213</v>
      </c>
      <c r="M15" s="91">
        <f>SUM(M12:M14)</f>
        <v>815</v>
      </c>
      <c r="N15" s="91">
        <f>SUM(N12:N14)</f>
        <v>857</v>
      </c>
      <c r="O15" s="92">
        <f t="shared" si="1"/>
        <v>5.1533742331288339</v>
      </c>
      <c r="P15" s="91" t="s">
        <v>234</v>
      </c>
      <c r="Q15" s="91" t="s">
        <v>214</v>
      </c>
      <c r="R15" s="91">
        <f>SUM(R12:R14)</f>
        <v>64</v>
      </c>
      <c r="S15" s="91">
        <f>SUM(S12:S14)</f>
        <v>38</v>
      </c>
      <c r="T15" s="92">
        <f t="shared" si="2"/>
        <v>-40.625</v>
      </c>
      <c r="U15" s="91" t="s">
        <v>235</v>
      </c>
      <c r="V15" s="91" t="s">
        <v>215</v>
      </c>
      <c r="W15" s="91">
        <f>SUM(W12:W14)</f>
        <v>1016</v>
      </c>
      <c r="X15" s="91">
        <f>SUM(X12:X14)</f>
        <v>1067</v>
      </c>
      <c r="Y15" s="92">
        <f t="shared" si="3"/>
        <v>5.0196850393700787</v>
      </c>
      <c r="AA15" s="34"/>
    </row>
    <row r="16" spans="1:27" s="9" customFormat="1" x14ac:dyDescent="0.2">
      <c r="A16" s="96" t="s">
        <v>12</v>
      </c>
      <c r="B16" s="26" t="s">
        <v>109</v>
      </c>
      <c r="C16" s="26" t="s">
        <v>110</v>
      </c>
      <c r="D16" s="26">
        <v>1366</v>
      </c>
      <c r="E16" s="26">
        <v>1472</v>
      </c>
      <c r="F16" s="27">
        <f>SUM(D16:E16)</f>
        <v>2838</v>
      </c>
      <c r="G16" s="101">
        <v>1439</v>
      </c>
      <c r="H16" s="26">
        <v>1454</v>
      </c>
      <c r="I16" s="27">
        <f>SUM(G16:H16)</f>
        <v>2893</v>
      </c>
      <c r="J16" s="28">
        <f t="shared" si="0"/>
        <v>1.9379844961240309</v>
      </c>
      <c r="K16" s="26" t="s">
        <v>111</v>
      </c>
      <c r="L16" s="26" t="s">
        <v>216</v>
      </c>
      <c r="M16" s="94">
        <v>340</v>
      </c>
      <c r="N16" s="94">
        <v>383</v>
      </c>
      <c r="O16" s="13">
        <f t="shared" si="1"/>
        <v>12.647058823529411</v>
      </c>
      <c r="P16" s="26" t="s">
        <v>236</v>
      </c>
      <c r="Q16" s="26" t="s">
        <v>114</v>
      </c>
      <c r="R16" s="94">
        <v>20</v>
      </c>
      <c r="S16" s="100">
        <v>13</v>
      </c>
      <c r="T16" s="13">
        <f t="shared" si="2"/>
        <v>-35</v>
      </c>
      <c r="U16" s="26" t="s">
        <v>115</v>
      </c>
      <c r="V16" s="26" t="s">
        <v>116</v>
      </c>
      <c r="W16" s="12">
        <v>451</v>
      </c>
      <c r="X16" s="12">
        <v>501</v>
      </c>
      <c r="Y16" s="13">
        <f t="shared" si="3"/>
        <v>11.086474501108647</v>
      </c>
      <c r="AA16" s="16"/>
    </row>
    <row r="17" spans="1:27" s="9" customFormat="1" x14ac:dyDescent="0.2">
      <c r="A17" s="96" t="s">
        <v>13</v>
      </c>
      <c r="B17" s="26" t="s">
        <v>117</v>
      </c>
      <c r="C17" s="26" t="s">
        <v>118</v>
      </c>
      <c r="D17" s="26">
        <v>1498</v>
      </c>
      <c r="E17" s="26">
        <v>1473</v>
      </c>
      <c r="F17" s="27">
        <f>SUM(D17:E17)</f>
        <v>2971</v>
      </c>
      <c r="G17" s="101">
        <v>1474</v>
      </c>
      <c r="H17" s="26">
        <v>1568</v>
      </c>
      <c r="I17" s="27">
        <f>SUM(G17:H17)</f>
        <v>3042</v>
      </c>
      <c r="J17" s="28">
        <f t="shared" si="0"/>
        <v>2.3897677549646583</v>
      </c>
      <c r="K17" s="26" t="s">
        <v>91</v>
      </c>
      <c r="L17" s="26" t="s">
        <v>192</v>
      </c>
      <c r="M17" s="27">
        <v>366</v>
      </c>
      <c r="N17" s="27">
        <v>399</v>
      </c>
      <c r="O17" s="28">
        <f t="shared" si="1"/>
        <v>9.0163934426229506</v>
      </c>
      <c r="P17" s="26" t="s">
        <v>237</v>
      </c>
      <c r="Q17" s="26" t="s">
        <v>121</v>
      </c>
      <c r="R17" s="25">
        <v>25</v>
      </c>
      <c r="S17" s="25">
        <v>15</v>
      </c>
      <c r="T17" s="28">
        <f t="shared" si="2"/>
        <v>-40</v>
      </c>
      <c r="U17" s="26" t="s">
        <v>122</v>
      </c>
      <c r="V17" s="26" t="s">
        <v>123</v>
      </c>
      <c r="W17" s="26">
        <v>471</v>
      </c>
      <c r="X17" s="26">
        <v>488</v>
      </c>
      <c r="Y17" s="28">
        <f t="shared" si="3"/>
        <v>3.6093418259023355</v>
      </c>
      <c r="AA17" s="20"/>
    </row>
    <row r="18" spans="1:27" s="29" customFormat="1" x14ac:dyDescent="0.2">
      <c r="A18" s="32" t="s">
        <v>14</v>
      </c>
      <c r="B18" s="26" t="s">
        <v>124</v>
      </c>
      <c r="C18" s="26" t="s">
        <v>125</v>
      </c>
      <c r="D18" s="31">
        <v>1406</v>
      </c>
      <c r="E18" s="26">
        <v>1534</v>
      </c>
      <c r="F18" s="27">
        <f>SUM(D18:E18)</f>
        <v>2940</v>
      </c>
      <c r="G18" s="31">
        <v>1411</v>
      </c>
      <c r="H18" s="26">
        <v>1505</v>
      </c>
      <c r="I18" s="27">
        <f>SUM(G18:H18)</f>
        <v>2916</v>
      </c>
      <c r="J18" s="28">
        <f t="shared" si="0"/>
        <v>-0.81632653061224492</v>
      </c>
      <c r="K18" s="26" t="s">
        <v>126</v>
      </c>
      <c r="L18" s="26" t="s">
        <v>127</v>
      </c>
      <c r="M18" s="27">
        <v>293</v>
      </c>
      <c r="N18" s="27">
        <v>349</v>
      </c>
      <c r="O18" s="28">
        <f t="shared" si="1"/>
        <v>19.112627986348123</v>
      </c>
      <c r="P18" s="26" t="s">
        <v>238</v>
      </c>
      <c r="Q18" s="26" t="s">
        <v>129</v>
      </c>
      <c r="R18" s="25">
        <v>20</v>
      </c>
      <c r="S18" s="25">
        <v>19</v>
      </c>
      <c r="T18" s="28">
        <f t="shared" si="2"/>
        <v>-5</v>
      </c>
      <c r="U18" s="26" t="s">
        <v>130</v>
      </c>
      <c r="V18" s="26" t="s">
        <v>131</v>
      </c>
      <c r="W18" s="26">
        <v>328</v>
      </c>
      <c r="X18" s="26">
        <v>412</v>
      </c>
      <c r="Y18" s="28">
        <f t="shared" si="3"/>
        <v>25.609756097560975</v>
      </c>
    </row>
    <row r="19" spans="1:27" s="29" customFormat="1" x14ac:dyDescent="0.2">
      <c r="A19" s="95" t="s">
        <v>21</v>
      </c>
      <c r="B19" s="91" t="s">
        <v>132</v>
      </c>
      <c r="C19" s="91" t="s">
        <v>133</v>
      </c>
      <c r="D19" s="91">
        <f t="shared" ref="D19:I19" si="6">SUM(D16:D18)</f>
        <v>4270</v>
      </c>
      <c r="E19" s="91">
        <f t="shared" si="6"/>
        <v>4479</v>
      </c>
      <c r="F19" s="91">
        <f t="shared" si="6"/>
        <v>8749</v>
      </c>
      <c r="G19" s="91">
        <f t="shared" si="6"/>
        <v>4324</v>
      </c>
      <c r="H19" s="91">
        <f t="shared" si="6"/>
        <v>4527</v>
      </c>
      <c r="I19" s="91">
        <f t="shared" si="6"/>
        <v>8851</v>
      </c>
      <c r="J19" s="92">
        <f>(I19-F19)*100/F19</f>
        <v>1.165847525431478</v>
      </c>
      <c r="K19" s="91" t="s">
        <v>134</v>
      </c>
      <c r="L19" s="91" t="s">
        <v>135</v>
      </c>
      <c r="M19" s="91">
        <f>SUM(M16:M18)</f>
        <v>999</v>
      </c>
      <c r="N19" s="91">
        <f>SUM(N16:N18)</f>
        <v>1131</v>
      </c>
      <c r="O19" s="92">
        <f t="shared" si="1"/>
        <v>13.213213213213214</v>
      </c>
      <c r="P19" s="91" t="s">
        <v>239</v>
      </c>
      <c r="Q19" s="91" t="s">
        <v>137</v>
      </c>
      <c r="R19" s="91">
        <f>SUM(R16:R18)</f>
        <v>65</v>
      </c>
      <c r="S19" s="91">
        <f>SUM(S16:S18)</f>
        <v>47</v>
      </c>
      <c r="T19" s="92">
        <f t="shared" si="2"/>
        <v>-27.692307692307693</v>
      </c>
      <c r="U19" s="91" t="s">
        <v>138</v>
      </c>
      <c r="V19" s="91" t="s">
        <v>139</v>
      </c>
      <c r="W19" s="91">
        <f>SUM(W16:W18)</f>
        <v>1250</v>
      </c>
      <c r="X19" s="91">
        <f>SUM(X16:X18)</f>
        <v>1401</v>
      </c>
      <c r="Y19" s="92">
        <f t="shared" si="3"/>
        <v>12.08</v>
      </c>
      <c r="Z19" s="30"/>
    </row>
    <row r="20" spans="1:27" s="74" customFormat="1" x14ac:dyDescent="0.2">
      <c r="A20" s="32" t="s">
        <v>47</v>
      </c>
      <c r="B20" s="26" t="s">
        <v>140</v>
      </c>
      <c r="C20" s="26" t="s">
        <v>141</v>
      </c>
      <c r="D20" s="101">
        <v>1490</v>
      </c>
      <c r="E20" s="26">
        <v>1587</v>
      </c>
      <c r="F20" s="27">
        <f>SUM(D20:E20)</f>
        <v>3077</v>
      </c>
      <c r="G20" s="101">
        <v>1317</v>
      </c>
      <c r="H20" s="26">
        <v>1596</v>
      </c>
      <c r="I20" s="27">
        <f>SUM(G20:H20)</f>
        <v>2913</v>
      </c>
      <c r="J20" s="28">
        <f t="shared" si="0"/>
        <v>-5.3298667533311663</v>
      </c>
      <c r="K20" s="26" t="s">
        <v>142</v>
      </c>
      <c r="L20" s="26" t="s">
        <v>143</v>
      </c>
      <c r="M20" s="27">
        <v>306</v>
      </c>
      <c r="N20" s="27">
        <v>275</v>
      </c>
      <c r="O20" s="28">
        <f t="shared" si="1"/>
        <v>-10.130718954248366</v>
      </c>
      <c r="P20" s="26" t="s">
        <v>144</v>
      </c>
      <c r="Q20" s="26" t="s">
        <v>145</v>
      </c>
      <c r="R20" s="27">
        <v>14</v>
      </c>
      <c r="S20" s="25">
        <v>22</v>
      </c>
      <c r="T20" s="28">
        <f t="shared" si="2"/>
        <v>57.142857142857146</v>
      </c>
      <c r="U20" s="26" t="s">
        <v>146</v>
      </c>
      <c r="V20" s="26" t="s">
        <v>147</v>
      </c>
      <c r="W20" s="26">
        <v>378</v>
      </c>
      <c r="X20" s="26">
        <v>327</v>
      </c>
      <c r="Y20" s="28">
        <f t="shared" si="3"/>
        <v>-13.492063492063492</v>
      </c>
      <c r="Z20" s="85"/>
    </row>
    <row r="21" spans="1:27" s="10" customFormat="1" x14ac:dyDescent="0.2">
      <c r="A21" s="96" t="s">
        <v>48</v>
      </c>
      <c r="B21" s="26" t="s">
        <v>240</v>
      </c>
      <c r="C21" s="26" t="s">
        <v>149</v>
      </c>
      <c r="D21" s="12">
        <v>1449</v>
      </c>
      <c r="E21" s="26">
        <v>1503</v>
      </c>
      <c r="F21" s="27">
        <f>SUM(D21:E21)</f>
        <v>2952</v>
      </c>
      <c r="G21" s="12">
        <v>1194</v>
      </c>
      <c r="H21" s="26">
        <v>1310</v>
      </c>
      <c r="I21" s="27">
        <f>SUM(G21:H21)</f>
        <v>2504</v>
      </c>
      <c r="J21" s="28">
        <f>(I21-F21)*100/F21</f>
        <v>-15.176151761517616</v>
      </c>
      <c r="K21" s="26" t="s">
        <v>150</v>
      </c>
      <c r="L21" s="26" t="s">
        <v>151</v>
      </c>
      <c r="M21" s="93">
        <v>304</v>
      </c>
      <c r="N21" s="93">
        <v>268</v>
      </c>
      <c r="O21" s="102">
        <f t="shared" si="1"/>
        <v>-11.842105263157896</v>
      </c>
      <c r="P21" s="26" t="s">
        <v>241</v>
      </c>
      <c r="Q21" s="26" t="s">
        <v>153</v>
      </c>
      <c r="R21" s="93">
        <v>28</v>
      </c>
      <c r="S21" s="93">
        <v>21</v>
      </c>
      <c r="T21" s="102">
        <f t="shared" si="2"/>
        <v>-25</v>
      </c>
      <c r="U21" s="26" t="s">
        <v>154</v>
      </c>
      <c r="V21" s="26" t="s">
        <v>155</v>
      </c>
      <c r="W21" s="101">
        <v>363</v>
      </c>
      <c r="X21" s="101">
        <v>362</v>
      </c>
      <c r="Y21" s="102">
        <f t="shared" si="3"/>
        <v>-0.27548209366391185</v>
      </c>
      <c r="Z21" s="86"/>
    </row>
    <row r="22" spans="1:27" s="74" customFormat="1" x14ac:dyDescent="0.2">
      <c r="A22" s="32" t="s">
        <v>50</v>
      </c>
      <c r="B22" s="26" t="s">
        <v>156</v>
      </c>
      <c r="C22" s="26" t="s">
        <v>157</v>
      </c>
      <c r="D22" s="26">
        <v>1849</v>
      </c>
      <c r="E22" s="26">
        <v>2562</v>
      </c>
      <c r="F22" s="27">
        <f>SUM(D22:E22)</f>
        <v>4411</v>
      </c>
      <c r="G22" s="26">
        <v>1382</v>
      </c>
      <c r="H22" s="26">
        <v>1588</v>
      </c>
      <c r="I22" s="27">
        <f>SUM(G22:H22)</f>
        <v>2970</v>
      </c>
      <c r="J22" s="28">
        <f>(I22-F22)*100/F22</f>
        <v>-32.668329177057359</v>
      </c>
      <c r="K22" s="26" t="s">
        <v>242</v>
      </c>
      <c r="L22" s="26" t="s">
        <v>159</v>
      </c>
      <c r="M22" s="27">
        <v>268</v>
      </c>
      <c r="N22" s="27">
        <v>306</v>
      </c>
      <c r="O22" s="28">
        <f t="shared" si="1"/>
        <v>14.17910447761194</v>
      </c>
      <c r="P22" s="26" t="s">
        <v>218</v>
      </c>
      <c r="Q22" s="26" t="s">
        <v>161</v>
      </c>
      <c r="R22" s="27">
        <v>16</v>
      </c>
      <c r="S22" s="27">
        <v>20</v>
      </c>
      <c r="T22" s="28">
        <f t="shared" si="2"/>
        <v>25</v>
      </c>
      <c r="U22" s="26" t="s">
        <v>243</v>
      </c>
      <c r="V22" s="26" t="s">
        <v>163</v>
      </c>
      <c r="W22" s="26">
        <v>380</v>
      </c>
      <c r="X22" s="26">
        <v>358</v>
      </c>
      <c r="Y22" s="28">
        <f t="shared" si="3"/>
        <v>-5.7894736842105265</v>
      </c>
    </row>
    <row r="23" spans="1:27" s="29" customFormat="1" x14ac:dyDescent="0.2">
      <c r="A23" s="95" t="s">
        <v>49</v>
      </c>
      <c r="B23" s="91" t="s">
        <v>164</v>
      </c>
      <c r="C23" s="91" t="s">
        <v>165</v>
      </c>
      <c r="D23" s="91">
        <f t="shared" ref="D23:I23" si="7">SUM(D20:D22)</f>
        <v>4788</v>
      </c>
      <c r="E23" s="91">
        <f t="shared" si="7"/>
        <v>5652</v>
      </c>
      <c r="F23" s="91">
        <f t="shared" si="7"/>
        <v>10440</v>
      </c>
      <c r="G23" s="91">
        <f t="shared" si="7"/>
        <v>3893</v>
      </c>
      <c r="H23" s="91">
        <f t="shared" si="7"/>
        <v>4494</v>
      </c>
      <c r="I23" s="91">
        <f t="shared" si="7"/>
        <v>8387</v>
      </c>
      <c r="J23" s="92">
        <f>(I23-F23)*100/F23</f>
        <v>-19.664750957854405</v>
      </c>
      <c r="K23" s="91" t="s">
        <v>166</v>
      </c>
      <c r="L23" s="91" t="s">
        <v>167</v>
      </c>
      <c r="M23" s="91">
        <f>SUM(M20:M22)</f>
        <v>878</v>
      </c>
      <c r="N23" s="91">
        <f>SUM(N20:N22)</f>
        <v>849</v>
      </c>
      <c r="O23" s="92">
        <f t="shared" si="1"/>
        <v>-3.3029612756264237</v>
      </c>
      <c r="P23" s="91" t="s">
        <v>244</v>
      </c>
      <c r="Q23" s="91" t="s">
        <v>169</v>
      </c>
      <c r="R23" s="91">
        <f>SUM(R20:R22)</f>
        <v>58</v>
      </c>
      <c r="S23" s="91">
        <f>SUM(S20:S22)</f>
        <v>63</v>
      </c>
      <c r="T23" s="92">
        <f t="shared" si="2"/>
        <v>8.6206896551724146</v>
      </c>
      <c r="U23" s="91" t="s">
        <v>170</v>
      </c>
      <c r="V23" s="91" t="s">
        <v>171</v>
      </c>
      <c r="W23" s="91">
        <f>SUM(W20:W22)</f>
        <v>1121</v>
      </c>
      <c r="X23" s="91">
        <f>SUM(X20:X22)</f>
        <v>1047</v>
      </c>
      <c r="Y23" s="92">
        <f t="shared" si="3"/>
        <v>-6.6012488849241748</v>
      </c>
    </row>
    <row r="24" spans="1:27" s="29" customFormat="1" x14ac:dyDescent="0.2">
      <c r="A24" s="68" t="s">
        <v>15</v>
      </c>
      <c r="B24" s="38" t="s">
        <v>172</v>
      </c>
      <c r="C24" s="38" t="s">
        <v>173</v>
      </c>
      <c r="D24" s="38">
        <f t="shared" ref="D24:I24" si="8">D11+D15+D19+D23</f>
        <v>17855</v>
      </c>
      <c r="E24" s="38">
        <f t="shared" si="8"/>
        <v>20488</v>
      </c>
      <c r="F24" s="38">
        <f t="shared" si="8"/>
        <v>38343</v>
      </c>
      <c r="G24" s="38">
        <f t="shared" si="8"/>
        <v>15986</v>
      </c>
      <c r="H24" s="38">
        <f t="shared" si="8"/>
        <v>19195</v>
      </c>
      <c r="I24" s="38">
        <f t="shared" si="8"/>
        <v>35181</v>
      </c>
      <c r="J24" s="69">
        <f>(I24-F24)*100/F24</f>
        <v>-8.2466160707299903</v>
      </c>
      <c r="K24" s="38" t="s">
        <v>174</v>
      </c>
      <c r="L24" s="38" t="s">
        <v>175</v>
      </c>
      <c r="M24" s="38">
        <f>M11+M15+M19+M23</f>
        <v>3193</v>
      </c>
      <c r="N24" s="38">
        <f>N11+N15+N19+N23</f>
        <v>3386</v>
      </c>
      <c r="O24" s="69">
        <f>(N24-M24)*100/M24</f>
        <v>6.0444722831193234</v>
      </c>
      <c r="P24" s="38" t="s">
        <v>245</v>
      </c>
      <c r="Q24" s="38" t="s">
        <v>177</v>
      </c>
      <c r="R24" s="38">
        <f>R11+R15+R19+R23</f>
        <v>218</v>
      </c>
      <c r="S24" s="38">
        <f>S11+S15+S19+S23</f>
        <v>179</v>
      </c>
      <c r="T24" s="69">
        <f>(S24-R24)*100/R24</f>
        <v>-17.889908256880734</v>
      </c>
      <c r="U24" s="38" t="s">
        <v>178</v>
      </c>
      <c r="V24" s="38" t="s">
        <v>179</v>
      </c>
      <c r="W24" s="38">
        <f>W11+W15+W19+W23</f>
        <v>4023</v>
      </c>
      <c r="X24" s="38">
        <f>X11+X15+X19+X23</f>
        <v>4224</v>
      </c>
      <c r="Y24" s="69">
        <f>(X24-W24)*100/W24</f>
        <v>4.9962714392244596</v>
      </c>
    </row>
    <row r="25" spans="1:27" s="29" customFormat="1" x14ac:dyDescent="0.2">
      <c r="A25" s="103" t="s">
        <v>246</v>
      </c>
      <c r="B25" s="104" t="s">
        <v>247</v>
      </c>
      <c r="C25" s="104" t="s">
        <v>248</v>
      </c>
      <c r="D25" s="104"/>
      <c r="E25" s="104"/>
      <c r="F25" s="104">
        <v>634</v>
      </c>
      <c r="G25" s="104"/>
      <c r="H25" s="104"/>
      <c r="I25" s="104">
        <v>712</v>
      </c>
      <c r="J25" s="105">
        <f>(I25-F25)*100/F25</f>
        <v>12.302839116719243</v>
      </c>
      <c r="K25" s="104" t="s">
        <v>249</v>
      </c>
      <c r="L25" s="104" t="s">
        <v>250</v>
      </c>
      <c r="M25" s="104">
        <v>232</v>
      </c>
      <c r="N25" s="104">
        <v>270</v>
      </c>
      <c r="O25" s="105">
        <f>(N25-M25)*100/M25</f>
        <v>16.379310344827587</v>
      </c>
      <c r="P25" s="104" t="s">
        <v>251</v>
      </c>
      <c r="Q25" s="104" t="s">
        <v>252</v>
      </c>
      <c r="R25" s="104">
        <v>22</v>
      </c>
      <c r="S25" s="104">
        <v>26</v>
      </c>
      <c r="T25" s="105">
        <f>(S25-R25)*100/R25</f>
        <v>18.181818181818183</v>
      </c>
      <c r="U25" s="104" t="s">
        <v>253</v>
      </c>
      <c r="V25" s="104" t="s">
        <v>254</v>
      </c>
      <c r="W25" s="104">
        <v>317</v>
      </c>
      <c r="X25" s="104">
        <v>347</v>
      </c>
      <c r="Y25" s="105">
        <f>(X25-W25)*100/W25</f>
        <v>9.4637223974763405</v>
      </c>
    </row>
    <row r="26" spans="1:27" s="110" customFormat="1" x14ac:dyDescent="0.2">
      <c r="A26" s="106" t="s">
        <v>255</v>
      </c>
      <c r="B26" s="107"/>
      <c r="C26" s="107"/>
      <c r="D26" s="107"/>
      <c r="E26" s="107"/>
      <c r="F26" s="107"/>
      <c r="G26" s="107"/>
      <c r="H26" s="107"/>
      <c r="I26" s="107"/>
      <c r="J26" s="108"/>
      <c r="K26" s="107"/>
      <c r="L26" s="107"/>
      <c r="M26" s="107"/>
      <c r="N26" s="107"/>
      <c r="O26" s="108"/>
      <c r="P26" s="107"/>
      <c r="Q26" s="107"/>
      <c r="R26" s="109"/>
      <c r="S26" s="109"/>
      <c r="T26" s="108"/>
      <c r="U26" s="107"/>
      <c r="V26" s="107"/>
      <c r="W26" s="107"/>
      <c r="X26" s="107"/>
      <c r="Y26" s="108"/>
    </row>
    <row r="27" spans="1:27" x14ac:dyDescent="0.2">
      <c r="A27" s="22" t="s">
        <v>256</v>
      </c>
      <c r="B27" s="22"/>
      <c r="C27" s="23"/>
      <c r="D27" s="22"/>
      <c r="E27" s="22"/>
      <c r="F27" s="22"/>
      <c r="G27" s="22"/>
      <c r="H27" s="22"/>
      <c r="I27" s="22"/>
      <c r="T27" s="16"/>
      <c r="U27" s="16"/>
      <c r="V27" s="16"/>
    </row>
    <row r="28" spans="1:27" x14ac:dyDescent="0.2">
      <c r="A28" s="35" t="s">
        <v>19</v>
      </c>
      <c r="B28" s="4"/>
      <c r="D28" s="4"/>
      <c r="E28" s="4"/>
      <c r="F28" s="4"/>
      <c r="G28" s="4"/>
      <c r="H28" s="4"/>
      <c r="I28" s="4"/>
      <c r="J28" s="4"/>
      <c r="K28" s="5"/>
      <c r="L28" s="5"/>
      <c r="M28" s="6"/>
      <c r="N28" s="5"/>
      <c r="O28" s="5"/>
      <c r="P28" s="16"/>
      <c r="Q28" s="16"/>
      <c r="R28" s="21"/>
      <c r="S28" s="21"/>
      <c r="T28" s="16"/>
      <c r="U28" s="16"/>
      <c r="V28" s="16"/>
      <c r="W28" s="6"/>
    </row>
    <row r="29" spans="1:27" x14ac:dyDescent="0.2">
      <c r="A29" s="35" t="s">
        <v>26</v>
      </c>
      <c r="B29" s="4"/>
      <c r="D29" s="4"/>
      <c r="E29" s="4"/>
      <c r="F29" s="4"/>
      <c r="G29" s="4"/>
      <c r="H29" s="4"/>
      <c r="I29" s="4"/>
      <c r="J29" s="4"/>
      <c r="K29" s="5"/>
      <c r="L29" s="5"/>
      <c r="M29" s="6"/>
      <c r="N29" s="5"/>
      <c r="O29" s="5"/>
      <c r="P29" s="16"/>
      <c r="Q29" s="16"/>
      <c r="R29" s="6"/>
      <c r="S29" s="7"/>
      <c r="T29" s="16"/>
      <c r="U29" s="16"/>
      <c r="V29" s="16"/>
      <c r="W29" s="6"/>
    </row>
    <row r="30" spans="1:27" ht="15.75" x14ac:dyDescent="0.25">
      <c r="A30" s="35" t="s">
        <v>220</v>
      </c>
      <c r="B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6"/>
      <c r="Q30" s="16"/>
      <c r="R30" s="17"/>
      <c r="S30" s="18"/>
      <c r="T30" s="19"/>
      <c r="U30" s="16"/>
      <c r="V30" s="16"/>
      <c r="W30" s="4"/>
    </row>
    <row r="31" spans="1:27" ht="15.75" x14ac:dyDescent="0.25">
      <c r="A31" s="97" t="s">
        <v>221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6"/>
      <c r="Q31" s="16"/>
      <c r="R31" s="15"/>
      <c r="S31" s="18"/>
      <c r="T31" s="19"/>
      <c r="U31" s="16"/>
      <c r="V31" s="16"/>
    </row>
    <row r="32" spans="1:27" ht="15.75" x14ac:dyDescent="0.25">
      <c r="A32" s="97" t="s">
        <v>222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6"/>
      <c r="Q32" s="16"/>
      <c r="R32" s="15"/>
      <c r="S32" s="18"/>
      <c r="T32" s="19"/>
      <c r="U32" s="16"/>
      <c r="V32" s="16"/>
    </row>
    <row r="33" spans="1:22" ht="15.75" x14ac:dyDescent="0.25">
      <c r="A33" s="97" t="s">
        <v>223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6"/>
      <c r="Q33" s="16"/>
      <c r="R33" s="15"/>
      <c r="S33" s="18"/>
      <c r="T33" s="19"/>
      <c r="U33" s="16"/>
      <c r="V33" s="16"/>
    </row>
    <row r="34" spans="1:22" ht="15.75" x14ac:dyDescent="0.25">
      <c r="A34" s="97" t="s">
        <v>224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6"/>
      <c r="Q34" s="16"/>
      <c r="R34" s="15"/>
      <c r="S34" s="18"/>
      <c r="T34" s="19"/>
      <c r="U34" s="16"/>
      <c r="V34" s="16"/>
    </row>
    <row r="35" spans="1:22" ht="15.75" x14ac:dyDescent="0.25">
      <c r="P35" s="16"/>
      <c r="Q35" s="16"/>
      <c r="R35" s="15"/>
      <c r="S35" s="18"/>
      <c r="T35" s="19"/>
      <c r="U35" s="16"/>
      <c r="V35" s="16"/>
    </row>
    <row r="36" spans="1:22" ht="15.75" x14ac:dyDescent="0.25">
      <c r="P36" s="20"/>
      <c r="Q36" s="16"/>
      <c r="R36" s="15"/>
      <c r="S36" s="18"/>
      <c r="T36" s="98"/>
      <c r="U36" s="16"/>
      <c r="V36" s="16"/>
    </row>
    <row r="37" spans="1:22" ht="15.75" x14ac:dyDescent="0.25">
      <c r="S37" s="8"/>
    </row>
    <row r="38" spans="1:22" ht="15.75" x14ac:dyDescent="0.25">
      <c r="S38" s="8"/>
    </row>
    <row r="39" spans="1:22" ht="15.75" x14ac:dyDescent="0.25">
      <c r="S39" s="8"/>
    </row>
    <row r="40" spans="1:22" ht="15.75" x14ac:dyDescent="0.25">
      <c r="S40" s="8"/>
    </row>
    <row r="41" spans="1:22" ht="15.75" x14ac:dyDescent="0.25">
      <c r="S41" s="8"/>
    </row>
  </sheetData>
  <mergeCells count="27">
    <mergeCell ref="A1:Y1"/>
    <mergeCell ref="A3:T3"/>
    <mergeCell ref="B5:J5"/>
    <mergeCell ref="K5:O5"/>
    <mergeCell ref="P5:T5"/>
    <mergeCell ref="U5:Y5"/>
    <mergeCell ref="P6:P7"/>
    <mergeCell ref="A6:A7"/>
    <mergeCell ref="B6:B7"/>
    <mergeCell ref="C6:C7"/>
    <mergeCell ref="D6:F6"/>
    <mergeCell ref="G6:I6"/>
    <mergeCell ref="J6:J7"/>
    <mergeCell ref="K6:K7"/>
    <mergeCell ref="L6:L7"/>
    <mergeCell ref="M6:M7"/>
    <mergeCell ref="N6:N7"/>
    <mergeCell ref="O6:O7"/>
    <mergeCell ref="W6:W7"/>
    <mergeCell ref="X6:X7"/>
    <mergeCell ref="Y6:Y7"/>
    <mergeCell ref="Q6:Q7"/>
    <mergeCell ref="R6:R7"/>
    <mergeCell ref="S6:S7"/>
    <mergeCell ref="T6:T7"/>
    <mergeCell ref="U6:U7"/>
    <mergeCell ref="V6:V7"/>
  </mergeCells>
  <pageMargins left="0" right="0" top="0.39370078740157483" bottom="0.19685039370078741" header="0" footer="0"/>
  <pageSetup paperSize="9" scale="9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D40"/>
  <sheetViews>
    <sheetView workbookViewId="0">
      <selection activeCell="A2" sqref="A2:T2"/>
    </sheetView>
  </sheetViews>
  <sheetFormatPr defaultRowHeight="12.75" x14ac:dyDescent="0.2"/>
  <cols>
    <col min="1" max="1" width="10.140625" style="1" customWidth="1"/>
    <col min="2" max="2" width="8.140625" style="1" customWidth="1"/>
    <col min="3" max="3" width="8.140625" style="4" customWidth="1"/>
    <col min="4" max="4" width="5.140625" style="1" customWidth="1"/>
    <col min="5" max="5" width="5" style="1" customWidth="1"/>
    <col min="6" max="7" width="5.28515625" style="1" customWidth="1"/>
    <col min="8" max="8" width="5" style="1" customWidth="1"/>
    <col min="9" max="9" width="6.7109375" style="1" customWidth="1"/>
    <col min="10" max="10" width="5.42578125" style="1" customWidth="1"/>
    <col min="11" max="12" width="7.28515625" style="1" customWidth="1"/>
    <col min="13" max="14" width="6.140625" style="1" customWidth="1"/>
    <col min="15" max="15" width="8.140625" style="1" customWidth="1"/>
    <col min="16" max="16" width="7.7109375" style="1" customWidth="1"/>
    <col min="17" max="17" width="6.5703125" style="1" customWidth="1"/>
    <col min="18" max="18" width="4.5703125" style="1" customWidth="1"/>
    <col min="19" max="19" width="4.42578125" style="1" customWidth="1"/>
    <col min="20" max="20" width="8.140625" style="1" customWidth="1"/>
    <col min="21" max="22" width="8" style="1" customWidth="1"/>
    <col min="23" max="23" width="5.28515625" style="1" customWidth="1"/>
    <col min="24" max="24" width="4.42578125" style="1" customWidth="1"/>
    <col min="25" max="25" width="6.42578125" style="1" customWidth="1"/>
    <col min="26" max="26" width="1.140625" style="1" customWidth="1"/>
    <col min="27" max="27" width="5.5703125" style="1" customWidth="1"/>
    <col min="28" max="256" width="9.140625" style="1"/>
    <col min="257" max="257" width="10.140625" style="1" customWidth="1"/>
    <col min="258" max="259" width="8.140625" style="1" customWidth="1"/>
    <col min="260" max="260" width="5.140625" style="1" customWidth="1"/>
    <col min="261" max="261" width="5" style="1" customWidth="1"/>
    <col min="262" max="263" width="5.28515625" style="1" customWidth="1"/>
    <col min="264" max="264" width="5" style="1" customWidth="1"/>
    <col min="265" max="265" width="6.7109375" style="1" customWidth="1"/>
    <col min="266" max="266" width="5.42578125" style="1" customWidth="1"/>
    <col min="267" max="268" width="7.28515625" style="1" customWidth="1"/>
    <col min="269" max="270" width="6.140625" style="1" customWidth="1"/>
    <col min="271" max="271" width="8.140625" style="1" customWidth="1"/>
    <col min="272" max="272" width="7.7109375" style="1" customWidth="1"/>
    <col min="273" max="273" width="6.5703125" style="1" customWidth="1"/>
    <col min="274" max="274" width="4.5703125" style="1" customWidth="1"/>
    <col min="275" max="275" width="4.42578125" style="1" customWidth="1"/>
    <col min="276" max="276" width="8.140625" style="1" customWidth="1"/>
    <col min="277" max="278" width="8" style="1" customWidth="1"/>
    <col min="279" max="279" width="5.28515625" style="1" customWidth="1"/>
    <col min="280" max="280" width="4.42578125" style="1" customWidth="1"/>
    <col min="281" max="281" width="6.42578125" style="1" customWidth="1"/>
    <col min="282" max="282" width="1.140625" style="1" customWidth="1"/>
    <col min="283" max="283" width="5.5703125" style="1" customWidth="1"/>
    <col min="284" max="512" width="9.140625" style="1"/>
    <col min="513" max="513" width="10.140625" style="1" customWidth="1"/>
    <col min="514" max="515" width="8.140625" style="1" customWidth="1"/>
    <col min="516" max="516" width="5.140625" style="1" customWidth="1"/>
    <col min="517" max="517" width="5" style="1" customWidth="1"/>
    <col min="518" max="519" width="5.28515625" style="1" customWidth="1"/>
    <col min="520" max="520" width="5" style="1" customWidth="1"/>
    <col min="521" max="521" width="6.7109375" style="1" customWidth="1"/>
    <col min="522" max="522" width="5.42578125" style="1" customWidth="1"/>
    <col min="523" max="524" width="7.28515625" style="1" customWidth="1"/>
    <col min="525" max="526" width="6.140625" style="1" customWidth="1"/>
    <col min="527" max="527" width="8.140625" style="1" customWidth="1"/>
    <col min="528" max="528" width="7.7109375" style="1" customWidth="1"/>
    <col min="529" max="529" width="6.5703125" style="1" customWidth="1"/>
    <col min="530" max="530" width="4.5703125" style="1" customWidth="1"/>
    <col min="531" max="531" width="4.42578125" style="1" customWidth="1"/>
    <col min="532" max="532" width="8.140625" style="1" customWidth="1"/>
    <col min="533" max="534" width="8" style="1" customWidth="1"/>
    <col min="535" max="535" width="5.28515625" style="1" customWidth="1"/>
    <col min="536" max="536" width="4.42578125" style="1" customWidth="1"/>
    <col min="537" max="537" width="6.42578125" style="1" customWidth="1"/>
    <col min="538" max="538" width="1.140625" style="1" customWidth="1"/>
    <col min="539" max="539" width="5.5703125" style="1" customWidth="1"/>
    <col min="540" max="768" width="9.140625" style="1"/>
    <col min="769" max="769" width="10.140625" style="1" customWidth="1"/>
    <col min="770" max="771" width="8.140625" style="1" customWidth="1"/>
    <col min="772" max="772" width="5.140625" style="1" customWidth="1"/>
    <col min="773" max="773" width="5" style="1" customWidth="1"/>
    <col min="774" max="775" width="5.28515625" style="1" customWidth="1"/>
    <col min="776" max="776" width="5" style="1" customWidth="1"/>
    <col min="777" max="777" width="6.7109375" style="1" customWidth="1"/>
    <col min="778" max="778" width="5.42578125" style="1" customWidth="1"/>
    <col min="779" max="780" width="7.28515625" style="1" customWidth="1"/>
    <col min="781" max="782" width="6.140625" style="1" customWidth="1"/>
    <col min="783" max="783" width="8.140625" style="1" customWidth="1"/>
    <col min="784" max="784" width="7.7109375" style="1" customWidth="1"/>
    <col min="785" max="785" width="6.5703125" style="1" customWidth="1"/>
    <col min="786" max="786" width="4.5703125" style="1" customWidth="1"/>
    <col min="787" max="787" width="4.42578125" style="1" customWidth="1"/>
    <col min="788" max="788" width="8.140625" style="1" customWidth="1"/>
    <col min="789" max="790" width="8" style="1" customWidth="1"/>
    <col min="791" max="791" width="5.28515625" style="1" customWidth="1"/>
    <col min="792" max="792" width="4.42578125" style="1" customWidth="1"/>
    <col min="793" max="793" width="6.42578125" style="1" customWidth="1"/>
    <col min="794" max="794" width="1.140625" style="1" customWidth="1"/>
    <col min="795" max="795" width="5.5703125" style="1" customWidth="1"/>
    <col min="796" max="1024" width="9.140625" style="1"/>
    <col min="1025" max="1025" width="10.140625" style="1" customWidth="1"/>
    <col min="1026" max="1027" width="8.140625" style="1" customWidth="1"/>
    <col min="1028" max="1028" width="5.140625" style="1" customWidth="1"/>
    <col min="1029" max="1029" width="5" style="1" customWidth="1"/>
    <col min="1030" max="1031" width="5.28515625" style="1" customWidth="1"/>
    <col min="1032" max="1032" width="5" style="1" customWidth="1"/>
    <col min="1033" max="1033" width="6.7109375" style="1" customWidth="1"/>
    <col min="1034" max="1034" width="5.42578125" style="1" customWidth="1"/>
    <col min="1035" max="1036" width="7.28515625" style="1" customWidth="1"/>
    <col min="1037" max="1038" width="6.140625" style="1" customWidth="1"/>
    <col min="1039" max="1039" width="8.140625" style="1" customWidth="1"/>
    <col min="1040" max="1040" width="7.7109375" style="1" customWidth="1"/>
    <col min="1041" max="1041" width="6.5703125" style="1" customWidth="1"/>
    <col min="1042" max="1042" width="4.5703125" style="1" customWidth="1"/>
    <col min="1043" max="1043" width="4.42578125" style="1" customWidth="1"/>
    <col min="1044" max="1044" width="8.140625" style="1" customWidth="1"/>
    <col min="1045" max="1046" width="8" style="1" customWidth="1"/>
    <col min="1047" max="1047" width="5.28515625" style="1" customWidth="1"/>
    <col min="1048" max="1048" width="4.42578125" style="1" customWidth="1"/>
    <col min="1049" max="1049" width="6.42578125" style="1" customWidth="1"/>
    <col min="1050" max="1050" width="1.140625" style="1" customWidth="1"/>
    <col min="1051" max="1051" width="5.5703125" style="1" customWidth="1"/>
    <col min="1052" max="1280" width="9.140625" style="1"/>
    <col min="1281" max="1281" width="10.140625" style="1" customWidth="1"/>
    <col min="1282" max="1283" width="8.140625" style="1" customWidth="1"/>
    <col min="1284" max="1284" width="5.140625" style="1" customWidth="1"/>
    <col min="1285" max="1285" width="5" style="1" customWidth="1"/>
    <col min="1286" max="1287" width="5.28515625" style="1" customWidth="1"/>
    <col min="1288" max="1288" width="5" style="1" customWidth="1"/>
    <col min="1289" max="1289" width="6.7109375" style="1" customWidth="1"/>
    <col min="1290" max="1290" width="5.42578125" style="1" customWidth="1"/>
    <col min="1291" max="1292" width="7.28515625" style="1" customWidth="1"/>
    <col min="1293" max="1294" width="6.140625" style="1" customWidth="1"/>
    <col min="1295" max="1295" width="8.140625" style="1" customWidth="1"/>
    <col min="1296" max="1296" width="7.7109375" style="1" customWidth="1"/>
    <col min="1297" max="1297" width="6.5703125" style="1" customWidth="1"/>
    <col min="1298" max="1298" width="4.5703125" style="1" customWidth="1"/>
    <col min="1299" max="1299" width="4.42578125" style="1" customWidth="1"/>
    <col min="1300" max="1300" width="8.140625" style="1" customWidth="1"/>
    <col min="1301" max="1302" width="8" style="1" customWidth="1"/>
    <col min="1303" max="1303" width="5.28515625" style="1" customWidth="1"/>
    <col min="1304" max="1304" width="4.42578125" style="1" customWidth="1"/>
    <col min="1305" max="1305" width="6.42578125" style="1" customWidth="1"/>
    <col min="1306" max="1306" width="1.140625" style="1" customWidth="1"/>
    <col min="1307" max="1307" width="5.5703125" style="1" customWidth="1"/>
    <col min="1308" max="1536" width="9.140625" style="1"/>
    <col min="1537" max="1537" width="10.140625" style="1" customWidth="1"/>
    <col min="1538" max="1539" width="8.140625" style="1" customWidth="1"/>
    <col min="1540" max="1540" width="5.140625" style="1" customWidth="1"/>
    <col min="1541" max="1541" width="5" style="1" customWidth="1"/>
    <col min="1542" max="1543" width="5.28515625" style="1" customWidth="1"/>
    <col min="1544" max="1544" width="5" style="1" customWidth="1"/>
    <col min="1545" max="1545" width="6.7109375" style="1" customWidth="1"/>
    <col min="1546" max="1546" width="5.42578125" style="1" customWidth="1"/>
    <col min="1547" max="1548" width="7.28515625" style="1" customWidth="1"/>
    <col min="1549" max="1550" width="6.140625" style="1" customWidth="1"/>
    <col min="1551" max="1551" width="8.140625" style="1" customWidth="1"/>
    <col min="1552" max="1552" width="7.7109375" style="1" customWidth="1"/>
    <col min="1553" max="1553" width="6.5703125" style="1" customWidth="1"/>
    <col min="1554" max="1554" width="4.5703125" style="1" customWidth="1"/>
    <col min="1555" max="1555" width="4.42578125" style="1" customWidth="1"/>
    <col min="1556" max="1556" width="8.140625" style="1" customWidth="1"/>
    <col min="1557" max="1558" width="8" style="1" customWidth="1"/>
    <col min="1559" max="1559" width="5.28515625" style="1" customWidth="1"/>
    <col min="1560" max="1560" width="4.42578125" style="1" customWidth="1"/>
    <col min="1561" max="1561" width="6.42578125" style="1" customWidth="1"/>
    <col min="1562" max="1562" width="1.140625" style="1" customWidth="1"/>
    <col min="1563" max="1563" width="5.5703125" style="1" customWidth="1"/>
    <col min="1564" max="1792" width="9.140625" style="1"/>
    <col min="1793" max="1793" width="10.140625" style="1" customWidth="1"/>
    <col min="1794" max="1795" width="8.140625" style="1" customWidth="1"/>
    <col min="1796" max="1796" width="5.140625" style="1" customWidth="1"/>
    <col min="1797" max="1797" width="5" style="1" customWidth="1"/>
    <col min="1798" max="1799" width="5.28515625" style="1" customWidth="1"/>
    <col min="1800" max="1800" width="5" style="1" customWidth="1"/>
    <col min="1801" max="1801" width="6.7109375" style="1" customWidth="1"/>
    <col min="1802" max="1802" width="5.42578125" style="1" customWidth="1"/>
    <col min="1803" max="1804" width="7.28515625" style="1" customWidth="1"/>
    <col min="1805" max="1806" width="6.140625" style="1" customWidth="1"/>
    <col min="1807" max="1807" width="8.140625" style="1" customWidth="1"/>
    <col min="1808" max="1808" width="7.7109375" style="1" customWidth="1"/>
    <col min="1809" max="1809" width="6.5703125" style="1" customWidth="1"/>
    <col min="1810" max="1810" width="4.5703125" style="1" customWidth="1"/>
    <col min="1811" max="1811" width="4.42578125" style="1" customWidth="1"/>
    <col min="1812" max="1812" width="8.140625" style="1" customWidth="1"/>
    <col min="1813" max="1814" width="8" style="1" customWidth="1"/>
    <col min="1815" max="1815" width="5.28515625" style="1" customWidth="1"/>
    <col min="1816" max="1816" width="4.42578125" style="1" customWidth="1"/>
    <col min="1817" max="1817" width="6.42578125" style="1" customWidth="1"/>
    <col min="1818" max="1818" width="1.140625" style="1" customWidth="1"/>
    <col min="1819" max="1819" width="5.5703125" style="1" customWidth="1"/>
    <col min="1820" max="2048" width="9.140625" style="1"/>
    <col min="2049" max="2049" width="10.140625" style="1" customWidth="1"/>
    <col min="2050" max="2051" width="8.140625" style="1" customWidth="1"/>
    <col min="2052" max="2052" width="5.140625" style="1" customWidth="1"/>
    <col min="2053" max="2053" width="5" style="1" customWidth="1"/>
    <col min="2054" max="2055" width="5.28515625" style="1" customWidth="1"/>
    <col min="2056" max="2056" width="5" style="1" customWidth="1"/>
    <col min="2057" max="2057" width="6.7109375" style="1" customWidth="1"/>
    <col min="2058" max="2058" width="5.42578125" style="1" customWidth="1"/>
    <col min="2059" max="2060" width="7.28515625" style="1" customWidth="1"/>
    <col min="2061" max="2062" width="6.140625" style="1" customWidth="1"/>
    <col min="2063" max="2063" width="8.140625" style="1" customWidth="1"/>
    <col min="2064" max="2064" width="7.7109375" style="1" customWidth="1"/>
    <col min="2065" max="2065" width="6.5703125" style="1" customWidth="1"/>
    <col min="2066" max="2066" width="4.5703125" style="1" customWidth="1"/>
    <col min="2067" max="2067" width="4.42578125" style="1" customWidth="1"/>
    <col min="2068" max="2068" width="8.140625" style="1" customWidth="1"/>
    <col min="2069" max="2070" width="8" style="1" customWidth="1"/>
    <col min="2071" max="2071" width="5.28515625" style="1" customWidth="1"/>
    <col min="2072" max="2072" width="4.42578125" style="1" customWidth="1"/>
    <col min="2073" max="2073" width="6.42578125" style="1" customWidth="1"/>
    <col min="2074" max="2074" width="1.140625" style="1" customWidth="1"/>
    <col min="2075" max="2075" width="5.5703125" style="1" customWidth="1"/>
    <col min="2076" max="2304" width="9.140625" style="1"/>
    <col min="2305" max="2305" width="10.140625" style="1" customWidth="1"/>
    <col min="2306" max="2307" width="8.140625" style="1" customWidth="1"/>
    <col min="2308" max="2308" width="5.140625" style="1" customWidth="1"/>
    <col min="2309" max="2309" width="5" style="1" customWidth="1"/>
    <col min="2310" max="2311" width="5.28515625" style="1" customWidth="1"/>
    <col min="2312" max="2312" width="5" style="1" customWidth="1"/>
    <col min="2313" max="2313" width="6.7109375" style="1" customWidth="1"/>
    <col min="2314" max="2314" width="5.42578125" style="1" customWidth="1"/>
    <col min="2315" max="2316" width="7.28515625" style="1" customWidth="1"/>
    <col min="2317" max="2318" width="6.140625" style="1" customWidth="1"/>
    <col min="2319" max="2319" width="8.140625" style="1" customWidth="1"/>
    <col min="2320" max="2320" width="7.7109375" style="1" customWidth="1"/>
    <col min="2321" max="2321" width="6.5703125" style="1" customWidth="1"/>
    <col min="2322" max="2322" width="4.5703125" style="1" customWidth="1"/>
    <col min="2323" max="2323" width="4.42578125" style="1" customWidth="1"/>
    <col min="2324" max="2324" width="8.140625" style="1" customWidth="1"/>
    <col min="2325" max="2326" width="8" style="1" customWidth="1"/>
    <col min="2327" max="2327" width="5.28515625" style="1" customWidth="1"/>
    <col min="2328" max="2328" width="4.42578125" style="1" customWidth="1"/>
    <col min="2329" max="2329" width="6.42578125" style="1" customWidth="1"/>
    <col min="2330" max="2330" width="1.140625" style="1" customWidth="1"/>
    <col min="2331" max="2331" width="5.5703125" style="1" customWidth="1"/>
    <col min="2332" max="2560" width="9.140625" style="1"/>
    <col min="2561" max="2561" width="10.140625" style="1" customWidth="1"/>
    <col min="2562" max="2563" width="8.140625" style="1" customWidth="1"/>
    <col min="2564" max="2564" width="5.140625" style="1" customWidth="1"/>
    <col min="2565" max="2565" width="5" style="1" customWidth="1"/>
    <col min="2566" max="2567" width="5.28515625" style="1" customWidth="1"/>
    <col min="2568" max="2568" width="5" style="1" customWidth="1"/>
    <col min="2569" max="2569" width="6.7109375" style="1" customWidth="1"/>
    <col min="2570" max="2570" width="5.42578125" style="1" customWidth="1"/>
    <col min="2571" max="2572" width="7.28515625" style="1" customWidth="1"/>
    <col min="2573" max="2574" width="6.140625" style="1" customWidth="1"/>
    <col min="2575" max="2575" width="8.140625" style="1" customWidth="1"/>
    <col min="2576" max="2576" width="7.7109375" style="1" customWidth="1"/>
    <col min="2577" max="2577" width="6.5703125" style="1" customWidth="1"/>
    <col min="2578" max="2578" width="4.5703125" style="1" customWidth="1"/>
    <col min="2579" max="2579" width="4.42578125" style="1" customWidth="1"/>
    <col min="2580" max="2580" width="8.140625" style="1" customWidth="1"/>
    <col min="2581" max="2582" width="8" style="1" customWidth="1"/>
    <col min="2583" max="2583" width="5.28515625" style="1" customWidth="1"/>
    <col min="2584" max="2584" width="4.42578125" style="1" customWidth="1"/>
    <col min="2585" max="2585" width="6.42578125" style="1" customWidth="1"/>
    <col min="2586" max="2586" width="1.140625" style="1" customWidth="1"/>
    <col min="2587" max="2587" width="5.5703125" style="1" customWidth="1"/>
    <col min="2588" max="2816" width="9.140625" style="1"/>
    <col min="2817" max="2817" width="10.140625" style="1" customWidth="1"/>
    <col min="2818" max="2819" width="8.140625" style="1" customWidth="1"/>
    <col min="2820" max="2820" width="5.140625" style="1" customWidth="1"/>
    <col min="2821" max="2821" width="5" style="1" customWidth="1"/>
    <col min="2822" max="2823" width="5.28515625" style="1" customWidth="1"/>
    <col min="2824" max="2824" width="5" style="1" customWidth="1"/>
    <col min="2825" max="2825" width="6.7109375" style="1" customWidth="1"/>
    <col min="2826" max="2826" width="5.42578125" style="1" customWidth="1"/>
    <col min="2827" max="2828" width="7.28515625" style="1" customWidth="1"/>
    <col min="2829" max="2830" width="6.140625" style="1" customWidth="1"/>
    <col min="2831" max="2831" width="8.140625" style="1" customWidth="1"/>
    <col min="2832" max="2832" width="7.7109375" style="1" customWidth="1"/>
    <col min="2833" max="2833" width="6.5703125" style="1" customWidth="1"/>
    <col min="2834" max="2834" width="4.5703125" style="1" customWidth="1"/>
    <col min="2835" max="2835" width="4.42578125" style="1" customWidth="1"/>
    <col min="2836" max="2836" width="8.140625" style="1" customWidth="1"/>
    <col min="2837" max="2838" width="8" style="1" customWidth="1"/>
    <col min="2839" max="2839" width="5.28515625" style="1" customWidth="1"/>
    <col min="2840" max="2840" width="4.42578125" style="1" customWidth="1"/>
    <col min="2841" max="2841" width="6.42578125" style="1" customWidth="1"/>
    <col min="2842" max="2842" width="1.140625" style="1" customWidth="1"/>
    <col min="2843" max="2843" width="5.5703125" style="1" customWidth="1"/>
    <col min="2844" max="3072" width="9.140625" style="1"/>
    <col min="3073" max="3073" width="10.140625" style="1" customWidth="1"/>
    <col min="3074" max="3075" width="8.140625" style="1" customWidth="1"/>
    <col min="3076" max="3076" width="5.140625" style="1" customWidth="1"/>
    <col min="3077" max="3077" width="5" style="1" customWidth="1"/>
    <col min="3078" max="3079" width="5.28515625" style="1" customWidth="1"/>
    <col min="3080" max="3080" width="5" style="1" customWidth="1"/>
    <col min="3081" max="3081" width="6.7109375" style="1" customWidth="1"/>
    <col min="3082" max="3082" width="5.42578125" style="1" customWidth="1"/>
    <col min="3083" max="3084" width="7.28515625" style="1" customWidth="1"/>
    <col min="3085" max="3086" width="6.140625" style="1" customWidth="1"/>
    <col min="3087" max="3087" width="8.140625" style="1" customWidth="1"/>
    <col min="3088" max="3088" width="7.7109375" style="1" customWidth="1"/>
    <col min="3089" max="3089" width="6.5703125" style="1" customWidth="1"/>
    <col min="3090" max="3090" width="4.5703125" style="1" customWidth="1"/>
    <col min="3091" max="3091" width="4.42578125" style="1" customWidth="1"/>
    <col min="3092" max="3092" width="8.140625" style="1" customWidth="1"/>
    <col min="3093" max="3094" width="8" style="1" customWidth="1"/>
    <col min="3095" max="3095" width="5.28515625" style="1" customWidth="1"/>
    <col min="3096" max="3096" width="4.42578125" style="1" customWidth="1"/>
    <col min="3097" max="3097" width="6.42578125" style="1" customWidth="1"/>
    <col min="3098" max="3098" width="1.140625" style="1" customWidth="1"/>
    <col min="3099" max="3099" width="5.5703125" style="1" customWidth="1"/>
    <col min="3100" max="3328" width="9.140625" style="1"/>
    <col min="3329" max="3329" width="10.140625" style="1" customWidth="1"/>
    <col min="3330" max="3331" width="8.140625" style="1" customWidth="1"/>
    <col min="3332" max="3332" width="5.140625" style="1" customWidth="1"/>
    <col min="3333" max="3333" width="5" style="1" customWidth="1"/>
    <col min="3334" max="3335" width="5.28515625" style="1" customWidth="1"/>
    <col min="3336" max="3336" width="5" style="1" customWidth="1"/>
    <col min="3337" max="3337" width="6.7109375" style="1" customWidth="1"/>
    <col min="3338" max="3338" width="5.42578125" style="1" customWidth="1"/>
    <col min="3339" max="3340" width="7.28515625" style="1" customWidth="1"/>
    <col min="3341" max="3342" width="6.140625" style="1" customWidth="1"/>
    <col min="3343" max="3343" width="8.140625" style="1" customWidth="1"/>
    <col min="3344" max="3344" width="7.7109375" style="1" customWidth="1"/>
    <col min="3345" max="3345" width="6.5703125" style="1" customWidth="1"/>
    <col min="3346" max="3346" width="4.5703125" style="1" customWidth="1"/>
    <col min="3347" max="3347" width="4.42578125" style="1" customWidth="1"/>
    <col min="3348" max="3348" width="8.140625" style="1" customWidth="1"/>
    <col min="3349" max="3350" width="8" style="1" customWidth="1"/>
    <col min="3351" max="3351" width="5.28515625" style="1" customWidth="1"/>
    <col min="3352" max="3352" width="4.42578125" style="1" customWidth="1"/>
    <col min="3353" max="3353" width="6.42578125" style="1" customWidth="1"/>
    <col min="3354" max="3354" width="1.140625" style="1" customWidth="1"/>
    <col min="3355" max="3355" width="5.5703125" style="1" customWidth="1"/>
    <col min="3356" max="3584" width="9.140625" style="1"/>
    <col min="3585" max="3585" width="10.140625" style="1" customWidth="1"/>
    <col min="3586" max="3587" width="8.140625" style="1" customWidth="1"/>
    <col min="3588" max="3588" width="5.140625" style="1" customWidth="1"/>
    <col min="3589" max="3589" width="5" style="1" customWidth="1"/>
    <col min="3590" max="3591" width="5.28515625" style="1" customWidth="1"/>
    <col min="3592" max="3592" width="5" style="1" customWidth="1"/>
    <col min="3593" max="3593" width="6.7109375" style="1" customWidth="1"/>
    <col min="3594" max="3594" width="5.42578125" style="1" customWidth="1"/>
    <col min="3595" max="3596" width="7.28515625" style="1" customWidth="1"/>
    <col min="3597" max="3598" width="6.140625" style="1" customWidth="1"/>
    <col min="3599" max="3599" width="8.140625" style="1" customWidth="1"/>
    <col min="3600" max="3600" width="7.7109375" style="1" customWidth="1"/>
    <col min="3601" max="3601" width="6.5703125" style="1" customWidth="1"/>
    <col min="3602" max="3602" width="4.5703125" style="1" customWidth="1"/>
    <col min="3603" max="3603" width="4.42578125" style="1" customWidth="1"/>
    <col min="3604" max="3604" width="8.140625" style="1" customWidth="1"/>
    <col min="3605" max="3606" width="8" style="1" customWidth="1"/>
    <col min="3607" max="3607" width="5.28515625" style="1" customWidth="1"/>
    <col min="3608" max="3608" width="4.42578125" style="1" customWidth="1"/>
    <col min="3609" max="3609" width="6.42578125" style="1" customWidth="1"/>
    <col min="3610" max="3610" width="1.140625" style="1" customWidth="1"/>
    <col min="3611" max="3611" width="5.5703125" style="1" customWidth="1"/>
    <col min="3612" max="3840" width="9.140625" style="1"/>
    <col min="3841" max="3841" width="10.140625" style="1" customWidth="1"/>
    <col min="3842" max="3843" width="8.140625" style="1" customWidth="1"/>
    <col min="3844" max="3844" width="5.140625" style="1" customWidth="1"/>
    <col min="3845" max="3845" width="5" style="1" customWidth="1"/>
    <col min="3846" max="3847" width="5.28515625" style="1" customWidth="1"/>
    <col min="3848" max="3848" width="5" style="1" customWidth="1"/>
    <col min="3849" max="3849" width="6.7109375" style="1" customWidth="1"/>
    <col min="3850" max="3850" width="5.42578125" style="1" customWidth="1"/>
    <col min="3851" max="3852" width="7.28515625" style="1" customWidth="1"/>
    <col min="3853" max="3854" width="6.140625" style="1" customWidth="1"/>
    <col min="3855" max="3855" width="8.140625" style="1" customWidth="1"/>
    <col min="3856" max="3856" width="7.7109375" style="1" customWidth="1"/>
    <col min="3857" max="3857" width="6.5703125" style="1" customWidth="1"/>
    <col min="3858" max="3858" width="4.5703125" style="1" customWidth="1"/>
    <col min="3859" max="3859" width="4.42578125" style="1" customWidth="1"/>
    <col min="3860" max="3860" width="8.140625" style="1" customWidth="1"/>
    <col min="3861" max="3862" width="8" style="1" customWidth="1"/>
    <col min="3863" max="3863" width="5.28515625" style="1" customWidth="1"/>
    <col min="3864" max="3864" width="4.42578125" style="1" customWidth="1"/>
    <col min="3865" max="3865" width="6.42578125" style="1" customWidth="1"/>
    <col min="3866" max="3866" width="1.140625" style="1" customWidth="1"/>
    <col min="3867" max="3867" width="5.5703125" style="1" customWidth="1"/>
    <col min="3868" max="4096" width="9.140625" style="1"/>
    <col min="4097" max="4097" width="10.140625" style="1" customWidth="1"/>
    <col min="4098" max="4099" width="8.140625" style="1" customWidth="1"/>
    <col min="4100" max="4100" width="5.140625" style="1" customWidth="1"/>
    <col min="4101" max="4101" width="5" style="1" customWidth="1"/>
    <col min="4102" max="4103" width="5.28515625" style="1" customWidth="1"/>
    <col min="4104" max="4104" width="5" style="1" customWidth="1"/>
    <col min="4105" max="4105" width="6.7109375" style="1" customWidth="1"/>
    <col min="4106" max="4106" width="5.42578125" style="1" customWidth="1"/>
    <col min="4107" max="4108" width="7.28515625" style="1" customWidth="1"/>
    <col min="4109" max="4110" width="6.140625" style="1" customWidth="1"/>
    <col min="4111" max="4111" width="8.140625" style="1" customWidth="1"/>
    <col min="4112" max="4112" width="7.7109375" style="1" customWidth="1"/>
    <col min="4113" max="4113" width="6.5703125" style="1" customWidth="1"/>
    <col min="4114" max="4114" width="4.5703125" style="1" customWidth="1"/>
    <col min="4115" max="4115" width="4.42578125" style="1" customWidth="1"/>
    <col min="4116" max="4116" width="8.140625" style="1" customWidth="1"/>
    <col min="4117" max="4118" width="8" style="1" customWidth="1"/>
    <col min="4119" max="4119" width="5.28515625" style="1" customWidth="1"/>
    <col min="4120" max="4120" width="4.42578125" style="1" customWidth="1"/>
    <col min="4121" max="4121" width="6.42578125" style="1" customWidth="1"/>
    <col min="4122" max="4122" width="1.140625" style="1" customWidth="1"/>
    <col min="4123" max="4123" width="5.5703125" style="1" customWidth="1"/>
    <col min="4124" max="4352" width="9.140625" style="1"/>
    <col min="4353" max="4353" width="10.140625" style="1" customWidth="1"/>
    <col min="4354" max="4355" width="8.140625" style="1" customWidth="1"/>
    <col min="4356" max="4356" width="5.140625" style="1" customWidth="1"/>
    <col min="4357" max="4357" width="5" style="1" customWidth="1"/>
    <col min="4358" max="4359" width="5.28515625" style="1" customWidth="1"/>
    <col min="4360" max="4360" width="5" style="1" customWidth="1"/>
    <col min="4361" max="4361" width="6.7109375" style="1" customWidth="1"/>
    <col min="4362" max="4362" width="5.42578125" style="1" customWidth="1"/>
    <col min="4363" max="4364" width="7.28515625" style="1" customWidth="1"/>
    <col min="4365" max="4366" width="6.140625" style="1" customWidth="1"/>
    <col min="4367" max="4367" width="8.140625" style="1" customWidth="1"/>
    <col min="4368" max="4368" width="7.7109375" style="1" customWidth="1"/>
    <col min="4369" max="4369" width="6.5703125" style="1" customWidth="1"/>
    <col min="4370" max="4370" width="4.5703125" style="1" customWidth="1"/>
    <col min="4371" max="4371" width="4.42578125" style="1" customWidth="1"/>
    <col min="4372" max="4372" width="8.140625" style="1" customWidth="1"/>
    <col min="4373" max="4374" width="8" style="1" customWidth="1"/>
    <col min="4375" max="4375" width="5.28515625" style="1" customWidth="1"/>
    <col min="4376" max="4376" width="4.42578125" style="1" customWidth="1"/>
    <col min="4377" max="4377" width="6.42578125" style="1" customWidth="1"/>
    <col min="4378" max="4378" width="1.140625" style="1" customWidth="1"/>
    <col min="4379" max="4379" width="5.5703125" style="1" customWidth="1"/>
    <col min="4380" max="4608" width="9.140625" style="1"/>
    <col min="4609" max="4609" width="10.140625" style="1" customWidth="1"/>
    <col min="4610" max="4611" width="8.140625" style="1" customWidth="1"/>
    <col min="4612" max="4612" width="5.140625" style="1" customWidth="1"/>
    <col min="4613" max="4613" width="5" style="1" customWidth="1"/>
    <col min="4614" max="4615" width="5.28515625" style="1" customWidth="1"/>
    <col min="4616" max="4616" width="5" style="1" customWidth="1"/>
    <col min="4617" max="4617" width="6.7109375" style="1" customWidth="1"/>
    <col min="4618" max="4618" width="5.42578125" style="1" customWidth="1"/>
    <col min="4619" max="4620" width="7.28515625" style="1" customWidth="1"/>
    <col min="4621" max="4622" width="6.140625" style="1" customWidth="1"/>
    <col min="4623" max="4623" width="8.140625" style="1" customWidth="1"/>
    <col min="4624" max="4624" width="7.7109375" style="1" customWidth="1"/>
    <col min="4625" max="4625" width="6.5703125" style="1" customWidth="1"/>
    <col min="4626" max="4626" width="4.5703125" style="1" customWidth="1"/>
    <col min="4627" max="4627" width="4.42578125" style="1" customWidth="1"/>
    <col min="4628" max="4628" width="8.140625" style="1" customWidth="1"/>
    <col min="4629" max="4630" width="8" style="1" customWidth="1"/>
    <col min="4631" max="4631" width="5.28515625" style="1" customWidth="1"/>
    <col min="4632" max="4632" width="4.42578125" style="1" customWidth="1"/>
    <col min="4633" max="4633" width="6.42578125" style="1" customWidth="1"/>
    <col min="4634" max="4634" width="1.140625" style="1" customWidth="1"/>
    <col min="4635" max="4635" width="5.5703125" style="1" customWidth="1"/>
    <col min="4636" max="4864" width="9.140625" style="1"/>
    <col min="4865" max="4865" width="10.140625" style="1" customWidth="1"/>
    <col min="4866" max="4867" width="8.140625" style="1" customWidth="1"/>
    <col min="4868" max="4868" width="5.140625" style="1" customWidth="1"/>
    <col min="4869" max="4869" width="5" style="1" customWidth="1"/>
    <col min="4870" max="4871" width="5.28515625" style="1" customWidth="1"/>
    <col min="4872" max="4872" width="5" style="1" customWidth="1"/>
    <col min="4873" max="4873" width="6.7109375" style="1" customWidth="1"/>
    <col min="4874" max="4874" width="5.42578125" style="1" customWidth="1"/>
    <col min="4875" max="4876" width="7.28515625" style="1" customWidth="1"/>
    <col min="4877" max="4878" width="6.140625" style="1" customWidth="1"/>
    <col min="4879" max="4879" width="8.140625" style="1" customWidth="1"/>
    <col min="4880" max="4880" width="7.7109375" style="1" customWidth="1"/>
    <col min="4881" max="4881" width="6.5703125" style="1" customWidth="1"/>
    <col min="4882" max="4882" width="4.5703125" style="1" customWidth="1"/>
    <col min="4883" max="4883" width="4.42578125" style="1" customWidth="1"/>
    <col min="4884" max="4884" width="8.140625" style="1" customWidth="1"/>
    <col min="4885" max="4886" width="8" style="1" customWidth="1"/>
    <col min="4887" max="4887" width="5.28515625" style="1" customWidth="1"/>
    <col min="4888" max="4888" width="4.42578125" style="1" customWidth="1"/>
    <col min="4889" max="4889" width="6.42578125" style="1" customWidth="1"/>
    <col min="4890" max="4890" width="1.140625" style="1" customWidth="1"/>
    <col min="4891" max="4891" width="5.5703125" style="1" customWidth="1"/>
    <col min="4892" max="5120" width="9.140625" style="1"/>
    <col min="5121" max="5121" width="10.140625" style="1" customWidth="1"/>
    <col min="5122" max="5123" width="8.140625" style="1" customWidth="1"/>
    <col min="5124" max="5124" width="5.140625" style="1" customWidth="1"/>
    <col min="5125" max="5125" width="5" style="1" customWidth="1"/>
    <col min="5126" max="5127" width="5.28515625" style="1" customWidth="1"/>
    <col min="5128" max="5128" width="5" style="1" customWidth="1"/>
    <col min="5129" max="5129" width="6.7109375" style="1" customWidth="1"/>
    <col min="5130" max="5130" width="5.42578125" style="1" customWidth="1"/>
    <col min="5131" max="5132" width="7.28515625" style="1" customWidth="1"/>
    <col min="5133" max="5134" width="6.140625" style="1" customWidth="1"/>
    <col min="5135" max="5135" width="8.140625" style="1" customWidth="1"/>
    <col min="5136" max="5136" width="7.7109375" style="1" customWidth="1"/>
    <col min="5137" max="5137" width="6.5703125" style="1" customWidth="1"/>
    <col min="5138" max="5138" width="4.5703125" style="1" customWidth="1"/>
    <col min="5139" max="5139" width="4.42578125" style="1" customWidth="1"/>
    <col min="5140" max="5140" width="8.140625" style="1" customWidth="1"/>
    <col min="5141" max="5142" width="8" style="1" customWidth="1"/>
    <col min="5143" max="5143" width="5.28515625" style="1" customWidth="1"/>
    <col min="5144" max="5144" width="4.42578125" style="1" customWidth="1"/>
    <col min="5145" max="5145" width="6.42578125" style="1" customWidth="1"/>
    <col min="5146" max="5146" width="1.140625" style="1" customWidth="1"/>
    <col min="5147" max="5147" width="5.5703125" style="1" customWidth="1"/>
    <col min="5148" max="5376" width="9.140625" style="1"/>
    <col min="5377" max="5377" width="10.140625" style="1" customWidth="1"/>
    <col min="5378" max="5379" width="8.140625" style="1" customWidth="1"/>
    <col min="5380" max="5380" width="5.140625" style="1" customWidth="1"/>
    <col min="5381" max="5381" width="5" style="1" customWidth="1"/>
    <col min="5382" max="5383" width="5.28515625" style="1" customWidth="1"/>
    <col min="5384" max="5384" width="5" style="1" customWidth="1"/>
    <col min="5385" max="5385" width="6.7109375" style="1" customWidth="1"/>
    <col min="5386" max="5386" width="5.42578125" style="1" customWidth="1"/>
    <col min="5387" max="5388" width="7.28515625" style="1" customWidth="1"/>
    <col min="5389" max="5390" width="6.140625" style="1" customWidth="1"/>
    <col min="5391" max="5391" width="8.140625" style="1" customWidth="1"/>
    <col min="5392" max="5392" width="7.7109375" style="1" customWidth="1"/>
    <col min="5393" max="5393" width="6.5703125" style="1" customWidth="1"/>
    <col min="5394" max="5394" width="4.5703125" style="1" customWidth="1"/>
    <col min="5395" max="5395" width="4.42578125" style="1" customWidth="1"/>
    <col min="5396" max="5396" width="8.140625" style="1" customWidth="1"/>
    <col min="5397" max="5398" width="8" style="1" customWidth="1"/>
    <col min="5399" max="5399" width="5.28515625" style="1" customWidth="1"/>
    <col min="5400" max="5400" width="4.42578125" style="1" customWidth="1"/>
    <col min="5401" max="5401" width="6.42578125" style="1" customWidth="1"/>
    <col min="5402" max="5402" width="1.140625" style="1" customWidth="1"/>
    <col min="5403" max="5403" width="5.5703125" style="1" customWidth="1"/>
    <col min="5404" max="5632" width="9.140625" style="1"/>
    <col min="5633" max="5633" width="10.140625" style="1" customWidth="1"/>
    <col min="5634" max="5635" width="8.140625" style="1" customWidth="1"/>
    <col min="5636" max="5636" width="5.140625" style="1" customWidth="1"/>
    <col min="5637" max="5637" width="5" style="1" customWidth="1"/>
    <col min="5638" max="5639" width="5.28515625" style="1" customWidth="1"/>
    <col min="5640" max="5640" width="5" style="1" customWidth="1"/>
    <col min="5641" max="5641" width="6.7109375" style="1" customWidth="1"/>
    <col min="5642" max="5642" width="5.42578125" style="1" customWidth="1"/>
    <col min="5643" max="5644" width="7.28515625" style="1" customWidth="1"/>
    <col min="5645" max="5646" width="6.140625" style="1" customWidth="1"/>
    <col min="5647" max="5647" width="8.140625" style="1" customWidth="1"/>
    <col min="5648" max="5648" width="7.7109375" style="1" customWidth="1"/>
    <col min="5649" max="5649" width="6.5703125" style="1" customWidth="1"/>
    <col min="5650" max="5650" width="4.5703125" style="1" customWidth="1"/>
    <col min="5651" max="5651" width="4.42578125" style="1" customWidth="1"/>
    <col min="5652" max="5652" width="8.140625" style="1" customWidth="1"/>
    <col min="5653" max="5654" width="8" style="1" customWidth="1"/>
    <col min="5655" max="5655" width="5.28515625" style="1" customWidth="1"/>
    <col min="5656" max="5656" width="4.42578125" style="1" customWidth="1"/>
    <col min="5657" max="5657" width="6.42578125" style="1" customWidth="1"/>
    <col min="5658" max="5658" width="1.140625" style="1" customWidth="1"/>
    <col min="5659" max="5659" width="5.5703125" style="1" customWidth="1"/>
    <col min="5660" max="5888" width="9.140625" style="1"/>
    <col min="5889" max="5889" width="10.140625" style="1" customWidth="1"/>
    <col min="5890" max="5891" width="8.140625" style="1" customWidth="1"/>
    <col min="5892" max="5892" width="5.140625" style="1" customWidth="1"/>
    <col min="5893" max="5893" width="5" style="1" customWidth="1"/>
    <col min="5894" max="5895" width="5.28515625" style="1" customWidth="1"/>
    <col min="5896" max="5896" width="5" style="1" customWidth="1"/>
    <col min="5897" max="5897" width="6.7109375" style="1" customWidth="1"/>
    <col min="5898" max="5898" width="5.42578125" style="1" customWidth="1"/>
    <col min="5899" max="5900" width="7.28515625" style="1" customWidth="1"/>
    <col min="5901" max="5902" width="6.140625" style="1" customWidth="1"/>
    <col min="5903" max="5903" width="8.140625" style="1" customWidth="1"/>
    <col min="5904" max="5904" width="7.7109375" style="1" customWidth="1"/>
    <col min="5905" max="5905" width="6.5703125" style="1" customWidth="1"/>
    <col min="5906" max="5906" width="4.5703125" style="1" customWidth="1"/>
    <col min="5907" max="5907" width="4.42578125" style="1" customWidth="1"/>
    <col min="5908" max="5908" width="8.140625" style="1" customWidth="1"/>
    <col min="5909" max="5910" width="8" style="1" customWidth="1"/>
    <col min="5911" max="5911" width="5.28515625" style="1" customWidth="1"/>
    <col min="5912" max="5912" width="4.42578125" style="1" customWidth="1"/>
    <col min="5913" max="5913" width="6.42578125" style="1" customWidth="1"/>
    <col min="5914" max="5914" width="1.140625" style="1" customWidth="1"/>
    <col min="5915" max="5915" width="5.5703125" style="1" customWidth="1"/>
    <col min="5916" max="6144" width="9.140625" style="1"/>
    <col min="6145" max="6145" width="10.140625" style="1" customWidth="1"/>
    <col min="6146" max="6147" width="8.140625" style="1" customWidth="1"/>
    <col min="6148" max="6148" width="5.140625" style="1" customWidth="1"/>
    <col min="6149" max="6149" width="5" style="1" customWidth="1"/>
    <col min="6150" max="6151" width="5.28515625" style="1" customWidth="1"/>
    <col min="6152" max="6152" width="5" style="1" customWidth="1"/>
    <col min="6153" max="6153" width="6.7109375" style="1" customWidth="1"/>
    <col min="6154" max="6154" width="5.42578125" style="1" customWidth="1"/>
    <col min="6155" max="6156" width="7.28515625" style="1" customWidth="1"/>
    <col min="6157" max="6158" width="6.140625" style="1" customWidth="1"/>
    <col min="6159" max="6159" width="8.140625" style="1" customWidth="1"/>
    <col min="6160" max="6160" width="7.7109375" style="1" customWidth="1"/>
    <col min="6161" max="6161" width="6.5703125" style="1" customWidth="1"/>
    <col min="6162" max="6162" width="4.5703125" style="1" customWidth="1"/>
    <col min="6163" max="6163" width="4.42578125" style="1" customWidth="1"/>
    <col min="6164" max="6164" width="8.140625" style="1" customWidth="1"/>
    <col min="6165" max="6166" width="8" style="1" customWidth="1"/>
    <col min="6167" max="6167" width="5.28515625" style="1" customWidth="1"/>
    <col min="6168" max="6168" width="4.42578125" style="1" customWidth="1"/>
    <col min="6169" max="6169" width="6.42578125" style="1" customWidth="1"/>
    <col min="6170" max="6170" width="1.140625" style="1" customWidth="1"/>
    <col min="6171" max="6171" width="5.5703125" style="1" customWidth="1"/>
    <col min="6172" max="6400" width="9.140625" style="1"/>
    <col min="6401" max="6401" width="10.140625" style="1" customWidth="1"/>
    <col min="6402" max="6403" width="8.140625" style="1" customWidth="1"/>
    <col min="6404" max="6404" width="5.140625" style="1" customWidth="1"/>
    <col min="6405" max="6405" width="5" style="1" customWidth="1"/>
    <col min="6406" max="6407" width="5.28515625" style="1" customWidth="1"/>
    <col min="6408" max="6408" width="5" style="1" customWidth="1"/>
    <col min="6409" max="6409" width="6.7109375" style="1" customWidth="1"/>
    <col min="6410" max="6410" width="5.42578125" style="1" customWidth="1"/>
    <col min="6411" max="6412" width="7.28515625" style="1" customWidth="1"/>
    <col min="6413" max="6414" width="6.140625" style="1" customWidth="1"/>
    <col min="6415" max="6415" width="8.140625" style="1" customWidth="1"/>
    <col min="6416" max="6416" width="7.7109375" style="1" customWidth="1"/>
    <col min="6417" max="6417" width="6.5703125" style="1" customWidth="1"/>
    <col min="6418" max="6418" width="4.5703125" style="1" customWidth="1"/>
    <col min="6419" max="6419" width="4.42578125" style="1" customWidth="1"/>
    <col min="6420" max="6420" width="8.140625" style="1" customWidth="1"/>
    <col min="6421" max="6422" width="8" style="1" customWidth="1"/>
    <col min="6423" max="6423" width="5.28515625" style="1" customWidth="1"/>
    <col min="6424" max="6424" width="4.42578125" style="1" customWidth="1"/>
    <col min="6425" max="6425" width="6.42578125" style="1" customWidth="1"/>
    <col min="6426" max="6426" width="1.140625" style="1" customWidth="1"/>
    <col min="6427" max="6427" width="5.5703125" style="1" customWidth="1"/>
    <col min="6428" max="6656" width="9.140625" style="1"/>
    <col min="6657" max="6657" width="10.140625" style="1" customWidth="1"/>
    <col min="6658" max="6659" width="8.140625" style="1" customWidth="1"/>
    <col min="6660" max="6660" width="5.140625" style="1" customWidth="1"/>
    <col min="6661" max="6661" width="5" style="1" customWidth="1"/>
    <col min="6662" max="6663" width="5.28515625" style="1" customWidth="1"/>
    <col min="6664" max="6664" width="5" style="1" customWidth="1"/>
    <col min="6665" max="6665" width="6.7109375" style="1" customWidth="1"/>
    <col min="6666" max="6666" width="5.42578125" style="1" customWidth="1"/>
    <col min="6667" max="6668" width="7.28515625" style="1" customWidth="1"/>
    <col min="6669" max="6670" width="6.140625" style="1" customWidth="1"/>
    <col min="6671" max="6671" width="8.140625" style="1" customWidth="1"/>
    <col min="6672" max="6672" width="7.7109375" style="1" customWidth="1"/>
    <col min="6673" max="6673" width="6.5703125" style="1" customWidth="1"/>
    <col min="6674" max="6674" width="4.5703125" style="1" customWidth="1"/>
    <col min="6675" max="6675" width="4.42578125" style="1" customWidth="1"/>
    <col min="6676" max="6676" width="8.140625" style="1" customWidth="1"/>
    <col min="6677" max="6678" width="8" style="1" customWidth="1"/>
    <col min="6679" max="6679" width="5.28515625" style="1" customWidth="1"/>
    <col min="6680" max="6680" width="4.42578125" style="1" customWidth="1"/>
    <col min="6681" max="6681" width="6.42578125" style="1" customWidth="1"/>
    <col min="6682" max="6682" width="1.140625" style="1" customWidth="1"/>
    <col min="6683" max="6683" width="5.5703125" style="1" customWidth="1"/>
    <col min="6684" max="6912" width="9.140625" style="1"/>
    <col min="6913" max="6913" width="10.140625" style="1" customWidth="1"/>
    <col min="6914" max="6915" width="8.140625" style="1" customWidth="1"/>
    <col min="6916" max="6916" width="5.140625" style="1" customWidth="1"/>
    <col min="6917" max="6917" width="5" style="1" customWidth="1"/>
    <col min="6918" max="6919" width="5.28515625" style="1" customWidth="1"/>
    <col min="6920" max="6920" width="5" style="1" customWidth="1"/>
    <col min="6921" max="6921" width="6.7109375" style="1" customWidth="1"/>
    <col min="6922" max="6922" width="5.42578125" style="1" customWidth="1"/>
    <col min="6923" max="6924" width="7.28515625" style="1" customWidth="1"/>
    <col min="6925" max="6926" width="6.140625" style="1" customWidth="1"/>
    <col min="6927" max="6927" width="8.140625" style="1" customWidth="1"/>
    <col min="6928" max="6928" width="7.7109375" style="1" customWidth="1"/>
    <col min="6929" max="6929" width="6.5703125" style="1" customWidth="1"/>
    <col min="6930" max="6930" width="4.5703125" style="1" customWidth="1"/>
    <col min="6931" max="6931" width="4.42578125" style="1" customWidth="1"/>
    <col min="6932" max="6932" width="8.140625" style="1" customWidth="1"/>
    <col min="6933" max="6934" width="8" style="1" customWidth="1"/>
    <col min="6935" max="6935" width="5.28515625" style="1" customWidth="1"/>
    <col min="6936" max="6936" width="4.42578125" style="1" customWidth="1"/>
    <col min="6937" max="6937" width="6.42578125" style="1" customWidth="1"/>
    <col min="6938" max="6938" width="1.140625" style="1" customWidth="1"/>
    <col min="6939" max="6939" width="5.5703125" style="1" customWidth="1"/>
    <col min="6940" max="7168" width="9.140625" style="1"/>
    <col min="7169" max="7169" width="10.140625" style="1" customWidth="1"/>
    <col min="7170" max="7171" width="8.140625" style="1" customWidth="1"/>
    <col min="7172" max="7172" width="5.140625" style="1" customWidth="1"/>
    <col min="7173" max="7173" width="5" style="1" customWidth="1"/>
    <col min="7174" max="7175" width="5.28515625" style="1" customWidth="1"/>
    <col min="7176" max="7176" width="5" style="1" customWidth="1"/>
    <col min="7177" max="7177" width="6.7109375" style="1" customWidth="1"/>
    <col min="7178" max="7178" width="5.42578125" style="1" customWidth="1"/>
    <col min="7179" max="7180" width="7.28515625" style="1" customWidth="1"/>
    <col min="7181" max="7182" width="6.140625" style="1" customWidth="1"/>
    <col min="7183" max="7183" width="8.140625" style="1" customWidth="1"/>
    <col min="7184" max="7184" width="7.7109375" style="1" customWidth="1"/>
    <col min="7185" max="7185" width="6.5703125" style="1" customWidth="1"/>
    <col min="7186" max="7186" width="4.5703125" style="1" customWidth="1"/>
    <col min="7187" max="7187" width="4.42578125" style="1" customWidth="1"/>
    <col min="7188" max="7188" width="8.140625" style="1" customWidth="1"/>
    <col min="7189" max="7190" width="8" style="1" customWidth="1"/>
    <col min="7191" max="7191" width="5.28515625" style="1" customWidth="1"/>
    <col min="7192" max="7192" width="4.42578125" style="1" customWidth="1"/>
    <col min="7193" max="7193" width="6.42578125" style="1" customWidth="1"/>
    <col min="7194" max="7194" width="1.140625" style="1" customWidth="1"/>
    <col min="7195" max="7195" width="5.5703125" style="1" customWidth="1"/>
    <col min="7196" max="7424" width="9.140625" style="1"/>
    <col min="7425" max="7425" width="10.140625" style="1" customWidth="1"/>
    <col min="7426" max="7427" width="8.140625" style="1" customWidth="1"/>
    <col min="7428" max="7428" width="5.140625" style="1" customWidth="1"/>
    <col min="7429" max="7429" width="5" style="1" customWidth="1"/>
    <col min="7430" max="7431" width="5.28515625" style="1" customWidth="1"/>
    <col min="7432" max="7432" width="5" style="1" customWidth="1"/>
    <col min="7433" max="7433" width="6.7109375" style="1" customWidth="1"/>
    <col min="7434" max="7434" width="5.42578125" style="1" customWidth="1"/>
    <col min="7435" max="7436" width="7.28515625" style="1" customWidth="1"/>
    <col min="7437" max="7438" width="6.140625" style="1" customWidth="1"/>
    <col min="7439" max="7439" width="8.140625" style="1" customWidth="1"/>
    <col min="7440" max="7440" width="7.7109375" style="1" customWidth="1"/>
    <col min="7441" max="7441" width="6.5703125" style="1" customWidth="1"/>
    <col min="7442" max="7442" width="4.5703125" style="1" customWidth="1"/>
    <col min="7443" max="7443" width="4.42578125" style="1" customWidth="1"/>
    <col min="7444" max="7444" width="8.140625" style="1" customWidth="1"/>
    <col min="7445" max="7446" width="8" style="1" customWidth="1"/>
    <col min="7447" max="7447" width="5.28515625" style="1" customWidth="1"/>
    <col min="7448" max="7448" width="4.42578125" style="1" customWidth="1"/>
    <col min="7449" max="7449" width="6.42578125" style="1" customWidth="1"/>
    <col min="7450" max="7450" width="1.140625" style="1" customWidth="1"/>
    <col min="7451" max="7451" width="5.5703125" style="1" customWidth="1"/>
    <col min="7452" max="7680" width="9.140625" style="1"/>
    <col min="7681" max="7681" width="10.140625" style="1" customWidth="1"/>
    <col min="7682" max="7683" width="8.140625" style="1" customWidth="1"/>
    <col min="7684" max="7684" width="5.140625" style="1" customWidth="1"/>
    <col min="7685" max="7685" width="5" style="1" customWidth="1"/>
    <col min="7686" max="7687" width="5.28515625" style="1" customWidth="1"/>
    <col min="7688" max="7688" width="5" style="1" customWidth="1"/>
    <col min="7689" max="7689" width="6.7109375" style="1" customWidth="1"/>
    <col min="7690" max="7690" width="5.42578125" style="1" customWidth="1"/>
    <col min="7691" max="7692" width="7.28515625" style="1" customWidth="1"/>
    <col min="7693" max="7694" width="6.140625" style="1" customWidth="1"/>
    <col min="7695" max="7695" width="8.140625" style="1" customWidth="1"/>
    <col min="7696" max="7696" width="7.7109375" style="1" customWidth="1"/>
    <col min="7697" max="7697" width="6.5703125" style="1" customWidth="1"/>
    <col min="7698" max="7698" width="4.5703125" style="1" customWidth="1"/>
    <col min="7699" max="7699" width="4.42578125" style="1" customWidth="1"/>
    <col min="7700" max="7700" width="8.140625" style="1" customWidth="1"/>
    <col min="7701" max="7702" width="8" style="1" customWidth="1"/>
    <col min="7703" max="7703" width="5.28515625" style="1" customWidth="1"/>
    <col min="7704" max="7704" width="4.42578125" style="1" customWidth="1"/>
    <col min="7705" max="7705" width="6.42578125" style="1" customWidth="1"/>
    <col min="7706" max="7706" width="1.140625" style="1" customWidth="1"/>
    <col min="7707" max="7707" width="5.5703125" style="1" customWidth="1"/>
    <col min="7708" max="7936" width="9.140625" style="1"/>
    <col min="7937" max="7937" width="10.140625" style="1" customWidth="1"/>
    <col min="7938" max="7939" width="8.140625" style="1" customWidth="1"/>
    <col min="7940" max="7940" width="5.140625" style="1" customWidth="1"/>
    <col min="7941" max="7941" width="5" style="1" customWidth="1"/>
    <col min="7942" max="7943" width="5.28515625" style="1" customWidth="1"/>
    <col min="7944" max="7944" width="5" style="1" customWidth="1"/>
    <col min="7945" max="7945" width="6.7109375" style="1" customWidth="1"/>
    <col min="7946" max="7946" width="5.42578125" style="1" customWidth="1"/>
    <col min="7947" max="7948" width="7.28515625" style="1" customWidth="1"/>
    <col min="7949" max="7950" width="6.140625" style="1" customWidth="1"/>
    <col min="7951" max="7951" width="8.140625" style="1" customWidth="1"/>
    <col min="7952" max="7952" width="7.7109375" style="1" customWidth="1"/>
    <col min="7953" max="7953" width="6.5703125" style="1" customWidth="1"/>
    <col min="7954" max="7954" width="4.5703125" style="1" customWidth="1"/>
    <col min="7955" max="7955" width="4.42578125" style="1" customWidth="1"/>
    <col min="7956" max="7956" width="8.140625" style="1" customWidth="1"/>
    <col min="7957" max="7958" width="8" style="1" customWidth="1"/>
    <col min="7959" max="7959" width="5.28515625" style="1" customWidth="1"/>
    <col min="7960" max="7960" width="4.42578125" style="1" customWidth="1"/>
    <col min="7961" max="7961" width="6.42578125" style="1" customWidth="1"/>
    <col min="7962" max="7962" width="1.140625" style="1" customWidth="1"/>
    <col min="7963" max="7963" width="5.5703125" style="1" customWidth="1"/>
    <col min="7964" max="8192" width="9.140625" style="1"/>
    <col min="8193" max="8193" width="10.140625" style="1" customWidth="1"/>
    <col min="8194" max="8195" width="8.140625" style="1" customWidth="1"/>
    <col min="8196" max="8196" width="5.140625" style="1" customWidth="1"/>
    <col min="8197" max="8197" width="5" style="1" customWidth="1"/>
    <col min="8198" max="8199" width="5.28515625" style="1" customWidth="1"/>
    <col min="8200" max="8200" width="5" style="1" customWidth="1"/>
    <col min="8201" max="8201" width="6.7109375" style="1" customWidth="1"/>
    <col min="8202" max="8202" width="5.42578125" style="1" customWidth="1"/>
    <col min="8203" max="8204" width="7.28515625" style="1" customWidth="1"/>
    <col min="8205" max="8206" width="6.140625" style="1" customWidth="1"/>
    <col min="8207" max="8207" width="8.140625" style="1" customWidth="1"/>
    <col min="8208" max="8208" width="7.7109375" style="1" customWidth="1"/>
    <col min="8209" max="8209" width="6.5703125" style="1" customWidth="1"/>
    <col min="8210" max="8210" width="4.5703125" style="1" customWidth="1"/>
    <col min="8211" max="8211" width="4.42578125" style="1" customWidth="1"/>
    <col min="8212" max="8212" width="8.140625" style="1" customWidth="1"/>
    <col min="8213" max="8214" width="8" style="1" customWidth="1"/>
    <col min="8215" max="8215" width="5.28515625" style="1" customWidth="1"/>
    <col min="8216" max="8216" width="4.42578125" style="1" customWidth="1"/>
    <col min="8217" max="8217" width="6.42578125" style="1" customWidth="1"/>
    <col min="8218" max="8218" width="1.140625" style="1" customWidth="1"/>
    <col min="8219" max="8219" width="5.5703125" style="1" customWidth="1"/>
    <col min="8220" max="8448" width="9.140625" style="1"/>
    <col min="8449" max="8449" width="10.140625" style="1" customWidth="1"/>
    <col min="8450" max="8451" width="8.140625" style="1" customWidth="1"/>
    <col min="8452" max="8452" width="5.140625" style="1" customWidth="1"/>
    <col min="8453" max="8453" width="5" style="1" customWidth="1"/>
    <col min="8454" max="8455" width="5.28515625" style="1" customWidth="1"/>
    <col min="8456" max="8456" width="5" style="1" customWidth="1"/>
    <col min="8457" max="8457" width="6.7109375" style="1" customWidth="1"/>
    <col min="8458" max="8458" width="5.42578125" style="1" customWidth="1"/>
    <col min="8459" max="8460" width="7.28515625" style="1" customWidth="1"/>
    <col min="8461" max="8462" width="6.140625" style="1" customWidth="1"/>
    <col min="8463" max="8463" width="8.140625" style="1" customWidth="1"/>
    <col min="8464" max="8464" width="7.7109375" style="1" customWidth="1"/>
    <col min="8465" max="8465" width="6.5703125" style="1" customWidth="1"/>
    <col min="8466" max="8466" width="4.5703125" style="1" customWidth="1"/>
    <col min="8467" max="8467" width="4.42578125" style="1" customWidth="1"/>
    <col min="8468" max="8468" width="8.140625" style="1" customWidth="1"/>
    <col min="8469" max="8470" width="8" style="1" customWidth="1"/>
    <col min="8471" max="8471" width="5.28515625" style="1" customWidth="1"/>
    <col min="8472" max="8472" width="4.42578125" style="1" customWidth="1"/>
    <col min="8473" max="8473" width="6.42578125" style="1" customWidth="1"/>
    <col min="8474" max="8474" width="1.140625" style="1" customWidth="1"/>
    <col min="8475" max="8475" width="5.5703125" style="1" customWidth="1"/>
    <col min="8476" max="8704" width="9.140625" style="1"/>
    <col min="8705" max="8705" width="10.140625" style="1" customWidth="1"/>
    <col min="8706" max="8707" width="8.140625" style="1" customWidth="1"/>
    <col min="8708" max="8708" width="5.140625" style="1" customWidth="1"/>
    <col min="8709" max="8709" width="5" style="1" customWidth="1"/>
    <col min="8710" max="8711" width="5.28515625" style="1" customWidth="1"/>
    <col min="8712" max="8712" width="5" style="1" customWidth="1"/>
    <col min="8713" max="8713" width="6.7109375" style="1" customWidth="1"/>
    <col min="8714" max="8714" width="5.42578125" style="1" customWidth="1"/>
    <col min="8715" max="8716" width="7.28515625" style="1" customWidth="1"/>
    <col min="8717" max="8718" width="6.140625" style="1" customWidth="1"/>
    <col min="8719" max="8719" width="8.140625" style="1" customWidth="1"/>
    <col min="8720" max="8720" width="7.7109375" style="1" customWidth="1"/>
    <col min="8721" max="8721" width="6.5703125" style="1" customWidth="1"/>
    <col min="8722" max="8722" width="4.5703125" style="1" customWidth="1"/>
    <col min="8723" max="8723" width="4.42578125" style="1" customWidth="1"/>
    <col min="8724" max="8724" width="8.140625" style="1" customWidth="1"/>
    <col min="8725" max="8726" width="8" style="1" customWidth="1"/>
    <col min="8727" max="8727" width="5.28515625" style="1" customWidth="1"/>
    <col min="8728" max="8728" width="4.42578125" style="1" customWidth="1"/>
    <col min="8729" max="8729" width="6.42578125" style="1" customWidth="1"/>
    <col min="8730" max="8730" width="1.140625" style="1" customWidth="1"/>
    <col min="8731" max="8731" width="5.5703125" style="1" customWidth="1"/>
    <col min="8732" max="8960" width="9.140625" style="1"/>
    <col min="8961" max="8961" width="10.140625" style="1" customWidth="1"/>
    <col min="8962" max="8963" width="8.140625" style="1" customWidth="1"/>
    <col min="8964" max="8964" width="5.140625" style="1" customWidth="1"/>
    <col min="8965" max="8965" width="5" style="1" customWidth="1"/>
    <col min="8966" max="8967" width="5.28515625" style="1" customWidth="1"/>
    <col min="8968" max="8968" width="5" style="1" customWidth="1"/>
    <col min="8969" max="8969" width="6.7109375" style="1" customWidth="1"/>
    <col min="8970" max="8970" width="5.42578125" style="1" customWidth="1"/>
    <col min="8971" max="8972" width="7.28515625" style="1" customWidth="1"/>
    <col min="8973" max="8974" width="6.140625" style="1" customWidth="1"/>
    <col min="8975" max="8975" width="8.140625" style="1" customWidth="1"/>
    <col min="8976" max="8976" width="7.7109375" style="1" customWidth="1"/>
    <col min="8977" max="8977" width="6.5703125" style="1" customWidth="1"/>
    <col min="8978" max="8978" width="4.5703125" style="1" customWidth="1"/>
    <col min="8979" max="8979" width="4.42578125" style="1" customWidth="1"/>
    <col min="8980" max="8980" width="8.140625" style="1" customWidth="1"/>
    <col min="8981" max="8982" width="8" style="1" customWidth="1"/>
    <col min="8983" max="8983" width="5.28515625" style="1" customWidth="1"/>
    <col min="8984" max="8984" width="4.42578125" style="1" customWidth="1"/>
    <col min="8985" max="8985" width="6.42578125" style="1" customWidth="1"/>
    <col min="8986" max="8986" width="1.140625" style="1" customWidth="1"/>
    <col min="8987" max="8987" width="5.5703125" style="1" customWidth="1"/>
    <col min="8988" max="9216" width="9.140625" style="1"/>
    <col min="9217" max="9217" width="10.140625" style="1" customWidth="1"/>
    <col min="9218" max="9219" width="8.140625" style="1" customWidth="1"/>
    <col min="9220" max="9220" width="5.140625" style="1" customWidth="1"/>
    <col min="9221" max="9221" width="5" style="1" customWidth="1"/>
    <col min="9222" max="9223" width="5.28515625" style="1" customWidth="1"/>
    <col min="9224" max="9224" width="5" style="1" customWidth="1"/>
    <col min="9225" max="9225" width="6.7109375" style="1" customWidth="1"/>
    <col min="9226" max="9226" width="5.42578125" style="1" customWidth="1"/>
    <col min="9227" max="9228" width="7.28515625" style="1" customWidth="1"/>
    <col min="9229" max="9230" width="6.140625" style="1" customWidth="1"/>
    <col min="9231" max="9231" width="8.140625" style="1" customWidth="1"/>
    <col min="9232" max="9232" width="7.7109375" style="1" customWidth="1"/>
    <col min="9233" max="9233" width="6.5703125" style="1" customWidth="1"/>
    <col min="9234" max="9234" width="4.5703125" style="1" customWidth="1"/>
    <col min="9235" max="9235" width="4.42578125" style="1" customWidth="1"/>
    <col min="9236" max="9236" width="8.140625" style="1" customWidth="1"/>
    <col min="9237" max="9238" width="8" style="1" customWidth="1"/>
    <col min="9239" max="9239" width="5.28515625" style="1" customWidth="1"/>
    <col min="9240" max="9240" width="4.42578125" style="1" customWidth="1"/>
    <col min="9241" max="9241" width="6.42578125" style="1" customWidth="1"/>
    <col min="9242" max="9242" width="1.140625" style="1" customWidth="1"/>
    <col min="9243" max="9243" width="5.5703125" style="1" customWidth="1"/>
    <col min="9244" max="9472" width="9.140625" style="1"/>
    <col min="9473" max="9473" width="10.140625" style="1" customWidth="1"/>
    <col min="9474" max="9475" width="8.140625" style="1" customWidth="1"/>
    <col min="9476" max="9476" width="5.140625" style="1" customWidth="1"/>
    <col min="9477" max="9477" width="5" style="1" customWidth="1"/>
    <col min="9478" max="9479" width="5.28515625" style="1" customWidth="1"/>
    <col min="9480" max="9480" width="5" style="1" customWidth="1"/>
    <col min="9481" max="9481" width="6.7109375" style="1" customWidth="1"/>
    <col min="9482" max="9482" width="5.42578125" style="1" customWidth="1"/>
    <col min="9483" max="9484" width="7.28515625" style="1" customWidth="1"/>
    <col min="9485" max="9486" width="6.140625" style="1" customWidth="1"/>
    <col min="9487" max="9487" width="8.140625" style="1" customWidth="1"/>
    <col min="9488" max="9488" width="7.7109375" style="1" customWidth="1"/>
    <col min="9489" max="9489" width="6.5703125" style="1" customWidth="1"/>
    <col min="9490" max="9490" width="4.5703125" style="1" customWidth="1"/>
    <col min="9491" max="9491" width="4.42578125" style="1" customWidth="1"/>
    <col min="9492" max="9492" width="8.140625" style="1" customWidth="1"/>
    <col min="9493" max="9494" width="8" style="1" customWidth="1"/>
    <col min="9495" max="9495" width="5.28515625" style="1" customWidth="1"/>
    <col min="9496" max="9496" width="4.42578125" style="1" customWidth="1"/>
    <col min="9497" max="9497" width="6.42578125" style="1" customWidth="1"/>
    <col min="9498" max="9498" width="1.140625" style="1" customWidth="1"/>
    <col min="9499" max="9499" width="5.5703125" style="1" customWidth="1"/>
    <col min="9500" max="9728" width="9.140625" style="1"/>
    <col min="9729" max="9729" width="10.140625" style="1" customWidth="1"/>
    <col min="9730" max="9731" width="8.140625" style="1" customWidth="1"/>
    <col min="9732" max="9732" width="5.140625" style="1" customWidth="1"/>
    <col min="9733" max="9733" width="5" style="1" customWidth="1"/>
    <col min="9734" max="9735" width="5.28515625" style="1" customWidth="1"/>
    <col min="9736" max="9736" width="5" style="1" customWidth="1"/>
    <col min="9737" max="9737" width="6.7109375" style="1" customWidth="1"/>
    <col min="9738" max="9738" width="5.42578125" style="1" customWidth="1"/>
    <col min="9739" max="9740" width="7.28515625" style="1" customWidth="1"/>
    <col min="9741" max="9742" width="6.140625" style="1" customWidth="1"/>
    <col min="9743" max="9743" width="8.140625" style="1" customWidth="1"/>
    <col min="9744" max="9744" width="7.7109375" style="1" customWidth="1"/>
    <col min="9745" max="9745" width="6.5703125" style="1" customWidth="1"/>
    <col min="9746" max="9746" width="4.5703125" style="1" customWidth="1"/>
    <col min="9747" max="9747" width="4.42578125" style="1" customWidth="1"/>
    <col min="9748" max="9748" width="8.140625" style="1" customWidth="1"/>
    <col min="9749" max="9750" width="8" style="1" customWidth="1"/>
    <col min="9751" max="9751" width="5.28515625" style="1" customWidth="1"/>
    <col min="9752" max="9752" width="4.42578125" style="1" customWidth="1"/>
    <col min="9753" max="9753" width="6.42578125" style="1" customWidth="1"/>
    <col min="9754" max="9754" width="1.140625" style="1" customWidth="1"/>
    <col min="9755" max="9755" width="5.5703125" style="1" customWidth="1"/>
    <col min="9756" max="9984" width="9.140625" style="1"/>
    <col min="9985" max="9985" width="10.140625" style="1" customWidth="1"/>
    <col min="9986" max="9987" width="8.140625" style="1" customWidth="1"/>
    <col min="9988" max="9988" width="5.140625" style="1" customWidth="1"/>
    <col min="9989" max="9989" width="5" style="1" customWidth="1"/>
    <col min="9990" max="9991" width="5.28515625" style="1" customWidth="1"/>
    <col min="9992" max="9992" width="5" style="1" customWidth="1"/>
    <col min="9993" max="9993" width="6.7109375" style="1" customWidth="1"/>
    <col min="9994" max="9994" width="5.42578125" style="1" customWidth="1"/>
    <col min="9995" max="9996" width="7.28515625" style="1" customWidth="1"/>
    <col min="9997" max="9998" width="6.140625" style="1" customWidth="1"/>
    <col min="9999" max="9999" width="8.140625" style="1" customWidth="1"/>
    <col min="10000" max="10000" width="7.7109375" style="1" customWidth="1"/>
    <col min="10001" max="10001" width="6.5703125" style="1" customWidth="1"/>
    <col min="10002" max="10002" width="4.5703125" style="1" customWidth="1"/>
    <col min="10003" max="10003" width="4.42578125" style="1" customWidth="1"/>
    <col min="10004" max="10004" width="8.140625" style="1" customWidth="1"/>
    <col min="10005" max="10006" width="8" style="1" customWidth="1"/>
    <col min="10007" max="10007" width="5.28515625" style="1" customWidth="1"/>
    <col min="10008" max="10008" width="4.42578125" style="1" customWidth="1"/>
    <col min="10009" max="10009" width="6.42578125" style="1" customWidth="1"/>
    <col min="10010" max="10010" width="1.140625" style="1" customWidth="1"/>
    <col min="10011" max="10011" width="5.5703125" style="1" customWidth="1"/>
    <col min="10012" max="10240" width="9.140625" style="1"/>
    <col min="10241" max="10241" width="10.140625" style="1" customWidth="1"/>
    <col min="10242" max="10243" width="8.140625" style="1" customWidth="1"/>
    <col min="10244" max="10244" width="5.140625" style="1" customWidth="1"/>
    <col min="10245" max="10245" width="5" style="1" customWidth="1"/>
    <col min="10246" max="10247" width="5.28515625" style="1" customWidth="1"/>
    <col min="10248" max="10248" width="5" style="1" customWidth="1"/>
    <col min="10249" max="10249" width="6.7109375" style="1" customWidth="1"/>
    <col min="10250" max="10250" width="5.42578125" style="1" customWidth="1"/>
    <col min="10251" max="10252" width="7.28515625" style="1" customWidth="1"/>
    <col min="10253" max="10254" width="6.140625" style="1" customWidth="1"/>
    <col min="10255" max="10255" width="8.140625" style="1" customWidth="1"/>
    <col min="10256" max="10256" width="7.7109375" style="1" customWidth="1"/>
    <col min="10257" max="10257" width="6.5703125" style="1" customWidth="1"/>
    <col min="10258" max="10258" width="4.5703125" style="1" customWidth="1"/>
    <col min="10259" max="10259" width="4.42578125" style="1" customWidth="1"/>
    <col min="10260" max="10260" width="8.140625" style="1" customWidth="1"/>
    <col min="10261" max="10262" width="8" style="1" customWidth="1"/>
    <col min="10263" max="10263" width="5.28515625" style="1" customWidth="1"/>
    <col min="10264" max="10264" width="4.42578125" style="1" customWidth="1"/>
    <col min="10265" max="10265" width="6.42578125" style="1" customWidth="1"/>
    <col min="10266" max="10266" width="1.140625" style="1" customWidth="1"/>
    <col min="10267" max="10267" width="5.5703125" style="1" customWidth="1"/>
    <col min="10268" max="10496" width="9.140625" style="1"/>
    <col min="10497" max="10497" width="10.140625" style="1" customWidth="1"/>
    <col min="10498" max="10499" width="8.140625" style="1" customWidth="1"/>
    <col min="10500" max="10500" width="5.140625" style="1" customWidth="1"/>
    <col min="10501" max="10501" width="5" style="1" customWidth="1"/>
    <col min="10502" max="10503" width="5.28515625" style="1" customWidth="1"/>
    <col min="10504" max="10504" width="5" style="1" customWidth="1"/>
    <col min="10505" max="10505" width="6.7109375" style="1" customWidth="1"/>
    <col min="10506" max="10506" width="5.42578125" style="1" customWidth="1"/>
    <col min="10507" max="10508" width="7.28515625" style="1" customWidth="1"/>
    <col min="10509" max="10510" width="6.140625" style="1" customWidth="1"/>
    <col min="10511" max="10511" width="8.140625" style="1" customWidth="1"/>
    <col min="10512" max="10512" width="7.7109375" style="1" customWidth="1"/>
    <col min="10513" max="10513" width="6.5703125" style="1" customWidth="1"/>
    <col min="10514" max="10514" width="4.5703125" style="1" customWidth="1"/>
    <col min="10515" max="10515" width="4.42578125" style="1" customWidth="1"/>
    <col min="10516" max="10516" width="8.140625" style="1" customWidth="1"/>
    <col min="10517" max="10518" width="8" style="1" customWidth="1"/>
    <col min="10519" max="10519" width="5.28515625" style="1" customWidth="1"/>
    <col min="10520" max="10520" width="4.42578125" style="1" customWidth="1"/>
    <col min="10521" max="10521" width="6.42578125" style="1" customWidth="1"/>
    <col min="10522" max="10522" width="1.140625" style="1" customWidth="1"/>
    <col min="10523" max="10523" width="5.5703125" style="1" customWidth="1"/>
    <col min="10524" max="10752" width="9.140625" style="1"/>
    <col min="10753" max="10753" width="10.140625" style="1" customWidth="1"/>
    <col min="10754" max="10755" width="8.140625" style="1" customWidth="1"/>
    <col min="10756" max="10756" width="5.140625" style="1" customWidth="1"/>
    <col min="10757" max="10757" width="5" style="1" customWidth="1"/>
    <col min="10758" max="10759" width="5.28515625" style="1" customWidth="1"/>
    <col min="10760" max="10760" width="5" style="1" customWidth="1"/>
    <col min="10761" max="10761" width="6.7109375" style="1" customWidth="1"/>
    <col min="10762" max="10762" width="5.42578125" style="1" customWidth="1"/>
    <col min="10763" max="10764" width="7.28515625" style="1" customWidth="1"/>
    <col min="10765" max="10766" width="6.140625" style="1" customWidth="1"/>
    <col min="10767" max="10767" width="8.140625" style="1" customWidth="1"/>
    <col min="10768" max="10768" width="7.7109375" style="1" customWidth="1"/>
    <col min="10769" max="10769" width="6.5703125" style="1" customWidth="1"/>
    <col min="10770" max="10770" width="4.5703125" style="1" customWidth="1"/>
    <col min="10771" max="10771" width="4.42578125" style="1" customWidth="1"/>
    <col min="10772" max="10772" width="8.140625" style="1" customWidth="1"/>
    <col min="10773" max="10774" width="8" style="1" customWidth="1"/>
    <col min="10775" max="10775" width="5.28515625" style="1" customWidth="1"/>
    <col min="10776" max="10776" width="4.42578125" style="1" customWidth="1"/>
    <col min="10777" max="10777" width="6.42578125" style="1" customWidth="1"/>
    <col min="10778" max="10778" width="1.140625" style="1" customWidth="1"/>
    <col min="10779" max="10779" width="5.5703125" style="1" customWidth="1"/>
    <col min="10780" max="11008" width="9.140625" style="1"/>
    <col min="11009" max="11009" width="10.140625" style="1" customWidth="1"/>
    <col min="11010" max="11011" width="8.140625" style="1" customWidth="1"/>
    <col min="11012" max="11012" width="5.140625" style="1" customWidth="1"/>
    <col min="11013" max="11013" width="5" style="1" customWidth="1"/>
    <col min="11014" max="11015" width="5.28515625" style="1" customWidth="1"/>
    <col min="11016" max="11016" width="5" style="1" customWidth="1"/>
    <col min="11017" max="11017" width="6.7109375" style="1" customWidth="1"/>
    <col min="11018" max="11018" width="5.42578125" style="1" customWidth="1"/>
    <col min="11019" max="11020" width="7.28515625" style="1" customWidth="1"/>
    <col min="11021" max="11022" width="6.140625" style="1" customWidth="1"/>
    <col min="11023" max="11023" width="8.140625" style="1" customWidth="1"/>
    <col min="11024" max="11024" width="7.7109375" style="1" customWidth="1"/>
    <col min="11025" max="11025" width="6.5703125" style="1" customWidth="1"/>
    <col min="11026" max="11026" width="4.5703125" style="1" customWidth="1"/>
    <col min="11027" max="11027" width="4.42578125" style="1" customWidth="1"/>
    <col min="11028" max="11028" width="8.140625" style="1" customWidth="1"/>
    <col min="11029" max="11030" width="8" style="1" customWidth="1"/>
    <col min="11031" max="11031" width="5.28515625" style="1" customWidth="1"/>
    <col min="11032" max="11032" width="4.42578125" style="1" customWidth="1"/>
    <col min="11033" max="11033" width="6.42578125" style="1" customWidth="1"/>
    <col min="11034" max="11034" width="1.140625" style="1" customWidth="1"/>
    <col min="11035" max="11035" width="5.5703125" style="1" customWidth="1"/>
    <col min="11036" max="11264" width="9.140625" style="1"/>
    <col min="11265" max="11265" width="10.140625" style="1" customWidth="1"/>
    <col min="11266" max="11267" width="8.140625" style="1" customWidth="1"/>
    <col min="11268" max="11268" width="5.140625" style="1" customWidth="1"/>
    <col min="11269" max="11269" width="5" style="1" customWidth="1"/>
    <col min="11270" max="11271" width="5.28515625" style="1" customWidth="1"/>
    <col min="11272" max="11272" width="5" style="1" customWidth="1"/>
    <col min="11273" max="11273" width="6.7109375" style="1" customWidth="1"/>
    <col min="11274" max="11274" width="5.42578125" style="1" customWidth="1"/>
    <col min="11275" max="11276" width="7.28515625" style="1" customWidth="1"/>
    <col min="11277" max="11278" width="6.140625" style="1" customWidth="1"/>
    <col min="11279" max="11279" width="8.140625" style="1" customWidth="1"/>
    <col min="11280" max="11280" width="7.7109375" style="1" customWidth="1"/>
    <col min="11281" max="11281" width="6.5703125" style="1" customWidth="1"/>
    <col min="11282" max="11282" width="4.5703125" style="1" customWidth="1"/>
    <col min="11283" max="11283" width="4.42578125" style="1" customWidth="1"/>
    <col min="11284" max="11284" width="8.140625" style="1" customWidth="1"/>
    <col min="11285" max="11286" width="8" style="1" customWidth="1"/>
    <col min="11287" max="11287" width="5.28515625" style="1" customWidth="1"/>
    <col min="11288" max="11288" width="4.42578125" style="1" customWidth="1"/>
    <col min="11289" max="11289" width="6.42578125" style="1" customWidth="1"/>
    <col min="11290" max="11290" width="1.140625" style="1" customWidth="1"/>
    <col min="11291" max="11291" width="5.5703125" style="1" customWidth="1"/>
    <col min="11292" max="11520" width="9.140625" style="1"/>
    <col min="11521" max="11521" width="10.140625" style="1" customWidth="1"/>
    <col min="11522" max="11523" width="8.140625" style="1" customWidth="1"/>
    <col min="11524" max="11524" width="5.140625" style="1" customWidth="1"/>
    <col min="11525" max="11525" width="5" style="1" customWidth="1"/>
    <col min="11526" max="11527" width="5.28515625" style="1" customWidth="1"/>
    <col min="11528" max="11528" width="5" style="1" customWidth="1"/>
    <col min="11529" max="11529" width="6.7109375" style="1" customWidth="1"/>
    <col min="11530" max="11530" width="5.42578125" style="1" customWidth="1"/>
    <col min="11531" max="11532" width="7.28515625" style="1" customWidth="1"/>
    <col min="11533" max="11534" width="6.140625" style="1" customWidth="1"/>
    <col min="11535" max="11535" width="8.140625" style="1" customWidth="1"/>
    <col min="11536" max="11536" width="7.7109375" style="1" customWidth="1"/>
    <col min="11537" max="11537" width="6.5703125" style="1" customWidth="1"/>
    <col min="11538" max="11538" width="4.5703125" style="1" customWidth="1"/>
    <col min="11539" max="11539" width="4.42578125" style="1" customWidth="1"/>
    <col min="11540" max="11540" width="8.140625" style="1" customWidth="1"/>
    <col min="11541" max="11542" width="8" style="1" customWidth="1"/>
    <col min="11543" max="11543" width="5.28515625" style="1" customWidth="1"/>
    <col min="11544" max="11544" width="4.42578125" style="1" customWidth="1"/>
    <col min="11545" max="11545" width="6.42578125" style="1" customWidth="1"/>
    <col min="11546" max="11546" width="1.140625" style="1" customWidth="1"/>
    <col min="11547" max="11547" width="5.5703125" style="1" customWidth="1"/>
    <col min="11548" max="11776" width="9.140625" style="1"/>
    <col min="11777" max="11777" width="10.140625" style="1" customWidth="1"/>
    <col min="11778" max="11779" width="8.140625" style="1" customWidth="1"/>
    <col min="11780" max="11780" width="5.140625" style="1" customWidth="1"/>
    <col min="11781" max="11781" width="5" style="1" customWidth="1"/>
    <col min="11782" max="11783" width="5.28515625" style="1" customWidth="1"/>
    <col min="11784" max="11784" width="5" style="1" customWidth="1"/>
    <col min="11785" max="11785" width="6.7109375" style="1" customWidth="1"/>
    <col min="11786" max="11786" width="5.42578125" style="1" customWidth="1"/>
    <col min="11787" max="11788" width="7.28515625" style="1" customWidth="1"/>
    <col min="11789" max="11790" width="6.140625" style="1" customWidth="1"/>
    <col min="11791" max="11791" width="8.140625" style="1" customWidth="1"/>
    <col min="11792" max="11792" width="7.7109375" style="1" customWidth="1"/>
    <col min="11793" max="11793" width="6.5703125" style="1" customWidth="1"/>
    <col min="11794" max="11794" width="4.5703125" style="1" customWidth="1"/>
    <col min="11795" max="11795" width="4.42578125" style="1" customWidth="1"/>
    <col min="11796" max="11796" width="8.140625" style="1" customWidth="1"/>
    <col min="11797" max="11798" width="8" style="1" customWidth="1"/>
    <col min="11799" max="11799" width="5.28515625" style="1" customWidth="1"/>
    <col min="11800" max="11800" width="4.42578125" style="1" customWidth="1"/>
    <col min="11801" max="11801" width="6.42578125" style="1" customWidth="1"/>
    <col min="11802" max="11802" width="1.140625" style="1" customWidth="1"/>
    <col min="11803" max="11803" width="5.5703125" style="1" customWidth="1"/>
    <col min="11804" max="12032" width="9.140625" style="1"/>
    <col min="12033" max="12033" width="10.140625" style="1" customWidth="1"/>
    <col min="12034" max="12035" width="8.140625" style="1" customWidth="1"/>
    <col min="12036" max="12036" width="5.140625" style="1" customWidth="1"/>
    <col min="12037" max="12037" width="5" style="1" customWidth="1"/>
    <col min="12038" max="12039" width="5.28515625" style="1" customWidth="1"/>
    <col min="12040" max="12040" width="5" style="1" customWidth="1"/>
    <col min="12041" max="12041" width="6.7109375" style="1" customWidth="1"/>
    <col min="12042" max="12042" width="5.42578125" style="1" customWidth="1"/>
    <col min="12043" max="12044" width="7.28515625" style="1" customWidth="1"/>
    <col min="12045" max="12046" width="6.140625" style="1" customWidth="1"/>
    <col min="12047" max="12047" width="8.140625" style="1" customWidth="1"/>
    <col min="12048" max="12048" width="7.7109375" style="1" customWidth="1"/>
    <col min="12049" max="12049" width="6.5703125" style="1" customWidth="1"/>
    <col min="12050" max="12050" width="4.5703125" style="1" customWidth="1"/>
    <col min="12051" max="12051" width="4.42578125" style="1" customWidth="1"/>
    <col min="12052" max="12052" width="8.140625" style="1" customWidth="1"/>
    <col min="12053" max="12054" width="8" style="1" customWidth="1"/>
    <col min="12055" max="12055" width="5.28515625" style="1" customWidth="1"/>
    <col min="12056" max="12056" width="4.42578125" style="1" customWidth="1"/>
    <col min="12057" max="12057" width="6.42578125" style="1" customWidth="1"/>
    <col min="12058" max="12058" width="1.140625" style="1" customWidth="1"/>
    <col min="12059" max="12059" width="5.5703125" style="1" customWidth="1"/>
    <col min="12060" max="12288" width="9.140625" style="1"/>
    <col min="12289" max="12289" width="10.140625" style="1" customWidth="1"/>
    <col min="12290" max="12291" width="8.140625" style="1" customWidth="1"/>
    <col min="12292" max="12292" width="5.140625" style="1" customWidth="1"/>
    <col min="12293" max="12293" width="5" style="1" customWidth="1"/>
    <col min="12294" max="12295" width="5.28515625" style="1" customWidth="1"/>
    <col min="12296" max="12296" width="5" style="1" customWidth="1"/>
    <col min="12297" max="12297" width="6.7109375" style="1" customWidth="1"/>
    <col min="12298" max="12298" width="5.42578125" style="1" customWidth="1"/>
    <col min="12299" max="12300" width="7.28515625" style="1" customWidth="1"/>
    <col min="12301" max="12302" width="6.140625" style="1" customWidth="1"/>
    <col min="12303" max="12303" width="8.140625" style="1" customWidth="1"/>
    <col min="12304" max="12304" width="7.7109375" style="1" customWidth="1"/>
    <col min="12305" max="12305" width="6.5703125" style="1" customWidth="1"/>
    <col min="12306" max="12306" width="4.5703125" style="1" customWidth="1"/>
    <col min="12307" max="12307" width="4.42578125" style="1" customWidth="1"/>
    <col min="12308" max="12308" width="8.140625" style="1" customWidth="1"/>
    <col min="12309" max="12310" width="8" style="1" customWidth="1"/>
    <col min="12311" max="12311" width="5.28515625" style="1" customWidth="1"/>
    <col min="12312" max="12312" width="4.42578125" style="1" customWidth="1"/>
    <col min="12313" max="12313" width="6.42578125" style="1" customWidth="1"/>
    <col min="12314" max="12314" width="1.140625" style="1" customWidth="1"/>
    <col min="12315" max="12315" width="5.5703125" style="1" customWidth="1"/>
    <col min="12316" max="12544" width="9.140625" style="1"/>
    <col min="12545" max="12545" width="10.140625" style="1" customWidth="1"/>
    <col min="12546" max="12547" width="8.140625" style="1" customWidth="1"/>
    <col min="12548" max="12548" width="5.140625" style="1" customWidth="1"/>
    <col min="12549" max="12549" width="5" style="1" customWidth="1"/>
    <col min="12550" max="12551" width="5.28515625" style="1" customWidth="1"/>
    <col min="12552" max="12552" width="5" style="1" customWidth="1"/>
    <col min="12553" max="12553" width="6.7109375" style="1" customWidth="1"/>
    <col min="12554" max="12554" width="5.42578125" style="1" customWidth="1"/>
    <col min="12555" max="12556" width="7.28515625" style="1" customWidth="1"/>
    <col min="12557" max="12558" width="6.140625" style="1" customWidth="1"/>
    <col min="12559" max="12559" width="8.140625" style="1" customWidth="1"/>
    <col min="12560" max="12560" width="7.7109375" style="1" customWidth="1"/>
    <col min="12561" max="12561" width="6.5703125" style="1" customWidth="1"/>
    <col min="12562" max="12562" width="4.5703125" style="1" customWidth="1"/>
    <col min="12563" max="12563" width="4.42578125" style="1" customWidth="1"/>
    <col min="12564" max="12564" width="8.140625" style="1" customWidth="1"/>
    <col min="12565" max="12566" width="8" style="1" customWidth="1"/>
    <col min="12567" max="12567" width="5.28515625" style="1" customWidth="1"/>
    <col min="12568" max="12568" width="4.42578125" style="1" customWidth="1"/>
    <col min="12569" max="12569" width="6.42578125" style="1" customWidth="1"/>
    <col min="12570" max="12570" width="1.140625" style="1" customWidth="1"/>
    <col min="12571" max="12571" width="5.5703125" style="1" customWidth="1"/>
    <col min="12572" max="12800" width="9.140625" style="1"/>
    <col min="12801" max="12801" width="10.140625" style="1" customWidth="1"/>
    <col min="12802" max="12803" width="8.140625" style="1" customWidth="1"/>
    <col min="12804" max="12804" width="5.140625" style="1" customWidth="1"/>
    <col min="12805" max="12805" width="5" style="1" customWidth="1"/>
    <col min="12806" max="12807" width="5.28515625" style="1" customWidth="1"/>
    <col min="12808" max="12808" width="5" style="1" customWidth="1"/>
    <col min="12809" max="12809" width="6.7109375" style="1" customWidth="1"/>
    <col min="12810" max="12810" width="5.42578125" style="1" customWidth="1"/>
    <col min="12811" max="12812" width="7.28515625" style="1" customWidth="1"/>
    <col min="12813" max="12814" width="6.140625" style="1" customWidth="1"/>
    <col min="12815" max="12815" width="8.140625" style="1" customWidth="1"/>
    <col min="12816" max="12816" width="7.7109375" style="1" customWidth="1"/>
    <col min="12817" max="12817" width="6.5703125" style="1" customWidth="1"/>
    <col min="12818" max="12818" width="4.5703125" style="1" customWidth="1"/>
    <col min="12819" max="12819" width="4.42578125" style="1" customWidth="1"/>
    <col min="12820" max="12820" width="8.140625" style="1" customWidth="1"/>
    <col min="12821" max="12822" width="8" style="1" customWidth="1"/>
    <col min="12823" max="12823" width="5.28515625" style="1" customWidth="1"/>
    <col min="12824" max="12824" width="4.42578125" style="1" customWidth="1"/>
    <col min="12825" max="12825" width="6.42578125" style="1" customWidth="1"/>
    <col min="12826" max="12826" width="1.140625" style="1" customWidth="1"/>
    <col min="12827" max="12827" width="5.5703125" style="1" customWidth="1"/>
    <col min="12828" max="13056" width="9.140625" style="1"/>
    <col min="13057" max="13057" width="10.140625" style="1" customWidth="1"/>
    <col min="13058" max="13059" width="8.140625" style="1" customWidth="1"/>
    <col min="13060" max="13060" width="5.140625" style="1" customWidth="1"/>
    <col min="13061" max="13061" width="5" style="1" customWidth="1"/>
    <col min="13062" max="13063" width="5.28515625" style="1" customWidth="1"/>
    <col min="13064" max="13064" width="5" style="1" customWidth="1"/>
    <col min="13065" max="13065" width="6.7109375" style="1" customWidth="1"/>
    <col min="13066" max="13066" width="5.42578125" style="1" customWidth="1"/>
    <col min="13067" max="13068" width="7.28515625" style="1" customWidth="1"/>
    <col min="13069" max="13070" width="6.140625" style="1" customWidth="1"/>
    <col min="13071" max="13071" width="8.140625" style="1" customWidth="1"/>
    <col min="13072" max="13072" width="7.7109375" style="1" customWidth="1"/>
    <col min="13073" max="13073" width="6.5703125" style="1" customWidth="1"/>
    <col min="13074" max="13074" width="4.5703125" style="1" customWidth="1"/>
    <col min="13075" max="13075" width="4.42578125" style="1" customWidth="1"/>
    <col min="13076" max="13076" width="8.140625" style="1" customWidth="1"/>
    <col min="13077" max="13078" width="8" style="1" customWidth="1"/>
    <col min="13079" max="13079" width="5.28515625" style="1" customWidth="1"/>
    <col min="13080" max="13080" width="4.42578125" style="1" customWidth="1"/>
    <col min="13081" max="13081" width="6.42578125" style="1" customWidth="1"/>
    <col min="13082" max="13082" width="1.140625" style="1" customWidth="1"/>
    <col min="13083" max="13083" width="5.5703125" style="1" customWidth="1"/>
    <col min="13084" max="13312" width="9.140625" style="1"/>
    <col min="13313" max="13313" width="10.140625" style="1" customWidth="1"/>
    <col min="13314" max="13315" width="8.140625" style="1" customWidth="1"/>
    <col min="13316" max="13316" width="5.140625" style="1" customWidth="1"/>
    <col min="13317" max="13317" width="5" style="1" customWidth="1"/>
    <col min="13318" max="13319" width="5.28515625" style="1" customWidth="1"/>
    <col min="13320" max="13320" width="5" style="1" customWidth="1"/>
    <col min="13321" max="13321" width="6.7109375" style="1" customWidth="1"/>
    <col min="13322" max="13322" width="5.42578125" style="1" customWidth="1"/>
    <col min="13323" max="13324" width="7.28515625" style="1" customWidth="1"/>
    <col min="13325" max="13326" width="6.140625" style="1" customWidth="1"/>
    <col min="13327" max="13327" width="8.140625" style="1" customWidth="1"/>
    <col min="13328" max="13328" width="7.7109375" style="1" customWidth="1"/>
    <col min="13329" max="13329" width="6.5703125" style="1" customWidth="1"/>
    <col min="13330" max="13330" width="4.5703125" style="1" customWidth="1"/>
    <col min="13331" max="13331" width="4.42578125" style="1" customWidth="1"/>
    <col min="13332" max="13332" width="8.140625" style="1" customWidth="1"/>
    <col min="13333" max="13334" width="8" style="1" customWidth="1"/>
    <col min="13335" max="13335" width="5.28515625" style="1" customWidth="1"/>
    <col min="13336" max="13336" width="4.42578125" style="1" customWidth="1"/>
    <col min="13337" max="13337" width="6.42578125" style="1" customWidth="1"/>
    <col min="13338" max="13338" width="1.140625" style="1" customWidth="1"/>
    <col min="13339" max="13339" width="5.5703125" style="1" customWidth="1"/>
    <col min="13340" max="13568" width="9.140625" style="1"/>
    <col min="13569" max="13569" width="10.140625" style="1" customWidth="1"/>
    <col min="13570" max="13571" width="8.140625" style="1" customWidth="1"/>
    <col min="13572" max="13572" width="5.140625" style="1" customWidth="1"/>
    <col min="13573" max="13573" width="5" style="1" customWidth="1"/>
    <col min="13574" max="13575" width="5.28515625" style="1" customWidth="1"/>
    <col min="13576" max="13576" width="5" style="1" customWidth="1"/>
    <col min="13577" max="13577" width="6.7109375" style="1" customWidth="1"/>
    <col min="13578" max="13578" width="5.42578125" style="1" customWidth="1"/>
    <col min="13579" max="13580" width="7.28515625" style="1" customWidth="1"/>
    <col min="13581" max="13582" width="6.140625" style="1" customWidth="1"/>
    <col min="13583" max="13583" width="8.140625" style="1" customWidth="1"/>
    <col min="13584" max="13584" width="7.7109375" style="1" customWidth="1"/>
    <col min="13585" max="13585" width="6.5703125" style="1" customWidth="1"/>
    <col min="13586" max="13586" width="4.5703125" style="1" customWidth="1"/>
    <col min="13587" max="13587" width="4.42578125" style="1" customWidth="1"/>
    <col min="13588" max="13588" width="8.140625" style="1" customWidth="1"/>
    <col min="13589" max="13590" width="8" style="1" customWidth="1"/>
    <col min="13591" max="13591" width="5.28515625" style="1" customWidth="1"/>
    <col min="13592" max="13592" width="4.42578125" style="1" customWidth="1"/>
    <col min="13593" max="13593" width="6.42578125" style="1" customWidth="1"/>
    <col min="13594" max="13594" width="1.140625" style="1" customWidth="1"/>
    <col min="13595" max="13595" width="5.5703125" style="1" customWidth="1"/>
    <col min="13596" max="13824" width="9.140625" style="1"/>
    <col min="13825" max="13825" width="10.140625" style="1" customWidth="1"/>
    <col min="13826" max="13827" width="8.140625" style="1" customWidth="1"/>
    <col min="13828" max="13828" width="5.140625" style="1" customWidth="1"/>
    <col min="13829" max="13829" width="5" style="1" customWidth="1"/>
    <col min="13830" max="13831" width="5.28515625" style="1" customWidth="1"/>
    <col min="13832" max="13832" width="5" style="1" customWidth="1"/>
    <col min="13833" max="13833" width="6.7109375" style="1" customWidth="1"/>
    <col min="13834" max="13834" width="5.42578125" style="1" customWidth="1"/>
    <col min="13835" max="13836" width="7.28515625" style="1" customWidth="1"/>
    <col min="13837" max="13838" width="6.140625" style="1" customWidth="1"/>
    <col min="13839" max="13839" width="8.140625" style="1" customWidth="1"/>
    <col min="13840" max="13840" width="7.7109375" style="1" customWidth="1"/>
    <col min="13841" max="13841" width="6.5703125" style="1" customWidth="1"/>
    <col min="13842" max="13842" width="4.5703125" style="1" customWidth="1"/>
    <col min="13843" max="13843" width="4.42578125" style="1" customWidth="1"/>
    <col min="13844" max="13844" width="8.140625" style="1" customWidth="1"/>
    <col min="13845" max="13846" width="8" style="1" customWidth="1"/>
    <col min="13847" max="13847" width="5.28515625" style="1" customWidth="1"/>
    <col min="13848" max="13848" width="4.42578125" style="1" customWidth="1"/>
    <col min="13849" max="13849" width="6.42578125" style="1" customWidth="1"/>
    <col min="13850" max="13850" width="1.140625" style="1" customWidth="1"/>
    <col min="13851" max="13851" width="5.5703125" style="1" customWidth="1"/>
    <col min="13852" max="14080" width="9.140625" style="1"/>
    <col min="14081" max="14081" width="10.140625" style="1" customWidth="1"/>
    <col min="14082" max="14083" width="8.140625" style="1" customWidth="1"/>
    <col min="14084" max="14084" width="5.140625" style="1" customWidth="1"/>
    <col min="14085" max="14085" width="5" style="1" customWidth="1"/>
    <col min="14086" max="14087" width="5.28515625" style="1" customWidth="1"/>
    <col min="14088" max="14088" width="5" style="1" customWidth="1"/>
    <col min="14089" max="14089" width="6.7109375" style="1" customWidth="1"/>
    <col min="14090" max="14090" width="5.42578125" style="1" customWidth="1"/>
    <col min="14091" max="14092" width="7.28515625" style="1" customWidth="1"/>
    <col min="14093" max="14094" width="6.140625" style="1" customWidth="1"/>
    <col min="14095" max="14095" width="8.140625" style="1" customWidth="1"/>
    <col min="14096" max="14096" width="7.7109375" style="1" customWidth="1"/>
    <col min="14097" max="14097" width="6.5703125" style="1" customWidth="1"/>
    <col min="14098" max="14098" width="4.5703125" style="1" customWidth="1"/>
    <col min="14099" max="14099" width="4.42578125" style="1" customWidth="1"/>
    <col min="14100" max="14100" width="8.140625" style="1" customWidth="1"/>
    <col min="14101" max="14102" width="8" style="1" customWidth="1"/>
    <col min="14103" max="14103" width="5.28515625" style="1" customWidth="1"/>
    <col min="14104" max="14104" width="4.42578125" style="1" customWidth="1"/>
    <col min="14105" max="14105" width="6.42578125" style="1" customWidth="1"/>
    <col min="14106" max="14106" width="1.140625" style="1" customWidth="1"/>
    <col min="14107" max="14107" width="5.5703125" style="1" customWidth="1"/>
    <col min="14108" max="14336" width="9.140625" style="1"/>
    <col min="14337" max="14337" width="10.140625" style="1" customWidth="1"/>
    <col min="14338" max="14339" width="8.140625" style="1" customWidth="1"/>
    <col min="14340" max="14340" width="5.140625" style="1" customWidth="1"/>
    <col min="14341" max="14341" width="5" style="1" customWidth="1"/>
    <col min="14342" max="14343" width="5.28515625" style="1" customWidth="1"/>
    <col min="14344" max="14344" width="5" style="1" customWidth="1"/>
    <col min="14345" max="14345" width="6.7109375" style="1" customWidth="1"/>
    <col min="14346" max="14346" width="5.42578125" style="1" customWidth="1"/>
    <col min="14347" max="14348" width="7.28515625" style="1" customWidth="1"/>
    <col min="14349" max="14350" width="6.140625" style="1" customWidth="1"/>
    <col min="14351" max="14351" width="8.140625" style="1" customWidth="1"/>
    <col min="14352" max="14352" width="7.7109375" style="1" customWidth="1"/>
    <col min="14353" max="14353" width="6.5703125" style="1" customWidth="1"/>
    <col min="14354" max="14354" width="4.5703125" style="1" customWidth="1"/>
    <col min="14355" max="14355" width="4.42578125" style="1" customWidth="1"/>
    <col min="14356" max="14356" width="8.140625" style="1" customWidth="1"/>
    <col min="14357" max="14358" width="8" style="1" customWidth="1"/>
    <col min="14359" max="14359" width="5.28515625" style="1" customWidth="1"/>
    <col min="14360" max="14360" width="4.42578125" style="1" customWidth="1"/>
    <col min="14361" max="14361" width="6.42578125" style="1" customWidth="1"/>
    <col min="14362" max="14362" width="1.140625" style="1" customWidth="1"/>
    <col min="14363" max="14363" width="5.5703125" style="1" customWidth="1"/>
    <col min="14364" max="14592" width="9.140625" style="1"/>
    <col min="14593" max="14593" width="10.140625" style="1" customWidth="1"/>
    <col min="14594" max="14595" width="8.140625" style="1" customWidth="1"/>
    <col min="14596" max="14596" width="5.140625" style="1" customWidth="1"/>
    <col min="14597" max="14597" width="5" style="1" customWidth="1"/>
    <col min="14598" max="14599" width="5.28515625" style="1" customWidth="1"/>
    <col min="14600" max="14600" width="5" style="1" customWidth="1"/>
    <col min="14601" max="14601" width="6.7109375" style="1" customWidth="1"/>
    <col min="14602" max="14602" width="5.42578125" style="1" customWidth="1"/>
    <col min="14603" max="14604" width="7.28515625" style="1" customWidth="1"/>
    <col min="14605" max="14606" width="6.140625" style="1" customWidth="1"/>
    <col min="14607" max="14607" width="8.140625" style="1" customWidth="1"/>
    <col min="14608" max="14608" width="7.7109375" style="1" customWidth="1"/>
    <col min="14609" max="14609" width="6.5703125" style="1" customWidth="1"/>
    <col min="14610" max="14610" width="4.5703125" style="1" customWidth="1"/>
    <col min="14611" max="14611" width="4.42578125" style="1" customWidth="1"/>
    <col min="14612" max="14612" width="8.140625" style="1" customWidth="1"/>
    <col min="14613" max="14614" width="8" style="1" customWidth="1"/>
    <col min="14615" max="14615" width="5.28515625" style="1" customWidth="1"/>
    <col min="14616" max="14616" width="4.42578125" style="1" customWidth="1"/>
    <col min="14617" max="14617" width="6.42578125" style="1" customWidth="1"/>
    <col min="14618" max="14618" width="1.140625" style="1" customWidth="1"/>
    <col min="14619" max="14619" width="5.5703125" style="1" customWidth="1"/>
    <col min="14620" max="14848" width="9.140625" style="1"/>
    <col min="14849" max="14849" width="10.140625" style="1" customWidth="1"/>
    <col min="14850" max="14851" width="8.140625" style="1" customWidth="1"/>
    <col min="14852" max="14852" width="5.140625" style="1" customWidth="1"/>
    <col min="14853" max="14853" width="5" style="1" customWidth="1"/>
    <col min="14854" max="14855" width="5.28515625" style="1" customWidth="1"/>
    <col min="14856" max="14856" width="5" style="1" customWidth="1"/>
    <col min="14857" max="14857" width="6.7109375" style="1" customWidth="1"/>
    <col min="14858" max="14858" width="5.42578125" style="1" customWidth="1"/>
    <col min="14859" max="14860" width="7.28515625" style="1" customWidth="1"/>
    <col min="14861" max="14862" width="6.140625" style="1" customWidth="1"/>
    <col min="14863" max="14863" width="8.140625" style="1" customWidth="1"/>
    <col min="14864" max="14864" width="7.7109375" style="1" customWidth="1"/>
    <col min="14865" max="14865" width="6.5703125" style="1" customWidth="1"/>
    <col min="14866" max="14866" width="4.5703125" style="1" customWidth="1"/>
    <col min="14867" max="14867" width="4.42578125" style="1" customWidth="1"/>
    <col min="14868" max="14868" width="8.140625" style="1" customWidth="1"/>
    <col min="14869" max="14870" width="8" style="1" customWidth="1"/>
    <col min="14871" max="14871" width="5.28515625" style="1" customWidth="1"/>
    <col min="14872" max="14872" width="4.42578125" style="1" customWidth="1"/>
    <col min="14873" max="14873" width="6.42578125" style="1" customWidth="1"/>
    <col min="14874" max="14874" width="1.140625" style="1" customWidth="1"/>
    <col min="14875" max="14875" width="5.5703125" style="1" customWidth="1"/>
    <col min="14876" max="15104" width="9.140625" style="1"/>
    <col min="15105" max="15105" width="10.140625" style="1" customWidth="1"/>
    <col min="15106" max="15107" width="8.140625" style="1" customWidth="1"/>
    <col min="15108" max="15108" width="5.140625" style="1" customWidth="1"/>
    <col min="15109" max="15109" width="5" style="1" customWidth="1"/>
    <col min="15110" max="15111" width="5.28515625" style="1" customWidth="1"/>
    <col min="15112" max="15112" width="5" style="1" customWidth="1"/>
    <col min="15113" max="15113" width="6.7109375" style="1" customWidth="1"/>
    <col min="15114" max="15114" width="5.42578125" style="1" customWidth="1"/>
    <col min="15115" max="15116" width="7.28515625" style="1" customWidth="1"/>
    <col min="15117" max="15118" width="6.140625" style="1" customWidth="1"/>
    <col min="15119" max="15119" width="8.140625" style="1" customWidth="1"/>
    <col min="15120" max="15120" width="7.7109375" style="1" customWidth="1"/>
    <col min="15121" max="15121" width="6.5703125" style="1" customWidth="1"/>
    <col min="15122" max="15122" width="4.5703125" style="1" customWidth="1"/>
    <col min="15123" max="15123" width="4.42578125" style="1" customWidth="1"/>
    <col min="15124" max="15124" width="8.140625" style="1" customWidth="1"/>
    <col min="15125" max="15126" width="8" style="1" customWidth="1"/>
    <col min="15127" max="15127" width="5.28515625" style="1" customWidth="1"/>
    <col min="15128" max="15128" width="4.42578125" style="1" customWidth="1"/>
    <col min="15129" max="15129" width="6.42578125" style="1" customWidth="1"/>
    <col min="15130" max="15130" width="1.140625" style="1" customWidth="1"/>
    <col min="15131" max="15131" width="5.5703125" style="1" customWidth="1"/>
    <col min="15132" max="15360" width="9.140625" style="1"/>
    <col min="15361" max="15361" width="10.140625" style="1" customWidth="1"/>
    <col min="15362" max="15363" width="8.140625" style="1" customWidth="1"/>
    <col min="15364" max="15364" width="5.140625" style="1" customWidth="1"/>
    <col min="15365" max="15365" width="5" style="1" customWidth="1"/>
    <col min="15366" max="15367" width="5.28515625" style="1" customWidth="1"/>
    <col min="15368" max="15368" width="5" style="1" customWidth="1"/>
    <col min="15369" max="15369" width="6.7109375" style="1" customWidth="1"/>
    <col min="15370" max="15370" width="5.42578125" style="1" customWidth="1"/>
    <col min="15371" max="15372" width="7.28515625" style="1" customWidth="1"/>
    <col min="15373" max="15374" width="6.140625" style="1" customWidth="1"/>
    <col min="15375" max="15375" width="8.140625" style="1" customWidth="1"/>
    <col min="15376" max="15376" width="7.7109375" style="1" customWidth="1"/>
    <col min="15377" max="15377" width="6.5703125" style="1" customWidth="1"/>
    <col min="15378" max="15378" width="4.5703125" style="1" customWidth="1"/>
    <col min="15379" max="15379" width="4.42578125" style="1" customWidth="1"/>
    <col min="15380" max="15380" width="8.140625" style="1" customWidth="1"/>
    <col min="15381" max="15382" width="8" style="1" customWidth="1"/>
    <col min="15383" max="15383" width="5.28515625" style="1" customWidth="1"/>
    <col min="15384" max="15384" width="4.42578125" style="1" customWidth="1"/>
    <col min="15385" max="15385" width="6.42578125" style="1" customWidth="1"/>
    <col min="15386" max="15386" width="1.140625" style="1" customWidth="1"/>
    <col min="15387" max="15387" width="5.5703125" style="1" customWidth="1"/>
    <col min="15388" max="15616" width="9.140625" style="1"/>
    <col min="15617" max="15617" width="10.140625" style="1" customWidth="1"/>
    <col min="15618" max="15619" width="8.140625" style="1" customWidth="1"/>
    <col min="15620" max="15620" width="5.140625" style="1" customWidth="1"/>
    <col min="15621" max="15621" width="5" style="1" customWidth="1"/>
    <col min="15622" max="15623" width="5.28515625" style="1" customWidth="1"/>
    <col min="15624" max="15624" width="5" style="1" customWidth="1"/>
    <col min="15625" max="15625" width="6.7109375" style="1" customWidth="1"/>
    <col min="15626" max="15626" width="5.42578125" style="1" customWidth="1"/>
    <col min="15627" max="15628" width="7.28515625" style="1" customWidth="1"/>
    <col min="15629" max="15630" width="6.140625" style="1" customWidth="1"/>
    <col min="15631" max="15631" width="8.140625" style="1" customWidth="1"/>
    <col min="15632" max="15632" width="7.7109375" style="1" customWidth="1"/>
    <col min="15633" max="15633" width="6.5703125" style="1" customWidth="1"/>
    <col min="15634" max="15634" width="4.5703125" style="1" customWidth="1"/>
    <col min="15635" max="15635" width="4.42578125" style="1" customWidth="1"/>
    <col min="15636" max="15636" width="8.140625" style="1" customWidth="1"/>
    <col min="15637" max="15638" width="8" style="1" customWidth="1"/>
    <col min="15639" max="15639" width="5.28515625" style="1" customWidth="1"/>
    <col min="15640" max="15640" width="4.42578125" style="1" customWidth="1"/>
    <col min="15641" max="15641" width="6.42578125" style="1" customWidth="1"/>
    <col min="15642" max="15642" width="1.140625" style="1" customWidth="1"/>
    <col min="15643" max="15643" width="5.5703125" style="1" customWidth="1"/>
    <col min="15644" max="15872" width="9.140625" style="1"/>
    <col min="15873" max="15873" width="10.140625" style="1" customWidth="1"/>
    <col min="15874" max="15875" width="8.140625" style="1" customWidth="1"/>
    <col min="15876" max="15876" width="5.140625" style="1" customWidth="1"/>
    <col min="15877" max="15877" width="5" style="1" customWidth="1"/>
    <col min="15878" max="15879" width="5.28515625" style="1" customWidth="1"/>
    <col min="15880" max="15880" width="5" style="1" customWidth="1"/>
    <col min="15881" max="15881" width="6.7109375" style="1" customWidth="1"/>
    <col min="15882" max="15882" width="5.42578125" style="1" customWidth="1"/>
    <col min="15883" max="15884" width="7.28515625" style="1" customWidth="1"/>
    <col min="15885" max="15886" width="6.140625" style="1" customWidth="1"/>
    <col min="15887" max="15887" width="8.140625" style="1" customWidth="1"/>
    <col min="15888" max="15888" width="7.7109375" style="1" customWidth="1"/>
    <col min="15889" max="15889" width="6.5703125" style="1" customWidth="1"/>
    <col min="15890" max="15890" width="4.5703125" style="1" customWidth="1"/>
    <col min="15891" max="15891" width="4.42578125" style="1" customWidth="1"/>
    <col min="15892" max="15892" width="8.140625" style="1" customWidth="1"/>
    <col min="15893" max="15894" width="8" style="1" customWidth="1"/>
    <col min="15895" max="15895" width="5.28515625" style="1" customWidth="1"/>
    <col min="15896" max="15896" width="4.42578125" style="1" customWidth="1"/>
    <col min="15897" max="15897" width="6.42578125" style="1" customWidth="1"/>
    <col min="15898" max="15898" width="1.140625" style="1" customWidth="1"/>
    <col min="15899" max="15899" width="5.5703125" style="1" customWidth="1"/>
    <col min="15900" max="16128" width="9.140625" style="1"/>
    <col min="16129" max="16129" width="10.140625" style="1" customWidth="1"/>
    <col min="16130" max="16131" width="8.140625" style="1" customWidth="1"/>
    <col min="16132" max="16132" width="5.140625" style="1" customWidth="1"/>
    <col min="16133" max="16133" width="5" style="1" customWidth="1"/>
    <col min="16134" max="16135" width="5.28515625" style="1" customWidth="1"/>
    <col min="16136" max="16136" width="5" style="1" customWidth="1"/>
    <col min="16137" max="16137" width="6.7109375" style="1" customWidth="1"/>
    <col min="16138" max="16138" width="5.42578125" style="1" customWidth="1"/>
    <col min="16139" max="16140" width="7.28515625" style="1" customWidth="1"/>
    <col min="16141" max="16142" width="6.140625" style="1" customWidth="1"/>
    <col min="16143" max="16143" width="8.140625" style="1" customWidth="1"/>
    <col min="16144" max="16144" width="7.7109375" style="1" customWidth="1"/>
    <col min="16145" max="16145" width="6.5703125" style="1" customWidth="1"/>
    <col min="16146" max="16146" width="4.5703125" style="1" customWidth="1"/>
    <col min="16147" max="16147" width="4.42578125" style="1" customWidth="1"/>
    <col min="16148" max="16148" width="8.140625" style="1" customWidth="1"/>
    <col min="16149" max="16150" width="8" style="1" customWidth="1"/>
    <col min="16151" max="16151" width="5.28515625" style="1" customWidth="1"/>
    <col min="16152" max="16152" width="4.42578125" style="1" customWidth="1"/>
    <col min="16153" max="16153" width="6.42578125" style="1" customWidth="1"/>
    <col min="16154" max="16154" width="1.140625" style="1" customWidth="1"/>
    <col min="16155" max="16155" width="5.5703125" style="1" customWidth="1"/>
    <col min="16156" max="16384" width="9.140625" style="1"/>
  </cols>
  <sheetData>
    <row r="1" spans="1:30" ht="15.75" x14ac:dyDescent="0.25">
      <c r="A1" s="196" t="s">
        <v>404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</row>
    <row r="2" spans="1:30" ht="15.75" x14ac:dyDescent="0.25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112"/>
      <c r="V2" s="112"/>
      <c r="W2" s="112"/>
      <c r="X2" s="112"/>
    </row>
    <row r="3" spans="1:30" x14ac:dyDescent="0.2">
      <c r="A3" s="88"/>
      <c r="B3" s="88"/>
      <c r="C3" s="89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30" x14ac:dyDescent="0.2">
      <c r="A4" s="111"/>
      <c r="B4" s="197" t="s">
        <v>259</v>
      </c>
      <c r="C4" s="198"/>
      <c r="D4" s="198"/>
      <c r="E4" s="198"/>
      <c r="F4" s="198"/>
      <c r="G4" s="198"/>
      <c r="H4" s="198"/>
      <c r="I4" s="198"/>
      <c r="J4" s="199"/>
      <c r="K4" s="197" t="s">
        <v>0</v>
      </c>
      <c r="L4" s="198"/>
      <c r="M4" s="198"/>
      <c r="N4" s="198"/>
      <c r="O4" s="199"/>
      <c r="P4" s="197" t="s">
        <v>1</v>
      </c>
      <c r="Q4" s="198"/>
      <c r="R4" s="198"/>
      <c r="S4" s="198"/>
      <c r="T4" s="199"/>
      <c r="U4" s="197" t="s">
        <v>2</v>
      </c>
      <c r="V4" s="198"/>
      <c r="W4" s="198"/>
      <c r="X4" s="198"/>
      <c r="Y4" s="199"/>
    </row>
    <row r="5" spans="1:30" s="3" customFormat="1" ht="22.5" customHeight="1" x14ac:dyDescent="0.15">
      <c r="A5" s="214" t="s">
        <v>3</v>
      </c>
      <c r="B5" s="200" t="s">
        <v>4</v>
      </c>
      <c r="C5" s="216" t="s">
        <v>5</v>
      </c>
      <c r="D5" s="197">
        <v>2008</v>
      </c>
      <c r="E5" s="198"/>
      <c r="F5" s="199"/>
      <c r="G5" s="197">
        <v>2009</v>
      </c>
      <c r="H5" s="198"/>
      <c r="I5" s="199"/>
      <c r="J5" s="200" t="s">
        <v>353</v>
      </c>
      <c r="K5" s="200" t="s">
        <v>4</v>
      </c>
      <c r="L5" s="200" t="s">
        <v>5</v>
      </c>
      <c r="M5" s="200">
        <v>2008</v>
      </c>
      <c r="N5" s="200">
        <v>2009</v>
      </c>
      <c r="O5" s="200" t="s">
        <v>353</v>
      </c>
      <c r="P5" s="200" t="s">
        <v>4</v>
      </c>
      <c r="Q5" s="200" t="s">
        <v>5</v>
      </c>
      <c r="R5" s="200">
        <v>2008</v>
      </c>
      <c r="S5" s="200">
        <v>2009</v>
      </c>
      <c r="T5" s="200" t="s">
        <v>353</v>
      </c>
      <c r="U5" s="200" t="s">
        <v>4</v>
      </c>
      <c r="V5" s="200" t="s">
        <v>5</v>
      </c>
      <c r="W5" s="200">
        <v>2008</v>
      </c>
      <c r="X5" s="200">
        <v>2009</v>
      </c>
      <c r="Y5" s="200" t="s">
        <v>353</v>
      </c>
    </row>
    <row r="6" spans="1:30" s="3" customFormat="1" ht="22.5" customHeight="1" x14ac:dyDescent="0.2">
      <c r="A6" s="215"/>
      <c r="B6" s="201"/>
      <c r="C6" s="217"/>
      <c r="D6" s="58" t="s">
        <v>17</v>
      </c>
      <c r="E6" s="58" t="s">
        <v>18</v>
      </c>
      <c r="F6" s="58" t="s">
        <v>15</v>
      </c>
      <c r="G6" s="58" t="s">
        <v>17</v>
      </c>
      <c r="H6" s="59" t="s">
        <v>18</v>
      </c>
      <c r="I6" s="58" t="s">
        <v>15</v>
      </c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</row>
    <row r="7" spans="1:30" s="10" customFormat="1" x14ac:dyDescent="0.2">
      <c r="A7" s="113" t="s">
        <v>6</v>
      </c>
      <c r="B7" s="101" t="s">
        <v>260</v>
      </c>
      <c r="C7" s="12" t="s">
        <v>23</v>
      </c>
      <c r="D7" s="94">
        <v>2847</v>
      </c>
      <c r="E7" s="12">
        <v>2062</v>
      </c>
      <c r="F7" s="93">
        <f>SUM(D7:E7)</f>
        <v>4909</v>
      </c>
      <c r="G7" s="94">
        <v>1574</v>
      </c>
      <c r="H7" s="12">
        <v>1728</v>
      </c>
      <c r="I7" s="93">
        <f>SUM(G7:H7)</f>
        <v>3302</v>
      </c>
      <c r="J7" s="13">
        <f t="shared" ref="J7:J19" si="0">(I7-F7)*100/F7</f>
        <v>-32.735791403544511</v>
      </c>
      <c r="K7" s="101" t="s">
        <v>261</v>
      </c>
      <c r="L7" s="101" t="s">
        <v>24</v>
      </c>
      <c r="M7" s="94">
        <v>336</v>
      </c>
      <c r="N7" s="94">
        <v>270</v>
      </c>
      <c r="O7" s="13">
        <f t="shared" ref="O7:O22" si="1">(N7-M7)*100/M7</f>
        <v>-19.642857142857142</v>
      </c>
      <c r="P7" s="101" t="s">
        <v>262</v>
      </c>
      <c r="Q7" s="101" t="s">
        <v>263</v>
      </c>
      <c r="R7" s="94">
        <v>34</v>
      </c>
      <c r="S7" s="94">
        <v>35</v>
      </c>
      <c r="T7" s="13">
        <f t="shared" ref="T7:T22" si="2">(S7-R7)*100/R7</f>
        <v>2.9411764705882355</v>
      </c>
      <c r="U7" s="101" t="s">
        <v>264</v>
      </c>
      <c r="V7" s="101" t="s">
        <v>16</v>
      </c>
      <c r="W7" s="94">
        <v>446</v>
      </c>
      <c r="X7" s="94">
        <v>333</v>
      </c>
      <c r="Y7" s="13">
        <f t="shared" ref="Y7:Y22" si="3">(X7-W7)*100/W7</f>
        <v>-25.336322869955158</v>
      </c>
      <c r="AA7" s="16"/>
      <c r="AB7" s="114"/>
      <c r="AC7" s="114"/>
      <c r="AD7" s="114"/>
    </row>
    <row r="8" spans="1:30" s="10" customFormat="1" x14ac:dyDescent="0.2">
      <c r="A8" s="96" t="s">
        <v>7</v>
      </c>
      <c r="B8" s="12" t="s">
        <v>265</v>
      </c>
      <c r="C8" s="12" t="s">
        <v>52</v>
      </c>
      <c r="D8" s="94">
        <v>2569</v>
      </c>
      <c r="E8" s="12">
        <v>1944</v>
      </c>
      <c r="F8" s="93">
        <f>SUM(D8:E8)</f>
        <v>4513</v>
      </c>
      <c r="G8" s="94">
        <v>1445</v>
      </c>
      <c r="H8" s="12">
        <v>1608</v>
      </c>
      <c r="I8" s="93">
        <f>SUM(G8:H8)</f>
        <v>3053</v>
      </c>
      <c r="J8" s="13">
        <f t="shared" si="0"/>
        <v>-32.350986040327939</v>
      </c>
      <c r="K8" s="101" t="s">
        <v>266</v>
      </c>
      <c r="L8" s="101" t="s">
        <v>54</v>
      </c>
      <c r="M8" s="94">
        <v>283</v>
      </c>
      <c r="N8" s="94">
        <v>191</v>
      </c>
      <c r="O8" s="13">
        <f t="shared" si="1"/>
        <v>-32.508833922261481</v>
      </c>
      <c r="P8" s="93" t="s">
        <v>267</v>
      </c>
      <c r="Q8" s="101" t="s">
        <v>268</v>
      </c>
      <c r="R8" s="94">
        <v>26</v>
      </c>
      <c r="S8" s="100">
        <v>9</v>
      </c>
      <c r="T8" s="13">
        <f t="shared" si="2"/>
        <v>-65.384615384615387</v>
      </c>
      <c r="U8" s="101" t="s">
        <v>269</v>
      </c>
      <c r="V8" s="101" t="s">
        <v>57</v>
      </c>
      <c r="W8" s="94">
        <v>354</v>
      </c>
      <c r="X8" s="94">
        <v>227</v>
      </c>
      <c r="Y8" s="13">
        <f t="shared" si="3"/>
        <v>-35.875706214689266</v>
      </c>
      <c r="Z8" s="11"/>
      <c r="AA8" s="16"/>
      <c r="AB8" s="115"/>
      <c r="AC8" s="115"/>
      <c r="AD8" s="115"/>
    </row>
    <row r="9" spans="1:30" s="9" customFormat="1" x14ac:dyDescent="0.2">
      <c r="A9" s="96" t="s">
        <v>8</v>
      </c>
      <c r="B9" s="12" t="s">
        <v>270</v>
      </c>
      <c r="C9" s="12" t="s">
        <v>62</v>
      </c>
      <c r="D9" s="94">
        <v>2666</v>
      </c>
      <c r="E9" s="94">
        <v>2198</v>
      </c>
      <c r="F9" s="93">
        <f>SUM(D9:E9)</f>
        <v>4864</v>
      </c>
      <c r="G9" s="94">
        <v>1394</v>
      </c>
      <c r="H9" s="94">
        <v>1414</v>
      </c>
      <c r="I9" s="93">
        <f>SUM(G9:H9)</f>
        <v>2808</v>
      </c>
      <c r="J9" s="13">
        <f t="shared" si="0"/>
        <v>-42.26973684210526</v>
      </c>
      <c r="K9" s="12" t="s">
        <v>271</v>
      </c>
      <c r="L9" s="12" t="s">
        <v>272</v>
      </c>
      <c r="M9" s="94">
        <v>267</v>
      </c>
      <c r="N9" s="94">
        <v>172</v>
      </c>
      <c r="O9" s="13">
        <f t="shared" si="1"/>
        <v>-35.580524344569291</v>
      </c>
      <c r="P9" s="12" t="s">
        <v>273</v>
      </c>
      <c r="Q9" s="12" t="s">
        <v>274</v>
      </c>
      <c r="R9" s="94">
        <v>14</v>
      </c>
      <c r="S9" s="94">
        <v>20</v>
      </c>
      <c r="T9" s="13">
        <f t="shared" si="2"/>
        <v>42.857142857142854</v>
      </c>
      <c r="U9" s="12" t="s">
        <v>271</v>
      </c>
      <c r="V9" s="12" t="s">
        <v>68</v>
      </c>
      <c r="W9" s="94">
        <v>356</v>
      </c>
      <c r="X9" s="94">
        <v>225</v>
      </c>
      <c r="Y9" s="13">
        <f t="shared" si="3"/>
        <v>-36.797752808988761</v>
      </c>
      <c r="AA9" s="16"/>
      <c r="AB9" s="115"/>
      <c r="AC9" s="115"/>
      <c r="AD9" s="115"/>
    </row>
    <row r="10" spans="1:30" s="9" customFormat="1" x14ac:dyDescent="0.2">
      <c r="A10" s="116" t="s">
        <v>20</v>
      </c>
      <c r="B10" s="117" t="s">
        <v>275</v>
      </c>
      <c r="C10" s="117" t="s">
        <v>70</v>
      </c>
      <c r="D10" s="117">
        <f t="shared" ref="D10:I10" si="4">SUM(D7:D9)</f>
        <v>8082</v>
      </c>
      <c r="E10" s="117">
        <f t="shared" si="4"/>
        <v>6204</v>
      </c>
      <c r="F10" s="117">
        <f t="shared" si="4"/>
        <v>14286</v>
      </c>
      <c r="G10" s="117">
        <f t="shared" si="4"/>
        <v>4413</v>
      </c>
      <c r="H10" s="117">
        <f t="shared" si="4"/>
        <v>4750</v>
      </c>
      <c r="I10" s="117">
        <f t="shared" si="4"/>
        <v>9163</v>
      </c>
      <c r="J10" s="118">
        <f t="shared" si="0"/>
        <v>-35.860282794344116</v>
      </c>
      <c r="K10" s="117" t="s">
        <v>276</v>
      </c>
      <c r="L10" s="117" t="s">
        <v>72</v>
      </c>
      <c r="M10" s="117">
        <f>SUM(M7:M9)</f>
        <v>886</v>
      </c>
      <c r="N10" s="117">
        <f>SUM(N7:N9)</f>
        <v>633</v>
      </c>
      <c r="O10" s="118">
        <f t="shared" si="1"/>
        <v>-28.555304740406321</v>
      </c>
      <c r="P10" s="117" t="s">
        <v>277</v>
      </c>
      <c r="Q10" s="117" t="s">
        <v>278</v>
      </c>
      <c r="R10" s="117">
        <f>SUM(R7:R9)</f>
        <v>74</v>
      </c>
      <c r="S10" s="117">
        <f>SUM(S7:S9)</f>
        <v>64</v>
      </c>
      <c r="T10" s="118">
        <f t="shared" si="2"/>
        <v>-13.513513513513514</v>
      </c>
      <c r="U10" s="117" t="s">
        <v>279</v>
      </c>
      <c r="V10" s="117" t="s">
        <v>76</v>
      </c>
      <c r="W10" s="117">
        <f>SUM(W7:W9)</f>
        <v>1156</v>
      </c>
      <c r="X10" s="117">
        <f>SUM(X7:X9)</f>
        <v>785</v>
      </c>
      <c r="Y10" s="118">
        <f t="shared" si="3"/>
        <v>-32.093425605536332</v>
      </c>
      <c r="AA10" s="16"/>
      <c r="AB10" s="115"/>
      <c r="AC10" s="115"/>
      <c r="AD10" s="115"/>
    </row>
    <row r="11" spans="1:30" s="9" customFormat="1" x14ac:dyDescent="0.2">
      <c r="A11" s="14" t="s">
        <v>9</v>
      </c>
      <c r="B11" s="12" t="s">
        <v>280</v>
      </c>
      <c r="C11" s="12" t="s">
        <v>78</v>
      </c>
      <c r="D11" s="94">
        <v>2427</v>
      </c>
      <c r="E11" s="94">
        <v>2151</v>
      </c>
      <c r="F11" s="94">
        <f>SUM(D11:E11)</f>
        <v>4578</v>
      </c>
      <c r="G11" s="94">
        <v>1389</v>
      </c>
      <c r="H11" s="94">
        <v>1435</v>
      </c>
      <c r="I11" s="93">
        <f>SUM(G11:H11)</f>
        <v>2824</v>
      </c>
      <c r="J11" s="13">
        <f t="shared" si="0"/>
        <v>-38.313674093490604</v>
      </c>
      <c r="K11" s="12" t="s">
        <v>281</v>
      </c>
      <c r="L11" s="12" t="s">
        <v>80</v>
      </c>
      <c r="M11" s="94">
        <v>305</v>
      </c>
      <c r="N11" s="94">
        <v>253</v>
      </c>
      <c r="O11" s="13">
        <f t="shared" si="1"/>
        <v>-17.049180327868854</v>
      </c>
      <c r="P11" s="12" t="s">
        <v>282</v>
      </c>
      <c r="Q11" s="12" t="s">
        <v>283</v>
      </c>
      <c r="R11" s="94">
        <v>22</v>
      </c>
      <c r="S11" s="100">
        <v>12</v>
      </c>
      <c r="T11" s="13">
        <f t="shared" si="2"/>
        <v>-45.454545454545453</v>
      </c>
      <c r="U11" s="12" t="s">
        <v>284</v>
      </c>
      <c r="V11" s="12" t="s">
        <v>209</v>
      </c>
      <c r="W11" s="94">
        <v>395</v>
      </c>
      <c r="X11" s="94">
        <v>284</v>
      </c>
      <c r="Y11" s="13">
        <f t="shared" si="3"/>
        <v>-28.101265822784811</v>
      </c>
      <c r="AA11" s="16"/>
      <c r="AB11" s="115"/>
      <c r="AC11" s="115"/>
      <c r="AD11" s="115"/>
    </row>
    <row r="12" spans="1:30" s="10" customFormat="1" x14ac:dyDescent="0.2">
      <c r="A12" s="14" t="s">
        <v>10</v>
      </c>
      <c r="B12" s="94" t="s">
        <v>285</v>
      </c>
      <c r="C12" s="12" t="s">
        <v>86</v>
      </c>
      <c r="D12" s="94">
        <v>2762</v>
      </c>
      <c r="E12" s="94">
        <v>2107</v>
      </c>
      <c r="F12" s="94">
        <f>SUM(D12:E12)</f>
        <v>4869</v>
      </c>
      <c r="G12" s="94">
        <v>1499</v>
      </c>
      <c r="H12" s="94">
        <v>1329</v>
      </c>
      <c r="I12" s="94">
        <f>SUM(G12:H12)</f>
        <v>2828</v>
      </c>
      <c r="J12" s="13">
        <f t="shared" si="0"/>
        <v>-41.918258369275009</v>
      </c>
      <c r="K12" s="94" t="s">
        <v>286</v>
      </c>
      <c r="L12" s="12" t="s">
        <v>88</v>
      </c>
      <c r="M12" s="94">
        <v>390</v>
      </c>
      <c r="N12" s="100">
        <v>287</v>
      </c>
      <c r="O12" s="13">
        <f t="shared" si="1"/>
        <v>-26.410256410256409</v>
      </c>
      <c r="P12" s="12" t="s">
        <v>287</v>
      </c>
      <c r="Q12" s="94" t="s">
        <v>288</v>
      </c>
      <c r="R12" s="94">
        <v>19</v>
      </c>
      <c r="S12" s="100">
        <v>24</v>
      </c>
      <c r="T12" s="13">
        <f t="shared" si="2"/>
        <v>26.315789473684209</v>
      </c>
      <c r="U12" s="12" t="s">
        <v>289</v>
      </c>
      <c r="V12" s="12" t="s">
        <v>92</v>
      </c>
      <c r="W12" s="12">
        <v>509</v>
      </c>
      <c r="X12" s="100">
        <v>342</v>
      </c>
      <c r="Y12" s="13">
        <f t="shared" si="3"/>
        <v>-32.809430255402752</v>
      </c>
      <c r="AA12" s="16"/>
      <c r="AB12" s="115"/>
      <c r="AC12" s="115"/>
      <c r="AD12" s="115"/>
    </row>
    <row r="13" spans="1:30" s="10" customFormat="1" x14ac:dyDescent="0.2">
      <c r="A13" s="119" t="s">
        <v>11</v>
      </c>
      <c r="B13" s="12" t="s">
        <v>290</v>
      </c>
      <c r="C13" s="12" t="s">
        <v>94</v>
      </c>
      <c r="D13" s="94">
        <v>2510</v>
      </c>
      <c r="E13" s="94">
        <v>2004</v>
      </c>
      <c r="F13" s="94">
        <f>SUM(D13:E13)</f>
        <v>4514</v>
      </c>
      <c r="G13" s="94">
        <v>1480</v>
      </c>
      <c r="H13" s="94">
        <v>1289</v>
      </c>
      <c r="I13" s="94">
        <f>SUM(G13:H13)</f>
        <v>2769</v>
      </c>
      <c r="J13" s="13">
        <f t="shared" si="0"/>
        <v>-38.65750996898538</v>
      </c>
      <c r="K13" s="101" t="s">
        <v>291</v>
      </c>
      <c r="L13" s="101" t="s">
        <v>210</v>
      </c>
      <c r="M13" s="94">
        <v>401</v>
      </c>
      <c r="N13" s="94">
        <v>288</v>
      </c>
      <c r="O13" s="102">
        <f t="shared" si="1"/>
        <v>-28.179551122194514</v>
      </c>
      <c r="P13" s="101" t="s">
        <v>292</v>
      </c>
      <c r="Q13" s="93" t="s">
        <v>211</v>
      </c>
      <c r="R13" s="94">
        <v>20</v>
      </c>
      <c r="S13" s="100">
        <v>13</v>
      </c>
      <c r="T13" s="102">
        <f t="shared" si="2"/>
        <v>-35</v>
      </c>
      <c r="U13" s="101" t="s">
        <v>293</v>
      </c>
      <c r="V13" s="101" t="s">
        <v>212</v>
      </c>
      <c r="W13" s="12">
        <v>548</v>
      </c>
      <c r="X13" s="12">
        <v>380</v>
      </c>
      <c r="Y13" s="102">
        <f t="shared" si="3"/>
        <v>-30.656934306569344</v>
      </c>
      <c r="AA13" s="16"/>
      <c r="AB13" s="115"/>
      <c r="AC13" s="115"/>
      <c r="AD13" s="115"/>
    </row>
    <row r="14" spans="1:30" s="10" customFormat="1" x14ac:dyDescent="0.2">
      <c r="A14" s="120" t="s">
        <v>22</v>
      </c>
      <c r="B14" s="117" t="s">
        <v>294</v>
      </c>
      <c r="C14" s="117" t="s">
        <v>102</v>
      </c>
      <c r="D14" s="117">
        <f t="shared" ref="D14:I14" si="5">SUM(D11:D13)</f>
        <v>7699</v>
      </c>
      <c r="E14" s="117">
        <f t="shared" si="5"/>
        <v>6262</v>
      </c>
      <c r="F14" s="117">
        <f t="shared" si="5"/>
        <v>13961</v>
      </c>
      <c r="G14" s="117">
        <f t="shared" si="5"/>
        <v>4368</v>
      </c>
      <c r="H14" s="117">
        <f t="shared" si="5"/>
        <v>4053</v>
      </c>
      <c r="I14" s="117">
        <f t="shared" si="5"/>
        <v>8421</v>
      </c>
      <c r="J14" s="118">
        <f>(I14-F14)*100/F14</f>
        <v>-39.681971205501036</v>
      </c>
      <c r="K14" s="117" t="s">
        <v>295</v>
      </c>
      <c r="L14" s="117" t="s">
        <v>213</v>
      </c>
      <c r="M14" s="117">
        <f>SUM(M11:M13)</f>
        <v>1096</v>
      </c>
      <c r="N14" s="117">
        <f>SUM(N11:N13)</f>
        <v>828</v>
      </c>
      <c r="O14" s="118">
        <f t="shared" si="1"/>
        <v>-24.452554744525546</v>
      </c>
      <c r="P14" s="117" t="s">
        <v>296</v>
      </c>
      <c r="Q14" s="117" t="s">
        <v>297</v>
      </c>
      <c r="R14" s="117">
        <f>SUM(R11:R13)</f>
        <v>61</v>
      </c>
      <c r="S14" s="117">
        <f>SUM(S11:S13)</f>
        <v>49</v>
      </c>
      <c r="T14" s="118">
        <f t="shared" si="2"/>
        <v>-19.672131147540984</v>
      </c>
      <c r="U14" s="117" t="s">
        <v>298</v>
      </c>
      <c r="V14" s="117" t="s">
        <v>215</v>
      </c>
      <c r="W14" s="117">
        <f>SUM(W11:W13)</f>
        <v>1452</v>
      </c>
      <c r="X14" s="117">
        <f>SUM(X11:X13)</f>
        <v>1006</v>
      </c>
      <c r="Y14" s="118">
        <f t="shared" si="3"/>
        <v>-30.71625344352617</v>
      </c>
      <c r="AA14" s="16"/>
      <c r="AB14" s="115"/>
      <c r="AC14" s="115"/>
      <c r="AD14" s="115"/>
    </row>
    <row r="15" spans="1:30" s="9" customFormat="1" x14ac:dyDescent="0.2">
      <c r="A15" s="96" t="s">
        <v>12</v>
      </c>
      <c r="B15" s="12" t="s">
        <v>299</v>
      </c>
      <c r="C15" s="12" t="s">
        <v>110</v>
      </c>
      <c r="D15" s="12">
        <v>2677</v>
      </c>
      <c r="E15" s="12">
        <v>2210</v>
      </c>
      <c r="F15" s="94">
        <f>SUM(D15:E15)</f>
        <v>4887</v>
      </c>
      <c r="G15" s="12">
        <v>1631</v>
      </c>
      <c r="H15" s="12">
        <v>1365</v>
      </c>
      <c r="I15" s="93">
        <f>SUM(G15:H15)</f>
        <v>2996</v>
      </c>
      <c r="J15" s="13">
        <f t="shared" si="0"/>
        <v>-38.694495600572949</v>
      </c>
      <c r="K15" s="12" t="s">
        <v>300</v>
      </c>
      <c r="L15" s="12" t="s">
        <v>216</v>
      </c>
      <c r="M15" s="94">
        <v>430</v>
      </c>
      <c r="N15" s="94">
        <v>326</v>
      </c>
      <c r="O15" s="13">
        <f t="shared" si="1"/>
        <v>-24.186046511627907</v>
      </c>
      <c r="P15" s="12" t="s">
        <v>301</v>
      </c>
      <c r="Q15" s="12" t="s">
        <v>302</v>
      </c>
      <c r="R15" s="94">
        <v>38</v>
      </c>
      <c r="S15" s="100">
        <v>18</v>
      </c>
      <c r="T15" s="13">
        <f t="shared" si="2"/>
        <v>-52.631578947368418</v>
      </c>
      <c r="U15" s="12" t="s">
        <v>303</v>
      </c>
      <c r="V15" s="12" t="s">
        <v>116</v>
      </c>
      <c r="W15" s="12">
        <v>565</v>
      </c>
      <c r="X15" s="12">
        <v>415</v>
      </c>
      <c r="Y15" s="13">
        <f t="shared" si="3"/>
        <v>-26.548672566371682</v>
      </c>
      <c r="AA15" s="16"/>
      <c r="AB15" s="115"/>
      <c r="AC15" s="115"/>
      <c r="AD15" s="115"/>
    </row>
    <row r="16" spans="1:30" s="9" customFormat="1" x14ac:dyDescent="0.2">
      <c r="A16" s="96" t="s">
        <v>13</v>
      </c>
      <c r="B16" s="12" t="s">
        <v>304</v>
      </c>
      <c r="C16" s="12" t="s">
        <v>305</v>
      </c>
      <c r="D16" s="12">
        <v>2416</v>
      </c>
      <c r="E16" s="12">
        <v>2164</v>
      </c>
      <c r="F16" s="94">
        <f>SUM(D16:E16)</f>
        <v>4580</v>
      </c>
      <c r="G16" s="12">
        <v>1517</v>
      </c>
      <c r="H16" s="12">
        <v>1450</v>
      </c>
      <c r="I16" s="93">
        <f>SUM(G16:H16)</f>
        <v>2967</v>
      </c>
      <c r="J16" s="13">
        <f t="shared" si="0"/>
        <v>-35.21834061135371</v>
      </c>
      <c r="K16" s="12" t="s">
        <v>306</v>
      </c>
      <c r="L16" s="12" t="s">
        <v>192</v>
      </c>
      <c r="M16" s="94">
        <v>408</v>
      </c>
      <c r="N16" s="94">
        <v>342</v>
      </c>
      <c r="O16" s="13">
        <f t="shared" si="1"/>
        <v>-16.176470588235293</v>
      </c>
      <c r="P16" s="12" t="s">
        <v>307</v>
      </c>
      <c r="Q16" s="12" t="s">
        <v>308</v>
      </c>
      <c r="R16" s="100">
        <v>36</v>
      </c>
      <c r="S16" s="100">
        <v>35</v>
      </c>
      <c r="T16" s="13">
        <f t="shared" si="2"/>
        <v>-2.7777777777777777</v>
      </c>
      <c r="U16" s="12" t="s">
        <v>309</v>
      </c>
      <c r="V16" s="12" t="s">
        <v>123</v>
      </c>
      <c r="W16" s="12">
        <v>537</v>
      </c>
      <c r="X16" s="12">
        <v>440</v>
      </c>
      <c r="Y16" s="13">
        <f t="shared" si="3"/>
        <v>-18.063314711359403</v>
      </c>
      <c r="AA16" s="20"/>
      <c r="AB16" s="115"/>
      <c r="AC16" s="115"/>
      <c r="AD16" s="115"/>
    </row>
    <row r="17" spans="1:30" s="9" customFormat="1" x14ac:dyDescent="0.2">
      <c r="A17" s="14" t="s">
        <v>14</v>
      </c>
      <c r="B17" s="12" t="s">
        <v>310</v>
      </c>
      <c r="C17" s="12" t="s">
        <v>125</v>
      </c>
      <c r="D17" s="121">
        <v>2221</v>
      </c>
      <c r="E17" s="12">
        <v>2058</v>
      </c>
      <c r="F17" s="94">
        <f>SUM(D17:E17)</f>
        <v>4279</v>
      </c>
      <c r="G17" s="121">
        <v>1487</v>
      </c>
      <c r="H17" s="12">
        <v>1319</v>
      </c>
      <c r="I17" s="93">
        <f>SUM(G17:H17)</f>
        <v>2806</v>
      </c>
      <c r="J17" s="13">
        <f t="shared" si="0"/>
        <v>-34.423930824959101</v>
      </c>
      <c r="K17" s="12" t="s">
        <v>311</v>
      </c>
      <c r="L17" s="12" t="s">
        <v>127</v>
      </c>
      <c r="M17" s="94">
        <v>351</v>
      </c>
      <c r="N17" s="94">
        <v>318</v>
      </c>
      <c r="O17" s="13">
        <f t="shared" si="1"/>
        <v>-9.4017094017094021</v>
      </c>
      <c r="P17" s="12" t="s">
        <v>312</v>
      </c>
      <c r="Q17" s="12" t="s">
        <v>313</v>
      </c>
      <c r="R17" s="100">
        <v>30</v>
      </c>
      <c r="S17" s="100">
        <v>26</v>
      </c>
      <c r="T17" s="13">
        <f t="shared" si="2"/>
        <v>-13.333333333333334</v>
      </c>
      <c r="U17" s="12" t="s">
        <v>314</v>
      </c>
      <c r="V17" s="12" t="s">
        <v>131</v>
      </c>
      <c r="W17" s="12">
        <v>419</v>
      </c>
      <c r="X17" s="12">
        <v>379</v>
      </c>
      <c r="Y17" s="13">
        <f t="shared" si="3"/>
        <v>-9.5465393794749396</v>
      </c>
      <c r="AB17" s="115"/>
      <c r="AC17" s="115"/>
      <c r="AD17" s="115"/>
    </row>
    <row r="18" spans="1:30" s="10" customFormat="1" x14ac:dyDescent="0.2">
      <c r="A18" s="122" t="s">
        <v>21</v>
      </c>
      <c r="B18" s="117" t="s">
        <v>315</v>
      </c>
      <c r="C18" s="117" t="s">
        <v>133</v>
      </c>
      <c r="D18" s="117">
        <f t="shared" ref="D18:I18" si="6">SUM(D15:D17)</f>
        <v>7314</v>
      </c>
      <c r="E18" s="117">
        <f t="shared" si="6"/>
        <v>6432</v>
      </c>
      <c r="F18" s="117">
        <f t="shared" si="6"/>
        <v>13746</v>
      </c>
      <c r="G18" s="117">
        <f t="shared" si="6"/>
        <v>4635</v>
      </c>
      <c r="H18" s="117">
        <f t="shared" si="6"/>
        <v>4134</v>
      </c>
      <c r="I18" s="117">
        <f t="shared" si="6"/>
        <v>8769</v>
      </c>
      <c r="J18" s="118">
        <f>(I18-F18)*100/F18</f>
        <v>-36.206896551724135</v>
      </c>
      <c r="K18" s="117" t="s">
        <v>316</v>
      </c>
      <c r="L18" s="117" t="s">
        <v>135</v>
      </c>
      <c r="M18" s="117">
        <f>SUM(M15:M17)</f>
        <v>1189</v>
      </c>
      <c r="N18" s="117">
        <f>SUM(N15:N17)</f>
        <v>986</v>
      </c>
      <c r="O18" s="118">
        <f t="shared" si="1"/>
        <v>-17.073170731707318</v>
      </c>
      <c r="P18" s="117" t="s">
        <v>317</v>
      </c>
      <c r="Q18" s="117" t="s">
        <v>318</v>
      </c>
      <c r="R18" s="117">
        <f>SUM(R15:R17)</f>
        <v>104</v>
      </c>
      <c r="S18" s="117">
        <f>SUM(S15:S17)</f>
        <v>79</v>
      </c>
      <c r="T18" s="118">
        <f t="shared" si="2"/>
        <v>-24.03846153846154</v>
      </c>
      <c r="U18" s="117" t="s">
        <v>319</v>
      </c>
      <c r="V18" s="117" t="s">
        <v>139</v>
      </c>
      <c r="W18" s="117">
        <f>SUM(W15:W17)</f>
        <v>1521</v>
      </c>
      <c r="X18" s="117">
        <f>SUM(X15:X17)</f>
        <v>1234</v>
      </c>
      <c r="Y18" s="118">
        <f t="shared" si="3"/>
        <v>-18.869165023011178</v>
      </c>
      <c r="Z18" s="86"/>
      <c r="AB18" s="115"/>
      <c r="AC18" s="115"/>
      <c r="AD18" s="115"/>
    </row>
    <row r="19" spans="1:30" s="9" customFormat="1" x14ac:dyDescent="0.2">
      <c r="A19" s="119" t="s">
        <v>47</v>
      </c>
      <c r="B19" s="12" t="s">
        <v>320</v>
      </c>
      <c r="C19" s="12" t="s">
        <v>141</v>
      </c>
      <c r="D19" s="12">
        <v>2428</v>
      </c>
      <c r="E19" s="12">
        <v>2018</v>
      </c>
      <c r="F19" s="94">
        <f>SUM(D19:E19)</f>
        <v>4446</v>
      </c>
      <c r="G19" s="12">
        <v>1512</v>
      </c>
      <c r="H19" s="12">
        <v>1354</v>
      </c>
      <c r="I19" s="93">
        <f>SUM(G19:H19)</f>
        <v>2866</v>
      </c>
      <c r="J19" s="13">
        <f t="shared" si="0"/>
        <v>-35.537561853351328</v>
      </c>
      <c r="K19" s="12" t="s">
        <v>321</v>
      </c>
      <c r="L19" s="12" t="s">
        <v>143</v>
      </c>
      <c r="M19" s="94">
        <v>370</v>
      </c>
      <c r="N19" s="94">
        <v>240</v>
      </c>
      <c r="O19" s="13">
        <f t="shared" si="1"/>
        <v>-35.135135135135137</v>
      </c>
      <c r="P19" s="12" t="s">
        <v>287</v>
      </c>
      <c r="Q19" s="12" t="s">
        <v>322</v>
      </c>
      <c r="R19" s="94">
        <v>19</v>
      </c>
      <c r="S19" s="100">
        <v>20</v>
      </c>
      <c r="T19" s="13">
        <f t="shared" si="2"/>
        <v>5.2631578947368425</v>
      </c>
      <c r="U19" s="12" t="s">
        <v>323</v>
      </c>
      <c r="V19" s="12" t="s">
        <v>147</v>
      </c>
      <c r="W19" s="12">
        <v>449</v>
      </c>
      <c r="X19" s="12">
        <v>310</v>
      </c>
      <c r="Y19" s="13">
        <f t="shared" si="3"/>
        <v>-30.957683741648108</v>
      </c>
      <c r="Z19" s="123"/>
      <c r="AB19" s="115"/>
      <c r="AC19" s="115"/>
      <c r="AD19" s="115"/>
    </row>
    <row r="20" spans="1:30" s="10" customFormat="1" x14ac:dyDescent="0.2">
      <c r="A20" s="96" t="s">
        <v>48</v>
      </c>
      <c r="B20" s="12" t="s">
        <v>324</v>
      </c>
      <c r="C20" s="12" t="s">
        <v>149</v>
      </c>
      <c r="D20" s="12">
        <v>2370</v>
      </c>
      <c r="E20" s="12">
        <v>1653</v>
      </c>
      <c r="F20" s="94">
        <f>SUM(D20:E20)</f>
        <v>4023</v>
      </c>
      <c r="G20" s="12">
        <v>1342</v>
      </c>
      <c r="H20" s="12">
        <v>1277</v>
      </c>
      <c r="I20" s="93">
        <f>SUM(G20:H20)</f>
        <v>2619</v>
      </c>
      <c r="J20" s="13">
        <f>(I20-F20)*100/F20</f>
        <v>-34.899328859060404</v>
      </c>
      <c r="K20" s="12" t="s">
        <v>325</v>
      </c>
      <c r="L20" s="12" t="s">
        <v>151</v>
      </c>
      <c r="M20" s="94">
        <v>359</v>
      </c>
      <c r="N20" s="94">
        <v>226</v>
      </c>
      <c r="O20" s="13">
        <f t="shared" si="1"/>
        <v>-37.047353760445681</v>
      </c>
      <c r="P20" s="12" t="s">
        <v>326</v>
      </c>
      <c r="Q20" s="12" t="s">
        <v>327</v>
      </c>
      <c r="R20" s="94">
        <v>34</v>
      </c>
      <c r="S20" s="94">
        <v>19</v>
      </c>
      <c r="T20" s="13">
        <f t="shared" si="2"/>
        <v>-44.117647058823529</v>
      </c>
      <c r="U20" s="12" t="s">
        <v>328</v>
      </c>
      <c r="V20" s="12" t="s">
        <v>155</v>
      </c>
      <c r="W20" s="12">
        <v>471</v>
      </c>
      <c r="X20" s="12">
        <v>274</v>
      </c>
      <c r="Y20" s="13">
        <f t="shared" si="3"/>
        <v>-41.825902335456476</v>
      </c>
      <c r="Z20" s="86"/>
      <c r="AB20" s="114"/>
      <c r="AC20" s="114"/>
      <c r="AD20" s="114"/>
    </row>
    <row r="21" spans="1:30" s="9" customFormat="1" x14ac:dyDescent="0.2">
      <c r="A21" s="14" t="s">
        <v>50</v>
      </c>
      <c r="B21" s="12" t="s">
        <v>329</v>
      </c>
      <c r="C21" s="12" t="s">
        <v>157</v>
      </c>
      <c r="D21" s="12">
        <v>2269</v>
      </c>
      <c r="E21" s="12">
        <v>1592</v>
      </c>
      <c r="F21" s="94">
        <f>SUM(D21:E21)</f>
        <v>3861</v>
      </c>
      <c r="G21" s="12">
        <v>1623</v>
      </c>
      <c r="H21" s="12">
        <v>1597</v>
      </c>
      <c r="I21" s="93">
        <f>SUM(G21:H21)</f>
        <v>3220</v>
      </c>
      <c r="J21" s="13">
        <f>(I21-F21)*100/F21</f>
        <v>-16.601916601916603</v>
      </c>
      <c r="K21" s="12" t="s">
        <v>330</v>
      </c>
      <c r="L21" s="12" t="s">
        <v>159</v>
      </c>
      <c r="M21" s="94">
        <v>296</v>
      </c>
      <c r="N21" s="94">
        <v>247</v>
      </c>
      <c r="O21" s="13">
        <f t="shared" si="1"/>
        <v>-16.554054054054053</v>
      </c>
      <c r="P21" s="12" t="s">
        <v>331</v>
      </c>
      <c r="Q21" s="12" t="s">
        <v>332</v>
      </c>
      <c r="R21" s="94">
        <v>24</v>
      </c>
      <c r="S21" s="94">
        <v>23</v>
      </c>
      <c r="T21" s="13">
        <f t="shared" si="2"/>
        <v>-4.166666666666667</v>
      </c>
      <c r="U21" s="12" t="s">
        <v>333</v>
      </c>
      <c r="V21" s="12" t="s">
        <v>163</v>
      </c>
      <c r="W21" s="12">
        <v>359</v>
      </c>
      <c r="X21" s="12">
        <v>321</v>
      </c>
      <c r="Y21" s="13">
        <f t="shared" si="3"/>
        <v>-10.584958217270195</v>
      </c>
    </row>
    <row r="22" spans="1:30" s="9" customFormat="1" x14ac:dyDescent="0.2">
      <c r="A22" s="120" t="s">
        <v>334</v>
      </c>
      <c r="B22" s="117" t="s">
        <v>335</v>
      </c>
      <c r="C22" s="117" t="s">
        <v>336</v>
      </c>
      <c r="D22" s="117">
        <f t="shared" ref="D22:I22" si="7">SUM(D19:D21)</f>
        <v>7067</v>
      </c>
      <c r="E22" s="117">
        <f t="shared" si="7"/>
        <v>5263</v>
      </c>
      <c r="F22" s="117">
        <f t="shared" si="7"/>
        <v>12330</v>
      </c>
      <c r="G22" s="117">
        <f t="shared" si="7"/>
        <v>4477</v>
      </c>
      <c r="H22" s="117">
        <f t="shared" si="7"/>
        <v>4228</v>
      </c>
      <c r="I22" s="117">
        <f t="shared" si="7"/>
        <v>8705</v>
      </c>
      <c r="J22" s="118">
        <f>(I22-F22)*100/F22</f>
        <v>-29.39983779399838</v>
      </c>
      <c r="K22" s="117" t="s">
        <v>337</v>
      </c>
      <c r="L22" s="117" t="s">
        <v>167</v>
      </c>
      <c r="M22" s="117">
        <f>SUM(M19:M21)</f>
        <v>1025</v>
      </c>
      <c r="N22" s="117">
        <f>SUM(N19:N21)</f>
        <v>713</v>
      </c>
      <c r="O22" s="118">
        <f t="shared" si="1"/>
        <v>-30.439024390243901</v>
      </c>
      <c r="P22" s="117" t="s">
        <v>338</v>
      </c>
      <c r="Q22" s="117" t="s">
        <v>339</v>
      </c>
      <c r="R22" s="117">
        <f>SUM(R19:R21)</f>
        <v>77</v>
      </c>
      <c r="S22" s="117">
        <f>SUM(S19:S21)</f>
        <v>62</v>
      </c>
      <c r="T22" s="118">
        <f t="shared" si="2"/>
        <v>-19.480519480519479</v>
      </c>
      <c r="U22" s="117" t="s">
        <v>340</v>
      </c>
      <c r="V22" s="117" t="s">
        <v>171</v>
      </c>
      <c r="W22" s="117">
        <f>SUM(W19:W21)</f>
        <v>1279</v>
      </c>
      <c r="X22" s="117">
        <f>SUM(X19:X21)</f>
        <v>905</v>
      </c>
      <c r="Y22" s="118">
        <f t="shared" si="3"/>
        <v>-29.241594996090697</v>
      </c>
    </row>
    <row r="23" spans="1:30" s="9" customFormat="1" x14ac:dyDescent="0.2">
      <c r="A23" s="124" t="s">
        <v>15</v>
      </c>
      <c r="B23" s="125" t="s">
        <v>341</v>
      </c>
      <c r="C23" s="125" t="s">
        <v>173</v>
      </c>
      <c r="D23" s="125">
        <f t="shared" ref="D23:I23" si="8">D10+D14+D18+D22</f>
        <v>30162</v>
      </c>
      <c r="E23" s="125">
        <f t="shared" si="8"/>
        <v>24161</v>
      </c>
      <c r="F23" s="125">
        <f t="shared" si="8"/>
        <v>54323</v>
      </c>
      <c r="G23" s="125">
        <f t="shared" si="8"/>
        <v>17893</v>
      </c>
      <c r="H23" s="125">
        <f t="shared" si="8"/>
        <v>17165</v>
      </c>
      <c r="I23" s="125">
        <f t="shared" si="8"/>
        <v>35058</v>
      </c>
      <c r="J23" s="126">
        <f>(I23-F23)*100/F23</f>
        <v>-35.463799863777773</v>
      </c>
      <c r="K23" s="125" t="s">
        <v>342</v>
      </c>
      <c r="L23" s="125" t="s">
        <v>175</v>
      </c>
      <c r="M23" s="125">
        <f>M10+M14+M18+M22</f>
        <v>4196</v>
      </c>
      <c r="N23" s="125">
        <f>N10+N14+N18+N22</f>
        <v>3160</v>
      </c>
      <c r="O23" s="126">
        <f>(N23-M23)*100/M23</f>
        <v>-24.690181124880837</v>
      </c>
      <c r="P23" s="125" t="s">
        <v>343</v>
      </c>
      <c r="Q23" s="125" t="s">
        <v>344</v>
      </c>
      <c r="R23" s="125">
        <f>R10+R14+R18+R22</f>
        <v>316</v>
      </c>
      <c r="S23" s="125">
        <f>S10+S14+S18+S22</f>
        <v>254</v>
      </c>
      <c r="T23" s="126">
        <f>(S23-R23)*100/R23</f>
        <v>-19.620253164556964</v>
      </c>
      <c r="U23" s="125" t="s">
        <v>345</v>
      </c>
      <c r="V23" s="125" t="s">
        <v>346</v>
      </c>
      <c r="W23" s="125">
        <f>W10+W14+W18+W22</f>
        <v>5408</v>
      </c>
      <c r="X23" s="125">
        <f>X10+X14+X18+X22</f>
        <v>3930</v>
      </c>
      <c r="Y23" s="126">
        <f>(X23-W23)*100/W23</f>
        <v>-27.329881656804734</v>
      </c>
    </row>
    <row r="24" spans="1:30" s="130" customFormat="1" x14ac:dyDescent="0.2">
      <c r="A24" s="127" t="s">
        <v>246</v>
      </c>
      <c r="B24" s="128" t="s">
        <v>347</v>
      </c>
      <c r="C24" s="128" t="s">
        <v>248</v>
      </c>
      <c r="D24" s="128"/>
      <c r="E24" s="128"/>
      <c r="F24" s="128">
        <v>1217</v>
      </c>
      <c r="G24" s="128"/>
      <c r="H24" s="128"/>
      <c r="I24" s="128">
        <v>708</v>
      </c>
      <c r="J24" s="129">
        <f>(I24-F24)*100/F24</f>
        <v>-41.824157764995888</v>
      </c>
      <c r="K24" s="128" t="s">
        <v>348</v>
      </c>
      <c r="L24" s="128" t="s">
        <v>250</v>
      </c>
      <c r="M24" s="128">
        <v>403</v>
      </c>
      <c r="N24" s="128">
        <v>258</v>
      </c>
      <c r="O24" s="129">
        <f>(N24-M24)*100/M24</f>
        <v>-35.980148883374689</v>
      </c>
      <c r="P24" s="128" t="s">
        <v>349</v>
      </c>
      <c r="Q24" s="128" t="s">
        <v>252</v>
      </c>
      <c r="R24" s="128">
        <v>58</v>
      </c>
      <c r="S24" s="128">
        <v>36</v>
      </c>
      <c r="T24" s="129">
        <f>(S24-R24)*100/R24</f>
        <v>-37.931034482758619</v>
      </c>
      <c r="U24" s="128" t="s">
        <v>350</v>
      </c>
      <c r="V24" s="128" t="s">
        <v>254</v>
      </c>
      <c r="W24" s="128">
        <v>565</v>
      </c>
      <c r="X24" s="128">
        <v>372</v>
      </c>
      <c r="Y24" s="129">
        <f>(X24-W24)*100/W24</f>
        <v>-34.159292035398231</v>
      </c>
    </row>
    <row r="25" spans="1:30" s="9" customFormat="1" x14ac:dyDescent="0.2">
      <c r="A25" s="131" t="s">
        <v>255</v>
      </c>
      <c r="B25" s="131"/>
      <c r="C25" s="132"/>
      <c r="D25" s="131"/>
      <c r="E25" s="131"/>
      <c r="F25" s="131"/>
      <c r="G25" s="133"/>
      <c r="H25" s="133"/>
      <c r="I25" s="133"/>
      <c r="J25" s="134"/>
      <c r="K25" s="133"/>
      <c r="L25" s="133"/>
      <c r="M25" s="135"/>
      <c r="N25" s="135"/>
      <c r="O25" s="134"/>
      <c r="P25" s="133"/>
      <c r="Q25" s="133"/>
      <c r="R25" s="135"/>
      <c r="S25" s="135"/>
      <c r="T25" s="134"/>
      <c r="U25" s="133"/>
      <c r="V25" s="133"/>
      <c r="W25" s="135"/>
      <c r="X25" s="135"/>
      <c r="Y25" s="134"/>
    </row>
    <row r="26" spans="1:30" x14ac:dyDescent="0.2">
      <c r="A26" s="22" t="s">
        <v>351</v>
      </c>
      <c r="B26" s="22"/>
      <c r="C26" s="23"/>
      <c r="D26" s="22"/>
      <c r="E26" s="22"/>
      <c r="F26" s="22"/>
      <c r="G26" s="22"/>
      <c r="H26" s="22"/>
      <c r="I26" s="22"/>
      <c r="T26" s="16"/>
      <c r="U26" s="16"/>
      <c r="V26" s="16"/>
    </row>
    <row r="27" spans="1:30" x14ac:dyDescent="0.2">
      <c r="A27" s="136" t="s">
        <v>19</v>
      </c>
      <c r="B27" s="4"/>
      <c r="D27" s="4"/>
      <c r="E27" s="4"/>
      <c r="F27" s="4"/>
      <c r="G27" s="4"/>
      <c r="H27" s="4"/>
      <c r="I27" s="4"/>
      <c r="J27" s="4"/>
      <c r="K27" s="5"/>
      <c r="L27" s="5"/>
      <c r="M27" s="6"/>
      <c r="N27" s="5"/>
      <c r="O27" s="5"/>
      <c r="P27" s="16"/>
      <c r="Q27" s="16"/>
      <c r="R27" s="21"/>
      <c r="S27" s="21"/>
      <c r="T27" s="16"/>
      <c r="U27" s="16"/>
      <c r="V27" s="16"/>
      <c r="W27" s="6"/>
    </row>
    <row r="28" spans="1:30" x14ac:dyDescent="0.2">
      <c r="A28" s="136" t="s">
        <v>352</v>
      </c>
      <c r="B28" s="4"/>
      <c r="D28" s="4"/>
      <c r="E28" s="4"/>
      <c r="F28" s="4"/>
      <c r="G28" s="4"/>
      <c r="H28" s="4"/>
      <c r="I28" s="4"/>
      <c r="J28" s="4"/>
      <c r="K28" s="5"/>
      <c r="L28" s="5"/>
      <c r="M28" s="6"/>
      <c r="N28" s="5"/>
      <c r="O28" s="5"/>
      <c r="P28" s="16"/>
      <c r="Q28" s="16"/>
      <c r="R28" s="6"/>
      <c r="S28" s="7"/>
      <c r="T28" s="16"/>
      <c r="U28" s="16"/>
      <c r="V28" s="16"/>
      <c r="W28" s="6"/>
    </row>
    <row r="29" spans="1:30" ht="15.75" x14ac:dyDescent="0.25">
      <c r="A29" s="136" t="s">
        <v>220</v>
      </c>
      <c r="B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6"/>
      <c r="Q29" s="16"/>
      <c r="R29" s="17"/>
      <c r="S29" s="18"/>
      <c r="T29" s="19"/>
      <c r="U29" s="16"/>
      <c r="V29" s="16"/>
      <c r="W29" s="4"/>
    </row>
    <row r="30" spans="1:30" ht="15.75" x14ac:dyDescent="0.25">
      <c r="A30" s="1" t="s">
        <v>221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6"/>
      <c r="Q30" s="16"/>
      <c r="R30" s="15"/>
      <c r="S30" s="18"/>
      <c r="T30" s="19"/>
      <c r="U30" s="16"/>
      <c r="V30" s="16"/>
    </row>
    <row r="31" spans="1:30" ht="15.75" x14ac:dyDescent="0.25">
      <c r="A31" s="1" t="s">
        <v>222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6"/>
      <c r="Q31" s="16"/>
      <c r="R31" s="15"/>
      <c r="S31" s="18"/>
      <c r="T31" s="19"/>
      <c r="U31" s="16"/>
      <c r="V31" s="16"/>
    </row>
    <row r="32" spans="1:30" ht="15.75" x14ac:dyDescent="0.25">
      <c r="A32" s="1" t="s">
        <v>223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6"/>
      <c r="Q32" s="16"/>
      <c r="R32" s="15"/>
      <c r="S32" s="18"/>
      <c r="T32" s="19"/>
      <c r="U32" s="16"/>
      <c r="V32" s="16"/>
    </row>
    <row r="33" spans="1:22" ht="15.75" x14ac:dyDescent="0.25">
      <c r="A33" s="1" t="s">
        <v>224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6"/>
      <c r="Q33" s="16"/>
      <c r="R33" s="15"/>
      <c r="S33" s="18"/>
      <c r="T33" s="19"/>
      <c r="U33" s="16"/>
      <c r="V33" s="16"/>
    </row>
    <row r="34" spans="1:22" ht="15.75" x14ac:dyDescent="0.25">
      <c r="P34" s="16"/>
      <c r="Q34" s="16"/>
      <c r="R34" s="15"/>
      <c r="S34" s="18"/>
      <c r="T34" s="19"/>
      <c r="U34" s="16"/>
      <c r="V34" s="16"/>
    </row>
    <row r="35" spans="1:22" ht="15.75" x14ac:dyDescent="0.25">
      <c r="P35" s="20"/>
      <c r="Q35" s="16"/>
      <c r="R35" s="15"/>
      <c r="S35" s="18"/>
      <c r="T35" s="98"/>
      <c r="U35" s="16"/>
      <c r="V35" s="16"/>
    </row>
    <row r="36" spans="1:22" ht="15.75" x14ac:dyDescent="0.25">
      <c r="S36" s="8"/>
    </row>
    <row r="37" spans="1:22" ht="15.75" x14ac:dyDescent="0.25">
      <c r="S37" s="8"/>
    </row>
    <row r="38" spans="1:22" ht="15.75" x14ac:dyDescent="0.25">
      <c r="S38" s="8"/>
    </row>
    <row r="39" spans="1:22" ht="15.75" x14ac:dyDescent="0.25">
      <c r="S39" s="8"/>
    </row>
    <row r="40" spans="1:22" ht="15.75" x14ac:dyDescent="0.25">
      <c r="S40" s="8"/>
    </row>
  </sheetData>
  <mergeCells count="27">
    <mergeCell ref="A1:Y1"/>
    <mergeCell ref="A2:T2"/>
    <mergeCell ref="B4:J4"/>
    <mergeCell ref="K4:O4"/>
    <mergeCell ref="P4:T4"/>
    <mergeCell ref="U4:Y4"/>
    <mergeCell ref="P5:P6"/>
    <mergeCell ref="A5:A6"/>
    <mergeCell ref="B5:B6"/>
    <mergeCell ref="C5:C6"/>
    <mergeCell ref="D5:F5"/>
    <mergeCell ref="G5:I5"/>
    <mergeCell ref="J5:J6"/>
    <mergeCell ref="K5:K6"/>
    <mergeCell ref="L5:L6"/>
    <mergeCell ref="M5:M6"/>
    <mergeCell ref="N5:N6"/>
    <mergeCell ref="O5:O6"/>
    <mergeCell ref="W5:W6"/>
    <mergeCell ref="X5:X6"/>
    <mergeCell ref="Y5:Y6"/>
    <mergeCell ref="Q5:Q6"/>
    <mergeCell ref="R5:R6"/>
    <mergeCell ref="S5:S6"/>
    <mergeCell ref="T5:T6"/>
    <mergeCell ref="U5:U6"/>
    <mergeCell ref="V5:V6"/>
  </mergeCells>
  <pageMargins left="0" right="0" top="0.39370078740157483" bottom="0.19685039370078741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</vt:lpstr>
      <vt:lpstr>2020</vt:lpstr>
      <vt:lpstr>2019</vt:lpstr>
      <vt:lpstr>2018</vt:lpstr>
      <vt:lpstr>2016_2017</vt:lpstr>
      <vt:lpstr>2014_2015</vt:lpstr>
      <vt:lpstr>2012_2013</vt:lpstr>
      <vt:lpstr>2010_2011</vt:lpstr>
      <vt:lpstr>2008_2009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M.PIDIKS</dc:creator>
  <cp:lastModifiedBy>Juris Kreicbergs</cp:lastModifiedBy>
  <cp:lastPrinted>2021-03-30T07:32:12Z</cp:lastPrinted>
  <dcterms:created xsi:type="dcterms:W3CDTF">1997-03-19T06:21:09Z</dcterms:created>
  <dcterms:modified xsi:type="dcterms:W3CDTF">2022-05-10T11:21:29Z</dcterms:modified>
</cp:coreProperties>
</file>