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3"/>
  <workbookPr codeName="ThisWorkbook" autoCompressPictures="0"/>
  <mc:AlternateContent xmlns:mc="http://schemas.openxmlformats.org/markup-compatibility/2006">
    <mc:Choice Requires="x15">
      <x15ac:absPath xmlns:x15ac="http://schemas.microsoft.com/office/spreadsheetml/2010/11/ac" url="/Users/jill/Dropbox/Jill current docs/Data_current/AK2004 Burns/Site data/"/>
    </mc:Choice>
  </mc:AlternateContent>
  <xr:revisionPtr revIDLastSave="0" documentId="13_ncr:1_{FAFD06BD-1F5E-BC42-A737-1D1B5122BBA3}" xr6:coauthVersionLast="33" xr6:coauthVersionMax="33" xr10:uidLastSave="{00000000-0000-0000-0000-000000000000}"/>
  <bookViews>
    <workbookView xWindow="14420" yWindow="540" windowWidth="24420" windowHeight="17320" activeTab="1" xr2:uid="{00000000-000D-0000-FFFF-FFFF00000000}"/>
  </bookViews>
  <sheets>
    <sheet name="metadata" sheetId="2" r:id="rId1"/>
    <sheet name="data" sheetId="1" r:id="rId2"/>
  </sheets>
  <calcPr calcId="179017"/>
  <extLst>
    <ext xmlns:mx="http://schemas.microsoft.com/office/mac/excel/2008/main" uri="{7523E5D3-25F3-A5E0-1632-64F254C22452}">
      <mx:ArchID Flags="2"/>
    </ext>
  </extLst>
</workbook>
</file>

<file path=xl/calcChain.xml><?xml version="1.0" encoding="utf-8"?>
<calcChain xmlns="http://schemas.openxmlformats.org/spreadsheetml/2006/main">
  <c r="V2" i="1" l="1"/>
  <c r="R91" i="1"/>
  <c r="S91" i="1"/>
  <c r="Q91" i="1"/>
  <c r="T91" i="1" s="1"/>
  <c r="R90" i="1"/>
  <c r="S90" i="1"/>
  <c r="Q90" i="1"/>
  <c r="T90" i="1" s="1"/>
  <c r="R89" i="1"/>
  <c r="S89" i="1"/>
  <c r="Q89" i="1"/>
  <c r="T89" i="1" s="1"/>
  <c r="R88" i="1"/>
  <c r="S88" i="1"/>
  <c r="Q88" i="1"/>
  <c r="T88" i="1" s="1"/>
  <c r="R87" i="1"/>
  <c r="S87" i="1"/>
  <c r="Q87" i="1"/>
  <c r="T87" i="1" s="1"/>
  <c r="R86" i="1"/>
  <c r="S86" i="1"/>
  <c r="Q86" i="1"/>
  <c r="T86" i="1" s="1"/>
  <c r="R85" i="1"/>
  <c r="S85" i="1"/>
  <c r="Q85" i="1"/>
  <c r="T85" i="1" s="1"/>
  <c r="R84" i="1"/>
  <c r="S84" i="1"/>
  <c r="Q84" i="1"/>
  <c r="T84" i="1" s="1"/>
  <c r="R83" i="1"/>
  <c r="S83" i="1"/>
  <c r="Q83" i="1"/>
  <c r="T83" i="1" s="1"/>
  <c r="R82" i="1"/>
  <c r="S82" i="1"/>
  <c r="Q82" i="1"/>
  <c r="T82" i="1" s="1"/>
  <c r="R81" i="1"/>
  <c r="S81" i="1"/>
  <c r="Q81" i="1"/>
  <c r="T81" i="1" s="1"/>
  <c r="R80" i="1"/>
  <c r="S80" i="1"/>
  <c r="Q80" i="1"/>
  <c r="T80" i="1" s="1"/>
  <c r="R79" i="1"/>
  <c r="S79" i="1"/>
  <c r="Q79" i="1"/>
  <c r="T79" i="1" s="1"/>
  <c r="R78" i="1"/>
  <c r="S78" i="1"/>
  <c r="Q78" i="1"/>
  <c r="T78" i="1" s="1"/>
  <c r="R77" i="1"/>
  <c r="S77" i="1"/>
  <c r="Q77" i="1"/>
  <c r="T77" i="1"/>
  <c r="U77" i="1" s="1"/>
  <c r="R76" i="1"/>
  <c r="S76" i="1"/>
  <c r="Q76" i="1"/>
  <c r="T76" i="1" s="1"/>
  <c r="U76" i="1" s="1"/>
  <c r="R75" i="1"/>
  <c r="S75" i="1"/>
  <c r="Q75" i="1"/>
  <c r="T75" i="1" s="1"/>
  <c r="R74" i="1"/>
  <c r="S74" i="1"/>
  <c r="Q74" i="1"/>
  <c r="T74" i="1" s="1"/>
  <c r="R73" i="1"/>
  <c r="S73" i="1"/>
  <c r="Q73" i="1"/>
  <c r="T73" i="1" s="1"/>
  <c r="R72" i="1"/>
  <c r="S72" i="1"/>
  <c r="Q72" i="1"/>
  <c r="T72" i="1" s="1"/>
  <c r="R71" i="1"/>
  <c r="S71" i="1"/>
  <c r="Q71" i="1"/>
  <c r="T71" i="1" s="1"/>
  <c r="R70" i="1"/>
  <c r="S70" i="1"/>
  <c r="Q70" i="1"/>
  <c r="T70" i="1" s="1"/>
  <c r="R69" i="1"/>
  <c r="S69" i="1"/>
  <c r="Q69" i="1"/>
  <c r="T69" i="1" s="1"/>
  <c r="R68" i="1"/>
  <c r="S68" i="1"/>
  <c r="Q68" i="1"/>
  <c r="T68" i="1"/>
  <c r="R67" i="1"/>
  <c r="S67" i="1"/>
  <c r="Q67" i="1"/>
  <c r="T67" i="1" s="1"/>
  <c r="R66" i="1"/>
  <c r="S66" i="1"/>
  <c r="Q66" i="1"/>
  <c r="T66" i="1" s="1"/>
  <c r="R65" i="1"/>
  <c r="S65" i="1"/>
  <c r="Q65" i="1"/>
  <c r="T65" i="1" s="1"/>
  <c r="R64" i="1"/>
  <c r="S64" i="1"/>
  <c r="Q64" i="1"/>
  <c r="T64" i="1" s="1"/>
  <c r="U64" i="1" s="1"/>
  <c r="R63" i="1"/>
  <c r="S63" i="1"/>
  <c r="Q63" i="1"/>
  <c r="T63" i="1" s="1"/>
  <c r="R62" i="1"/>
  <c r="S62" i="1"/>
  <c r="Q62" i="1"/>
  <c r="T62" i="1" s="1"/>
  <c r="R61" i="1"/>
  <c r="S61" i="1"/>
  <c r="Q61" i="1"/>
  <c r="T61" i="1" s="1"/>
  <c r="R60" i="1"/>
  <c r="S60" i="1"/>
  <c r="Q60" i="1"/>
  <c r="T60" i="1" s="1"/>
  <c r="U60" i="1" s="1"/>
  <c r="R59" i="1"/>
  <c r="S59" i="1"/>
  <c r="Q59" i="1"/>
  <c r="T59" i="1" s="1"/>
  <c r="R58" i="1"/>
  <c r="S58" i="1"/>
  <c r="Q58" i="1"/>
  <c r="T58" i="1" s="1"/>
  <c r="R57" i="1"/>
  <c r="S57" i="1"/>
  <c r="U57" i="1" s="1"/>
  <c r="Q57" i="1"/>
  <c r="T57" i="1"/>
  <c r="R56" i="1"/>
  <c r="S56" i="1"/>
  <c r="Q56" i="1"/>
  <c r="T56" i="1"/>
  <c r="R55" i="1"/>
  <c r="S55" i="1"/>
  <c r="Q55" i="1"/>
  <c r="T55" i="1" s="1"/>
  <c r="R54" i="1"/>
  <c r="S54" i="1"/>
  <c r="Q54" i="1"/>
  <c r="T54" i="1" s="1"/>
  <c r="R53" i="1"/>
  <c r="S53" i="1"/>
  <c r="Q53" i="1"/>
  <c r="T53" i="1" s="1"/>
  <c r="R52" i="1"/>
  <c r="S52" i="1"/>
  <c r="Q52" i="1"/>
  <c r="T52" i="1"/>
  <c r="R51" i="1"/>
  <c r="S51" i="1"/>
  <c r="Q51" i="1"/>
  <c r="T51" i="1" s="1"/>
  <c r="R50" i="1"/>
  <c r="S50" i="1"/>
  <c r="Q50" i="1"/>
  <c r="T50" i="1" s="1"/>
  <c r="R49" i="1"/>
  <c r="S49" i="1"/>
  <c r="U49" i="1" s="1"/>
  <c r="Q49" i="1"/>
  <c r="T49" i="1" s="1"/>
  <c r="R48" i="1"/>
  <c r="S48" i="1"/>
  <c r="Q48" i="1"/>
  <c r="T48" i="1" s="1"/>
  <c r="U48" i="1" s="1"/>
  <c r="R47" i="1"/>
  <c r="S47" i="1"/>
  <c r="Q47" i="1"/>
  <c r="T47" i="1" s="1"/>
  <c r="R46" i="1"/>
  <c r="S46" i="1"/>
  <c r="Q46" i="1"/>
  <c r="T46" i="1" s="1"/>
  <c r="R45" i="1"/>
  <c r="S45" i="1"/>
  <c r="Q45" i="1"/>
  <c r="T45" i="1"/>
  <c r="R44" i="1"/>
  <c r="S44" i="1"/>
  <c r="Q44" i="1"/>
  <c r="T44" i="1" s="1"/>
  <c r="R43" i="1"/>
  <c r="S43" i="1"/>
  <c r="Q43" i="1"/>
  <c r="T43" i="1" s="1"/>
  <c r="R42" i="1"/>
  <c r="S42" i="1"/>
  <c r="Q42" i="1"/>
  <c r="T42" i="1" s="1"/>
  <c r="R41" i="1"/>
  <c r="S41" i="1"/>
  <c r="Q41" i="1"/>
  <c r="T41" i="1" s="1"/>
  <c r="R40" i="1"/>
  <c r="S40" i="1"/>
  <c r="Q40" i="1"/>
  <c r="T40" i="1" s="1"/>
  <c r="R39" i="1"/>
  <c r="S39" i="1"/>
  <c r="Q39" i="1"/>
  <c r="T39" i="1" s="1"/>
  <c r="R38" i="1"/>
  <c r="S38" i="1"/>
  <c r="Q38" i="1"/>
  <c r="T38" i="1" s="1"/>
  <c r="R37" i="1"/>
  <c r="S37" i="1"/>
  <c r="Q37" i="1"/>
  <c r="T37" i="1" s="1"/>
  <c r="R36" i="1"/>
  <c r="S36" i="1"/>
  <c r="Q36" i="1"/>
  <c r="T36" i="1"/>
  <c r="R35" i="1"/>
  <c r="S35" i="1"/>
  <c r="Q35" i="1"/>
  <c r="T35" i="1" s="1"/>
  <c r="R34" i="1"/>
  <c r="S34" i="1"/>
  <c r="Q34" i="1"/>
  <c r="T34" i="1" s="1"/>
  <c r="R33" i="1"/>
  <c r="S33" i="1"/>
  <c r="Q33" i="1"/>
  <c r="T33" i="1" s="1"/>
  <c r="U33" i="1" s="1"/>
  <c r="R32" i="1"/>
  <c r="S32" i="1"/>
  <c r="Q32" i="1"/>
  <c r="T32" i="1"/>
  <c r="R31" i="1"/>
  <c r="S31" i="1"/>
  <c r="Q31" i="1"/>
  <c r="T31" i="1" s="1"/>
  <c r="R30" i="1"/>
  <c r="S30" i="1"/>
  <c r="Q30" i="1"/>
  <c r="T30" i="1" s="1"/>
  <c r="R29" i="1"/>
  <c r="S29" i="1"/>
  <c r="Q29" i="1"/>
  <c r="T29" i="1" s="1"/>
  <c r="R28" i="1"/>
  <c r="S28" i="1"/>
  <c r="Q28" i="1"/>
  <c r="T28" i="1" s="1"/>
  <c r="U28" i="1" s="1"/>
  <c r="R27" i="1"/>
  <c r="S27" i="1"/>
  <c r="Q27" i="1"/>
  <c r="T27" i="1" s="1"/>
  <c r="R26" i="1"/>
  <c r="S26" i="1"/>
  <c r="Q26" i="1"/>
  <c r="T26" i="1" s="1"/>
  <c r="R25" i="1"/>
  <c r="S25" i="1"/>
  <c r="Q25" i="1"/>
  <c r="T25" i="1" s="1"/>
  <c r="R24" i="1"/>
  <c r="S24" i="1"/>
  <c r="Q24" i="1"/>
  <c r="T24" i="1" s="1"/>
  <c r="U24" i="1" s="1"/>
  <c r="R23" i="1"/>
  <c r="S23" i="1"/>
  <c r="Q23" i="1"/>
  <c r="T23" i="1" s="1"/>
  <c r="R22" i="1"/>
  <c r="S22" i="1"/>
  <c r="Q22" i="1"/>
  <c r="T22" i="1" s="1"/>
  <c r="R21" i="1"/>
  <c r="S21" i="1"/>
  <c r="Q21" i="1"/>
  <c r="T21" i="1" s="1"/>
  <c r="R20" i="1"/>
  <c r="S20" i="1"/>
  <c r="Q20" i="1"/>
  <c r="T20" i="1"/>
  <c r="R19" i="1"/>
  <c r="S19" i="1"/>
  <c r="Q19" i="1"/>
  <c r="T19" i="1" s="1"/>
  <c r="R18" i="1"/>
  <c r="S18" i="1"/>
  <c r="Q18" i="1"/>
  <c r="T18" i="1" s="1"/>
  <c r="R17" i="1"/>
  <c r="S17" i="1"/>
  <c r="Q17" i="1"/>
  <c r="T17" i="1" s="1"/>
  <c r="R16" i="1"/>
  <c r="S16" i="1"/>
  <c r="Q16" i="1"/>
  <c r="T16" i="1" s="1"/>
  <c r="R15" i="1"/>
  <c r="S15" i="1"/>
  <c r="Q15" i="1"/>
  <c r="T15" i="1" s="1"/>
  <c r="U15" i="1" s="1"/>
  <c r="R14" i="1"/>
  <c r="S14" i="1"/>
  <c r="Q14" i="1"/>
  <c r="T14" i="1" s="1"/>
  <c r="R13" i="1"/>
  <c r="S13" i="1"/>
  <c r="Q13" i="1"/>
  <c r="T13" i="1" s="1"/>
  <c r="R12" i="1"/>
  <c r="S12" i="1"/>
  <c r="Q12" i="1"/>
  <c r="T12" i="1" s="1"/>
  <c r="R11" i="1"/>
  <c r="S11" i="1"/>
  <c r="Q11" i="1"/>
  <c r="T11" i="1" s="1"/>
  <c r="U11" i="1" s="1"/>
  <c r="R10" i="1"/>
  <c r="S10" i="1"/>
  <c r="Q10" i="1"/>
  <c r="T10" i="1" s="1"/>
  <c r="R9" i="1"/>
  <c r="S9" i="1"/>
  <c r="Q9" i="1"/>
  <c r="T9" i="1" s="1"/>
  <c r="R8" i="1"/>
  <c r="S8" i="1"/>
  <c r="Q8" i="1"/>
  <c r="T8" i="1" s="1"/>
  <c r="R7" i="1"/>
  <c r="S7" i="1"/>
  <c r="Q7" i="1"/>
  <c r="T7" i="1" s="1"/>
  <c r="R6" i="1"/>
  <c r="S6" i="1"/>
  <c r="Q6" i="1"/>
  <c r="T6" i="1" s="1"/>
  <c r="R5" i="1"/>
  <c r="S5" i="1"/>
  <c r="Q5" i="1"/>
  <c r="T5" i="1" s="1"/>
  <c r="R4" i="1"/>
  <c r="S4" i="1"/>
  <c r="Q4" i="1"/>
  <c r="T4" i="1" s="1"/>
  <c r="R3" i="1"/>
  <c r="S3" i="1"/>
  <c r="Q3" i="1"/>
  <c r="T3" i="1" s="1"/>
  <c r="Q2" i="1"/>
  <c r="T2" i="1"/>
  <c r="R2" i="1"/>
  <c r="S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U73" i="1" l="1"/>
  <c r="U72" i="1"/>
  <c r="U80" i="1"/>
  <c r="U61" i="1"/>
  <c r="U89" i="1"/>
  <c r="U90" i="1"/>
  <c r="U56" i="1"/>
  <c r="U45" i="1"/>
  <c r="U32" i="1"/>
  <c r="U40" i="1"/>
  <c r="U44" i="1"/>
  <c r="U5" i="1"/>
  <c r="U27" i="1"/>
  <c r="U8" i="1"/>
  <c r="U12" i="1"/>
  <c r="U16" i="1"/>
  <c r="U17" i="1"/>
  <c r="U65" i="1"/>
  <c r="U69" i="1"/>
  <c r="U81" i="1"/>
  <c r="U53" i="1"/>
  <c r="U85" i="1"/>
  <c r="U4" i="1"/>
  <c r="U6" i="1"/>
  <c r="U20" i="1"/>
  <c r="U21" i="1"/>
  <c r="U22" i="1"/>
  <c r="U31" i="1"/>
  <c r="U36" i="1"/>
  <c r="U37" i="1"/>
  <c r="U38" i="1"/>
  <c r="U43" i="1"/>
  <c r="U46" i="1"/>
  <c r="U52" i="1"/>
  <c r="U59" i="1"/>
  <c r="U62" i="1"/>
  <c r="U68" i="1"/>
  <c r="U75" i="1"/>
  <c r="U78" i="1"/>
  <c r="U84" i="1"/>
  <c r="U9" i="1"/>
  <c r="U19" i="1"/>
  <c r="U25" i="1"/>
  <c r="U35" i="1"/>
  <c r="U41" i="1"/>
  <c r="U88" i="1"/>
  <c r="U91" i="1"/>
  <c r="U2" i="1"/>
  <c r="U7" i="1"/>
  <c r="U13" i="1"/>
  <c r="U23" i="1"/>
  <c r="U29" i="1"/>
  <c r="U39" i="1"/>
  <c r="U55" i="1"/>
  <c r="U58" i="1"/>
  <c r="U71" i="1"/>
  <c r="U74" i="1"/>
  <c r="U87" i="1"/>
  <c r="U26" i="1"/>
  <c r="U3" i="1"/>
  <c r="U30" i="1"/>
  <c r="U51" i="1"/>
  <c r="U54" i="1"/>
  <c r="U67" i="1"/>
  <c r="U70" i="1"/>
  <c r="U83" i="1"/>
  <c r="U86" i="1"/>
  <c r="U10" i="1"/>
  <c r="U42" i="1"/>
  <c r="U14" i="1"/>
  <c r="U18" i="1"/>
  <c r="U34" i="1"/>
  <c r="U47" i="1"/>
  <c r="U50" i="1"/>
  <c r="U63" i="1"/>
  <c r="U66" i="1"/>
  <c r="U79" i="1"/>
  <c r="U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Jill Johnstone</author>
  </authors>
  <commentList>
    <comment ref="A19" authorId="0" shapeId="0" xr:uid="{00000000-0006-0000-0000-000001000000}">
      <text>
        <r>
          <rPr>
            <b/>
            <sz val="8"/>
            <color indexed="81"/>
            <rFont val="Tahoma"/>
            <family val="2"/>
          </rPr>
          <t>taken from original site assessment records and may be inaccurate for plot relocation</t>
        </r>
      </text>
    </comment>
    <comment ref="A28" authorId="0" shapeId="0" xr:uid="{00000000-0006-0000-0000-000002000000}">
      <text>
        <r>
          <rPr>
            <b/>
            <sz val="10"/>
            <color indexed="81"/>
            <rFont val="Tahoma"/>
            <family val="2"/>
          </rPr>
          <t>Insolation Index</t>
        </r>
        <r>
          <rPr>
            <sz val="10"/>
            <color indexed="81"/>
            <rFont val="Tahoma"/>
            <family val="2"/>
          </rPr>
          <t xml:space="preserve">
S=slope
A=aspect
L=latitude (adjusted to solstice sun position)
I=cos(S)cos(L-23)-sin(S)cos(A)sin(L-23)
This index calculates the cosine of the angle between the slope normal and the sun vector. This will provide an index indicating the relative amount of incident solar radiation on summer solstice.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Jill Johnstone</author>
  </authors>
  <commentList>
    <comment ref="BV16" authorId="0" shapeId="0" xr:uid="{00000000-0006-0000-0100-000001000000}">
      <text>
        <r>
          <rPr>
            <sz val="8"/>
            <color rgb="FF000000"/>
            <rFont val="Tahoma"/>
            <family val="2"/>
          </rPr>
          <t xml:space="preserve">field notes have 3 readings for this site 
</t>
        </r>
        <r>
          <rPr>
            <sz val="8"/>
            <color rgb="FF000000"/>
            <rFont val="Tahoma"/>
            <family val="2"/>
          </rPr>
          <t xml:space="preserve">20cm      12cm
</t>
        </r>
        <r>
          <rPr>
            <sz val="8"/>
            <color rgb="FF000000"/>
            <rFont val="Tahoma"/>
            <family val="2"/>
          </rPr>
          <t xml:space="preserve">15           25
</t>
        </r>
        <r>
          <rPr>
            <sz val="8"/>
            <color rgb="FF000000"/>
            <rFont val="Tahoma"/>
            <family val="2"/>
          </rPr>
          <t xml:space="preserve">45           27
</t>
        </r>
        <r>
          <rPr>
            <sz val="8"/>
            <color rgb="FF000000"/>
            <rFont val="Tahoma"/>
            <family val="2"/>
          </rPr>
          <t xml:space="preserve">12           21
</t>
        </r>
        <r>
          <rPr>
            <sz val="8"/>
            <color rgb="FF000000"/>
            <rFont val="Tahoma"/>
            <family val="2"/>
          </rPr>
          <t xml:space="preserve">
</t>
        </r>
        <r>
          <rPr>
            <sz val="8"/>
            <color rgb="FF000000"/>
            <rFont val="Tahoma"/>
            <family val="2"/>
          </rPr>
          <t xml:space="preserve">changed to 
</t>
        </r>
        <r>
          <rPr>
            <sz val="8"/>
            <color rgb="FF000000"/>
            <rFont val="Tahoma"/>
            <family val="2"/>
          </rPr>
          <t xml:space="preserve">20cm      12cm
</t>
        </r>
        <r>
          <rPr>
            <sz val="8"/>
            <color rgb="FF000000"/>
            <rFont val="Tahoma"/>
            <family val="2"/>
          </rPr>
          <t xml:space="preserve">15           25
</t>
        </r>
        <r>
          <rPr>
            <sz val="8"/>
            <color rgb="FF000000"/>
            <rFont val="Tahoma"/>
            <family val="2"/>
          </rPr>
          <t xml:space="preserve">27           45
</t>
        </r>
        <r>
          <rPr>
            <sz val="8"/>
            <color rgb="FF000000"/>
            <rFont val="Tahoma"/>
            <family val="2"/>
          </rPr>
          <t>12           21</t>
        </r>
      </text>
    </comment>
    <comment ref="AP19" authorId="0" shapeId="0" xr:uid="{00000000-0006-0000-0100-000002000000}">
      <text>
        <r>
          <rPr>
            <sz val="8"/>
            <color indexed="81"/>
            <rFont val="Tahoma"/>
            <family val="2"/>
          </rPr>
          <t>missing CBI data updated by JJ in 2008</t>
        </r>
      </text>
    </comment>
    <comment ref="BL26" authorId="0" shapeId="0" xr:uid="{00000000-0006-0000-0100-000003000000}">
      <text>
        <r>
          <rPr>
            <b/>
            <sz val="8"/>
            <color rgb="FF000000"/>
            <rFont val="Tahoma"/>
            <family val="2"/>
          </rPr>
          <t xml:space="preserve">outlier: </t>
        </r>
        <r>
          <rPr>
            <sz val="8"/>
            <color rgb="FF000000"/>
            <rFont val="Tahoma"/>
            <family val="2"/>
          </rPr>
          <t>Original ranking was 7, but changed to be in accordance with satellite data (distance to nearest 10 unburned pixel cluster)</t>
        </r>
      </text>
    </comment>
    <comment ref="BL28" authorId="0" shapeId="0" xr:uid="{00000000-0006-0000-0100-000005000000}">
      <text>
        <r>
          <rPr>
            <b/>
            <sz val="8"/>
            <color rgb="FF000000"/>
            <rFont val="Tahoma"/>
            <family val="2"/>
          </rPr>
          <t xml:space="preserve">outlier: </t>
        </r>
        <r>
          <rPr>
            <sz val="8"/>
            <color rgb="FF000000"/>
            <rFont val="Tahoma"/>
            <family val="2"/>
          </rPr>
          <t>Original ranking was 7, but changed to be in accordance with satellite data (distance to nearest 10 unburned pixel cluster)</t>
        </r>
      </text>
    </comment>
    <comment ref="AK29" authorId="0" shapeId="0" xr:uid="{00000000-0006-0000-0100-000006000000}">
      <text>
        <r>
          <rPr>
            <b/>
            <sz val="8"/>
            <color indexed="81"/>
            <rFont val="Tahoma"/>
            <family val="2"/>
          </rPr>
          <t>canopy consumption estimated from 2006 site photo (in comparison with DC 31&amp;34)</t>
        </r>
      </text>
    </comment>
    <comment ref="AV32" authorId="0" shapeId="0" xr:uid="{00000000-0006-0000-0100-000007000000}">
      <text>
        <r>
          <rPr>
            <sz val="8"/>
            <color indexed="81"/>
            <rFont val="Tahoma"/>
            <family val="2"/>
          </rPr>
          <t>estimated from field data but needs update from Leslie to assure consistent methodology.</t>
        </r>
      </text>
    </comment>
    <comment ref="AW32" authorId="0" shapeId="0" xr:uid="{00000000-0006-0000-0100-000008000000}">
      <text>
        <r>
          <rPr>
            <sz val="8"/>
            <color indexed="81"/>
            <rFont val="Tahoma"/>
            <family val="2"/>
          </rPr>
          <t>estimated from field data but needs update from Leslie to assure consistent methodology.</t>
        </r>
      </text>
    </comment>
    <comment ref="AI36" authorId="0" shapeId="0" xr:uid="{00000000-0006-0000-0100-00000A000000}">
      <text>
        <r>
          <rPr>
            <sz val="8"/>
            <color indexed="81"/>
            <rFont val="Tahoma"/>
            <family val="2"/>
          </rPr>
          <t>Estimated at 50% in 2005, as many trees still had green needles. However, almost all trees were fallen to the ground, so effective mortality is 100%.</t>
        </r>
      </text>
    </comment>
    <comment ref="AE38" authorId="0" shapeId="0" xr:uid="{00000000-0006-0000-0100-00000B000000}">
      <text>
        <r>
          <rPr>
            <sz val="8"/>
            <color indexed="81"/>
            <rFont val="Tahoma"/>
            <family val="2"/>
          </rPr>
          <t>missing data estimated from regression with 26 June NBR, with data for DC30 &amp; DC31 removed</t>
        </r>
      </text>
    </comment>
    <comment ref="AE42" authorId="0" shapeId="0" xr:uid="{00000000-0006-0000-0100-00000C000000}">
      <text>
        <r>
          <rPr>
            <sz val="8"/>
            <color indexed="81"/>
            <rFont val="Tahoma"/>
            <family val="2"/>
          </rPr>
          <t>missing data estimated from regression with 26 June NBR, with data for DC30 &amp; DC31 removed</t>
        </r>
      </text>
    </comment>
    <comment ref="G43" authorId="0" shapeId="0" xr:uid="{00000000-0006-0000-0100-00000D000000}">
      <text>
        <r>
          <rPr>
            <sz val="8"/>
            <color indexed="81"/>
            <rFont val="Tahoma"/>
            <family val="2"/>
          </rPr>
          <t>originally mis-classified as 2 (subxeric), but site is flat and soil pit indicates frequent presence of  moisture</t>
        </r>
      </text>
    </comment>
    <comment ref="W44" authorId="0" shapeId="0" xr:uid="{00000000-0006-0000-0100-00000E000000}">
      <text>
        <r>
          <rPr>
            <b/>
            <sz val="8"/>
            <color rgb="FF000000"/>
            <rFont val="Tahoma"/>
            <family val="2"/>
          </rPr>
          <t>organic soil</t>
        </r>
      </text>
    </comment>
    <comment ref="W46" authorId="0" shapeId="0" xr:uid="{00000000-0006-0000-0100-000010000000}">
      <text>
        <r>
          <rPr>
            <b/>
            <sz val="8"/>
            <color rgb="FF000000"/>
            <rFont val="Tahoma"/>
            <family val="2"/>
          </rPr>
          <t>organic soil</t>
        </r>
      </text>
    </comment>
    <comment ref="BW46" authorId="0" shapeId="0" xr:uid="{7F2D293C-1145-2D4C-8477-0FA622B08CCB}">
      <text>
        <r>
          <rPr>
            <sz val="10"/>
            <color rgb="FF000000"/>
            <rFont val="Tahoma"/>
            <family val="2"/>
          </rPr>
          <t xml:space="preserve">Estimate of orgdep=55 is likely too high; 2011 measurements are ambiguous. Use orginal Boby estimate.
</t>
        </r>
      </text>
    </comment>
    <comment ref="AE48" authorId="0" shapeId="0" xr:uid="{00000000-0006-0000-0100-000011000000}">
      <text>
        <r>
          <rPr>
            <sz val="8"/>
            <color indexed="81"/>
            <rFont val="Tahoma"/>
            <family val="2"/>
          </rPr>
          <t>missing data estimated from regression with 26 June NBR, with data for DC30 &amp; DC31 removed</t>
        </r>
      </text>
    </comment>
    <comment ref="AT51" authorId="0" shapeId="0" xr:uid="{00000000-0006-0000-0100-000013000000}">
      <text>
        <r>
          <rPr>
            <sz val="8"/>
            <color indexed="81"/>
            <rFont val="Tahoma"/>
            <family val="2"/>
          </rPr>
          <t>original value was 23.4 but this is inconsistent with other org measurements at the site. Assume a slipped digit.</t>
        </r>
      </text>
    </comment>
    <comment ref="G53" authorId="0" shapeId="0" xr:uid="{00000000-0006-0000-0100-000016000000}">
      <text>
        <r>
          <rPr>
            <sz val="8"/>
            <color indexed="81"/>
            <rFont val="Tahoma"/>
            <family val="2"/>
          </rPr>
          <t>originally mis-classified as 2 (subxeric), but site is flat and soil pit indicates frequent presence of  moisture</t>
        </r>
      </text>
    </comment>
    <comment ref="W74" authorId="0" shapeId="0" xr:uid="{00000000-0006-0000-0100-000018000000}">
      <text>
        <r>
          <rPr>
            <b/>
            <sz val="8"/>
            <color indexed="81"/>
            <rFont val="Tahoma"/>
            <family val="2"/>
          </rPr>
          <t>organic soil</t>
        </r>
      </text>
    </comment>
    <comment ref="W87" authorId="0" shapeId="0" xr:uid="{F949A061-EE79-6E4C-8292-5AEC76E99800}">
      <text>
        <r>
          <rPr>
            <sz val="10"/>
            <color rgb="FF000000"/>
            <rFont val="Tahoma"/>
            <family val="2"/>
          </rPr>
          <t xml:space="preserve">Missing data; pH value taken from original TNH site
</t>
        </r>
      </text>
    </comment>
    <comment ref="W88" authorId="0" shapeId="0" xr:uid="{64D2C1D4-9D4C-7149-B227-365AE7781A20}">
      <text>
        <r>
          <rPr>
            <sz val="10"/>
            <color rgb="FF000000"/>
            <rFont val="Tahoma"/>
            <family val="2"/>
          </rPr>
          <t xml:space="preserve">Missing data; pH value taken from original TNH site
</t>
        </r>
      </text>
    </comment>
    <comment ref="AV91" authorId="0" shapeId="0" xr:uid="{FE4B38AD-346D-714B-B8A3-96F6EBF05DAC}">
      <text>
        <r>
          <rPr>
            <sz val="10"/>
            <color rgb="FF000000"/>
            <rFont val="Tahoma"/>
            <family val="2"/>
          </rPr>
          <t>Estimated from max org depth observed during seedling transplanting (data are missing for this site from Leslie's soil depth measurements).</t>
        </r>
      </text>
    </comment>
  </commentList>
</comments>
</file>

<file path=xl/sharedStrings.xml><?xml version="1.0" encoding="utf-8"?>
<sst xmlns="http://schemas.openxmlformats.org/spreadsheetml/2006/main" count="933" uniqueCount="273">
  <si>
    <t>burn</t>
  </si>
  <si>
    <t>site</t>
  </si>
  <si>
    <t>type</t>
  </si>
  <si>
    <t>moist.class</t>
  </si>
  <si>
    <t>sev.class</t>
  </si>
  <si>
    <t>last.fire</t>
  </si>
  <si>
    <t>elev</t>
  </si>
  <si>
    <t>Lat(N)</t>
  </si>
  <si>
    <t>Lon(W)</t>
  </si>
  <si>
    <t>aspect</t>
  </si>
  <si>
    <t>insolation</t>
  </si>
  <si>
    <t>TC</t>
  </si>
  <si>
    <t>int</t>
  </si>
  <si>
    <t>moist</t>
  </si>
  <si>
    <t>high</t>
  </si>
  <si>
    <t>ext</t>
  </si>
  <si>
    <t>NA</t>
  </si>
  <si>
    <t>low</t>
  </si>
  <si>
    <t>treeline</t>
  </si>
  <si>
    <t>dry</t>
  </si>
  <si>
    <t>DC</t>
  </si>
  <si>
    <t>BF</t>
  </si>
  <si>
    <t>Variable</t>
  </si>
  <si>
    <t>Description</t>
  </si>
  <si>
    <t>This is the fire complex that the site is located in: BF=Boundary Fire (Steese Hwy), DC=Dalton Complex, and TC=Taylor Complex.</t>
  </si>
  <si>
    <t>Each site is assigned to one of three types: int=intensive (sites with seedling plantings and exclosures), ext=extensive (no experimental plantings or veg monitoring plots), treeline=similar to intensive but without seedling exclosures.</t>
  </si>
  <si>
    <t>Values are listed only for intensive sites, and assigned to high or low based on the original factorial design.</t>
  </si>
  <si>
    <t>Values are listed only for intensive sites, and assigned to moist or dry based on the original factorial design.</t>
  </si>
  <si>
    <t>A ranking of site moisture potential based on topographic controls of site drainage. Values range from 1 to 6, where 1=xeric, 2=subxeric, 3=subxeric to mesic, 4=mesic, 5=submesic, 6=subhygric (the wettest class). Data are from the original site assessment.</t>
  </si>
  <si>
    <t>Elevation in m, as recorded on the original site assessment sheets, based on GPS readings.</t>
  </si>
  <si>
    <t>A unique site number assigned to each plot (values are between 1 and 92). Site 100 has been reassigned to site 42. Sites 21 and 22 were deleted from the study due to permitting problems.</t>
  </si>
  <si>
    <t>org loss (cm)</t>
  </si>
  <si>
    <t>mortality (%)</t>
  </si>
  <si>
    <t>10cm</t>
  </si>
  <si>
    <t>mod-low</t>
  </si>
  <si>
    <t>5cm</t>
  </si>
  <si>
    <t>5-10cm</t>
  </si>
  <si>
    <t>moderate</t>
  </si>
  <si>
    <t>&lt;5cm</t>
  </si>
  <si>
    <t>3-5cm</t>
  </si>
  <si>
    <t>mod-high</t>
  </si>
  <si>
    <t>10-20cm</t>
  </si>
  <si>
    <t>5-15cm</t>
  </si>
  <si>
    <t>10-20 cm</t>
  </si>
  <si>
    <t>20cm</t>
  </si>
  <si>
    <t>15cm</t>
  </si>
  <si>
    <t>15-20cm</t>
  </si>
  <si>
    <t>10-15cm</t>
  </si>
  <si>
    <t>20-25cm</t>
  </si>
  <si>
    <t>25cm</t>
  </si>
  <si>
    <t>0-15cm</t>
  </si>
  <si>
    <t>30cm</t>
  </si>
  <si>
    <t>2-3cm</t>
  </si>
  <si>
    <t>0-5cm</t>
  </si>
  <si>
    <t>5-8cm</t>
  </si>
  <si>
    <t>15-25cm</t>
  </si>
  <si>
    <t>20-30cm</t>
  </si>
  <si>
    <t>2-5cm</t>
  </si>
  <si>
    <t>A rough visual estimate of the depth of organic soil consumed during the fire, taken from the initial site assessment sheets.</t>
  </si>
  <si>
    <t>This is a rough ranking of surface fire severity, compiled by Jill Johnstone based on the initial site assessment.  Rankings were defined as follows: Low = no min soil exposed, thick residual organic layers; Mod-low = up to 5% min soil exposure and/or shallower (&lt;10 cm) but mostly continuous organic layers; Moderate = 10-20% min soil, and/or mostly thin residual organic layers (&lt;3 cm); Mod-high = 20-50% mineral soil exposed; High = Over 50% mineral soil exposed</t>
  </si>
  <si>
    <t>soil.sev.rank</t>
  </si>
  <si>
    <t>Percent tree mortality at the site, from the initial site assessment.</t>
  </si>
  <si>
    <t>oldest.tree</t>
  </si>
  <si>
    <t>recruit.type</t>
  </si>
  <si>
    <t>Estimated time since last fire, based on the youngest cluster of &gt;2 stems with ages that are within 10 years of each other. Based on 5 basal stem disks sampled per site.</t>
  </si>
  <si>
    <t>An index of the distribution of the pre-fire stand recruitment ages, based on 5 samples: 1=continuous age structure, 2=single cohort age structure (ages clustered within a 10-year period), 2.1=single cohort with long tail (clustered w/in 20 years), 3=multiple cohort (2 clusters of ages).</t>
  </si>
  <si>
    <t>tree.sev.rank</t>
  </si>
  <si>
    <t>CBI.total</t>
  </si>
  <si>
    <t>CBI.Under</t>
  </si>
  <si>
    <t>CBI.Over</t>
  </si>
  <si>
    <t>CBI.substrate</t>
  </si>
  <si>
    <t>Total CBI score following standard procedures for the Composite Burn Index (data collected by Andi Ruth, July 2005). Data are missing for several plots. Scale is from 0-3, with 3 being highest severity.</t>
  </si>
  <si>
    <t>CBI score for understory component only. Scale is from 0-3, with 3 being highest severity.</t>
  </si>
  <si>
    <t>CBI score for overstory component only. Scale is from 0-3, with 3 being highest severity.</t>
  </si>
  <si>
    <t>CBI score for substrate component only. Scale is from 0-3, with 3 being highest severity.</t>
  </si>
  <si>
    <t>Resid.org</t>
  </si>
  <si>
    <t>Residual (postfire) organic layer depth (cm), measured at 11 random points per site by Leslie Boby in 2006. Missing data for DC33 and BF92 filled in by Jill Johnstone in 2007.</t>
  </si>
  <si>
    <t>PreFireOrg</t>
  </si>
  <si>
    <t>%OrgLoss</t>
  </si>
  <si>
    <t>Estimated pre-fire depth of the organic layer (cm), based on post-fire depth, corrected using adventitious root data (Leslie Boby dataset).</t>
  </si>
  <si>
    <t>Estimated fire consumption of the organic layer, based on comparisons of estimated pre-fire depth and measured residual depth (Leslie Boby dataset).</t>
  </si>
  <si>
    <t>%Can.cons</t>
  </si>
  <si>
    <t>org.cov</t>
  </si>
  <si>
    <t>moss.cov</t>
  </si>
  <si>
    <t>dmoss.cov</t>
  </si>
  <si>
    <t>Surface cover of bare organics, as a percentage of 60 point-intercept samples/site in 2006 (Jill Johnstone dataset).</t>
  </si>
  <si>
    <t>Surface cover of colonizing mosses (Marchantia, Polytrichum, and Ceratadon-type mosses), as a percentage of 60 point-intercept samples/site in 2006 (Jill Johnstone dataset).</t>
  </si>
  <si>
    <t>Surface cover of dead scorched moss (feathermosses and Sphagnum), as a percentage of 60 point-intercept samples/site in 2006 (Jill Johnstone dataset).</t>
  </si>
  <si>
    <t>pH</t>
  </si>
  <si>
    <t>TA.dens</t>
  </si>
  <si>
    <t>TA.ba</t>
  </si>
  <si>
    <t>PB.dens</t>
  </si>
  <si>
    <t>PB.ba</t>
  </si>
  <si>
    <t>BS.dens</t>
  </si>
  <si>
    <t>BS.ba</t>
  </si>
  <si>
    <t>NA entered as a data value indicates data are not available (either they are missing values, or not applicable to that site)</t>
  </si>
  <si>
    <t>%sand</t>
  </si>
  <si>
    <t>%silt</t>
  </si>
  <si>
    <t>%clay</t>
  </si>
  <si>
    <t>Version</t>
  </si>
  <si>
    <t>Changes</t>
  </si>
  <si>
    <t>V2</t>
  </si>
  <si>
    <t>Percent sand, based on texture analysis of near-surface mineral soil (Palmer lab). Only one sample per site.</t>
  </si>
  <si>
    <t>Percent silt, based on texture analysis of near-surface mineral soil (Palmer lab). Only one sample per site.</t>
  </si>
  <si>
    <t>Percent clay, based on texture analysis of near-surface mineral soil (Palmer lab). Only one sample per site.</t>
  </si>
  <si>
    <t xml:space="preserve">Soil texture data added (%sand, silt, clay), from Palmer lab analyses. Also average TDR probe measurements for mineral soil. </t>
  </si>
  <si>
    <t>BS.ntree</t>
  </si>
  <si>
    <t>BS.nstand</t>
  </si>
  <si>
    <t>PB.ntree</t>
  </si>
  <si>
    <t>PB.nstand</t>
  </si>
  <si>
    <t>TA.ntree</t>
  </si>
  <si>
    <t>TA.nstand</t>
  </si>
  <si>
    <t>WS.ntree</t>
  </si>
  <si>
    <t>WS.nstand</t>
  </si>
  <si>
    <t>Black spruce distance to nearest live tree from plot edge (m), transformed into approximately logarithmic ranks, where: 0= 0 to 49m, 1= 50 to 99m, 2=100 to 199 m, 3=200 to 399 m, 4=400 to 799 m, 5=800 to 1599 m, 6=1600 to 2999 m, and 7=3000 m or greater.</t>
  </si>
  <si>
    <t>Black spruce distance to nearest stand of live trees (&gt;100 trees), transformed into approximately logarithmic ranks, where: 0= 0 to 49m, 1= 50 to 99m, 2=100 to 199 m, 3=200 to 399 m, 4=400 to 799 m, 5=800 to 1599 m, 6=1600 to 2999 m, and 7=3000 m or greater.</t>
  </si>
  <si>
    <t>Paper birch distance to nearest live tree from plot edge (m), transformed into approximately logarithmic ranks, where: 0= 0 to 49m, 1= 50 to 99m, 2=100 to 199 m, 3=200 to 399 m, 4=400 to 799 m, 5=800 to 1599 m, 6=1600 to 2999 m, and 7=3000 m or greater.</t>
  </si>
  <si>
    <t>Paper birch distance to nearest stand of live trees (&gt;100 trees), transformed into approximately logarithmic ranks, where: 0= 0 to 49m, 1= 50 to 99m, 2=100 to 199 m, 3=200 to 399 m, 4=400 to 799 m, 5=800 to 1599 m, 6=1600 to 2999 m, and 7=3000 m or greater.</t>
  </si>
  <si>
    <t>Trembling aspen distance to nearest live tree from plot edge (m), transformed into approximately logarithmic ranks, where: 0= 0 to 49m, 1= 50 to 99m, 2=100 to 199 m, 3=200 to 399 m, 4=400 to 799 m, 5=800 to 1599 m, 6=1600 to 2999 m, and 7=3000 m or greater.</t>
  </si>
  <si>
    <t>Trembling aspen distance to nearest stand of live trees (&gt;100 trees), transformed into approximately logarithmic ranks, where: 0= 0 to 49m, 1= 50 to 99m, 2=100 to 199 m, 3=200 to 399 m, 4=400 to 799 m, 5=800 to 1599 m, 6=1600 to 2999 m, and 7=3000 m or greater.</t>
  </si>
  <si>
    <t>White spruce distance to nearest live tree from plot edge (m), transformed into approximately logarithmic ranks, where: 0= 0 to 49m, 1= 50 to 99m, 2=100 to 199 m, 3=200 to 399 m, 4=400 to 799 m, 5=800 to 1599 m, 6=1600 to 2999 m, and 7=3000 m or greater.</t>
  </si>
  <si>
    <t>White spruce distance to nearest stand of live trees (&gt;100 trees), transformed into approximately logarithmic ranks, where: 0= 0 to 49m, 1= 50 to 99m, 2=100 to 199 m, 3=200 to 399 m, 4=400 to 799 m, 5=800 to 1599 m, 6=1600 to 2999 m, and 7=3000 m or greater.</t>
  </si>
  <si>
    <t>V3</t>
  </si>
  <si>
    <t>Texture classes estimated in the initial site assessment were ranked from coarse to fine (1 to 5), as follows: 1 = sand, loamy sand, silty sand; 2 = loam, sandy loam, sandy silt; 3 = silt loam, clay loam, clayey silt loam; 4 = silt, silty clay loam, clayey silt; 5 = clay, silty clay, organics or frozen; If rocky soils noted, use one drainage class lower</t>
  </si>
  <si>
    <t>Text.class</t>
  </si>
  <si>
    <t>text.class</t>
  </si>
  <si>
    <t>slope.pos</t>
  </si>
  <si>
    <t>Added in distance to live tree data for all 4 tree species. Also soil texture rank and hillslope position from initial assessment.</t>
  </si>
  <si>
    <t>Red font</t>
  </si>
  <si>
    <t>Red font indicates where missing values have been filled in with an estimated value. Comments in those cells provide details of estimation procedure.</t>
  </si>
  <si>
    <t>Key to codes</t>
  </si>
  <si>
    <t>V4</t>
  </si>
  <si>
    <t>Missing data for TDR (4 values) and CBI-substrate (7 values) have been given estimates based on an independent, correlated factor. Identified what appears to be a data entry slip for resid.org for site DC52.</t>
  </si>
  <si>
    <t>Blue font</t>
  </si>
  <si>
    <t>Blue font indicates incorrect data points that have been identified and corrected.</t>
  </si>
  <si>
    <t>Also updated site ages for 4 missing sites at CPCRW (80, 82, 83, 85)</t>
  </si>
  <si>
    <t>V5</t>
  </si>
  <si>
    <t>Updated %Canopy consumption estimation from Leslie using new allometric equations. Filled in missing black spruce density and BA data for site 30.</t>
  </si>
  <si>
    <t>Estimated percent of canopy consumption by the fire (tree boles excluded). Leslie Boby dataset. Based on unpublished allometric equations for canopy biomass components that are estimated from basal diameter, and % loss of each biomass category observed per tree in the field.</t>
  </si>
  <si>
    <t>post.SON</t>
  </si>
  <si>
    <t>post.SOC</t>
  </si>
  <si>
    <t xml:space="preserve"> </t>
  </si>
  <si>
    <t>Also added in estimates of post-fire SON and SOC for intensive sites (data from Leslie Boby).</t>
  </si>
  <si>
    <t>Postfire nitrogen pool from the soil organic layer (kg/m2), calculated from remaining organic layer depths, burn site bulk densities, and nitrogen concentrations for different soil layers. If the horizon was fully intact (ie. not burned at all), then mean unburned site values were used for that horizon.</t>
  </si>
  <si>
    <t>Postfire carbon pool from the soil organic layer (kg/m2), calculated from remaining organic layer depths, burn site bulk densities, and carbon concentrations for different soil layers.  If the horizon was fully intact (ie. not burned at all), then mean unburned site values were used for that horizon.</t>
  </si>
  <si>
    <t>Hillslope position classes, based on the original site assessment (site photos were used to fill in missing data). Classes are in order of decreasing moisture: 3=flat or valley bottom; 2=lower slope or toe slope; 1=middle slope; 0=upper slope or ridgetop.</t>
  </si>
  <si>
    <t>V6</t>
  </si>
  <si>
    <t>soil.sev</t>
  </si>
  <si>
    <t>Numerical index of ranking of surface fire severity, ranking from 1 (low) to 5 (high)</t>
  </si>
  <si>
    <t>Reordered slope position classes so as to be in same direction as ordering of drainage classes, and inserted a numerical rank for the initial soil severity rankings.</t>
  </si>
  <si>
    <t>%org&lt;3cm</t>
  </si>
  <si>
    <t>Percentage of soil sample points (usually n=22) at a site with organic layer depths of less than 3 cm.</t>
  </si>
  <si>
    <t>V7</t>
  </si>
  <si>
    <t>m.treeline</t>
  </si>
  <si>
    <t>Elevation for each fire complex has been standardized into meters below the local treeline. Treeline elevation is estimated from the surroundings of the treeline sites in each area, as follows: TC=1050 m, DC=570 m, BF=850 m.</t>
  </si>
  <si>
    <t>cov.nonv</t>
  </si>
  <si>
    <t>cov.vasc</t>
  </si>
  <si>
    <t>Added in org&lt;3cm data. Also added summaries of %cover for vascular and nonvascular species (2006 data).</t>
  </si>
  <si>
    <t>% cover of nonvascular species, taken from Teresa Hollingsworth's releve data for 2006. Trace values (&lt;1%) have been given a value of 0.3%.</t>
  </si>
  <si>
    <t>% cover of vascular species, taken from Teresa Hollingsworth's releve data for 2006. Trace values (&lt;1%) have been given a value of 0.3%.</t>
  </si>
  <si>
    <t>V8</t>
  </si>
  <si>
    <t>Burn.date</t>
  </si>
  <si>
    <t>Burn.date.julian</t>
  </si>
  <si>
    <t>Date of burning in 2004, based on Modis Hotspot data (from Dave Verbyla).</t>
  </si>
  <si>
    <t>Date of burning in 2004, based on Modis Hotspot data (from Dave Verbyla). These are the same data as previous column, but represented as Julian days.</t>
  </si>
  <si>
    <t>NBR</t>
  </si>
  <si>
    <t>dNBR</t>
  </si>
  <si>
    <t>Added proportion of standing trees after fire, dNBR, and date of burning based on Hotspot data. Updated soil texture data for TC 29, 30, 31. Added revised site moisture index (and corrected some original classifications).</t>
  </si>
  <si>
    <t>Normalized Burn Ratio, estimated from satellite data (from Dave Verbyla). We used dNBR data from early September 2004 images (TC=9 Sept, DC=3 Sept, BF=6 Sept).</t>
  </si>
  <si>
    <t>V9</t>
  </si>
  <si>
    <t>Ranking of tree canopy consumption or severity, using the following classes: 1= low consumption, with many brown needles and most small twigs remaining; 2 = low to moderate, with few needles but most small twigs remaining; 3 = moderate, with few small twigs remaining but many branches; 4 = moderate to high, with all small twigs and many branches consumed; and 5 = high, with most of the aboveground canopy except the central trunk and branch stubs consumed.</t>
  </si>
  <si>
    <t>Added "northing" estimate for site aspect; adjusted 2 outliers in dist. to nearest stand for consistency with satellite data.</t>
  </si>
  <si>
    <t>V10</t>
  </si>
  <si>
    <t>slope.deg</t>
  </si>
  <si>
    <t>Slope in degrees. Original values taken from TNH vegetation plot records, later substantially revised based on new inclinometer measurements made by Jill Johnstone's crew in 2008.</t>
  </si>
  <si>
    <t>Slope aspect in compass degrees (0 to 360), taken from compass readings made in 2008 (corrected for declination).</t>
  </si>
  <si>
    <t>A calculated index of the amount of solar radiation received at a site on the summer solstice, based on slope and aspect, using the following formula: I=cos(S)cos(L-23)-sin(S)cos(A)sin(L-23), where S=slope, A=aspect, and L=latitude (adjusted to solstice sun position, minus 23 degrees). All values first translated into radians.</t>
  </si>
  <si>
    <t>moist.2008</t>
  </si>
  <si>
    <t>moist.2005</t>
  </si>
  <si>
    <t>Revised ranking of site moisture potential using the moisture key presented in the successional trajectories workbook. Values determined by JJ during field surveys in 2008. Values range from 1 to 6, where 1=xeric, 2=subxeric, 3=subxeric to mesic, 4=mesic, 5=submesic, 6=subhygric (the wettest class)</t>
  </si>
  <si>
    <t>Replaced missing CBI values with values estimated in the field by JJ in 2008. Slope values have been extensively revised based on inclinometer measurements collected in the field by JJ in 2008. Aspect values also changed to 2008 records. Northing and insolation values shifted accordingly. Also added new site moisture ranks obtained in 2008 based on Johnstone/Hollingsworth moisture key.</t>
  </si>
  <si>
    <t>TDR.2006</t>
  </si>
  <si>
    <t>TDR.2008</t>
  </si>
  <si>
    <t>Average of TDR probe measurements taken in June 2008 by JJ (5 points/site). The TDR probe was inserted at a 45 degree angle into the surface of the mineral soil (probe length is 12 cm). Where the mineral soil was frozen, measurements were made in organic soil.</t>
  </si>
  <si>
    <t>V11</t>
  </si>
  <si>
    <t>Soil pH, measured from near-surface mineral soil samples (where mineral soils could be sampled), collected in 2005-2006. Analyses done by Palmer lab and Leslie Boby. N=4 to 5 for intensive sites, n=1 for extensive sites</t>
  </si>
  <si>
    <t>Dec.nstand</t>
  </si>
  <si>
    <t>A composite of distance to nearest paper birch or aspen stand (simply taking the lower value of PB.nstand or TA.nstand)</t>
  </si>
  <si>
    <t>Updated deadwood information with additional data collected in 2008. Modified soil pH data by adding in Leslie Boby's data for intensive sites, and some organic soil samples from 2008 to fill in for sites where mineral soil is in permafrost. Added Dec.nstand column.</t>
  </si>
  <si>
    <t>Total measured basal area (cm2) of pre-fire black spruce expressed on a per m2 basis. Basal area was calculated from stem diameter at breast height, and only trees &gt;1.4 m were measured.</t>
  </si>
  <si>
    <t>Total measured basal area (cm2) of pre-fire trembling aspen expressed on a per m2 basis. Basal area was calculated from stem diameter at breast height, and only trees &gt;1.4 m were measured.</t>
  </si>
  <si>
    <t>Total measured basal area (cm2) of pre-fire paper birch expressed on a per m2 basis. Basal area was calculated from stem diameter at breast height, and only trees &gt;1.4 m were measured.</t>
  </si>
  <si>
    <t>slope.rad</t>
  </si>
  <si>
    <t>aspect.rad</t>
  </si>
  <si>
    <t>asp.folded</t>
  </si>
  <si>
    <t>lat.rad</t>
  </si>
  <si>
    <t>ln(Htload)</t>
  </si>
  <si>
    <t>aspect.folded</t>
  </si>
  <si>
    <t>Slope aspect folded to 0-180 along the SW-NE line to account for afternoon slopes being warmer, using the formula Folded aspect = | 180 – |aspect – 225| |</t>
  </si>
  <si>
    <t>Latitude converted to radians.</t>
  </si>
  <si>
    <t>Slope converted to radians.</t>
  </si>
  <si>
    <t>Aspect converted to radians, using the folded aspect value.</t>
  </si>
  <si>
    <t>ln(heatload)</t>
  </si>
  <si>
    <t>V12</t>
  </si>
  <si>
    <t>A unitless index of heat load, calculated from the empirical equations (Eq.2) presented in McCune and Keon (2002, JVS). The formula is: ln(heatload)= –1.236 +1.350*COS(lat)*COS(slope) -1.376*COS(aspect)*SIN(slope)*SIN(lat) -0.331*SIN(lat)*SIN(slope) +0.375*SIN(aspect)*SIN(slope). Note that aspect in the formula refers to "folded aspect."</t>
  </si>
  <si>
    <t>BS.ba.stg</t>
  </si>
  <si>
    <t>Basal area (cm2) of pre-black spruce per m2 that was measured as still standing after the fire (based on 2006 + 2008 samples).</t>
  </si>
  <si>
    <t>Added in the heatload index calculated from McCune &amp; Neon (2002). Updated all pre-fire stand data to make sure they use the corrected values from the pooled 2006-2008 data.</t>
  </si>
  <si>
    <t xml:space="preserve">Estimated age of the oldest tree, which may estimate the time since stand-replacement fire. This age may be greater than time since last fire if the last fire left some survivors. </t>
  </si>
  <si>
    <t>Average of TDR probe measurements taken in July 2006 (10 points/site). The TDR probe was inserted into the surface of the mineral soil (probe length is 12 cm). Values are missing for sites with frozen mineral soil or very rocky soils.</t>
  </si>
  <si>
    <t>Resid.CV</t>
  </si>
  <si>
    <t>Coefficient of variation (st.dev./mean) of residual organic layer depths, based on the 11 random points per site measured by Leslie Boby.</t>
  </si>
  <si>
    <t>V13</t>
  </si>
  <si>
    <t>Added in coefficient of variation for residual organic layer depths.</t>
  </si>
  <si>
    <t>V14</t>
  </si>
  <si>
    <t>TDR.2011</t>
  </si>
  <si>
    <t>Average of TDR probe measurements taken in 2011 (3 points/site). Measurements were taken by inserting 12 cm probe at an 45 degree angle, in the upper 10cm of the mineral soil or at 10cm depth in the organic soil. Sometimes the 20cm probe moisture value was recorded, so both were recorded at the TC sites so the correct 12cm values could be estimated from the 20cm records (12cmprobe=1.7354*20cmprobe-0.5915)</t>
  </si>
  <si>
    <t>Added in site means of TDR 2011 (% moisture - where all sites were corrected to an estimate of 12 cm probe), and organic layer depth</t>
  </si>
  <si>
    <t>V15</t>
  </si>
  <si>
    <r>
      <t>Average of organic layer depth</t>
    </r>
    <r>
      <rPr>
        <sz val="10"/>
        <rFont val="Arial"/>
      </rPr>
      <t xml:space="preserve"> measured in 2011</t>
    </r>
    <r>
      <rPr>
        <sz val="10"/>
        <rFont val="Arial"/>
      </rPr>
      <t xml:space="preserve"> (3 points/site- at same location as moisture probe measurements in extensive sites, or along AL transects in intensive sites), units in cm</t>
    </r>
  </si>
  <si>
    <t>org.dep.2011</t>
  </si>
  <si>
    <t>ave.age</t>
  </si>
  <si>
    <t>Added in seedling densities from 2008 survey and also average age of pre-fire trees</t>
  </si>
  <si>
    <t>Average age of the pre-fire trees, based on basal ring counts of 5 stems in each stand (same data used for last.fire and oldest.tree, but ages simply averaged in this case). This can be used as an alternate estimate of stand age.</t>
  </si>
  <si>
    <t>V16</t>
  </si>
  <si>
    <t>Estimated density of trembling aspen trees per m2 for the pre-fire stand. Based on measurements were made by Leslie Boby in 2006 and Jill and Leslie in 2008. Sample areas were 60 sq. m for extensive sites, and 120 sq. m for intensive sites. All trees and saplings that were alive at the time of the 2004 fires are included.</t>
  </si>
  <si>
    <t>Estimated density of black spruce stems per m2 for the pre-fire stand. Based on measurements were made by Leslie Boby in 2006 and Jill and Leslie in 2008. Sample areas were 60 sq. m for extensive sites, and 120 sq. m for intensive sites. All trees and saplings that were alive at the time of the 2004 fires are included.</t>
  </si>
  <si>
    <t>Estimated density of paper birch trees per m2 for the pre-fire stand. Based on measurements were made by Leslie Boby in 2006 and Jill and Leslie in 2008. Sample areas were 60 sq. m for extensive sites, and 120 sq. m for intensive sites. All trees and saplings that were alive at the time of the 2004 fires are included.</t>
  </si>
  <si>
    <t>RSN</t>
  </si>
  <si>
    <t>ID code used for site in the LTER Regional Site Network. Only sites included in the RSN have entries.</t>
  </si>
  <si>
    <t>V17</t>
  </si>
  <si>
    <t>DCY10</t>
  </si>
  <si>
    <t>DCY17</t>
  </si>
  <si>
    <t>DCY16</t>
  </si>
  <si>
    <t>DCY15</t>
  </si>
  <si>
    <t>DCY14</t>
  </si>
  <si>
    <t>DCY13</t>
  </si>
  <si>
    <t>DCY12</t>
  </si>
  <si>
    <t>DCY02</t>
  </si>
  <si>
    <t>DCY09</t>
  </si>
  <si>
    <t>DCY08</t>
  </si>
  <si>
    <t>DCY07</t>
  </si>
  <si>
    <t>DCY06</t>
  </si>
  <si>
    <t>DCY05</t>
  </si>
  <si>
    <t>DCY04</t>
  </si>
  <si>
    <t>DCY03</t>
  </si>
  <si>
    <t>DCY01</t>
  </si>
  <si>
    <t>BFY12</t>
  </si>
  <si>
    <t>BFY11</t>
  </si>
  <si>
    <t>BFY10</t>
  </si>
  <si>
    <t>BFY01</t>
  </si>
  <si>
    <t>BFY13</t>
  </si>
  <si>
    <t>BFY06</t>
  </si>
  <si>
    <t>BFY07</t>
  </si>
  <si>
    <t>BFY09</t>
  </si>
  <si>
    <t>TKN0149</t>
  </si>
  <si>
    <t>TKN0218</t>
  </si>
  <si>
    <t>TKN0152</t>
  </si>
  <si>
    <t>TKN0154</t>
  </si>
  <si>
    <t>TKN0153</t>
  </si>
  <si>
    <t>TKN0155</t>
  </si>
  <si>
    <t>TKN0156</t>
  </si>
  <si>
    <t>TKN0157</t>
  </si>
  <si>
    <t>TKN0229</t>
  </si>
  <si>
    <t>BFY08/TKN0230</t>
  </si>
  <si>
    <t>TKN0105</t>
  </si>
  <si>
    <t>BFY04/TKN0136</t>
  </si>
  <si>
    <t>TKN0018</t>
  </si>
  <si>
    <t>TKN0019</t>
  </si>
  <si>
    <t>Latitude in decimel degrees, as downloaded from Jill's Garmin Etrex GPS (using WGS84 as datum)</t>
  </si>
  <si>
    <t>Longitude in decimel degrees, as downloaded from Jill's Garmin Etrex GPS (using WGS84 as datum)</t>
  </si>
  <si>
    <t xml:space="preserve">Updated lat/lon coordintes to remove errors. Points are downloaded from Jill's Garmin Etrex GPS using WGS84 datum. </t>
  </si>
  <si>
    <t>Code numbers for co-located sites in the LTER RSN have been added, as well as codes for pre-fire TKN sites. Removed 2008 seedling densities to another file. Adjusted value of 2011 org depth for site DC47. Filled in missing pH data for BF88 &amp; BF89 from original TKN site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</si>
</sst>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00"/>
  </numFmts>
  <fonts count="27">
    <font>
      <sz val="10"/>
      <name val="Arial"/>
    </font>
    <font>
      <sz val="10"/>
      <name val="Arial"/>
      <family val="2"/>
    </font>
    <font>
      <b/>
      <sz val="10"/>
      <name val="Verdana"/>
      <family val="2"/>
    </font>
    <font>
      <b/>
      <sz val="10"/>
      <name val="Arial"/>
      <family val="2"/>
    </font>
    <font>
      <b/>
      <sz val="8"/>
      <color indexed="81"/>
      <name val="Tahoma"/>
      <family val="2"/>
    </font>
    <font>
      <b/>
      <sz val="10"/>
      <color indexed="81"/>
      <name val="Tahoma"/>
      <family val="2"/>
    </font>
    <font>
      <sz val="10"/>
      <color indexed="81"/>
      <name val="Tahoma"/>
      <family val="2"/>
    </font>
    <font>
      <sz val="8"/>
      <name val="Arial"/>
      <family val="2"/>
    </font>
    <font>
      <sz val="10"/>
      <name val="Verdana"/>
      <family val="2"/>
    </font>
    <font>
      <sz val="10"/>
      <name val="Arial"/>
      <family val="2"/>
    </font>
    <font>
      <sz val="8"/>
      <color indexed="81"/>
      <name val="Tahoma"/>
      <family val="2"/>
    </font>
    <font>
      <sz val="10"/>
      <color indexed="10"/>
      <name val="Arial"/>
      <family val="2"/>
    </font>
    <font>
      <sz val="10"/>
      <color indexed="10"/>
      <name val="Arial"/>
      <family val="2"/>
    </font>
    <font>
      <sz val="10"/>
      <color indexed="12"/>
      <name val="Arial"/>
      <family val="2"/>
    </font>
    <font>
      <sz val="10"/>
      <color indexed="12"/>
      <name val="Arial"/>
      <family val="2"/>
    </font>
    <font>
      <sz val="10"/>
      <name val="Arial"/>
      <family val="2"/>
    </font>
    <font>
      <sz val="10"/>
      <name val="Arial"/>
      <family val="2"/>
    </font>
    <font>
      <u/>
      <sz val="10"/>
      <color theme="10"/>
      <name val="Arial"/>
      <family val="2"/>
    </font>
    <font>
      <u/>
      <sz val="10"/>
      <color theme="11"/>
      <name val="Arial"/>
      <family val="2"/>
    </font>
    <font>
      <sz val="10"/>
      <color theme="1"/>
      <name val="Times New Roman"/>
      <family val="2"/>
    </font>
    <font>
      <sz val="10"/>
      <color theme="1"/>
      <name val="Arial"/>
      <family val="2"/>
    </font>
    <font>
      <sz val="8"/>
      <color rgb="FF000000"/>
      <name val="Tahoma"/>
      <family val="2"/>
    </font>
    <font>
      <b/>
      <sz val="8"/>
      <color rgb="FF000000"/>
      <name val="Tahoma"/>
      <family val="2"/>
    </font>
    <font>
      <b/>
      <sz val="10"/>
      <color theme="1"/>
      <name val="Arial"/>
      <family val="2"/>
    </font>
    <font>
      <sz val="10"/>
      <color rgb="FF000000"/>
      <name val="Tahoma"/>
      <family val="2"/>
    </font>
    <font>
      <sz val="11"/>
      <color rgb="FFFF0000"/>
      <name val="ArialMT"/>
      <family val="2"/>
    </font>
    <font>
      <sz val="10"/>
      <color rgb="FFFF0000"/>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32">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65">
    <xf numFmtId="0" fontId="0" fillId="0" borderId="0" xfId="0"/>
    <xf numFmtId="0" fontId="3" fillId="0" borderId="0" xfId="0" applyFont="1"/>
    <xf numFmtId="0" fontId="8" fillId="0" borderId="0" xfId="0" applyFont="1"/>
    <xf numFmtId="0" fontId="9" fillId="0" borderId="0" xfId="0" applyFont="1"/>
    <xf numFmtId="1" fontId="0" fillId="0" borderId="0" xfId="0" applyNumberFormat="1" applyFill="1" applyBorder="1" applyAlignment="1">
      <alignment horizontal="right" vertical="center"/>
    </xf>
    <xf numFmtId="0" fontId="9" fillId="0" borderId="0" xfId="0" applyFont="1" applyFill="1" applyBorder="1" applyAlignment="1">
      <alignment horizontal="left" vertical="center"/>
    </xf>
    <xf numFmtId="0" fontId="12" fillId="0" borderId="0" xfId="0" applyFont="1"/>
    <xf numFmtId="0" fontId="14" fillId="0" borderId="0" xfId="0" applyFont="1"/>
    <xf numFmtId="0" fontId="0" fillId="0" borderId="0" xfId="0" applyFill="1" applyBorder="1" applyAlignment="1">
      <alignment horizontal="right" vertical="center"/>
    </xf>
    <xf numFmtId="0" fontId="0" fillId="0" borderId="0" xfId="0" applyFill="1"/>
    <xf numFmtId="165" fontId="16" fillId="0" borderId="0" xfId="0" applyNumberFormat="1" applyFont="1"/>
    <xf numFmtId="165" fontId="0" fillId="0" borderId="0" xfId="0" applyNumberFormat="1" applyFont="1"/>
    <xf numFmtId="165" fontId="0" fillId="0" borderId="0" xfId="0" applyNumberFormat="1" applyFill="1"/>
    <xf numFmtId="0" fontId="9" fillId="0" borderId="0" xfId="0" applyFont="1" applyFill="1"/>
    <xf numFmtId="1" fontId="0" fillId="0" borderId="0" xfId="0" applyNumberFormat="1" applyFill="1"/>
    <xf numFmtId="0" fontId="9" fillId="0" borderId="0" xfId="0" applyFont="1" applyFill="1" applyAlignment="1">
      <alignment horizontal="right"/>
    </xf>
    <xf numFmtId="0" fontId="1" fillId="0" borderId="0" xfId="0" applyFont="1" applyFill="1" applyAlignment="1">
      <alignment horizontal="right"/>
    </xf>
    <xf numFmtId="0" fontId="12" fillId="0" borderId="0" xfId="0" applyFont="1" applyFill="1" applyAlignment="1">
      <alignment horizontal="right"/>
    </xf>
    <xf numFmtId="0" fontId="3" fillId="0" borderId="0" xfId="0" applyFont="1" applyFill="1" applyBorder="1" applyAlignment="1">
      <alignment horizontal="right" vertical="center"/>
    </xf>
    <xf numFmtId="0" fontId="0" fillId="0" borderId="0" xfId="0" applyFill="1" applyAlignment="1">
      <alignment horizontal="right"/>
    </xf>
    <xf numFmtId="165" fontId="0" fillId="0" borderId="0" xfId="0" applyNumberFormat="1" applyFill="1" applyAlignment="1">
      <alignment horizontal="right"/>
    </xf>
    <xf numFmtId="2" fontId="0" fillId="0" borderId="0" xfId="0" applyNumberFormat="1" applyFill="1" applyAlignment="1">
      <alignment horizontal="right"/>
    </xf>
    <xf numFmtId="164" fontId="0" fillId="0" borderId="0" xfId="0" applyNumberFormat="1" applyFill="1" applyAlignment="1">
      <alignment horizontal="right"/>
    </xf>
    <xf numFmtId="164" fontId="9" fillId="0" borderId="0" xfId="0" applyNumberFormat="1" applyFont="1" applyFill="1" applyAlignment="1">
      <alignment horizontal="right"/>
    </xf>
    <xf numFmtId="15" fontId="9" fillId="0" borderId="0" xfId="0" applyNumberFormat="1" applyFont="1" applyFill="1" applyAlignment="1">
      <alignment horizontal="right"/>
    </xf>
    <xf numFmtId="165" fontId="9" fillId="0" borderId="0" xfId="0" applyNumberFormat="1" applyFont="1" applyFill="1" applyAlignment="1">
      <alignment horizontal="right"/>
    </xf>
    <xf numFmtId="1" fontId="9" fillId="0" borderId="0" xfId="0" applyNumberFormat="1" applyFont="1" applyFill="1" applyAlignment="1">
      <alignment horizontal="right"/>
    </xf>
    <xf numFmtId="1" fontId="0" fillId="0" borderId="0" xfId="0" applyNumberFormat="1" applyFill="1" applyAlignment="1">
      <alignment horizontal="right"/>
    </xf>
    <xf numFmtId="2" fontId="1" fillId="0" borderId="0" xfId="0" applyNumberFormat="1" applyFont="1" applyFill="1" applyAlignment="1">
      <alignment horizontal="right"/>
    </xf>
    <xf numFmtId="165" fontId="15" fillId="0" borderId="0" xfId="0" applyNumberFormat="1" applyFont="1" applyFill="1" applyAlignment="1">
      <alignment horizontal="right"/>
    </xf>
    <xf numFmtId="0" fontId="0" fillId="0" borderId="0" xfId="0" applyNumberFormat="1" applyFill="1" applyAlignment="1">
      <alignment horizontal="right"/>
    </xf>
    <xf numFmtId="164" fontId="1" fillId="0" borderId="0" xfId="0" applyNumberFormat="1" applyFont="1" applyFill="1" applyAlignment="1">
      <alignment horizontal="right"/>
    </xf>
    <xf numFmtId="165" fontId="11" fillId="0" borderId="0" xfId="0" applyNumberFormat="1" applyFont="1" applyFill="1" applyAlignment="1">
      <alignment horizontal="right"/>
    </xf>
    <xf numFmtId="2" fontId="12" fillId="0" borderId="0" xfId="0" applyNumberFormat="1" applyFont="1" applyFill="1" applyAlignment="1">
      <alignment horizontal="right"/>
    </xf>
    <xf numFmtId="165" fontId="13" fillId="0" borderId="0" xfId="0" applyNumberFormat="1" applyFont="1" applyFill="1" applyAlignment="1">
      <alignment horizontal="right"/>
    </xf>
    <xf numFmtId="2" fontId="13" fillId="0" borderId="0" xfId="0" applyNumberFormat="1" applyFont="1" applyFill="1" applyAlignment="1">
      <alignment horizontal="right"/>
    </xf>
    <xf numFmtId="0" fontId="0" fillId="0" borderId="0" xfId="0" applyFill="1" applyAlignment="1">
      <alignment horizontal="right" vertical="center"/>
    </xf>
    <xf numFmtId="0" fontId="3" fillId="0" borderId="0" xfId="0" applyFont="1" applyFill="1" applyAlignment="1">
      <alignment horizontal="right"/>
    </xf>
    <xf numFmtId="0" fontId="3" fillId="0" borderId="0" xfId="0" applyFont="1" applyFill="1" applyBorder="1" applyAlignment="1">
      <alignment horizontal="right"/>
    </xf>
    <xf numFmtId="0" fontId="3" fillId="0" borderId="1" xfId="0" applyFont="1" applyFill="1" applyBorder="1" applyAlignment="1">
      <alignment horizontal="right"/>
    </xf>
    <xf numFmtId="0" fontId="2" fillId="0" borderId="0" xfId="0" applyFont="1" applyFill="1" applyAlignment="1">
      <alignment horizontal="right"/>
    </xf>
    <xf numFmtId="165" fontId="3" fillId="0" borderId="0" xfId="0" applyNumberFormat="1" applyFont="1" applyFill="1" applyAlignment="1">
      <alignment horizontal="right"/>
    </xf>
    <xf numFmtId="165" fontId="1" fillId="0" borderId="0" xfId="0" applyNumberFormat="1" applyFont="1" applyFill="1" applyAlignment="1">
      <alignment horizontal="right"/>
    </xf>
    <xf numFmtId="165" fontId="12" fillId="0" borderId="0" xfId="0" applyNumberFormat="1" applyFont="1" applyFill="1" applyAlignment="1">
      <alignment horizontal="right"/>
    </xf>
    <xf numFmtId="1" fontId="11" fillId="0" borderId="0" xfId="0" applyNumberFormat="1" applyFont="1" applyFill="1" applyBorder="1" applyAlignment="1">
      <alignment horizontal="right" vertical="center"/>
    </xf>
    <xf numFmtId="164" fontId="11" fillId="0" borderId="0" xfId="0" applyNumberFormat="1" applyFont="1" applyFill="1" applyAlignment="1">
      <alignment horizontal="right"/>
    </xf>
    <xf numFmtId="0" fontId="13" fillId="0" borderId="0" xfId="0" applyFont="1" applyFill="1" applyAlignment="1">
      <alignment horizontal="right"/>
    </xf>
    <xf numFmtId="0" fontId="1" fillId="0" borderId="0" xfId="0" applyFont="1" applyFill="1" applyBorder="1" applyAlignment="1">
      <alignment horizontal="right" vertical="center"/>
    </xf>
    <xf numFmtId="0" fontId="15" fillId="0" borderId="0" xfId="0" applyFont="1" applyFill="1"/>
    <xf numFmtId="0" fontId="2" fillId="0" borderId="0" xfId="0" applyFont="1" applyFill="1"/>
    <xf numFmtId="166" fontId="3" fillId="0" borderId="0" xfId="0" applyNumberFormat="1" applyFont="1" applyFill="1" applyBorder="1" applyAlignment="1">
      <alignment horizontal="right"/>
    </xf>
    <xf numFmtId="166" fontId="1" fillId="0" borderId="0" xfId="0" applyNumberFormat="1" applyFont="1" applyFill="1" applyBorder="1"/>
    <xf numFmtId="0" fontId="3" fillId="0" borderId="0" xfId="0" applyFont="1" applyAlignment="1">
      <alignment wrapText="1"/>
    </xf>
    <xf numFmtId="0" fontId="0" fillId="0" borderId="0" xfId="0" applyAlignment="1">
      <alignment wrapText="1"/>
    </xf>
    <xf numFmtId="0" fontId="0" fillId="0" borderId="0" xfId="0" applyNumberFormat="1" applyAlignment="1">
      <alignment wrapText="1"/>
    </xf>
    <xf numFmtId="0" fontId="16" fillId="0" borderId="0" xfId="0" applyFont="1" applyAlignment="1">
      <alignment wrapText="1"/>
    </xf>
    <xf numFmtId="0" fontId="0" fillId="0" borderId="0" xfId="0" applyFont="1" applyAlignment="1">
      <alignment wrapText="1"/>
    </xf>
    <xf numFmtId="0" fontId="0" fillId="0" borderId="0" xfId="0" applyFill="1" applyBorder="1"/>
    <xf numFmtId="165" fontId="23" fillId="0" borderId="0" xfId="0" applyNumberFormat="1" applyFont="1" applyFill="1" applyAlignment="1">
      <alignment horizontal="right"/>
    </xf>
    <xf numFmtId="165" fontId="20" fillId="0" borderId="0" xfId="0" applyNumberFormat="1" applyFont="1" applyFill="1" applyAlignment="1">
      <alignment horizontal="right"/>
    </xf>
    <xf numFmtId="165" fontId="20" fillId="0" borderId="0" xfId="0" applyNumberFormat="1" applyFont="1" applyFill="1"/>
    <xf numFmtId="0" fontId="20" fillId="0" borderId="0" xfId="0" applyFont="1" applyFill="1"/>
    <xf numFmtId="0" fontId="25" fillId="0" borderId="0" xfId="0" applyFont="1" applyFill="1" applyAlignment="1">
      <alignment horizontal="right"/>
    </xf>
    <xf numFmtId="165" fontId="26" fillId="0" borderId="0" xfId="0" applyNumberFormat="1" applyFont="1" applyFill="1" applyAlignment="1">
      <alignment horizontal="right"/>
    </xf>
    <xf numFmtId="0" fontId="1" fillId="0" borderId="0" xfId="0" applyFont="1" applyAlignment="1">
      <alignment wrapText="1"/>
    </xf>
  </cellXfs>
  <cellStyles count="1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Normal" xfId="0" builtinId="0"/>
    <cellStyle name="Normal 2" xfId="113" xr:uid="{00000000-0005-0000-0000-000083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102"/>
  <sheetViews>
    <sheetView showRuler="0" topLeftCell="A77" workbookViewId="0">
      <selection activeCell="B103" sqref="B103"/>
    </sheetView>
  </sheetViews>
  <sheetFormatPr baseColWidth="10" defaultColWidth="8.83203125" defaultRowHeight="13"/>
  <cols>
    <col min="1" max="1" width="13.6640625" customWidth="1"/>
    <col min="2" max="2" width="117.5" style="53" customWidth="1"/>
  </cols>
  <sheetData>
    <row r="1" spans="1:2">
      <c r="A1" s="1" t="s">
        <v>130</v>
      </c>
      <c r="B1" s="52" t="s">
        <v>23</v>
      </c>
    </row>
    <row r="2" spans="1:2">
      <c r="A2" s="3" t="s">
        <v>16</v>
      </c>
      <c r="B2" s="53" t="s">
        <v>95</v>
      </c>
    </row>
    <row r="3" spans="1:2" ht="26">
      <c r="A3" s="6" t="s">
        <v>128</v>
      </c>
      <c r="B3" s="53" t="s">
        <v>129</v>
      </c>
    </row>
    <row r="4" spans="1:2">
      <c r="A4" s="7" t="s">
        <v>133</v>
      </c>
      <c r="B4" s="53" t="s">
        <v>134</v>
      </c>
    </row>
    <row r="6" spans="1:2">
      <c r="A6" s="1" t="s">
        <v>22</v>
      </c>
      <c r="B6" s="52" t="s">
        <v>23</v>
      </c>
    </row>
    <row r="7" spans="1:2">
      <c r="A7" s="2" t="s">
        <v>0</v>
      </c>
      <c r="B7" s="53" t="s">
        <v>24</v>
      </c>
    </row>
    <row r="8" spans="1:2" ht="26">
      <c r="A8" s="2" t="s">
        <v>1</v>
      </c>
      <c r="B8" s="53" t="s">
        <v>30</v>
      </c>
    </row>
    <row r="9" spans="1:2" ht="26">
      <c r="A9" s="2" t="s">
        <v>2</v>
      </c>
      <c r="B9" s="53" t="s">
        <v>25</v>
      </c>
    </row>
    <row r="10" spans="1:2">
      <c r="A10" s="2" t="s">
        <v>228</v>
      </c>
      <c r="B10" s="53" t="s">
        <v>229</v>
      </c>
    </row>
    <row r="11" spans="1:2">
      <c r="A11" s="2" t="s">
        <v>3</v>
      </c>
      <c r="B11" s="53" t="s">
        <v>27</v>
      </c>
    </row>
    <row r="12" spans="1:2">
      <c r="A12" s="2" t="s">
        <v>4</v>
      </c>
      <c r="B12" s="53" t="s">
        <v>26</v>
      </c>
    </row>
    <row r="13" spans="1:2" ht="26">
      <c r="A13" s="2" t="s">
        <v>178</v>
      </c>
      <c r="B13" s="53" t="s">
        <v>28</v>
      </c>
    </row>
    <row r="14" spans="1:2" ht="39">
      <c r="A14" s="2" t="s">
        <v>177</v>
      </c>
      <c r="B14" s="53" t="s">
        <v>179</v>
      </c>
    </row>
    <row r="15" spans="1:2" ht="26">
      <c r="A15" s="2" t="s">
        <v>181</v>
      </c>
      <c r="B15" s="53" t="s">
        <v>209</v>
      </c>
    </row>
    <row r="16" spans="1:2" ht="26">
      <c r="A16" s="2" t="s">
        <v>182</v>
      </c>
      <c r="B16" s="53" t="s">
        <v>183</v>
      </c>
    </row>
    <row r="17" spans="1:2">
      <c r="A17" s="2" t="s">
        <v>6</v>
      </c>
      <c r="B17" s="53" t="s">
        <v>29</v>
      </c>
    </row>
    <row r="18" spans="1:2" ht="26">
      <c r="A18" s="2" t="s">
        <v>153</v>
      </c>
      <c r="B18" s="53" t="s">
        <v>154</v>
      </c>
    </row>
    <row r="19" spans="1:2">
      <c r="A19" s="2" t="s">
        <v>7</v>
      </c>
      <c r="B19" s="53" t="s">
        <v>269</v>
      </c>
    </row>
    <row r="20" spans="1:2">
      <c r="A20" s="2" t="s">
        <v>8</v>
      </c>
      <c r="B20" s="53" t="s">
        <v>270</v>
      </c>
    </row>
    <row r="21" spans="1:2" ht="26">
      <c r="A21" s="2" t="s">
        <v>173</v>
      </c>
      <c r="B21" s="53" t="s">
        <v>174</v>
      </c>
    </row>
    <row r="22" spans="1:2">
      <c r="A22" s="2" t="s">
        <v>9</v>
      </c>
      <c r="B22" s="53" t="s">
        <v>175</v>
      </c>
    </row>
    <row r="23" spans="1:2" ht="26">
      <c r="A23" s="2" t="s">
        <v>197</v>
      </c>
      <c r="B23" s="53" t="s">
        <v>198</v>
      </c>
    </row>
    <row r="24" spans="1:2">
      <c r="A24" s="2" t="s">
        <v>195</v>
      </c>
      <c r="B24" s="53" t="s">
        <v>199</v>
      </c>
    </row>
    <row r="25" spans="1:2">
      <c r="A25" s="2" t="s">
        <v>192</v>
      </c>
      <c r="B25" s="53" t="s">
        <v>200</v>
      </c>
    </row>
    <row r="26" spans="1:2">
      <c r="A26" s="2" t="s">
        <v>193</v>
      </c>
      <c r="B26" s="53" t="s">
        <v>201</v>
      </c>
    </row>
    <row r="27" spans="1:2" ht="39">
      <c r="A27" s="2" t="s">
        <v>202</v>
      </c>
      <c r="B27" s="53" t="s">
        <v>204</v>
      </c>
    </row>
    <row r="28" spans="1:2" ht="39">
      <c r="A28" s="3" t="s">
        <v>10</v>
      </c>
      <c r="B28" s="53" t="s">
        <v>176</v>
      </c>
    </row>
    <row r="29" spans="1:2" ht="26">
      <c r="A29" s="2" t="s">
        <v>88</v>
      </c>
      <c r="B29" s="53" t="s">
        <v>185</v>
      </c>
    </row>
    <row r="30" spans="1:2">
      <c r="A30" t="s">
        <v>96</v>
      </c>
      <c r="B30" s="53" t="s">
        <v>102</v>
      </c>
    </row>
    <row r="31" spans="1:2">
      <c r="A31" t="s">
        <v>97</v>
      </c>
      <c r="B31" s="53" t="s">
        <v>103</v>
      </c>
    </row>
    <row r="32" spans="1:2">
      <c r="A32" t="s">
        <v>98</v>
      </c>
      <c r="B32" s="53" t="s">
        <v>104</v>
      </c>
    </row>
    <row r="33" spans="1:2" ht="39">
      <c r="A33" t="s">
        <v>124</v>
      </c>
      <c r="B33" s="54" t="s">
        <v>123</v>
      </c>
    </row>
    <row r="34" spans="1:2" ht="26">
      <c r="A34" t="s">
        <v>126</v>
      </c>
      <c r="B34" s="54" t="s">
        <v>145</v>
      </c>
    </row>
    <row r="35" spans="1:2">
      <c r="A35" t="s">
        <v>161</v>
      </c>
      <c r="B35" s="54" t="s">
        <v>163</v>
      </c>
    </row>
    <row r="36" spans="1:2" ht="26">
      <c r="A36" t="s">
        <v>162</v>
      </c>
      <c r="B36" s="54" t="s">
        <v>164</v>
      </c>
    </row>
    <row r="37" spans="1:2" ht="26">
      <c r="A37" t="s">
        <v>166</v>
      </c>
      <c r="B37" s="54" t="s">
        <v>168</v>
      </c>
    </row>
    <row r="38" spans="1:2">
      <c r="A38" t="s">
        <v>31</v>
      </c>
      <c r="B38" s="53" t="s">
        <v>58</v>
      </c>
    </row>
    <row r="39" spans="1:2" ht="52">
      <c r="A39" t="s">
        <v>147</v>
      </c>
      <c r="B39" s="54" t="s">
        <v>59</v>
      </c>
    </row>
    <row r="40" spans="1:2">
      <c r="A40" t="s">
        <v>60</v>
      </c>
      <c r="B40" s="54" t="s">
        <v>148</v>
      </c>
    </row>
    <row r="41" spans="1:2">
      <c r="A41" t="s">
        <v>32</v>
      </c>
      <c r="B41" s="54" t="s">
        <v>61</v>
      </c>
    </row>
    <row r="42" spans="1:2" ht="52">
      <c r="A42" s="5" t="s">
        <v>66</v>
      </c>
      <c r="B42" s="54" t="s">
        <v>170</v>
      </c>
    </row>
    <row r="43" spans="1:2" ht="26">
      <c r="A43" t="s">
        <v>81</v>
      </c>
      <c r="B43" s="54" t="s">
        <v>138</v>
      </c>
    </row>
    <row r="44" spans="1:2" ht="26">
      <c r="A44" t="s">
        <v>5</v>
      </c>
      <c r="B44" s="54" t="s">
        <v>64</v>
      </c>
    </row>
    <row r="45" spans="1:2" ht="26">
      <c r="A45" t="s">
        <v>62</v>
      </c>
      <c r="B45" s="54" t="s">
        <v>208</v>
      </c>
    </row>
    <row r="46" spans="1:2" ht="26">
      <c r="A46" t="s">
        <v>63</v>
      </c>
      <c r="B46" s="54" t="s">
        <v>65</v>
      </c>
    </row>
    <row r="47" spans="1:2" ht="26">
      <c r="A47" t="s">
        <v>221</v>
      </c>
      <c r="B47" s="54" t="s">
        <v>223</v>
      </c>
    </row>
    <row r="48" spans="1:2" ht="26">
      <c r="A48" t="s">
        <v>67</v>
      </c>
      <c r="B48" s="54" t="s">
        <v>71</v>
      </c>
    </row>
    <row r="49" spans="1:2">
      <c r="A49" t="s">
        <v>68</v>
      </c>
      <c r="B49" s="54" t="s">
        <v>72</v>
      </c>
    </row>
    <row r="50" spans="1:2">
      <c r="A50" t="s">
        <v>69</v>
      </c>
      <c r="B50" s="54" t="s">
        <v>73</v>
      </c>
    </row>
    <row r="51" spans="1:2">
      <c r="A51" t="s">
        <v>70</v>
      </c>
      <c r="B51" s="54" t="s">
        <v>74</v>
      </c>
    </row>
    <row r="52" spans="1:2" ht="26">
      <c r="A52" t="s">
        <v>75</v>
      </c>
      <c r="B52" s="54" t="s">
        <v>76</v>
      </c>
    </row>
    <row r="53" spans="1:2">
      <c r="A53" t="s">
        <v>210</v>
      </c>
      <c r="B53" s="54" t="s">
        <v>211</v>
      </c>
    </row>
    <row r="54" spans="1:2">
      <c r="A54" t="s">
        <v>77</v>
      </c>
      <c r="B54" s="54" t="s">
        <v>79</v>
      </c>
    </row>
    <row r="55" spans="1:2" ht="26">
      <c r="A55" t="s">
        <v>78</v>
      </c>
      <c r="B55" s="54" t="s">
        <v>80</v>
      </c>
    </row>
    <row r="56" spans="1:2">
      <c r="A56" t="s">
        <v>150</v>
      </c>
      <c r="B56" s="54" t="s">
        <v>151</v>
      </c>
    </row>
    <row r="57" spans="1:2">
      <c r="A57" t="s">
        <v>82</v>
      </c>
      <c r="B57" s="54" t="s">
        <v>85</v>
      </c>
    </row>
    <row r="58" spans="1:2" ht="26">
      <c r="A58" t="s">
        <v>83</v>
      </c>
      <c r="B58" s="54" t="s">
        <v>86</v>
      </c>
    </row>
    <row r="59" spans="1:2" ht="26">
      <c r="A59" t="s">
        <v>84</v>
      </c>
      <c r="B59" s="54" t="s">
        <v>87</v>
      </c>
    </row>
    <row r="60" spans="1:2" ht="39">
      <c r="A60" t="s">
        <v>139</v>
      </c>
      <c r="B60" s="54" t="s">
        <v>143</v>
      </c>
    </row>
    <row r="61" spans="1:2" ht="39">
      <c r="A61" t="s">
        <v>140</v>
      </c>
      <c r="B61" s="54" t="s">
        <v>144</v>
      </c>
    </row>
    <row r="62" spans="1:2" ht="39">
      <c r="A62" t="s">
        <v>93</v>
      </c>
      <c r="B62" s="54" t="s">
        <v>226</v>
      </c>
    </row>
    <row r="63" spans="1:2" ht="26">
      <c r="A63" t="s">
        <v>94</v>
      </c>
      <c r="B63" s="54" t="s">
        <v>189</v>
      </c>
    </row>
    <row r="64" spans="1:2">
      <c r="A64" t="s">
        <v>205</v>
      </c>
      <c r="B64" s="54" t="s">
        <v>206</v>
      </c>
    </row>
    <row r="65" spans="1:2" ht="39">
      <c r="A65" t="s">
        <v>89</v>
      </c>
      <c r="B65" s="54" t="s">
        <v>225</v>
      </c>
    </row>
    <row r="66" spans="1:2" ht="26">
      <c r="A66" t="s">
        <v>90</v>
      </c>
      <c r="B66" s="54" t="s">
        <v>190</v>
      </c>
    </row>
    <row r="67" spans="1:2" ht="39">
      <c r="A67" t="s">
        <v>91</v>
      </c>
      <c r="B67" s="54" t="s">
        <v>227</v>
      </c>
    </row>
    <row r="68" spans="1:2" ht="26">
      <c r="A68" t="s">
        <v>92</v>
      </c>
      <c r="B68" s="54" t="s">
        <v>191</v>
      </c>
    </row>
    <row r="69" spans="1:2" ht="26">
      <c r="A69" t="s">
        <v>106</v>
      </c>
      <c r="B69" s="54" t="s">
        <v>114</v>
      </c>
    </row>
    <row r="70" spans="1:2" ht="26">
      <c r="A70" t="s">
        <v>107</v>
      </c>
      <c r="B70" s="54" t="s">
        <v>115</v>
      </c>
    </row>
    <row r="71" spans="1:2" ht="26">
      <c r="A71" t="s">
        <v>108</v>
      </c>
      <c r="B71" s="54" t="s">
        <v>116</v>
      </c>
    </row>
    <row r="72" spans="1:2" ht="26">
      <c r="A72" t="s">
        <v>109</v>
      </c>
      <c r="B72" s="54" t="s">
        <v>117</v>
      </c>
    </row>
    <row r="73" spans="1:2" ht="26">
      <c r="A73" t="s">
        <v>110</v>
      </c>
      <c r="B73" s="54" t="s">
        <v>118</v>
      </c>
    </row>
    <row r="74" spans="1:2" ht="26">
      <c r="A74" t="s">
        <v>111</v>
      </c>
      <c r="B74" s="54" t="s">
        <v>119</v>
      </c>
    </row>
    <row r="75" spans="1:2">
      <c r="A75" t="s">
        <v>186</v>
      </c>
      <c r="B75" s="54" t="s">
        <v>187</v>
      </c>
    </row>
    <row r="76" spans="1:2" ht="26">
      <c r="A76" t="s">
        <v>112</v>
      </c>
      <c r="B76" s="54" t="s">
        <v>120</v>
      </c>
    </row>
    <row r="77" spans="1:2" ht="26">
      <c r="A77" t="s">
        <v>113</v>
      </c>
      <c r="B77" s="54" t="s">
        <v>121</v>
      </c>
    </row>
    <row r="78" spans="1:2">
      <c r="A78" t="s">
        <v>155</v>
      </c>
      <c r="B78" s="54" t="s">
        <v>158</v>
      </c>
    </row>
    <row r="79" spans="1:2">
      <c r="A79" t="s">
        <v>156</v>
      </c>
      <c r="B79" s="54" t="s">
        <v>159</v>
      </c>
    </row>
    <row r="80" spans="1:2" ht="39">
      <c r="A80" s="10" t="s">
        <v>215</v>
      </c>
      <c r="B80" s="55" t="s">
        <v>216</v>
      </c>
    </row>
    <row r="81" spans="1:2" ht="26">
      <c r="A81" s="11" t="s">
        <v>220</v>
      </c>
      <c r="B81" s="56" t="s">
        <v>219</v>
      </c>
    </row>
    <row r="82" spans="1:2">
      <c r="B82" s="54"/>
    </row>
    <row r="83" spans="1:2">
      <c r="A83" t="s">
        <v>141</v>
      </c>
      <c r="B83" s="54"/>
    </row>
    <row r="84" spans="1:2">
      <c r="A84" s="1" t="s">
        <v>99</v>
      </c>
      <c r="B84" s="52" t="s">
        <v>100</v>
      </c>
    </row>
    <row r="85" spans="1:2">
      <c r="A85" t="s">
        <v>101</v>
      </c>
      <c r="B85" s="53" t="s">
        <v>105</v>
      </c>
    </row>
    <row r="86" spans="1:2">
      <c r="A86" t="s">
        <v>122</v>
      </c>
      <c r="B86" s="53" t="s">
        <v>127</v>
      </c>
    </row>
    <row r="87" spans="1:2" ht="26">
      <c r="A87" t="s">
        <v>131</v>
      </c>
      <c r="B87" s="53" t="s">
        <v>132</v>
      </c>
    </row>
    <row r="88" spans="1:2">
      <c r="A88" t="s">
        <v>131</v>
      </c>
      <c r="B88" s="53" t="s">
        <v>135</v>
      </c>
    </row>
    <row r="89" spans="1:2" ht="26">
      <c r="A89" t="s">
        <v>136</v>
      </c>
      <c r="B89" s="53" t="s">
        <v>137</v>
      </c>
    </row>
    <row r="90" spans="1:2">
      <c r="A90" t="s">
        <v>136</v>
      </c>
      <c r="B90" s="53" t="s">
        <v>142</v>
      </c>
    </row>
    <row r="91" spans="1:2" ht="26">
      <c r="A91" t="s">
        <v>146</v>
      </c>
      <c r="B91" s="53" t="s">
        <v>149</v>
      </c>
    </row>
    <row r="92" spans="1:2">
      <c r="A92" t="s">
        <v>152</v>
      </c>
      <c r="B92" s="53" t="s">
        <v>157</v>
      </c>
    </row>
    <row r="93" spans="1:2" ht="26">
      <c r="A93" t="s">
        <v>160</v>
      </c>
      <c r="B93" s="53" t="s">
        <v>167</v>
      </c>
    </row>
    <row r="94" spans="1:2">
      <c r="A94" t="s">
        <v>169</v>
      </c>
      <c r="B94" s="53" t="s">
        <v>171</v>
      </c>
    </row>
    <row r="95" spans="1:2" ht="39">
      <c r="A95" t="s">
        <v>172</v>
      </c>
      <c r="B95" s="53" t="s">
        <v>180</v>
      </c>
    </row>
    <row r="96" spans="1:2" ht="26">
      <c r="A96" t="s">
        <v>184</v>
      </c>
      <c r="B96" s="53" t="s">
        <v>188</v>
      </c>
    </row>
    <row r="97" spans="1:17" ht="26">
      <c r="A97" t="s">
        <v>203</v>
      </c>
      <c r="B97" s="53" t="s">
        <v>207</v>
      </c>
      <c r="Q97" t="s">
        <v>141</v>
      </c>
    </row>
    <row r="98" spans="1:17">
      <c r="A98" t="s">
        <v>212</v>
      </c>
      <c r="B98" s="53" t="s">
        <v>213</v>
      </c>
    </row>
    <row r="99" spans="1:17">
      <c r="A99" t="s">
        <v>214</v>
      </c>
      <c r="B99" s="55" t="s">
        <v>217</v>
      </c>
    </row>
    <row r="100" spans="1:17">
      <c r="A100" t="s">
        <v>218</v>
      </c>
      <c r="B100" s="56" t="s">
        <v>222</v>
      </c>
    </row>
    <row r="101" spans="1:17">
      <c r="A101" t="s">
        <v>224</v>
      </c>
      <c r="B101" s="53" t="s">
        <v>271</v>
      </c>
    </row>
    <row r="102" spans="1:17" ht="26">
      <c r="A102" t="s">
        <v>230</v>
      </c>
      <c r="B102" s="64" t="s">
        <v>272</v>
      </c>
    </row>
  </sheetData>
  <phoneticPr fontId="7" type="noConversion"/>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W361"/>
  <sheetViews>
    <sheetView tabSelected="1" showRuler="0" zoomScale="125" zoomScaleNormal="125" zoomScalePageLayoutView="125" workbookViewId="0">
      <pane xSplit="2" ySplit="1" topLeftCell="C2" activePane="bottomRight" state="frozen"/>
      <selection pane="topRight" activeCell="C1" sqref="C1"/>
      <selection pane="bottomLeft" activeCell="A2" sqref="A2"/>
      <selection pane="bottomRight" activeCell="B75" sqref="B75"/>
    </sheetView>
  </sheetViews>
  <sheetFormatPr baseColWidth="10" defaultColWidth="8.83203125" defaultRowHeight="13"/>
  <cols>
    <col min="1" max="2" width="8.83203125" style="9"/>
    <col min="3" max="12" width="8.83203125" style="9" customWidth="1"/>
    <col min="13" max="13" width="10.83203125" style="51" bestFit="1" customWidth="1"/>
    <col min="14" max="14" width="11.83203125" style="51" bestFit="1" customWidth="1"/>
    <col min="15" max="15" width="8.83203125" style="9" customWidth="1"/>
    <col min="16" max="16" width="9.1640625" style="13" customWidth="1"/>
    <col min="17" max="18" width="8.83203125" style="9" customWidth="1"/>
    <col min="19" max="20" width="9.1640625" style="13" customWidth="1"/>
    <col min="21" max="28" width="8.83203125" style="9" customWidth="1"/>
    <col min="29" max="29" width="10.5" style="9" customWidth="1"/>
    <col min="30" max="56" width="8.83203125" style="9" customWidth="1"/>
    <col min="57" max="58" width="9.5" style="48" customWidth="1"/>
    <col min="59" max="73" width="8.83203125" style="9" customWidth="1"/>
    <col min="74" max="74" width="8.83203125" style="60"/>
    <col min="75" max="75" width="8.83203125" style="12"/>
    <col min="76" max="16384" width="8.83203125" style="9"/>
  </cols>
  <sheetData>
    <row r="1" spans="1:75" s="49" customFormat="1">
      <c r="A1" s="37" t="s">
        <v>0</v>
      </c>
      <c r="B1" s="37" t="s">
        <v>1</v>
      </c>
      <c r="C1" s="37" t="s">
        <v>2</v>
      </c>
      <c r="D1" s="37" t="s">
        <v>228</v>
      </c>
      <c r="E1" s="37" t="s">
        <v>3</v>
      </c>
      <c r="F1" s="37" t="s">
        <v>4</v>
      </c>
      <c r="G1" s="37" t="s">
        <v>178</v>
      </c>
      <c r="H1" s="37" t="s">
        <v>177</v>
      </c>
      <c r="I1" s="37" t="s">
        <v>181</v>
      </c>
      <c r="J1" s="37" t="s">
        <v>182</v>
      </c>
      <c r="K1" s="37" t="s">
        <v>6</v>
      </c>
      <c r="L1" s="37" t="s">
        <v>153</v>
      </c>
      <c r="M1" s="50" t="s">
        <v>7</v>
      </c>
      <c r="N1" s="50" t="s">
        <v>8</v>
      </c>
      <c r="O1" s="38" t="s">
        <v>173</v>
      </c>
      <c r="P1" s="39" t="s">
        <v>9</v>
      </c>
      <c r="Q1" s="37" t="s">
        <v>194</v>
      </c>
      <c r="R1" s="37" t="s">
        <v>195</v>
      </c>
      <c r="S1" s="38" t="s">
        <v>192</v>
      </c>
      <c r="T1" s="38" t="s">
        <v>193</v>
      </c>
      <c r="U1" s="40" t="s">
        <v>196</v>
      </c>
      <c r="V1" s="37" t="s">
        <v>10</v>
      </c>
      <c r="W1" s="40" t="s">
        <v>88</v>
      </c>
      <c r="X1" s="37" t="s">
        <v>96</v>
      </c>
      <c r="Y1" s="37" t="s">
        <v>97</v>
      </c>
      <c r="Z1" s="37" t="s">
        <v>98</v>
      </c>
      <c r="AA1" s="37" t="s">
        <v>125</v>
      </c>
      <c r="AB1" s="18" t="s">
        <v>126</v>
      </c>
      <c r="AC1" s="18" t="s">
        <v>161</v>
      </c>
      <c r="AD1" s="18" t="s">
        <v>162</v>
      </c>
      <c r="AE1" s="18" t="s">
        <v>165</v>
      </c>
      <c r="AF1" s="18" t="s">
        <v>31</v>
      </c>
      <c r="AG1" s="18" t="s">
        <v>147</v>
      </c>
      <c r="AH1" s="18" t="s">
        <v>60</v>
      </c>
      <c r="AI1" s="18" t="s">
        <v>32</v>
      </c>
      <c r="AJ1" s="18" t="s">
        <v>66</v>
      </c>
      <c r="AK1" s="40" t="s">
        <v>81</v>
      </c>
      <c r="AL1" s="37" t="s">
        <v>5</v>
      </c>
      <c r="AM1" s="37" t="s">
        <v>62</v>
      </c>
      <c r="AN1" s="37" t="s">
        <v>63</v>
      </c>
      <c r="AO1" s="37" t="s">
        <v>221</v>
      </c>
      <c r="AP1" s="37" t="s">
        <v>67</v>
      </c>
      <c r="AQ1" s="37" t="s">
        <v>68</v>
      </c>
      <c r="AR1" s="37" t="s">
        <v>69</v>
      </c>
      <c r="AS1" s="37" t="s">
        <v>70</v>
      </c>
      <c r="AT1" s="37" t="s">
        <v>75</v>
      </c>
      <c r="AU1" s="37" t="s">
        <v>210</v>
      </c>
      <c r="AV1" s="37" t="s">
        <v>77</v>
      </c>
      <c r="AW1" s="37" t="s">
        <v>78</v>
      </c>
      <c r="AX1" s="37" t="s">
        <v>150</v>
      </c>
      <c r="AY1" s="40" t="s">
        <v>82</v>
      </c>
      <c r="AZ1" s="40" t="s">
        <v>83</v>
      </c>
      <c r="BA1" s="40" t="s">
        <v>84</v>
      </c>
      <c r="BB1" s="40" t="s">
        <v>139</v>
      </c>
      <c r="BC1" s="40" t="s">
        <v>140</v>
      </c>
      <c r="BD1" s="40" t="s">
        <v>93</v>
      </c>
      <c r="BE1" s="40" t="s">
        <v>94</v>
      </c>
      <c r="BF1" s="40" t="s">
        <v>205</v>
      </c>
      <c r="BG1" s="40" t="s">
        <v>89</v>
      </c>
      <c r="BH1" s="40" t="s">
        <v>90</v>
      </c>
      <c r="BI1" s="40" t="s">
        <v>91</v>
      </c>
      <c r="BJ1" s="40" t="s">
        <v>92</v>
      </c>
      <c r="BK1" s="40" t="s">
        <v>106</v>
      </c>
      <c r="BL1" s="40" t="s">
        <v>107</v>
      </c>
      <c r="BM1" s="40" t="s">
        <v>108</v>
      </c>
      <c r="BN1" s="40" t="s">
        <v>109</v>
      </c>
      <c r="BO1" s="40" t="s">
        <v>110</v>
      </c>
      <c r="BP1" s="40" t="s">
        <v>111</v>
      </c>
      <c r="BQ1" s="40" t="s">
        <v>186</v>
      </c>
      <c r="BR1" s="40" t="s">
        <v>112</v>
      </c>
      <c r="BS1" s="40" t="s">
        <v>113</v>
      </c>
      <c r="BT1" s="40" t="s">
        <v>155</v>
      </c>
      <c r="BU1" s="40" t="s">
        <v>156</v>
      </c>
      <c r="BV1" s="58" t="s">
        <v>215</v>
      </c>
      <c r="BW1" s="41" t="s">
        <v>220</v>
      </c>
    </row>
    <row r="2" spans="1:75">
      <c r="A2" s="19" t="s">
        <v>11</v>
      </c>
      <c r="B2" s="19">
        <v>1</v>
      </c>
      <c r="C2" s="19" t="s">
        <v>12</v>
      </c>
      <c r="D2" s="19"/>
      <c r="E2" s="19" t="s">
        <v>13</v>
      </c>
      <c r="F2" s="19" t="s">
        <v>14</v>
      </c>
      <c r="G2" s="19">
        <v>5</v>
      </c>
      <c r="H2" s="8">
        <v>6</v>
      </c>
      <c r="I2" s="20">
        <v>68.3</v>
      </c>
      <c r="J2" s="8">
        <v>59</v>
      </c>
      <c r="K2" s="19">
        <v>600</v>
      </c>
      <c r="L2" s="19">
        <v>450</v>
      </c>
      <c r="M2" s="57">
        <v>64.057497799999993</v>
      </c>
      <c r="N2" s="57">
        <v>-142.02022289999999</v>
      </c>
      <c r="O2" s="19">
        <v>3</v>
      </c>
      <c r="P2" s="15">
        <v>155</v>
      </c>
      <c r="Q2" s="19">
        <f t="shared" ref="Q2:Q33" si="0">ABS(180-ABS(P2-225))</f>
        <v>110</v>
      </c>
      <c r="R2" s="22">
        <f t="shared" ref="R2:R33" si="1">RADIANS(M2)</f>
        <v>1.118014247199024</v>
      </c>
      <c r="S2" s="23">
        <f t="shared" ref="S2:S33" si="2">RADIANS(O2)</f>
        <v>5.235987755982989E-2</v>
      </c>
      <c r="T2" s="23">
        <f t="shared" ref="T2:T33" si="3">RADIANS(Q2)</f>
        <v>1.9198621771937625</v>
      </c>
      <c r="U2" s="22">
        <f t="shared" ref="U2:U33" si="4">-1.236+1.35*(COS(R2)*COS(S2))-1.376*(COS(T2)*SIN(S2)*SIN(R2))-0.331*(SIN(R2)*SIN(S2))+0.375*(SIN(T2)*SIN(S2))</f>
        <v>-0.62121306406644883</v>
      </c>
      <c r="V2" s="22">
        <f t="shared" ref="V2:V33" si="5">(COS(RADIANS(O2))*COS(RADIANS(M2-23)))-(SIN(RADIANS((O2))*COS(RADIANS(P2))*SIN(RADIANS(M2-23))))</f>
        <v>0.78418103917654414</v>
      </c>
      <c r="W2" s="20">
        <v>6.89</v>
      </c>
      <c r="X2" s="20">
        <v>41.6</v>
      </c>
      <c r="Y2" s="20">
        <v>40</v>
      </c>
      <c r="Z2" s="20">
        <v>18.399999999999999</v>
      </c>
      <c r="AA2" s="8">
        <v>4</v>
      </c>
      <c r="AB2" s="8">
        <v>3</v>
      </c>
      <c r="AC2" s="24">
        <v>38180</v>
      </c>
      <c r="AD2" s="19">
        <v>194</v>
      </c>
      <c r="AE2" s="22">
        <v>-0.36099130000000001</v>
      </c>
      <c r="AF2" s="8" t="s">
        <v>33</v>
      </c>
      <c r="AG2" s="8" t="s">
        <v>34</v>
      </c>
      <c r="AH2" s="19">
        <v>2</v>
      </c>
      <c r="AI2" s="4">
        <v>100</v>
      </c>
      <c r="AJ2" s="8">
        <v>1</v>
      </c>
      <c r="AK2" s="20">
        <v>73.051525116371906</v>
      </c>
      <c r="AL2" s="19">
        <v>30</v>
      </c>
      <c r="AM2" s="19">
        <v>30</v>
      </c>
      <c r="AN2" s="19">
        <v>2</v>
      </c>
      <c r="AO2" s="14">
        <v>27.8</v>
      </c>
      <c r="AP2" s="19">
        <v>2.09</v>
      </c>
      <c r="AQ2" s="19">
        <v>2.1800000000000002</v>
      </c>
      <c r="AR2" s="19">
        <v>1.84</v>
      </c>
      <c r="AS2" s="19">
        <v>2.2999999999999998</v>
      </c>
      <c r="AT2" s="20">
        <v>3.1363636363636362</v>
      </c>
      <c r="AU2" s="21">
        <v>0.84984894317342097</v>
      </c>
      <c r="AV2" s="25">
        <v>9.9090909090909083</v>
      </c>
      <c r="AW2" s="25">
        <v>63.710602263233838</v>
      </c>
      <c r="AX2" s="26">
        <v>55</v>
      </c>
      <c r="AY2" s="27">
        <v>45</v>
      </c>
      <c r="AZ2" s="27">
        <v>51.666666666666671</v>
      </c>
      <c r="BA2" s="27">
        <v>0</v>
      </c>
      <c r="BB2" s="22">
        <v>6.8887439999999994E-2</v>
      </c>
      <c r="BC2" s="21">
        <v>2.03684259</v>
      </c>
      <c r="BD2" s="21">
        <v>0.58333333333333337</v>
      </c>
      <c r="BE2" s="29">
        <v>0.77198094477274182</v>
      </c>
      <c r="BF2" s="29">
        <v>0.54087753519304271</v>
      </c>
      <c r="BG2" s="19">
        <v>0</v>
      </c>
      <c r="BH2" s="19">
        <v>0</v>
      </c>
      <c r="BI2" s="19">
        <v>2.5000000000000001E-2</v>
      </c>
      <c r="BJ2" s="19">
        <v>0.24092088662216726</v>
      </c>
      <c r="BK2" s="15">
        <v>1</v>
      </c>
      <c r="BL2" s="15">
        <v>2</v>
      </c>
      <c r="BM2" s="15">
        <v>1</v>
      </c>
      <c r="BN2" s="15">
        <v>3</v>
      </c>
      <c r="BO2" s="15">
        <v>3</v>
      </c>
      <c r="BP2" s="15">
        <v>3</v>
      </c>
      <c r="BQ2" s="15">
        <v>3</v>
      </c>
      <c r="BR2" s="15">
        <v>3</v>
      </c>
      <c r="BS2" s="15">
        <v>3</v>
      </c>
      <c r="BT2" s="27">
        <v>10</v>
      </c>
      <c r="BU2" s="30">
        <v>14</v>
      </c>
      <c r="BV2" s="59">
        <v>71.666666666666671</v>
      </c>
      <c r="BW2" s="20">
        <v>8.1666666666666661</v>
      </c>
    </row>
    <row r="3" spans="1:75">
      <c r="A3" s="19" t="s">
        <v>11</v>
      </c>
      <c r="B3" s="19">
        <v>2</v>
      </c>
      <c r="C3" s="19" t="s">
        <v>15</v>
      </c>
      <c r="D3" s="19"/>
      <c r="E3" s="19" t="s">
        <v>16</v>
      </c>
      <c r="F3" s="19" t="s">
        <v>16</v>
      </c>
      <c r="G3" s="19">
        <v>3</v>
      </c>
      <c r="H3" s="8">
        <v>3</v>
      </c>
      <c r="I3" s="20">
        <v>39.5</v>
      </c>
      <c r="J3" s="8">
        <v>55.6</v>
      </c>
      <c r="K3" s="19">
        <v>706</v>
      </c>
      <c r="L3" s="19">
        <v>344</v>
      </c>
      <c r="M3" s="57">
        <v>64.045928599999996</v>
      </c>
      <c r="N3" s="57">
        <v>-142.05911499999999</v>
      </c>
      <c r="O3" s="19">
        <v>4</v>
      </c>
      <c r="P3" s="15">
        <v>80</v>
      </c>
      <c r="Q3" s="19">
        <f t="shared" si="0"/>
        <v>35</v>
      </c>
      <c r="R3" s="22">
        <f t="shared" si="1"/>
        <v>1.1178123265672024</v>
      </c>
      <c r="S3" s="23">
        <f t="shared" si="2"/>
        <v>6.9813170079773182E-2</v>
      </c>
      <c r="T3" s="23">
        <f t="shared" si="3"/>
        <v>0.6108652381980153</v>
      </c>
      <c r="U3" s="22">
        <f t="shared" si="4"/>
        <v>-0.72306412688060917</v>
      </c>
      <c r="V3" s="22">
        <f t="shared" si="5"/>
        <v>0.74438567945395984</v>
      </c>
      <c r="W3" s="20">
        <v>4.07</v>
      </c>
      <c r="X3" s="20">
        <v>30.6</v>
      </c>
      <c r="Y3" s="20">
        <v>53</v>
      </c>
      <c r="Z3" s="20">
        <v>16.399999999999999</v>
      </c>
      <c r="AA3" s="8">
        <v>5</v>
      </c>
      <c r="AB3" s="8">
        <v>0</v>
      </c>
      <c r="AC3" s="24">
        <v>38160</v>
      </c>
      <c r="AD3" s="19">
        <v>174</v>
      </c>
      <c r="AE3" s="22">
        <v>-0.42768650000000002</v>
      </c>
      <c r="AF3" s="8" t="s">
        <v>33</v>
      </c>
      <c r="AG3" s="8" t="s">
        <v>17</v>
      </c>
      <c r="AH3" s="19">
        <v>1</v>
      </c>
      <c r="AI3" s="4">
        <v>100</v>
      </c>
      <c r="AJ3" s="8">
        <v>4</v>
      </c>
      <c r="AK3" s="20">
        <v>92.399448477607223</v>
      </c>
      <c r="AL3" s="19">
        <v>158</v>
      </c>
      <c r="AM3" s="19">
        <v>158</v>
      </c>
      <c r="AN3" s="19">
        <v>2</v>
      </c>
      <c r="AO3" s="14">
        <v>156.6</v>
      </c>
      <c r="AP3" s="19">
        <v>2.08</v>
      </c>
      <c r="AQ3" s="19">
        <v>1.64</v>
      </c>
      <c r="AR3" s="19">
        <v>2.96</v>
      </c>
      <c r="AS3" s="19">
        <v>0.65</v>
      </c>
      <c r="AT3" s="20">
        <v>13.681818181818182</v>
      </c>
      <c r="AU3" s="21">
        <v>0.31870492672997863</v>
      </c>
      <c r="AV3" s="25">
        <v>25.00363636363636</v>
      </c>
      <c r="AW3" s="25">
        <v>42.385021521766063</v>
      </c>
      <c r="AX3" s="26">
        <v>0</v>
      </c>
      <c r="AY3" s="27">
        <v>65</v>
      </c>
      <c r="AZ3" s="27">
        <v>3.3333333333333335</v>
      </c>
      <c r="BA3" s="27">
        <v>28.333333333333329</v>
      </c>
      <c r="BB3" s="27"/>
      <c r="BC3" s="27"/>
      <c r="BD3" s="21">
        <v>0.75</v>
      </c>
      <c r="BE3" s="29">
        <v>18.417194232588461</v>
      </c>
      <c r="BF3" s="29">
        <v>17.440289817015934</v>
      </c>
      <c r="BG3" s="19">
        <v>0</v>
      </c>
      <c r="BH3" s="19">
        <v>0</v>
      </c>
      <c r="BI3" s="19">
        <v>0</v>
      </c>
      <c r="BJ3" s="19">
        <v>0</v>
      </c>
      <c r="BK3" s="15">
        <v>3</v>
      </c>
      <c r="BL3" s="15">
        <v>3</v>
      </c>
      <c r="BM3" s="15">
        <v>3</v>
      </c>
      <c r="BN3" s="15">
        <v>4</v>
      </c>
      <c r="BO3" s="15">
        <v>3</v>
      </c>
      <c r="BP3" s="15">
        <v>5</v>
      </c>
      <c r="BQ3" s="15">
        <v>4</v>
      </c>
      <c r="BR3" s="15">
        <v>5</v>
      </c>
      <c r="BS3" s="15">
        <v>7</v>
      </c>
      <c r="BT3" s="27">
        <v>0.3</v>
      </c>
      <c r="BU3" s="30">
        <v>31</v>
      </c>
      <c r="BV3" s="59">
        <v>34</v>
      </c>
      <c r="BW3" s="20">
        <v>5.5</v>
      </c>
    </row>
    <row r="4" spans="1:75">
      <c r="A4" s="19" t="s">
        <v>11</v>
      </c>
      <c r="B4" s="19">
        <v>3</v>
      </c>
      <c r="C4" s="19" t="s">
        <v>15</v>
      </c>
      <c r="D4" s="19"/>
      <c r="E4" s="19" t="s">
        <v>16</v>
      </c>
      <c r="F4" s="19" t="s">
        <v>16</v>
      </c>
      <c r="G4" s="19">
        <v>4</v>
      </c>
      <c r="H4" s="8">
        <v>4</v>
      </c>
      <c r="I4" s="20">
        <v>46.9</v>
      </c>
      <c r="J4" s="8">
        <v>48.6</v>
      </c>
      <c r="K4" s="19">
        <v>716</v>
      </c>
      <c r="L4" s="19">
        <v>334</v>
      </c>
      <c r="M4" s="57">
        <v>64.039662199999995</v>
      </c>
      <c r="N4" s="57">
        <v>-142.05812159999999</v>
      </c>
      <c r="O4" s="19">
        <v>5</v>
      </c>
      <c r="P4" s="15">
        <v>31</v>
      </c>
      <c r="Q4" s="19">
        <f t="shared" si="0"/>
        <v>14</v>
      </c>
      <c r="R4" s="22">
        <f t="shared" si="1"/>
        <v>1.1177029572549553</v>
      </c>
      <c r="S4" s="23">
        <f t="shared" si="2"/>
        <v>8.7266462599716474E-2</v>
      </c>
      <c r="T4" s="23">
        <f t="shared" si="3"/>
        <v>0.24434609527920614</v>
      </c>
      <c r="U4" s="22">
        <f t="shared" si="4"/>
        <v>-0.76994117828971864</v>
      </c>
      <c r="V4" s="22">
        <f t="shared" si="5"/>
        <v>0.7022912576464333</v>
      </c>
      <c r="W4" s="20">
        <v>5.25</v>
      </c>
      <c r="X4" s="20">
        <v>23.2</v>
      </c>
      <c r="Y4" s="20">
        <v>57.4</v>
      </c>
      <c r="Z4" s="20">
        <v>19.399999999999999</v>
      </c>
      <c r="AA4" s="8">
        <v>4</v>
      </c>
      <c r="AB4" s="8">
        <v>0</v>
      </c>
      <c r="AC4" s="24">
        <v>38160</v>
      </c>
      <c r="AD4" s="19">
        <v>174</v>
      </c>
      <c r="AE4" s="22">
        <v>-0.3930323</v>
      </c>
      <c r="AF4" s="8" t="s">
        <v>35</v>
      </c>
      <c r="AG4" s="8" t="s">
        <v>34</v>
      </c>
      <c r="AH4" s="19">
        <v>2</v>
      </c>
      <c r="AI4" s="4">
        <v>100</v>
      </c>
      <c r="AJ4" s="8">
        <v>1</v>
      </c>
      <c r="AK4" s="20">
        <v>93.376712754314468</v>
      </c>
      <c r="AL4" s="19">
        <v>29</v>
      </c>
      <c r="AM4" s="19">
        <v>29</v>
      </c>
      <c r="AN4" s="19">
        <v>2</v>
      </c>
      <c r="AO4" s="14">
        <v>27.5</v>
      </c>
      <c r="AP4" s="19">
        <v>2.39</v>
      </c>
      <c r="AQ4" s="19">
        <v>2.39</v>
      </c>
      <c r="AR4" s="19" t="s">
        <v>16</v>
      </c>
      <c r="AS4" s="19">
        <v>2.4</v>
      </c>
      <c r="AT4" s="20">
        <v>4.8636363636363633</v>
      </c>
      <c r="AU4" s="21">
        <v>0.62039464053203552</v>
      </c>
      <c r="AV4" s="25">
        <v>11.8</v>
      </c>
      <c r="AW4" s="25">
        <v>74.895379379075024</v>
      </c>
      <c r="AX4" s="26">
        <v>38.095238095238095</v>
      </c>
      <c r="AY4" s="27">
        <v>27.956989247311824</v>
      </c>
      <c r="AZ4" s="27">
        <v>52.473118279569889</v>
      </c>
      <c r="BA4" s="27">
        <v>13.064516129032258</v>
      </c>
      <c r="BB4" s="27"/>
      <c r="BC4" s="27"/>
      <c r="BD4" s="21">
        <v>0.6</v>
      </c>
      <c r="BE4" s="29">
        <v>2.3166627826346735</v>
      </c>
      <c r="BF4" s="29">
        <v>1.2114766670405639</v>
      </c>
      <c r="BG4" s="19">
        <v>0</v>
      </c>
      <c r="BH4" s="19">
        <v>0</v>
      </c>
      <c r="BI4" s="19">
        <v>0</v>
      </c>
      <c r="BJ4" s="19">
        <v>0</v>
      </c>
      <c r="BK4" s="15">
        <v>2</v>
      </c>
      <c r="BL4" s="15">
        <v>3</v>
      </c>
      <c r="BM4" s="15">
        <v>3</v>
      </c>
      <c r="BN4" s="15">
        <v>3</v>
      </c>
      <c r="BO4" s="15">
        <v>4</v>
      </c>
      <c r="BP4" s="15">
        <v>4</v>
      </c>
      <c r="BQ4" s="15">
        <v>3</v>
      </c>
      <c r="BR4" s="15">
        <v>4</v>
      </c>
      <c r="BS4" s="15">
        <v>4</v>
      </c>
      <c r="BT4" s="27">
        <v>25</v>
      </c>
      <c r="BU4" s="30">
        <v>41</v>
      </c>
      <c r="BV4" s="59">
        <v>47</v>
      </c>
      <c r="BW4" s="20">
        <v>4.333333333333333</v>
      </c>
    </row>
    <row r="5" spans="1:75">
      <c r="A5" s="19" t="s">
        <v>11</v>
      </c>
      <c r="B5" s="19">
        <v>4</v>
      </c>
      <c r="C5" s="19" t="s">
        <v>12</v>
      </c>
      <c r="D5" s="19" t="s">
        <v>255</v>
      </c>
      <c r="E5" s="19" t="s">
        <v>13</v>
      </c>
      <c r="F5" s="19" t="s">
        <v>17</v>
      </c>
      <c r="G5" s="19">
        <v>5</v>
      </c>
      <c r="H5" s="8">
        <v>4</v>
      </c>
      <c r="I5" s="20">
        <v>46.3</v>
      </c>
      <c r="J5" s="8">
        <v>75.8</v>
      </c>
      <c r="K5" s="19">
        <v>697</v>
      </c>
      <c r="L5" s="19">
        <v>353</v>
      </c>
      <c r="M5" s="57">
        <v>64.019943400000002</v>
      </c>
      <c r="N5" s="57">
        <v>-142.0867092</v>
      </c>
      <c r="O5" s="19">
        <v>4</v>
      </c>
      <c r="P5" s="15">
        <v>198</v>
      </c>
      <c r="Q5" s="19">
        <f t="shared" si="0"/>
        <v>153</v>
      </c>
      <c r="R5" s="22">
        <f t="shared" si="1"/>
        <v>1.1173587992704133</v>
      </c>
      <c r="S5" s="23">
        <f t="shared" si="2"/>
        <v>6.9813170079773182E-2</v>
      </c>
      <c r="T5" s="23">
        <f t="shared" si="3"/>
        <v>2.6703537555513241</v>
      </c>
      <c r="U5" s="22">
        <f t="shared" si="4"/>
        <v>-0.57806147467251356</v>
      </c>
      <c r="V5" s="22">
        <f t="shared" si="5"/>
        <v>0.79620681794963566</v>
      </c>
      <c r="W5" s="20">
        <v>4.93</v>
      </c>
      <c r="X5" s="20">
        <v>52.2</v>
      </c>
      <c r="Y5" s="20">
        <v>35.4</v>
      </c>
      <c r="Z5" s="20">
        <v>12.4</v>
      </c>
      <c r="AA5" s="8">
        <v>4</v>
      </c>
      <c r="AB5" s="8">
        <v>1</v>
      </c>
      <c r="AC5" s="24">
        <v>38157</v>
      </c>
      <c r="AD5" s="19">
        <v>171</v>
      </c>
      <c r="AE5" s="22">
        <v>-0.12506059999999999</v>
      </c>
      <c r="AF5" s="8"/>
      <c r="AG5" s="8" t="s">
        <v>17</v>
      </c>
      <c r="AH5" s="19">
        <v>1</v>
      </c>
      <c r="AI5" s="4">
        <v>95</v>
      </c>
      <c r="AJ5" s="8">
        <v>1</v>
      </c>
      <c r="AK5" s="20">
        <v>66.422149348550661</v>
      </c>
      <c r="AL5" s="19">
        <v>100</v>
      </c>
      <c r="AM5" s="19">
        <v>159</v>
      </c>
      <c r="AN5" s="19">
        <v>3</v>
      </c>
      <c r="AO5" s="14">
        <v>106.6</v>
      </c>
      <c r="AP5" s="19">
        <v>1.39</v>
      </c>
      <c r="AQ5" s="19">
        <v>1.1299999999999999</v>
      </c>
      <c r="AR5" s="19">
        <v>2.02</v>
      </c>
      <c r="AS5" s="19">
        <v>0.5</v>
      </c>
      <c r="AT5" s="20">
        <v>16.272727272727273</v>
      </c>
      <c r="AU5" s="21">
        <v>0.40258752366400835</v>
      </c>
      <c r="AV5" s="25">
        <v>26.272727272727273</v>
      </c>
      <c r="AW5" s="25">
        <v>31.7290902014946</v>
      </c>
      <c r="AX5" s="26">
        <v>0</v>
      </c>
      <c r="AY5" s="27">
        <v>73.333333333333329</v>
      </c>
      <c r="AZ5" s="27">
        <v>5</v>
      </c>
      <c r="BA5" s="27">
        <v>16.666666666666668</v>
      </c>
      <c r="BB5" s="22">
        <v>0.22725830999999999</v>
      </c>
      <c r="BC5" s="21">
        <v>8.3451413500000005</v>
      </c>
      <c r="BD5" s="28">
        <v>1.55</v>
      </c>
      <c r="BE5" s="29">
        <v>9.5363699498187593</v>
      </c>
      <c r="BF5" s="29">
        <v>9.3940165327029757</v>
      </c>
      <c r="BG5" s="19">
        <v>0</v>
      </c>
      <c r="BH5" s="19">
        <v>0</v>
      </c>
      <c r="BI5" s="19">
        <v>0</v>
      </c>
      <c r="BJ5" s="19">
        <v>0</v>
      </c>
      <c r="BK5" s="15">
        <v>0</v>
      </c>
      <c r="BL5" s="16">
        <v>1</v>
      </c>
      <c r="BM5" s="15">
        <v>2</v>
      </c>
      <c r="BN5" s="15">
        <v>3</v>
      </c>
      <c r="BO5" s="15">
        <v>3</v>
      </c>
      <c r="BP5" s="15">
        <v>7</v>
      </c>
      <c r="BQ5" s="15">
        <v>3</v>
      </c>
      <c r="BR5" s="15">
        <v>2</v>
      </c>
      <c r="BS5" s="15">
        <v>7</v>
      </c>
      <c r="BT5" s="27">
        <v>2</v>
      </c>
      <c r="BU5" s="30">
        <v>8</v>
      </c>
      <c r="BV5" s="59">
        <v>48.666666666666664</v>
      </c>
      <c r="BW5" s="20">
        <v>13</v>
      </c>
    </row>
    <row r="6" spans="1:75">
      <c r="A6" s="19" t="s">
        <v>11</v>
      </c>
      <c r="B6" s="19">
        <v>5</v>
      </c>
      <c r="C6" s="19" t="s">
        <v>15</v>
      </c>
      <c r="D6" s="19"/>
      <c r="E6" s="19" t="s">
        <v>16</v>
      </c>
      <c r="F6" s="19" t="s">
        <v>16</v>
      </c>
      <c r="G6" s="19">
        <v>2</v>
      </c>
      <c r="H6" s="8">
        <v>2</v>
      </c>
      <c r="I6" s="20">
        <v>20.3</v>
      </c>
      <c r="J6" s="8">
        <v>14.2</v>
      </c>
      <c r="K6" s="19">
        <v>728</v>
      </c>
      <c r="L6" s="19">
        <v>322</v>
      </c>
      <c r="M6" s="57">
        <v>64.020591600000003</v>
      </c>
      <c r="N6" s="57">
        <v>-142.08618580000001</v>
      </c>
      <c r="O6" s="19">
        <v>10</v>
      </c>
      <c r="P6" s="15">
        <v>210</v>
      </c>
      <c r="Q6" s="19">
        <f t="shared" si="0"/>
        <v>165</v>
      </c>
      <c r="R6" s="22">
        <f t="shared" si="1"/>
        <v>1.1173701124946247</v>
      </c>
      <c r="S6" s="23">
        <f t="shared" si="2"/>
        <v>0.17453292519943295</v>
      </c>
      <c r="T6" s="23">
        <f t="shared" si="3"/>
        <v>2.8797932657906435</v>
      </c>
      <c r="U6" s="22">
        <f t="shared" si="4"/>
        <v>-0.48095855261810466</v>
      </c>
      <c r="V6" s="22">
        <f t="shared" si="5"/>
        <v>0.84205323687719125</v>
      </c>
      <c r="W6" s="20">
        <v>4.75</v>
      </c>
      <c r="X6" s="20">
        <v>33.200000000000003</v>
      </c>
      <c r="Y6" s="20">
        <v>48.4</v>
      </c>
      <c r="Z6" s="20">
        <v>18.399999999999999</v>
      </c>
      <c r="AA6" s="8">
        <v>3</v>
      </c>
      <c r="AB6" s="8">
        <v>1</v>
      </c>
      <c r="AC6" s="24">
        <v>38157</v>
      </c>
      <c r="AD6" s="19">
        <v>171</v>
      </c>
      <c r="AE6" s="22">
        <v>-0.32791949999999997</v>
      </c>
      <c r="AF6" s="8" t="s">
        <v>36</v>
      </c>
      <c r="AG6" s="8" t="s">
        <v>37</v>
      </c>
      <c r="AH6" s="19">
        <v>3</v>
      </c>
      <c r="AI6" s="4">
        <v>100</v>
      </c>
      <c r="AJ6" s="8">
        <v>4</v>
      </c>
      <c r="AK6" s="20">
        <v>82.781108410128951</v>
      </c>
      <c r="AL6" s="19">
        <v>101</v>
      </c>
      <c r="AM6" s="19">
        <v>194</v>
      </c>
      <c r="AN6" s="19">
        <v>3</v>
      </c>
      <c r="AO6" s="14">
        <v>135</v>
      </c>
      <c r="AP6" s="19">
        <v>2.67</v>
      </c>
      <c r="AQ6" s="19">
        <v>2.44</v>
      </c>
      <c r="AR6" s="19">
        <v>3</v>
      </c>
      <c r="AS6" s="19">
        <v>2.35</v>
      </c>
      <c r="AT6" s="20">
        <v>3.5454545454545454</v>
      </c>
      <c r="AU6" s="21">
        <v>0.9040052596822663</v>
      </c>
      <c r="AV6" s="25">
        <v>11.863636363636363</v>
      </c>
      <c r="AW6" s="25">
        <v>73.686805278225478</v>
      </c>
      <c r="AX6" s="26">
        <v>50</v>
      </c>
      <c r="AY6" s="27">
        <v>26.666666666666668</v>
      </c>
      <c r="AZ6" s="27">
        <v>8.3333333333333339</v>
      </c>
      <c r="BA6" s="27">
        <v>26.666666666666664</v>
      </c>
      <c r="BB6" s="27"/>
      <c r="BC6" s="27"/>
      <c r="BD6" s="21">
        <v>0.98333333333333328</v>
      </c>
      <c r="BE6" s="29">
        <v>13.515786094212782</v>
      </c>
      <c r="BF6" s="29">
        <v>10.210699722942426</v>
      </c>
      <c r="BG6" s="19">
        <v>0</v>
      </c>
      <c r="BH6" s="19">
        <v>0</v>
      </c>
      <c r="BI6" s="19">
        <v>0</v>
      </c>
      <c r="BJ6" s="19">
        <v>0</v>
      </c>
      <c r="BK6" s="15">
        <v>1</v>
      </c>
      <c r="BL6" s="16">
        <v>1</v>
      </c>
      <c r="BM6" s="15">
        <v>1</v>
      </c>
      <c r="BN6" s="15">
        <v>3</v>
      </c>
      <c r="BO6" s="15">
        <v>2</v>
      </c>
      <c r="BP6" s="15">
        <v>7</v>
      </c>
      <c r="BQ6" s="15">
        <v>3</v>
      </c>
      <c r="BR6" s="15">
        <v>2</v>
      </c>
      <c r="BS6" s="15">
        <v>7</v>
      </c>
      <c r="BT6" s="27">
        <v>0.3</v>
      </c>
      <c r="BU6" s="30">
        <v>5</v>
      </c>
      <c r="BV6" s="59">
        <v>19.666666666666668</v>
      </c>
      <c r="BW6" s="20">
        <v>1.5</v>
      </c>
    </row>
    <row r="7" spans="1:75">
      <c r="A7" s="19" t="s">
        <v>11</v>
      </c>
      <c r="B7" s="19">
        <v>6</v>
      </c>
      <c r="C7" s="19" t="s">
        <v>15</v>
      </c>
      <c r="D7" s="19"/>
      <c r="E7" s="19" t="s">
        <v>16</v>
      </c>
      <c r="F7" s="19" t="s">
        <v>16</v>
      </c>
      <c r="G7" s="19">
        <v>6</v>
      </c>
      <c r="H7" s="8">
        <v>5</v>
      </c>
      <c r="I7" s="20">
        <v>58.5</v>
      </c>
      <c r="J7" s="8">
        <v>71.400000000000006</v>
      </c>
      <c r="K7" s="19">
        <v>647</v>
      </c>
      <c r="L7" s="19">
        <v>403</v>
      </c>
      <c r="M7" s="57">
        <v>63.981272699999998</v>
      </c>
      <c r="N7" s="57">
        <v>-142.15647200000001</v>
      </c>
      <c r="O7" s="19">
        <v>2</v>
      </c>
      <c r="P7" s="15">
        <v>255</v>
      </c>
      <c r="Q7" s="19">
        <f t="shared" si="0"/>
        <v>150</v>
      </c>
      <c r="R7" s="22">
        <f t="shared" si="1"/>
        <v>1.1166838682313622</v>
      </c>
      <c r="S7" s="23">
        <f t="shared" si="2"/>
        <v>3.4906585039886591E-2</v>
      </c>
      <c r="T7" s="23">
        <f t="shared" si="3"/>
        <v>2.6179938779914944</v>
      </c>
      <c r="U7" s="22">
        <f t="shared" si="4"/>
        <v>-0.61062735511535615</v>
      </c>
      <c r="V7" s="22">
        <f t="shared" si="5"/>
        <v>0.76038898999227644</v>
      </c>
      <c r="W7" s="20">
        <v>5.72</v>
      </c>
      <c r="X7" s="20">
        <v>51.2</v>
      </c>
      <c r="Y7" s="20">
        <v>33.4</v>
      </c>
      <c r="Z7" s="20">
        <v>15.4</v>
      </c>
      <c r="AA7" s="8">
        <v>3</v>
      </c>
      <c r="AB7" s="8">
        <v>2</v>
      </c>
      <c r="AC7" s="24">
        <v>38158</v>
      </c>
      <c r="AD7" s="19">
        <v>172</v>
      </c>
      <c r="AE7" s="22">
        <v>-0.14617079999999999</v>
      </c>
      <c r="AF7" s="8" t="s">
        <v>38</v>
      </c>
      <c r="AG7" s="8" t="s">
        <v>17</v>
      </c>
      <c r="AH7" s="19">
        <v>1</v>
      </c>
      <c r="AI7" s="4">
        <v>100</v>
      </c>
      <c r="AJ7" s="8">
        <v>4</v>
      </c>
      <c r="AK7" s="20">
        <v>83.525692342598816</v>
      </c>
      <c r="AL7" s="19">
        <v>87</v>
      </c>
      <c r="AM7" s="19">
        <v>87</v>
      </c>
      <c r="AN7" s="19">
        <v>2</v>
      </c>
      <c r="AO7" s="14">
        <v>82</v>
      </c>
      <c r="AP7" s="19">
        <v>1.92</v>
      </c>
      <c r="AQ7" s="19">
        <v>1.44</v>
      </c>
      <c r="AR7" s="19">
        <v>3</v>
      </c>
      <c r="AS7" s="19">
        <v>1.5</v>
      </c>
      <c r="AT7" s="20">
        <v>15.363636363636363</v>
      </c>
      <c r="AU7" s="21">
        <v>0.26402735523459292</v>
      </c>
      <c r="AV7" s="25">
        <v>22.318181818181817</v>
      </c>
      <c r="AW7" s="25">
        <v>33.378155352633513</v>
      </c>
      <c r="AX7" s="26">
        <v>0</v>
      </c>
      <c r="AY7" s="27">
        <v>20.967741935483872</v>
      </c>
      <c r="AZ7" s="27">
        <v>22.580645161290324</v>
      </c>
      <c r="BA7" s="27">
        <v>17.741935483870968</v>
      </c>
      <c r="BB7" s="27"/>
      <c r="BC7" s="27"/>
      <c r="BD7" s="21">
        <v>0.51666666666666672</v>
      </c>
      <c r="BE7" s="29">
        <v>3.1607040088991307</v>
      </c>
      <c r="BF7" s="29">
        <v>3.1271936872608395</v>
      </c>
      <c r="BG7" s="19">
        <v>0</v>
      </c>
      <c r="BH7" s="19">
        <v>0</v>
      </c>
      <c r="BI7" s="19">
        <v>0</v>
      </c>
      <c r="BJ7" s="19">
        <v>0</v>
      </c>
      <c r="BK7" s="15">
        <v>1</v>
      </c>
      <c r="BL7" s="15">
        <v>3</v>
      </c>
      <c r="BM7" s="15">
        <v>3</v>
      </c>
      <c r="BN7" s="15">
        <v>3</v>
      </c>
      <c r="BO7" s="15">
        <v>3</v>
      </c>
      <c r="BP7" s="15">
        <v>3</v>
      </c>
      <c r="BQ7" s="15">
        <v>3</v>
      </c>
      <c r="BR7" s="15">
        <v>3</v>
      </c>
      <c r="BS7" s="15">
        <v>3</v>
      </c>
      <c r="BT7" s="27">
        <v>5</v>
      </c>
      <c r="BU7" s="30">
        <v>47</v>
      </c>
      <c r="BV7" s="59">
        <v>65</v>
      </c>
      <c r="BW7" s="20">
        <v>14.666666666666666</v>
      </c>
    </row>
    <row r="8" spans="1:75">
      <c r="A8" s="19" t="s">
        <v>11</v>
      </c>
      <c r="B8" s="19">
        <v>7</v>
      </c>
      <c r="C8" s="19" t="s">
        <v>15</v>
      </c>
      <c r="D8" s="19"/>
      <c r="E8" s="19" t="s">
        <v>16</v>
      </c>
      <c r="F8" s="19" t="s">
        <v>16</v>
      </c>
      <c r="G8" s="19">
        <v>5</v>
      </c>
      <c r="H8" s="8">
        <v>4</v>
      </c>
      <c r="I8" s="20">
        <v>59.7</v>
      </c>
      <c r="J8" s="8">
        <v>44.4</v>
      </c>
      <c r="K8" s="19">
        <v>659</v>
      </c>
      <c r="L8" s="19">
        <v>391</v>
      </c>
      <c r="M8" s="57">
        <v>63.977440000000001</v>
      </c>
      <c r="N8" s="57">
        <v>-142.16344000000001</v>
      </c>
      <c r="O8" s="19">
        <v>4</v>
      </c>
      <c r="P8" s="15">
        <v>45</v>
      </c>
      <c r="Q8" s="19">
        <f t="shared" si="0"/>
        <v>0</v>
      </c>
      <c r="R8" s="22">
        <f t="shared" si="1"/>
        <v>1.1166169749971211</v>
      </c>
      <c r="S8" s="23">
        <f t="shared" si="2"/>
        <v>6.9813170079773182E-2</v>
      </c>
      <c r="T8" s="23">
        <f t="shared" si="3"/>
        <v>0</v>
      </c>
      <c r="U8" s="22">
        <f t="shared" si="4"/>
        <v>-0.75216670949060249</v>
      </c>
      <c r="V8" s="22">
        <f t="shared" si="5"/>
        <v>0.72076251053109175</v>
      </c>
      <c r="W8" s="20">
        <v>5.17</v>
      </c>
      <c r="X8" s="20">
        <v>15.2</v>
      </c>
      <c r="Y8" s="20">
        <v>65.400000000000006</v>
      </c>
      <c r="Z8" s="20">
        <v>19.399999999999999</v>
      </c>
      <c r="AA8" s="8">
        <v>4</v>
      </c>
      <c r="AB8" s="8">
        <v>1</v>
      </c>
      <c r="AC8" s="24">
        <v>38158</v>
      </c>
      <c r="AD8" s="19">
        <v>172</v>
      </c>
      <c r="AE8" s="22">
        <v>-0.28915200000000002</v>
      </c>
      <c r="AF8" s="8" t="s">
        <v>35</v>
      </c>
      <c r="AG8" s="8" t="s">
        <v>17</v>
      </c>
      <c r="AH8" s="19">
        <v>1</v>
      </c>
      <c r="AI8" s="4">
        <v>100</v>
      </c>
      <c r="AJ8" s="8">
        <v>4</v>
      </c>
      <c r="AK8" s="20">
        <v>97.741453685235868</v>
      </c>
      <c r="AL8" s="19">
        <v>98</v>
      </c>
      <c r="AM8" s="19">
        <v>98</v>
      </c>
      <c r="AN8" s="19">
        <v>2</v>
      </c>
      <c r="AO8" s="14">
        <v>93.6</v>
      </c>
      <c r="AP8" s="19">
        <v>2.02</v>
      </c>
      <c r="AQ8" s="19">
        <v>1.72</v>
      </c>
      <c r="AR8" s="19">
        <v>3</v>
      </c>
      <c r="AS8" s="19">
        <v>1.63</v>
      </c>
      <c r="AT8" s="20">
        <v>21.5</v>
      </c>
      <c r="AU8" s="21">
        <v>0.40547897149215573</v>
      </c>
      <c r="AV8" s="25">
        <v>27.272727272727273</v>
      </c>
      <c r="AW8" s="25">
        <v>26.526090455161604</v>
      </c>
      <c r="AX8" s="26">
        <v>0</v>
      </c>
      <c r="AY8" s="27">
        <v>25</v>
      </c>
      <c r="AZ8" s="27">
        <v>3.3333333333333335</v>
      </c>
      <c r="BA8" s="27">
        <v>58.333333333333329</v>
      </c>
      <c r="BB8" s="27"/>
      <c r="BC8" s="27"/>
      <c r="BD8" s="21">
        <v>1.6</v>
      </c>
      <c r="BE8" s="29">
        <v>6.4479880217991532</v>
      </c>
      <c r="BF8" s="29">
        <v>6.2054308890032406</v>
      </c>
      <c r="BG8" s="19">
        <v>0</v>
      </c>
      <c r="BH8" s="19">
        <v>0</v>
      </c>
      <c r="BI8" s="19">
        <v>0</v>
      </c>
      <c r="BJ8" s="19">
        <v>0</v>
      </c>
      <c r="BK8" s="15">
        <v>3</v>
      </c>
      <c r="BL8" s="15">
        <v>3</v>
      </c>
      <c r="BM8" s="15">
        <v>4</v>
      </c>
      <c r="BN8" s="15">
        <v>4</v>
      </c>
      <c r="BO8" s="15">
        <v>4</v>
      </c>
      <c r="BP8" s="15">
        <v>4</v>
      </c>
      <c r="BQ8" s="15">
        <v>4</v>
      </c>
      <c r="BR8" s="15">
        <v>4</v>
      </c>
      <c r="BS8" s="15">
        <v>7</v>
      </c>
      <c r="BT8" s="27">
        <v>1</v>
      </c>
      <c r="BU8" s="30">
        <v>60</v>
      </c>
      <c r="BV8" s="59">
        <v>76</v>
      </c>
      <c r="BW8" s="20">
        <v>14.333333333333334</v>
      </c>
    </row>
    <row r="9" spans="1:75">
      <c r="A9" s="19" t="s">
        <v>11</v>
      </c>
      <c r="B9" s="19">
        <v>8</v>
      </c>
      <c r="C9" s="19" t="s">
        <v>12</v>
      </c>
      <c r="D9" s="19"/>
      <c r="E9" s="19" t="s">
        <v>13</v>
      </c>
      <c r="F9" s="19" t="s">
        <v>17</v>
      </c>
      <c r="G9" s="19">
        <v>4</v>
      </c>
      <c r="H9" s="8">
        <v>3</v>
      </c>
      <c r="I9" s="20">
        <v>63.7</v>
      </c>
      <c r="J9" s="8">
        <v>50.6</v>
      </c>
      <c r="K9" s="19">
        <v>653</v>
      </c>
      <c r="L9" s="19">
        <v>397</v>
      </c>
      <c r="M9" s="57">
        <v>63.9603666</v>
      </c>
      <c r="N9" s="57">
        <v>-142.1695182</v>
      </c>
      <c r="O9" s="19">
        <v>4</v>
      </c>
      <c r="P9" s="15">
        <v>180</v>
      </c>
      <c r="Q9" s="19">
        <f t="shared" si="0"/>
        <v>135</v>
      </c>
      <c r="R9" s="22">
        <f t="shared" si="1"/>
        <v>1.116318987952611</v>
      </c>
      <c r="S9" s="23">
        <f t="shared" si="2"/>
        <v>6.9813170079773182E-2</v>
      </c>
      <c r="T9" s="23">
        <f t="shared" si="3"/>
        <v>2.3561944901923448</v>
      </c>
      <c r="U9" s="22">
        <f t="shared" si="4"/>
        <v>-0.58607005378708854</v>
      </c>
      <c r="V9" s="22">
        <f t="shared" si="5"/>
        <v>0.79907280724430174</v>
      </c>
      <c r="W9" s="20">
        <v>6.4659999999999993</v>
      </c>
      <c r="X9" s="20">
        <v>22.2</v>
      </c>
      <c r="Y9" s="20">
        <v>63.4</v>
      </c>
      <c r="Z9" s="20">
        <v>14.4</v>
      </c>
      <c r="AA9" s="8">
        <v>4</v>
      </c>
      <c r="AB9" s="8">
        <v>0</v>
      </c>
      <c r="AC9" s="24">
        <v>38158</v>
      </c>
      <c r="AD9" s="19">
        <v>172</v>
      </c>
      <c r="AE9" s="22">
        <v>-0.34298689999999998</v>
      </c>
      <c r="AF9" s="8" t="s">
        <v>36</v>
      </c>
      <c r="AG9" s="8" t="s">
        <v>34</v>
      </c>
      <c r="AH9" s="19">
        <v>2</v>
      </c>
      <c r="AI9" s="4">
        <v>100</v>
      </c>
      <c r="AJ9" s="36">
        <v>4</v>
      </c>
      <c r="AK9" s="20">
        <v>98.046994962935514</v>
      </c>
      <c r="AL9" s="19">
        <v>95</v>
      </c>
      <c r="AM9" s="19">
        <v>95</v>
      </c>
      <c r="AN9" s="19">
        <v>2</v>
      </c>
      <c r="AO9" s="14">
        <v>88.8</v>
      </c>
      <c r="AP9" s="19">
        <v>2.2599999999999998</v>
      </c>
      <c r="AQ9" s="19">
        <v>1.89</v>
      </c>
      <c r="AR9" s="19">
        <v>3</v>
      </c>
      <c r="AS9" s="19">
        <v>0.8</v>
      </c>
      <c r="AT9" s="20">
        <v>10.772727272727273</v>
      </c>
      <c r="AU9" s="21">
        <v>0.53420454399799711</v>
      </c>
      <c r="AV9" s="25">
        <v>18.5</v>
      </c>
      <c r="AW9" s="25">
        <v>46.273074119795801</v>
      </c>
      <c r="AX9" s="26">
        <v>0</v>
      </c>
      <c r="AY9" s="27">
        <v>61.666666666666657</v>
      </c>
      <c r="AZ9" s="27">
        <v>13.333333333333332</v>
      </c>
      <c r="BA9" s="27">
        <v>18.333333333333332</v>
      </c>
      <c r="BB9" s="22">
        <v>0.12214390999999999</v>
      </c>
      <c r="BC9" s="21">
        <v>3.4735690400000001</v>
      </c>
      <c r="BD9" s="28">
        <v>0.92222222222222228</v>
      </c>
      <c r="BE9" s="29">
        <v>10.260354340161662</v>
      </c>
      <c r="BF9" s="29">
        <v>10.260354340161662</v>
      </c>
      <c r="BG9" s="19">
        <v>0.1</v>
      </c>
      <c r="BH9" s="19">
        <v>7.0075842132198334</v>
      </c>
      <c r="BI9" s="19">
        <v>1.1111111111111112E-2</v>
      </c>
      <c r="BJ9" s="19">
        <v>3.1503192998497472E-2</v>
      </c>
      <c r="BK9" s="15">
        <v>3</v>
      </c>
      <c r="BL9" s="15">
        <v>3</v>
      </c>
      <c r="BM9" s="15">
        <v>3</v>
      </c>
      <c r="BN9" s="15">
        <v>3</v>
      </c>
      <c r="BO9" s="15">
        <v>3</v>
      </c>
      <c r="BP9" s="15">
        <v>3</v>
      </c>
      <c r="BQ9" s="15">
        <v>3</v>
      </c>
      <c r="BR9" s="15">
        <v>3</v>
      </c>
      <c r="BS9" s="15">
        <v>3</v>
      </c>
      <c r="BT9" s="27">
        <v>0.3</v>
      </c>
      <c r="BU9" s="30">
        <v>55</v>
      </c>
      <c r="BV9" s="59">
        <v>51</v>
      </c>
      <c r="BW9" s="20">
        <v>9.6666666666666661</v>
      </c>
    </row>
    <row r="10" spans="1:75">
      <c r="A10" s="19" t="s">
        <v>11</v>
      </c>
      <c r="B10" s="19">
        <v>9</v>
      </c>
      <c r="C10" s="19" t="s">
        <v>15</v>
      </c>
      <c r="D10" s="19"/>
      <c r="E10" s="19" t="s">
        <v>16</v>
      </c>
      <c r="F10" s="19" t="s">
        <v>16</v>
      </c>
      <c r="G10" s="19">
        <v>2</v>
      </c>
      <c r="H10" s="8">
        <v>2</v>
      </c>
      <c r="I10" s="20">
        <v>20.5</v>
      </c>
      <c r="J10" s="8">
        <v>26.8</v>
      </c>
      <c r="K10" s="19">
        <v>694</v>
      </c>
      <c r="L10" s="19">
        <v>356</v>
      </c>
      <c r="M10" s="57">
        <v>63.857843199999998</v>
      </c>
      <c r="N10" s="57">
        <v>-142.2331575</v>
      </c>
      <c r="O10" s="19">
        <v>6</v>
      </c>
      <c r="P10" s="15">
        <v>255</v>
      </c>
      <c r="Q10" s="19">
        <f t="shared" si="0"/>
        <v>150</v>
      </c>
      <c r="R10" s="22">
        <f t="shared" si="1"/>
        <v>1.1145296170622718</v>
      </c>
      <c r="S10" s="23">
        <f t="shared" si="2"/>
        <v>0.10471975511965978</v>
      </c>
      <c r="T10" s="23">
        <f t="shared" si="3"/>
        <v>2.6179938779914944</v>
      </c>
      <c r="U10" s="22">
        <f t="shared" si="4"/>
        <v>-0.5440899342454586</v>
      </c>
      <c r="V10" s="22">
        <f t="shared" si="5"/>
        <v>0.76992146310218912</v>
      </c>
      <c r="W10" s="20">
        <v>4.29</v>
      </c>
      <c r="X10" s="20">
        <v>19.2</v>
      </c>
      <c r="Y10" s="20">
        <v>47.4</v>
      </c>
      <c r="Z10" s="20">
        <v>33.4</v>
      </c>
      <c r="AA10" s="8">
        <v>3</v>
      </c>
      <c r="AB10" s="8">
        <v>0</v>
      </c>
      <c r="AC10" s="24">
        <v>38180</v>
      </c>
      <c r="AD10" s="19">
        <v>194</v>
      </c>
      <c r="AE10" s="22">
        <v>-0.13120770000000001</v>
      </c>
      <c r="AF10" s="8" t="s">
        <v>39</v>
      </c>
      <c r="AG10" s="8" t="s">
        <v>40</v>
      </c>
      <c r="AH10" s="19">
        <v>4</v>
      </c>
      <c r="AI10" s="4">
        <v>100</v>
      </c>
      <c r="AJ10" s="8">
        <v>1</v>
      </c>
      <c r="AK10" s="20">
        <v>36.387582766290066</v>
      </c>
      <c r="AL10" s="19">
        <v>34</v>
      </c>
      <c r="AM10" s="19">
        <v>34</v>
      </c>
      <c r="AN10" s="19">
        <v>2</v>
      </c>
      <c r="AO10" s="14">
        <v>32.666666666666664</v>
      </c>
      <c r="AP10" s="19">
        <v>2.23</v>
      </c>
      <c r="AQ10" s="19">
        <v>2.21</v>
      </c>
      <c r="AR10" s="19">
        <v>2.2999999999999998</v>
      </c>
      <c r="AS10" s="19">
        <v>2.25</v>
      </c>
      <c r="AT10" s="20">
        <v>4.9090909090909092</v>
      </c>
      <c r="AU10" s="21">
        <v>0.51294959201720525</v>
      </c>
      <c r="AV10" s="25">
        <v>9.6818181818181817</v>
      </c>
      <c r="AW10" s="25">
        <v>67.453170059991649</v>
      </c>
      <c r="AX10" s="26">
        <v>36.363636363636367</v>
      </c>
      <c r="AY10" s="27">
        <v>19.731182795698924</v>
      </c>
      <c r="AZ10" s="27">
        <v>27.688172043010752</v>
      </c>
      <c r="BA10" s="27">
        <v>6.612903225806452</v>
      </c>
      <c r="BB10" s="27"/>
      <c r="BC10" s="27"/>
      <c r="BD10" s="21">
        <v>0.48333333333333334</v>
      </c>
      <c r="BE10" s="29">
        <v>3.7336519690975698</v>
      </c>
      <c r="BF10" s="29">
        <v>3.4685800889509308</v>
      </c>
      <c r="BG10" s="19">
        <v>0.68333333333333335</v>
      </c>
      <c r="BH10" s="19">
        <v>5.5577392035881434</v>
      </c>
      <c r="BI10" s="19">
        <v>0.05</v>
      </c>
      <c r="BJ10" s="19">
        <v>0.59232111489557626</v>
      </c>
      <c r="BK10" s="15">
        <v>0</v>
      </c>
      <c r="BL10" s="15">
        <v>0</v>
      </c>
      <c r="BM10" s="15">
        <v>0</v>
      </c>
      <c r="BN10" s="16">
        <v>1</v>
      </c>
      <c r="BO10" s="15">
        <v>1</v>
      </c>
      <c r="BP10" s="16">
        <v>1</v>
      </c>
      <c r="BQ10" s="15">
        <v>1</v>
      </c>
      <c r="BR10" s="15">
        <v>1</v>
      </c>
      <c r="BS10" s="15">
        <v>3</v>
      </c>
      <c r="BT10" s="27">
        <v>0.3</v>
      </c>
      <c r="BU10" s="30">
        <v>50</v>
      </c>
      <c r="BV10" s="59">
        <v>36.666666666666664</v>
      </c>
      <c r="BW10" s="20">
        <v>3.3333333333333335</v>
      </c>
    </row>
    <row r="11" spans="1:75">
      <c r="A11" s="19" t="s">
        <v>11</v>
      </c>
      <c r="B11" s="19">
        <v>10</v>
      </c>
      <c r="C11" s="19" t="s">
        <v>12</v>
      </c>
      <c r="D11" s="19"/>
      <c r="E11" s="19" t="s">
        <v>13</v>
      </c>
      <c r="F11" s="19" t="s">
        <v>14</v>
      </c>
      <c r="G11" s="19">
        <v>5</v>
      </c>
      <c r="H11" s="8">
        <v>5</v>
      </c>
      <c r="I11" s="20">
        <v>48</v>
      </c>
      <c r="J11" s="8">
        <v>56.4</v>
      </c>
      <c r="K11" s="19">
        <v>722</v>
      </c>
      <c r="L11" s="19">
        <v>328</v>
      </c>
      <c r="M11" s="57">
        <v>63.84834</v>
      </c>
      <c r="N11" s="57">
        <v>-142.22064</v>
      </c>
      <c r="O11" s="19">
        <v>6</v>
      </c>
      <c r="P11" s="15">
        <v>288</v>
      </c>
      <c r="Q11" s="19">
        <f t="shared" si="0"/>
        <v>117</v>
      </c>
      <c r="R11" s="22">
        <f t="shared" si="1"/>
        <v>1.1143637549327963</v>
      </c>
      <c r="S11" s="23">
        <f t="shared" si="2"/>
        <v>0.10471975511965978</v>
      </c>
      <c r="T11" s="23">
        <f t="shared" si="3"/>
        <v>2.0420352248333655</v>
      </c>
      <c r="U11" s="22">
        <f t="shared" si="4"/>
        <v>-0.58176656135869242</v>
      </c>
      <c r="V11" s="22">
        <f t="shared" si="5"/>
        <v>0.73113573311411717</v>
      </c>
      <c r="W11" s="20">
        <v>5.5925000000000002</v>
      </c>
      <c r="X11" s="20">
        <v>23.2</v>
      </c>
      <c r="Y11" s="20">
        <v>62.4</v>
      </c>
      <c r="Z11" s="20">
        <v>14.4</v>
      </c>
      <c r="AA11" s="8">
        <v>2</v>
      </c>
      <c r="AB11" s="8">
        <v>1</v>
      </c>
      <c r="AC11" s="24">
        <v>38185</v>
      </c>
      <c r="AD11" s="19">
        <v>199</v>
      </c>
      <c r="AE11" s="22">
        <v>-0.1001591</v>
      </c>
      <c r="AF11" s="8" t="s">
        <v>41</v>
      </c>
      <c r="AG11" s="8" t="s">
        <v>37</v>
      </c>
      <c r="AH11" s="19">
        <v>3</v>
      </c>
      <c r="AI11" s="4">
        <v>98</v>
      </c>
      <c r="AJ11" s="8">
        <v>1</v>
      </c>
      <c r="AK11" s="20">
        <v>75.517902661339846</v>
      </c>
      <c r="AL11" s="19">
        <v>47</v>
      </c>
      <c r="AM11" s="19">
        <v>47</v>
      </c>
      <c r="AN11" s="19">
        <v>2.1</v>
      </c>
      <c r="AO11" s="14">
        <v>38.4</v>
      </c>
      <c r="AP11" s="19">
        <v>2.11</v>
      </c>
      <c r="AQ11" s="19">
        <v>2.19</v>
      </c>
      <c r="AR11" s="19">
        <v>1.9</v>
      </c>
      <c r="AS11" s="19">
        <v>2.25</v>
      </c>
      <c r="AT11" s="20">
        <v>7.77</v>
      </c>
      <c r="AU11" s="21">
        <v>1.0769288079846573</v>
      </c>
      <c r="AV11" s="25">
        <v>18.90909090909091</v>
      </c>
      <c r="AW11" s="25">
        <v>65.498361733655855</v>
      </c>
      <c r="AX11" s="26">
        <v>41</v>
      </c>
      <c r="AY11" s="27">
        <v>43.333333333333329</v>
      </c>
      <c r="AZ11" s="27">
        <v>55</v>
      </c>
      <c r="BA11" s="27">
        <v>0</v>
      </c>
      <c r="BB11" s="22">
        <v>6.6280190000000003E-2</v>
      </c>
      <c r="BC11" s="21">
        <v>1.8572838</v>
      </c>
      <c r="BD11" s="28">
        <v>1.2</v>
      </c>
      <c r="BE11" s="29">
        <v>3.1167217117488746</v>
      </c>
      <c r="BF11" s="29">
        <v>1.2529718700067292</v>
      </c>
      <c r="BG11" s="19">
        <v>0</v>
      </c>
      <c r="BH11" s="19">
        <v>0</v>
      </c>
      <c r="BI11" s="19">
        <v>0</v>
      </c>
      <c r="BJ11" s="19">
        <v>0</v>
      </c>
      <c r="BK11" s="15">
        <v>0</v>
      </c>
      <c r="BL11" s="15">
        <v>0</v>
      </c>
      <c r="BM11" s="15">
        <v>1</v>
      </c>
      <c r="BN11" s="15">
        <v>7</v>
      </c>
      <c r="BO11" s="15">
        <v>2</v>
      </c>
      <c r="BP11" s="15">
        <v>4</v>
      </c>
      <c r="BQ11" s="15">
        <v>4</v>
      </c>
      <c r="BR11" s="15">
        <v>2</v>
      </c>
      <c r="BS11" s="15">
        <v>4</v>
      </c>
      <c r="BT11" s="27">
        <v>60</v>
      </c>
      <c r="BU11" s="30">
        <v>11</v>
      </c>
      <c r="BV11" s="59">
        <v>60.333333333333336</v>
      </c>
      <c r="BW11" s="20">
        <v>11.333333333333334</v>
      </c>
    </row>
    <row r="12" spans="1:75">
      <c r="A12" s="19" t="s">
        <v>11</v>
      </c>
      <c r="B12" s="19">
        <v>11</v>
      </c>
      <c r="C12" s="19" t="s">
        <v>15</v>
      </c>
      <c r="D12" s="19"/>
      <c r="E12" s="19" t="s">
        <v>16</v>
      </c>
      <c r="F12" s="19" t="s">
        <v>16</v>
      </c>
      <c r="G12" s="19">
        <v>3</v>
      </c>
      <c r="H12" s="8">
        <v>4</v>
      </c>
      <c r="I12" s="20">
        <v>48.9</v>
      </c>
      <c r="J12" s="8">
        <v>44.4</v>
      </c>
      <c r="K12" s="19">
        <v>730</v>
      </c>
      <c r="L12" s="19">
        <v>320</v>
      </c>
      <c r="M12" s="57">
        <v>63.84807</v>
      </c>
      <c r="N12" s="57">
        <v>-142.21893</v>
      </c>
      <c r="O12" s="19">
        <v>5</v>
      </c>
      <c r="P12" s="15">
        <v>310</v>
      </c>
      <c r="Q12" s="19">
        <f t="shared" si="0"/>
        <v>95</v>
      </c>
      <c r="R12" s="22">
        <f t="shared" si="1"/>
        <v>1.1143590425438159</v>
      </c>
      <c r="S12" s="23">
        <f t="shared" si="2"/>
        <v>8.7266462599716474E-2</v>
      </c>
      <c r="T12" s="23">
        <f t="shared" si="3"/>
        <v>1.6580627893946132</v>
      </c>
      <c r="U12" s="22">
        <f t="shared" si="4"/>
        <v>-0.62720177649715292</v>
      </c>
      <c r="V12" s="22">
        <f t="shared" si="5"/>
        <v>0.71688784742392408</v>
      </c>
      <c r="W12" s="20">
        <v>4.5999999999999996</v>
      </c>
      <c r="X12" s="20">
        <v>33.6</v>
      </c>
      <c r="Y12" s="20">
        <v>54.2</v>
      </c>
      <c r="Z12" s="20">
        <v>12.2</v>
      </c>
      <c r="AA12" s="8">
        <v>3</v>
      </c>
      <c r="AB12" s="8">
        <v>1</v>
      </c>
      <c r="AC12" s="24">
        <v>38185</v>
      </c>
      <c r="AD12" s="19">
        <v>199</v>
      </c>
      <c r="AE12" s="22">
        <v>-0.22133140000000001</v>
      </c>
      <c r="AF12" s="8" t="s">
        <v>42</v>
      </c>
      <c r="AG12" s="8" t="s">
        <v>37</v>
      </c>
      <c r="AH12" s="19">
        <v>3</v>
      </c>
      <c r="AI12" s="4">
        <v>100</v>
      </c>
      <c r="AJ12" s="8">
        <v>1</v>
      </c>
      <c r="AK12" s="20">
        <v>38.511852592640722</v>
      </c>
      <c r="AL12" s="19">
        <v>30</v>
      </c>
      <c r="AM12" s="19">
        <v>70</v>
      </c>
      <c r="AN12" s="19">
        <v>3</v>
      </c>
      <c r="AO12" s="14">
        <v>43.333333333333336</v>
      </c>
      <c r="AP12" s="19">
        <v>2.11</v>
      </c>
      <c r="AQ12" s="19">
        <v>1.92</v>
      </c>
      <c r="AR12" s="19">
        <v>2.7</v>
      </c>
      <c r="AS12" s="19">
        <v>1.5</v>
      </c>
      <c r="AT12" s="20">
        <v>5.5</v>
      </c>
      <c r="AU12" s="21">
        <v>0.65176175741581532</v>
      </c>
      <c r="AV12" s="25">
        <v>18.636363636363637</v>
      </c>
      <c r="AW12" s="25">
        <v>69.821460173831255</v>
      </c>
      <c r="AX12" s="26">
        <v>36.363636363636367</v>
      </c>
      <c r="AY12" s="27">
        <v>28.333333333333336</v>
      </c>
      <c r="AZ12" s="27">
        <v>21.666666666666668</v>
      </c>
      <c r="BA12" s="27">
        <v>18.333333333333332</v>
      </c>
      <c r="BB12" s="27"/>
      <c r="BC12" s="27"/>
      <c r="BD12" s="21">
        <v>1.1333333333333333</v>
      </c>
      <c r="BE12" s="29">
        <v>4.6762606648684093</v>
      </c>
      <c r="BF12" s="29">
        <v>3.5266995530423424</v>
      </c>
      <c r="BG12" s="19">
        <v>0</v>
      </c>
      <c r="BH12" s="19">
        <v>0</v>
      </c>
      <c r="BI12" s="19">
        <v>0</v>
      </c>
      <c r="BJ12" s="19">
        <v>0</v>
      </c>
      <c r="BK12" s="15">
        <v>1</v>
      </c>
      <c r="BL12" s="16">
        <v>1</v>
      </c>
      <c r="BM12" s="15">
        <v>2</v>
      </c>
      <c r="BN12" s="15">
        <v>2</v>
      </c>
      <c r="BO12" s="15">
        <v>3</v>
      </c>
      <c r="BP12" s="15">
        <v>4</v>
      </c>
      <c r="BQ12" s="15">
        <v>2</v>
      </c>
      <c r="BR12" s="15">
        <v>3</v>
      </c>
      <c r="BS12" s="15">
        <v>5</v>
      </c>
      <c r="BT12" s="27">
        <v>10</v>
      </c>
      <c r="BU12" s="30">
        <v>57</v>
      </c>
      <c r="BV12" s="59">
        <v>56.666666666666664</v>
      </c>
      <c r="BW12" s="20">
        <v>4.333333333333333</v>
      </c>
    </row>
    <row r="13" spans="1:75">
      <c r="A13" s="19" t="s">
        <v>11</v>
      </c>
      <c r="B13" s="19">
        <v>12</v>
      </c>
      <c r="C13" s="19" t="s">
        <v>15</v>
      </c>
      <c r="D13" s="19"/>
      <c r="E13" s="19" t="s">
        <v>16</v>
      </c>
      <c r="F13" s="19" t="s">
        <v>16</v>
      </c>
      <c r="G13" s="19">
        <v>2</v>
      </c>
      <c r="H13" s="8">
        <v>3</v>
      </c>
      <c r="I13" s="20">
        <v>30.7</v>
      </c>
      <c r="J13" s="8">
        <v>52</v>
      </c>
      <c r="K13" s="19">
        <v>700</v>
      </c>
      <c r="L13" s="19">
        <v>350</v>
      </c>
      <c r="M13" s="57">
        <v>63.821553700000003</v>
      </c>
      <c r="N13" s="57">
        <v>-142.21452930000001</v>
      </c>
      <c r="O13" s="19">
        <v>6</v>
      </c>
      <c r="P13" s="15">
        <v>292</v>
      </c>
      <c r="Q13" s="19">
        <f t="shared" si="0"/>
        <v>113</v>
      </c>
      <c r="R13" s="22">
        <f t="shared" si="1"/>
        <v>1.1138962458033694</v>
      </c>
      <c r="S13" s="23">
        <f t="shared" si="2"/>
        <v>0.10471975511965978</v>
      </c>
      <c r="T13" s="23">
        <f t="shared" si="3"/>
        <v>1.9722220547535925</v>
      </c>
      <c r="U13" s="22">
        <f t="shared" si="4"/>
        <v>-0.5882186170378283</v>
      </c>
      <c r="V13" s="22">
        <f t="shared" si="5"/>
        <v>0.72696243847978415</v>
      </c>
      <c r="W13" s="20">
        <v>5.08</v>
      </c>
      <c r="X13" s="20">
        <v>27.6</v>
      </c>
      <c r="Y13" s="20">
        <v>59.2</v>
      </c>
      <c r="Z13" s="20">
        <v>13.2</v>
      </c>
      <c r="AA13" s="8">
        <v>3</v>
      </c>
      <c r="AB13" s="8">
        <v>1</v>
      </c>
      <c r="AC13" s="24">
        <v>38209</v>
      </c>
      <c r="AD13" s="19">
        <v>223</v>
      </c>
      <c r="AE13" s="22">
        <v>-0.35585600000000001</v>
      </c>
      <c r="AF13" s="8" t="s">
        <v>43</v>
      </c>
      <c r="AG13" s="8" t="s">
        <v>14</v>
      </c>
      <c r="AH13" s="19">
        <v>5</v>
      </c>
      <c r="AI13" s="4">
        <v>100</v>
      </c>
      <c r="AJ13" s="8">
        <v>1</v>
      </c>
      <c r="AK13" s="20">
        <v>72.368341034431367</v>
      </c>
      <c r="AL13" s="19">
        <v>31</v>
      </c>
      <c r="AM13" s="19">
        <v>31</v>
      </c>
      <c r="AN13" s="19">
        <v>2</v>
      </c>
      <c r="AO13" s="14">
        <v>29</v>
      </c>
      <c r="AP13" s="19">
        <v>2.4900000000000002</v>
      </c>
      <c r="AQ13" s="19">
        <v>2.33</v>
      </c>
      <c r="AR13" s="19">
        <v>2.95</v>
      </c>
      <c r="AS13" s="19">
        <v>1.75</v>
      </c>
      <c r="AT13" s="20">
        <v>1.7272727272727273</v>
      </c>
      <c r="AU13" s="21">
        <v>1.2169167706103805</v>
      </c>
      <c r="AV13" s="25">
        <v>12.363636363636363</v>
      </c>
      <c r="AW13" s="25">
        <v>87.119000120079889</v>
      </c>
      <c r="AX13" s="26">
        <v>81.818181818181827</v>
      </c>
      <c r="AY13" s="27">
        <v>1.6666666666666667</v>
      </c>
      <c r="AZ13" s="27">
        <v>90</v>
      </c>
      <c r="BA13" s="27">
        <v>6.666666666666667</v>
      </c>
      <c r="BB13" s="27"/>
      <c r="BC13" s="27"/>
      <c r="BD13" s="21">
        <v>0.35</v>
      </c>
      <c r="BE13" s="29">
        <v>4.3170719048079746</v>
      </c>
      <c r="BF13" s="29">
        <v>0</v>
      </c>
      <c r="BG13" s="19">
        <v>0</v>
      </c>
      <c r="BH13" s="19">
        <v>0</v>
      </c>
      <c r="BI13" s="19">
        <v>0</v>
      </c>
      <c r="BJ13" s="19">
        <v>0</v>
      </c>
      <c r="BK13" s="15">
        <v>0</v>
      </c>
      <c r="BL13" s="15">
        <v>0</v>
      </c>
      <c r="BM13" s="15">
        <v>1</v>
      </c>
      <c r="BN13" s="15">
        <v>7</v>
      </c>
      <c r="BO13" s="15">
        <v>7</v>
      </c>
      <c r="BP13" s="15">
        <v>7</v>
      </c>
      <c r="BQ13" s="15">
        <v>7</v>
      </c>
      <c r="BR13" s="15">
        <v>1</v>
      </c>
      <c r="BS13" s="15">
        <v>5</v>
      </c>
      <c r="BT13" s="27">
        <v>50</v>
      </c>
      <c r="BU13" s="30">
        <v>91</v>
      </c>
      <c r="BV13" s="59">
        <v>57.333333333333336</v>
      </c>
      <c r="BW13" s="20">
        <v>2.6666666666666665</v>
      </c>
    </row>
    <row r="14" spans="1:75">
      <c r="A14" s="19" t="s">
        <v>11</v>
      </c>
      <c r="B14" s="19">
        <v>13</v>
      </c>
      <c r="C14" s="19" t="s">
        <v>18</v>
      </c>
      <c r="D14" s="19" t="s">
        <v>256</v>
      </c>
      <c r="E14" s="19" t="s">
        <v>16</v>
      </c>
      <c r="F14" s="19" t="s">
        <v>16</v>
      </c>
      <c r="G14" s="19">
        <v>2</v>
      </c>
      <c r="H14" s="8">
        <v>3</v>
      </c>
      <c r="I14" s="20">
        <v>26.6</v>
      </c>
      <c r="J14" s="8">
        <v>51.2</v>
      </c>
      <c r="K14" s="19">
        <v>1022</v>
      </c>
      <c r="L14" s="19">
        <v>28</v>
      </c>
      <c r="M14" s="57">
        <v>63.658344999999997</v>
      </c>
      <c r="N14" s="57">
        <v>-142.29002120000001</v>
      </c>
      <c r="O14" s="19">
        <v>8</v>
      </c>
      <c r="P14" s="15">
        <v>282</v>
      </c>
      <c r="Q14" s="19">
        <f t="shared" si="0"/>
        <v>123</v>
      </c>
      <c r="R14" s="22">
        <f t="shared" si="1"/>
        <v>1.1110477166204695</v>
      </c>
      <c r="S14" s="23">
        <f t="shared" si="2"/>
        <v>0.13962634015954636</v>
      </c>
      <c r="T14" s="23">
        <f t="shared" si="3"/>
        <v>2.1467549799530254</v>
      </c>
      <c r="U14" s="22">
        <f t="shared" si="4"/>
        <v>-0.54684714346164454</v>
      </c>
      <c r="V14" s="22">
        <f t="shared" si="5"/>
        <v>0.73231224961630614</v>
      </c>
      <c r="W14" s="20">
        <v>5.2480000000000002</v>
      </c>
      <c r="X14" s="20">
        <v>35.6</v>
      </c>
      <c r="Y14" s="20">
        <v>55.2</v>
      </c>
      <c r="Z14" s="20">
        <v>9.1999999999999993</v>
      </c>
      <c r="AA14" s="8">
        <v>1</v>
      </c>
      <c r="AB14" s="8">
        <v>1</v>
      </c>
      <c r="AC14" s="24">
        <v>38223</v>
      </c>
      <c r="AD14" s="19">
        <v>237</v>
      </c>
      <c r="AE14" s="22">
        <v>7.9123799999999994E-2</v>
      </c>
      <c r="AF14" s="8" t="s">
        <v>41</v>
      </c>
      <c r="AG14" s="8" t="s">
        <v>34</v>
      </c>
      <c r="AH14" s="8">
        <v>2</v>
      </c>
      <c r="AI14" s="4">
        <v>30</v>
      </c>
      <c r="AJ14" s="8">
        <v>3</v>
      </c>
      <c r="AK14" s="20">
        <v>67.030548810982694</v>
      </c>
      <c r="AL14" s="19">
        <v>66</v>
      </c>
      <c r="AM14" s="19">
        <v>66</v>
      </c>
      <c r="AN14" s="19">
        <v>2.1</v>
      </c>
      <c r="AO14" s="14">
        <v>59</v>
      </c>
      <c r="AP14" s="19">
        <v>1.77</v>
      </c>
      <c r="AQ14" s="19">
        <v>1.64</v>
      </c>
      <c r="AR14" s="19">
        <v>2.1800000000000002</v>
      </c>
      <c r="AS14" s="19">
        <v>1</v>
      </c>
      <c r="AT14" s="20">
        <v>11.272727272727273</v>
      </c>
      <c r="AU14" s="21">
        <v>1.206641351303849</v>
      </c>
      <c r="AV14" s="25">
        <v>24.4</v>
      </c>
      <c r="AW14" s="25">
        <v>55.549247106993583</v>
      </c>
      <c r="AX14" s="26">
        <v>19</v>
      </c>
      <c r="AY14" s="27">
        <v>20</v>
      </c>
      <c r="AZ14" s="27">
        <v>6.666666666666667</v>
      </c>
      <c r="BA14" s="27">
        <v>46.666666666666664</v>
      </c>
      <c r="BB14" s="22">
        <v>0.1362141</v>
      </c>
      <c r="BC14" s="21">
        <v>3.6090407600000001</v>
      </c>
      <c r="BD14" s="28">
        <v>0.18333333333333332</v>
      </c>
      <c r="BE14" s="29">
        <v>4.7243663023764997</v>
      </c>
      <c r="BF14" s="29">
        <v>2.9994355860148554</v>
      </c>
      <c r="BG14" s="19">
        <v>0</v>
      </c>
      <c r="BH14" s="19">
        <v>0</v>
      </c>
      <c r="BI14" s="19">
        <v>0</v>
      </c>
      <c r="BJ14" s="19">
        <v>0</v>
      </c>
      <c r="BK14" s="15">
        <v>7</v>
      </c>
      <c r="BL14" s="15">
        <v>7</v>
      </c>
      <c r="BM14" s="15">
        <v>7</v>
      </c>
      <c r="BN14" s="15">
        <v>7</v>
      </c>
      <c r="BO14" s="15">
        <v>7</v>
      </c>
      <c r="BP14" s="15">
        <v>7</v>
      </c>
      <c r="BQ14" s="15">
        <v>7</v>
      </c>
      <c r="BR14" s="15">
        <v>7</v>
      </c>
      <c r="BS14" s="15">
        <v>7</v>
      </c>
      <c r="BT14" s="27">
        <v>1</v>
      </c>
      <c r="BU14" s="30">
        <v>11</v>
      </c>
      <c r="BV14" s="59">
        <v>32</v>
      </c>
      <c r="BW14" s="20">
        <v>9</v>
      </c>
    </row>
    <row r="15" spans="1:75">
      <c r="A15" s="19" t="s">
        <v>11</v>
      </c>
      <c r="B15" s="19">
        <v>14</v>
      </c>
      <c r="C15" s="19" t="s">
        <v>18</v>
      </c>
      <c r="D15" s="19"/>
      <c r="E15" s="19" t="s">
        <v>16</v>
      </c>
      <c r="F15" s="19" t="s">
        <v>16</v>
      </c>
      <c r="G15" s="19">
        <v>2</v>
      </c>
      <c r="H15" s="8">
        <v>3</v>
      </c>
      <c r="I15" s="20">
        <v>23.6</v>
      </c>
      <c r="J15" s="8">
        <v>24.6</v>
      </c>
      <c r="K15" s="19">
        <v>985</v>
      </c>
      <c r="L15" s="19">
        <v>65</v>
      </c>
      <c r="M15" s="57">
        <v>63.630474499999998</v>
      </c>
      <c r="N15" s="57">
        <v>-142.30823129999999</v>
      </c>
      <c r="O15" s="19">
        <v>4</v>
      </c>
      <c r="P15" s="15">
        <v>255</v>
      </c>
      <c r="Q15" s="19">
        <f t="shared" si="0"/>
        <v>150</v>
      </c>
      <c r="R15" s="22">
        <f t="shared" si="1"/>
        <v>1.1105612846312927</v>
      </c>
      <c r="S15" s="23">
        <f t="shared" si="2"/>
        <v>6.9813170079773182E-2</v>
      </c>
      <c r="T15" s="23">
        <f t="shared" si="3"/>
        <v>2.6179938779914944</v>
      </c>
      <c r="U15" s="22">
        <f t="shared" si="4"/>
        <v>-0.57097791983364388</v>
      </c>
      <c r="V15" s="22">
        <f t="shared" si="5"/>
        <v>0.76884221148912812</v>
      </c>
      <c r="W15" s="20">
        <v>4.99</v>
      </c>
      <c r="X15" s="20">
        <v>34</v>
      </c>
      <c r="Y15" s="20">
        <v>54.8</v>
      </c>
      <c r="Z15" s="20">
        <v>11.2</v>
      </c>
      <c r="AA15" s="8">
        <v>2</v>
      </c>
      <c r="AB15" s="8">
        <v>1</v>
      </c>
      <c r="AC15" s="24">
        <v>38180</v>
      </c>
      <c r="AD15" s="19">
        <v>194</v>
      </c>
      <c r="AE15" s="22">
        <v>-0.41770780000000002</v>
      </c>
      <c r="AF15" s="8" t="s">
        <v>44</v>
      </c>
      <c r="AG15" s="8" t="s">
        <v>34</v>
      </c>
      <c r="AH15" s="8">
        <v>2</v>
      </c>
      <c r="AI15" s="4">
        <v>100</v>
      </c>
      <c r="AJ15" s="8">
        <v>3</v>
      </c>
      <c r="AK15" s="20">
        <v>83.01184782940112</v>
      </c>
      <c r="AL15" s="19">
        <v>73</v>
      </c>
      <c r="AM15" s="19">
        <v>73</v>
      </c>
      <c r="AN15" s="19">
        <v>2.1</v>
      </c>
      <c r="AO15" s="14">
        <v>64.75</v>
      </c>
      <c r="AP15" s="19">
        <v>1.98</v>
      </c>
      <c r="AQ15" s="19">
        <v>1.98</v>
      </c>
      <c r="AR15" s="19" t="s">
        <v>16</v>
      </c>
      <c r="AS15" s="19">
        <v>1.5</v>
      </c>
      <c r="AT15" s="20">
        <v>4.3636363636363633</v>
      </c>
      <c r="AU15" s="21">
        <v>0.85145657470660885</v>
      </c>
      <c r="AV15" s="25">
        <v>12.7</v>
      </c>
      <c r="AW15" s="25">
        <v>77.266026371289527</v>
      </c>
      <c r="AX15" s="26">
        <v>52</v>
      </c>
      <c r="AY15" s="27">
        <v>16.666666666666664</v>
      </c>
      <c r="AZ15" s="27">
        <v>6.666666666666667</v>
      </c>
      <c r="BA15" s="27">
        <v>51.666666666666671</v>
      </c>
      <c r="BB15" s="22">
        <v>6.5468689999999996E-2</v>
      </c>
      <c r="BC15" s="21">
        <v>1.9522810799999999</v>
      </c>
      <c r="BD15" s="28">
        <v>0.11666666666666667</v>
      </c>
      <c r="BE15" s="29">
        <v>0.27390760948486015</v>
      </c>
      <c r="BF15" s="29">
        <v>0.26107943948270179</v>
      </c>
      <c r="BG15" s="19">
        <v>0</v>
      </c>
      <c r="BH15" s="19">
        <v>0</v>
      </c>
      <c r="BI15" s="19">
        <v>0</v>
      </c>
      <c r="BJ15" s="19">
        <v>0</v>
      </c>
      <c r="BK15" s="15">
        <v>4</v>
      </c>
      <c r="BL15" s="15">
        <v>4</v>
      </c>
      <c r="BM15" s="15">
        <v>7</v>
      </c>
      <c r="BN15" s="15">
        <v>7</v>
      </c>
      <c r="BO15" s="15">
        <v>5</v>
      </c>
      <c r="BP15" s="15">
        <v>5</v>
      </c>
      <c r="BQ15" s="15">
        <v>5</v>
      </c>
      <c r="BR15" s="15">
        <v>4</v>
      </c>
      <c r="BS15" s="15">
        <v>4</v>
      </c>
      <c r="BT15" s="27">
        <v>0.3</v>
      </c>
      <c r="BU15" s="30">
        <v>45</v>
      </c>
      <c r="BV15" s="59">
        <v>30.333333333333332</v>
      </c>
      <c r="BW15" s="20">
        <v>4.666666666666667</v>
      </c>
    </row>
    <row r="16" spans="1:75">
      <c r="A16" s="19" t="s">
        <v>11</v>
      </c>
      <c r="B16" s="19">
        <v>15</v>
      </c>
      <c r="C16" s="19" t="s">
        <v>15</v>
      </c>
      <c r="D16" s="19"/>
      <c r="E16" s="19" t="s">
        <v>16</v>
      </c>
      <c r="F16" s="19" t="s">
        <v>16</v>
      </c>
      <c r="G16" s="19">
        <v>2</v>
      </c>
      <c r="H16" s="8">
        <v>2</v>
      </c>
      <c r="I16" s="20">
        <v>24.9</v>
      </c>
      <c r="J16" s="8">
        <v>39.4</v>
      </c>
      <c r="K16" s="19">
        <v>930</v>
      </c>
      <c r="L16" s="19">
        <v>120</v>
      </c>
      <c r="M16" s="57">
        <v>63.625298800000003</v>
      </c>
      <c r="N16" s="57">
        <v>-142.32311820000001</v>
      </c>
      <c r="O16" s="19">
        <v>5</v>
      </c>
      <c r="P16" s="15">
        <v>231</v>
      </c>
      <c r="Q16" s="19">
        <f t="shared" si="0"/>
        <v>174</v>
      </c>
      <c r="R16" s="22">
        <f t="shared" si="1"/>
        <v>1.1104709516251972</v>
      </c>
      <c r="S16" s="23">
        <f t="shared" si="2"/>
        <v>8.7266462599716474E-2</v>
      </c>
      <c r="T16" s="23">
        <f t="shared" si="3"/>
        <v>3.0368728984701332</v>
      </c>
      <c r="U16" s="22">
        <f t="shared" si="4"/>
        <v>-0.55413357123147888</v>
      </c>
      <c r="V16" s="22">
        <f t="shared" si="5"/>
        <v>0.79184609705747377</v>
      </c>
      <c r="W16" s="20">
        <v>4.17</v>
      </c>
      <c r="X16" s="20">
        <v>31</v>
      </c>
      <c r="Y16" s="20">
        <v>51.8</v>
      </c>
      <c r="Z16" s="20">
        <v>17.2</v>
      </c>
      <c r="AA16" s="8">
        <v>2</v>
      </c>
      <c r="AB16" s="8">
        <v>0</v>
      </c>
      <c r="AC16" s="24">
        <v>38172</v>
      </c>
      <c r="AD16" s="19">
        <v>186</v>
      </c>
      <c r="AE16" s="22">
        <v>-0.40651229999999999</v>
      </c>
      <c r="AF16" s="8" t="s">
        <v>45</v>
      </c>
      <c r="AG16" s="8" t="s">
        <v>34</v>
      </c>
      <c r="AH16" s="19">
        <v>2</v>
      </c>
      <c r="AI16" s="4">
        <v>100</v>
      </c>
      <c r="AJ16" s="8">
        <v>4</v>
      </c>
      <c r="AK16" s="20">
        <v>87.186016277302699</v>
      </c>
      <c r="AL16" s="19">
        <v>98</v>
      </c>
      <c r="AM16" s="19">
        <v>98</v>
      </c>
      <c r="AN16" s="19">
        <v>2</v>
      </c>
      <c r="AO16" s="14">
        <v>92.2</v>
      </c>
      <c r="AP16" s="19">
        <v>2.54</v>
      </c>
      <c r="AQ16" s="19">
        <v>2.31</v>
      </c>
      <c r="AR16" s="19">
        <v>3</v>
      </c>
      <c r="AS16" s="19">
        <v>2.25</v>
      </c>
      <c r="AT16" s="20">
        <v>4.3181818181818183</v>
      </c>
      <c r="AU16" s="21">
        <v>0.99238094731727788</v>
      </c>
      <c r="AV16" s="25">
        <v>16.600000000000001</v>
      </c>
      <c r="AW16" s="25">
        <v>74.3</v>
      </c>
      <c r="AX16" s="26">
        <v>45.45</v>
      </c>
      <c r="AY16" s="27">
        <v>49.445564516129032</v>
      </c>
      <c r="AZ16" s="27">
        <v>6.401209677419355</v>
      </c>
      <c r="BA16" s="27">
        <v>34.627016129032256</v>
      </c>
      <c r="BB16" s="27"/>
      <c r="BC16" s="27"/>
      <c r="BD16" s="21">
        <v>0.68333333333333335</v>
      </c>
      <c r="BE16" s="29">
        <v>14.85358096586644</v>
      </c>
      <c r="BF16" s="29">
        <v>14.098420631759792</v>
      </c>
      <c r="BG16" s="19">
        <v>0</v>
      </c>
      <c r="BH16" s="19">
        <v>0</v>
      </c>
      <c r="BI16" s="19">
        <v>0</v>
      </c>
      <c r="BJ16" s="19">
        <v>0</v>
      </c>
      <c r="BK16" s="15">
        <v>3</v>
      </c>
      <c r="BL16" s="15">
        <v>3</v>
      </c>
      <c r="BM16" s="15">
        <v>4</v>
      </c>
      <c r="BN16" s="15">
        <v>4</v>
      </c>
      <c r="BO16" s="15">
        <v>3</v>
      </c>
      <c r="BP16" s="15">
        <v>3</v>
      </c>
      <c r="BQ16" s="15">
        <v>3</v>
      </c>
      <c r="BR16" s="15">
        <v>3</v>
      </c>
      <c r="BS16" s="15">
        <v>7</v>
      </c>
      <c r="BT16" s="27">
        <v>0</v>
      </c>
      <c r="BU16" s="30">
        <v>6</v>
      </c>
      <c r="BV16" s="59">
        <v>24.333333333333332</v>
      </c>
      <c r="BW16" s="20">
        <v>0</v>
      </c>
    </row>
    <row r="17" spans="1:75">
      <c r="A17" s="19" t="s">
        <v>11</v>
      </c>
      <c r="B17" s="19">
        <v>16</v>
      </c>
      <c r="C17" s="19" t="s">
        <v>15</v>
      </c>
      <c r="D17" s="19"/>
      <c r="E17" s="19" t="s">
        <v>16</v>
      </c>
      <c r="F17" s="19" t="s">
        <v>16</v>
      </c>
      <c r="G17" s="19">
        <v>2</v>
      </c>
      <c r="H17" s="8">
        <v>3</v>
      </c>
      <c r="I17" s="20">
        <v>59.8</v>
      </c>
      <c r="J17" s="8">
        <v>67.400000000000006</v>
      </c>
      <c r="K17" s="19">
        <v>950</v>
      </c>
      <c r="L17" s="19">
        <v>100</v>
      </c>
      <c r="M17" s="57">
        <v>63.585127700000001</v>
      </c>
      <c r="N17" s="57">
        <v>-142.36121800000001</v>
      </c>
      <c r="O17" s="19">
        <v>4</v>
      </c>
      <c r="P17" s="15">
        <v>185</v>
      </c>
      <c r="Q17" s="19">
        <f t="shared" si="0"/>
        <v>140</v>
      </c>
      <c r="R17" s="22">
        <f t="shared" si="1"/>
        <v>1.1097698336660493</v>
      </c>
      <c r="S17" s="23">
        <f t="shared" si="2"/>
        <v>6.9813170079773182E-2</v>
      </c>
      <c r="T17" s="23">
        <f t="shared" si="3"/>
        <v>2.4434609527920612</v>
      </c>
      <c r="U17" s="22">
        <f t="shared" si="4"/>
        <v>-0.57490387802651854</v>
      </c>
      <c r="V17" s="22">
        <f t="shared" si="5"/>
        <v>0.80282082711602087</v>
      </c>
      <c r="W17" s="20">
        <v>6.03</v>
      </c>
      <c r="X17" s="20">
        <v>28</v>
      </c>
      <c r="Y17" s="20">
        <v>50.8</v>
      </c>
      <c r="Z17" s="20">
        <v>21.2</v>
      </c>
      <c r="AA17" s="8">
        <v>2</v>
      </c>
      <c r="AB17" s="8">
        <v>0</v>
      </c>
      <c r="AC17" s="24">
        <v>38163</v>
      </c>
      <c r="AD17" s="19">
        <v>175</v>
      </c>
      <c r="AE17" s="22">
        <v>-0.47100839999999999</v>
      </c>
      <c r="AF17" s="8" t="s">
        <v>46</v>
      </c>
      <c r="AG17" s="8" t="s">
        <v>34</v>
      </c>
      <c r="AH17" s="19">
        <v>2</v>
      </c>
      <c r="AI17" s="4">
        <v>100</v>
      </c>
      <c r="AJ17" s="8">
        <v>4</v>
      </c>
      <c r="AK17" s="20">
        <v>77.947392383226813</v>
      </c>
      <c r="AL17" s="19">
        <v>95</v>
      </c>
      <c r="AM17" s="19">
        <v>183</v>
      </c>
      <c r="AN17" s="19">
        <v>3</v>
      </c>
      <c r="AO17" s="14">
        <v>143.80000000000001</v>
      </c>
      <c r="AP17" s="19">
        <v>1.94</v>
      </c>
      <c r="AQ17" s="19">
        <v>1.58</v>
      </c>
      <c r="AR17" s="19">
        <v>3</v>
      </c>
      <c r="AS17" s="19">
        <v>1.25</v>
      </c>
      <c r="AT17" s="20">
        <v>11.318181818181818</v>
      </c>
      <c r="AU17" s="21">
        <v>0.45963851035421521</v>
      </c>
      <c r="AV17" s="25">
        <v>22.272727272727273</v>
      </c>
      <c r="AW17" s="25">
        <v>76.193746561062909</v>
      </c>
      <c r="AX17" s="26">
        <v>27.27272727272727</v>
      </c>
      <c r="AY17" s="27">
        <v>28.96551724137931</v>
      </c>
      <c r="AZ17" s="27">
        <v>16.896551724137929</v>
      </c>
      <c r="BA17" s="27">
        <v>45.804597701149426</v>
      </c>
      <c r="BB17" s="27"/>
      <c r="BC17" s="27"/>
      <c r="BD17" s="21">
        <v>0.98333333333333328</v>
      </c>
      <c r="BE17" s="29">
        <v>19.120387388216972</v>
      </c>
      <c r="BF17" s="29">
        <v>16.644288778412623</v>
      </c>
      <c r="BG17" s="19">
        <v>0</v>
      </c>
      <c r="BH17" s="19">
        <v>0</v>
      </c>
      <c r="BI17" s="19">
        <v>0</v>
      </c>
      <c r="BJ17" s="19">
        <v>0</v>
      </c>
      <c r="BK17" s="15">
        <v>5</v>
      </c>
      <c r="BL17" s="15">
        <v>6</v>
      </c>
      <c r="BM17" s="15">
        <v>7</v>
      </c>
      <c r="BN17" s="15">
        <v>7</v>
      </c>
      <c r="BO17" s="15">
        <v>5</v>
      </c>
      <c r="BP17" s="15">
        <v>5</v>
      </c>
      <c r="BQ17" s="15">
        <v>5</v>
      </c>
      <c r="BR17" s="15">
        <v>3</v>
      </c>
      <c r="BS17" s="15">
        <v>4</v>
      </c>
      <c r="BT17" s="27">
        <v>1</v>
      </c>
      <c r="BU17" s="30">
        <v>31</v>
      </c>
      <c r="BV17" s="59">
        <v>72.666666666666671</v>
      </c>
      <c r="BW17" s="20">
        <v>6.666666666666667</v>
      </c>
    </row>
    <row r="18" spans="1:75">
      <c r="A18" s="19" t="s">
        <v>11</v>
      </c>
      <c r="B18" s="19">
        <v>17</v>
      </c>
      <c r="C18" s="19" t="s">
        <v>15</v>
      </c>
      <c r="D18" s="19"/>
      <c r="E18" s="19" t="s">
        <v>16</v>
      </c>
      <c r="F18" s="19" t="s">
        <v>16</v>
      </c>
      <c r="G18" s="19">
        <v>4</v>
      </c>
      <c r="H18" s="8">
        <v>5</v>
      </c>
      <c r="I18" s="20">
        <v>51.222222222222221</v>
      </c>
      <c r="J18" s="8">
        <v>46</v>
      </c>
      <c r="K18" s="19">
        <v>860</v>
      </c>
      <c r="L18" s="19">
        <v>190</v>
      </c>
      <c r="M18" s="57">
        <v>63.563095400000002</v>
      </c>
      <c r="N18" s="57">
        <v>-142.37180319999999</v>
      </c>
      <c r="O18" s="19">
        <v>7</v>
      </c>
      <c r="P18" s="15">
        <v>312</v>
      </c>
      <c r="Q18" s="19">
        <f t="shared" si="0"/>
        <v>93</v>
      </c>
      <c r="R18" s="22">
        <f t="shared" si="1"/>
        <v>1.1093852974892622</v>
      </c>
      <c r="S18" s="23">
        <f t="shared" si="2"/>
        <v>0.12217304763960307</v>
      </c>
      <c r="T18" s="23">
        <f t="shared" si="3"/>
        <v>1.6231562043547265</v>
      </c>
      <c r="U18" s="22">
        <f t="shared" si="4"/>
        <v>-0.62206721832508216</v>
      </c>
      <c r="V18" s="22">
        <f t="shared" si="5"/>
        <v>0.70089211432856691</v>
      </c>
      <c r="W18" s="20">
        <v>4.5999999999999996</v>
      </c>
      <c r="X18" s="20">
        <v>28.4</v>
      </c>
      <c r="Y18" s="20">
        <v>58.4</v>
      </c>
      <c r="Z18" s="20">
        <v>13.2</v>
      </c>
      <c r="AA18" s="8">
        <v>5</v>
      </c>
      <c r="AB18" s="8">
        <v>2</v>
      </c>
      <c r="AC18" s="24">
        <v>38163</v>
      </c>
      <c r="AD18" s="19">
        <v>175</v>
      </c>
      <c r="AE18" s="22">
        <v>-0.21749450000000001</v>
      </c>
      <c r="AF18" s="8" t="s">
        <v>35</v>
      </c>
      <c r="AG18" s="8" t="s">
        <v>17</v>
      </c>
      <c r="AH18" s="19">
        <v>1</v>
      </c>
      <c r="AI18" s="4">
        <v>100</v>
      </c>
      <c r="AJ18" s="8">
        <v>2</v>
      </c>
      <c r="AK18" s="20">
        <v>82.544467350022288</v>
      </c>
      <c r="AL18" s="19">
        <v>155</v>
      </c>
      <c r="AM18" s="19">
        <v>181</v>
      </c>
      <c r="AN18" s="19">
        <v>3</v>
      </c>
      <c r="AO18" s="14">
        <v>148.6</v>
      </c>
      <c r="AP18" s="19">
        <v>1.91</v>
      </c>
      <c r="AQ18" s="19">
        <v>1.54</v>
      </c>
      <c r="AR18" s="19">
        <v>3</v>
      </c>
      <c r="AS18" s="19">
        <v>1</v>
      </c>
      <c r="AT18" s="20">
        <v>27.545454545454547</v>
      </c>
      <c r="AU18" s="21">
        <v>0.48925486525013817</v>
      </c>
      <c r="AV18" s="25">
        <v>26.181818181818183</v>
      </c>
      <c r="AW18" s="25">
        <v>6.4936259934065985</v>
      </c>
      <c r="AX18" s="26">
        <v>0</v>
      </c>
      <c r="AY18" s="27">
        <v>18.333333333333332</v>
      </c>
      <c r="AZ18" s="27">
        <v>3.3333333333333335</v>
      </c>
      <c r="BA18" s="27">
        <v>73.333333333333343</v>
      </c>
      <c r="BB18" s="27"/>
      <c r="BC18" s="27"/>
      <c r="BD18" s="21">
        <v>2.25</v>
      </c>
      <c r="BE18" s="29">
        <v>5.9630046559012273</v>
      </c>
      <c r="BF18" s="29">
        <v>5.6031613973712977</v>
      </c>
      <c r="BG18" s="19">
        <v>0</v>
      </c>
      <c r="BH18" s="19">
        <v>0</v>
      </c>
      <c r="BI18" s="19">
        <v>0</v>
      </c>
      <c r="BJ18" s="19">
        <v>0</v>
      </c>
      <c r="BK18" s="15">
        <v>3</v>
      </c>
      <c r="BL18" s="15">
        <v>3</v>
      </c>
      <c r="BM18" s="15">
        <v>7</v>
      </c>
      <c r="BN18" s="15">
        <v>7</v>
      </c>
      <c r="BO18" s="15">
        <v>4</v>
      </c>
      <c r="BP18" s="15">
        <v>7</v>
      </c>
      <c r="BQ18" s="15">
        <v>7</v>
      </c>
      <c r="BR18" s="15">
        <v>7</v>
      </c>
      <c r="BS18" s="15">
        <v>7</v>
      </c>
      <c r="BT18" s="27">
        <v>1</v>
      </c>
      <c r="BU18" s="30">
        <v>35</v>
      </c>
      <c r="BV18" s="59">
        <v>74</v>
      </c>
      <c r="BW18" s="20">
        <v>15.666666666666666</v>
      </c>
    </row>
    <row r="19" spans="1:75">
      <c r="A19" s="19" t="s">
        <v>11</v>
      </c>
      <c r="B19" s="19">
        <v>18</v>
      </c>
      <c r="C19" s="19" t="s">
        <v>15</v>
      </c>
      <c r="D19" s="19"/>
      <c r="E19" s="19" t="s">
        <v>16</v>
      </c>
      <c r="F19" s="19" t="s">
        <v>16</v>
      </c>
      <c r="G19" s="19">
        <v>3</v>
      </c>
      <c r="H19" s="8">
        <v>3</v>
      </c>
      <c r="I19" s="20">
        <v>42.1</v>
      </c>
      <c r="J19" s="8">
        <v>45.8</v>
      </c>
      <c r="K19" s="19">
        <v>860</v>
      </c>
      <c r="L19" s="19">
        <v>190</v>
      </c>
      <c r="M19" s="57">
        <v>63.562326400000003</v>
      </c>
      <c r="N19" s="57">
        <v>-142.372478</v>
      </c>
      <c r="O19" s="19">
        <v>7</v>
      </c>
      <c r="P19" s="15">
        <v>355</v>
      </c>
      <c r="Q19" s="19">
        <f t="shared" si="0"/>
        <v>50</v>
      </c>
      <c r="R19" s="22">
        <f t="shared" si="1"/>
        <v>1.1093718759073143</v>
      </c>
      <c r="S19" s="23">
        <f t="shared" si="2"/>
        <v>0.12217304763960307</v>
      </c>
      <c r="T19" s="23">
        <f t="shared" si="3"/>
        <v>0.87266462599716477</v>
      </c>
      <c r="U19" s="22">
        <f t="shared" si="4"/>
        <v>-0.737056460402992</v>
      </c>
      <c r="V19" s="22">
        <f t="shared" si="5"/>
        <v>0.67497521878798017</v>
      </c>
      <c r="W19" s="20">
        <v>4.29</v>
      </c>
      <c r="X19" s="20">
        <v>30</v>
      </c>
      <c r="Y19" s="20">
        <v>65.8</v>
      </c>
      <c r="Z19" s="20">
        <v>4.2</v>
      </c>
      <c r="AA19" s="8">
        <v>2</v>
      </c>
      <c r="AB19" s="8">
        <v>0</v>
      </c>
      <c r="AC19" s="24">
        <v>38163</v>
      </c>
      <c r="AD19" s="19">
        <v>175</v>
      </c>
      <c r="AE19" s="22">
        <v>-0.49299680000000001</v>
      </c>
      <c r="AF19" s="8" t="s">
        <v>45</v>
      </c>
      <c r="AG19" s="8" t="s">
        <v>34</v>
      </c>
      <c r="AH19" s="19">
        <v>2</v>
      </c>
      <c r="AI19" s="4">
        <v>100</v>
      </c>
      <c r="AJ19" s="8">
        <v>3</v>
      </c>
      <c r="AK19" s="20">
        <v>86.48168392476876</v>
      </c>
      <c r="AL19" s="19">
        <v>115</v>
      </c>
      <c r="AM19" s="19">
        <v>240</v>
      </c>
      <c r="AN19" s="19">
        <v>3</v>
      </c>
      <c r="AO19" s="14">
        <v>198.6</v>
      </c>
      <c r="AP19" s="33">
        <v>2.28125</v>
      </c>
      <c r="AQ19" s="33">
        <v>2.125</v>
      </c>
      <c r="AR19" s="33">
        <v>2.75</v>
      </c>
      <c r="AS19" s="33">
        <v>1.75</v>
      </c>
      <c r="AT19" s="20">
        <v>11.318181818181818</v>
      </c>
      <c r="AU19" s="21">
        <v>0.44584463557786969</v>
      </c>
      <c r="AV19" s="25">
        <v>21.136363636363637</v>
      </c>
      <c r="AW19" s="25">
        <v>52.288886854060941</v>
      </c>
      <c r="AX19" s="26">
        <v>0</v>
      </c>
      <c r="AY19" s="27">
        <v>47.753456221198157</v>
      </c>
      <c r="AZ19" s="27">
        <v>0</v>
      </c>
      <c r="BA19" s="27">
        <v>40.092165898617509</v>
      </c>
      <c r="BB19" s="27"/>
      <c r="BC19" s="27"/>
      <c r="BD19" s="21">
        <v>0.4</v>
      </c>
      <c r="BE19" s="29">
        <v>8.8132145908705635</v>
      </c>
      <c r="BF19" s="29">
        <v>6.6214301162160876</v>
      </c>
      <c r="BG19" s="19">
        <v>0</v>
      </c>
      <c r="BH19" s="19">
        <v>0</v>
      </c>
      <c r="BI19" s="19">
        <v>0</v>
      </c>
      <c r="BJ19" s="19">
        <v>0</v>
      </c>
      <c r="BK19" s="15">
        <v>3</v>
      </c>
      <c r="BL19" s="15">
        <v>3</v>
      </c>
      <c r="BM19" s="15">
        <v>7</v>
      </c>
      <c r="BN19" s="15">
        <v>7</v>
      </c>
      <c r="BO19" s="15">
        <v>4</v>
      </c>
      <c r="BP19" s="15">
        <v>7</v>
      </c>
      <c r="BQ19" s="15">
        <v>7</v>
      </c>
      <c r="BR19" s="15">
        <v>7</v>
      </c>
      <c r="BS19" s="15">
        <v>7</v>
      </c>
      <c r="BT19" s="27">
        <v>0.3</v>
      </c>
      <c r="BU19" s="30">
        <v>18</v>
      </c>
      <c r="BV19" s="59">
        <v>45</v>
      </c>
      <c r="BW19" s="20">
        <v>1.3333333333333333</v>
      </c>
    </row>
    <row r="20" spans="1:75">
      <c r="A20" s="19" t="s">
        <v>11</v>
      </c>
      <c r="B20" s="19">
        <v>19</v>
      </c>
      <c r="C20" s="19" t="s">
        <v>12</v>
      </c>
      <c r="D20" s="19"/>
      <c r="E20" s="19" t="s">
        <v>19</v>
      </c>
      <c r="F20" s="19" t="s">
        <v>17</v>
      </c>
      <c r="G20" s="19">
        <v>2</v>
      </c>
      <c r="H20" s="8">
        <v>2</v>
      </c>
      <c r="I20" s="20">
        <v>23.6</v>
      </c>
      <c r="J20" s="8">
        <v>27.6</v>
      </c>
      <c r="K20" s="19">
        <v>890</v>
      </c>
      <c r="L20" s="19">
        <v>160</v>
      </c>
      <c r="M20" s="57">
        <v>63.539876599999999</v>
      </c>
      <c r="N20" s="57">
        <v>-142.38962369999999</v>
      </c>
      <c r="O20" s="19">
        <v>0</v>
      </c>
      <c r="P20" s="15">
        <v>90</v>
      </c>
      <c r="Q20" s="19">
        <f t="shared" si="0"/>
        <v>45</v>
      </c>
      <c r="R20" s="22">
        <f t="shared" si="1"/>
        <v>1.1089800529809</v>
      </c>
      <c r="S20" s="23">
        <f t="shared" si="2"/>
        <v>0</v>
      </c>
      <c r="T20" s="23">
        <f t="shared" si="3"/>
        <v>0.78539816339744828</v>
      </c>
      <c r="U20" s="22">
        <f t="shared" si="4"/>
        <v>-0.63447395182647082</v>
      </c>
      <c r="V20" s="22">
        <f t="shared" si="5"/>
        <v>0.75995377994105684</v>
      </c>
      <c r="W20" s="20">
        <v>4.7474999999999996</v>
      </c>
      <c r="X20" s="20">
        <v>22</v>
      </c>
      <c r="Y20" s="20">
        <v>70.8</v>
      </c>
      <c r="Z20" s="20">
        <v>7.2</v>
      </c>
      <c r="AA20" s="8">
        <v>4</v>
      </c>
      <c r="AB20" s="8">
        <v>0</v>
      </c>
      <c r="AC20" s="24">
        <v>38163</v>
      </c>
      <c r="AD20" s="19">
        <v>175</v>
      </c>
      <c r="AE20" s="22">
        <v>-0.49225669999999999</v>
      </c>
      <c r="AF20" s="8" t="s">
        <v>44</v>
      </c>
      <c r="AG20" s="8" t="s">
        <v>34</v>
      </c>
      <c r="AH20" s="19">
        <v>2</v>
      </c>
      <c r="AI20" s="4">
        <v>100</v>
      </c>
      <c r="AJ20" s="8">
        <v>4</v>
      </c>
      <c r="AK20" s="20">
        <v>86.869709621977222</v>
      </c>
      <c r="AL20" s="19">
        <v>95</v>
      </c>
      <c r="AM20" s="19">
        <v>95</v>
      </c>
      <c r="AN20" s="19">
        <v>2</v>
      </c>
      <c r="AO20" s="14">
        <v>90.2</v>
      </c>
      <c r="AP20" s="19">
        <v>2.4500000000000002</v>
      </c>
      <c r="AQ20" s="19">
        <v>2.0299999999999998</v>
      </c>
      <c r="AR20" s="19">
        <v>2.96</v>
      </c>
      <c r="AS20" s="19">
        <v>1.25</v>
      </c>
      <c r="AT20" s="20">
        <v>7.5454545454545459</v>
      </c>
      <c r="AU20" s="21">
        <v>0.68638227474684976</v>
      </c>
      <c r="AV20" s="25">
        <v>18.681818181818183</v>
      </c>
      <c r="AW20" s="25">
        <v>72.197257139770514</v>
      </c>
      <c r="AX20" s="26">
        <v>23</v>
      </c>
      <c r="AY20" s="27">
        <v>76.666666666666657</v>
      </c>
      <c r="AZ20" s="27">
        <v>3.3333333333333335</v>
      </c>
      <c r="BA20" s="27">
        <v>20</v>
      </c>
      <c r="BB20" s="22">
        <v>0.10881895</v>
      </c>
      <c r="BC20" s="21">
        <v>3.3358105299999998</v>
      </c>
      <c r="BD20" s="28">
        <v>0.57499999999999996</v>
      </c>
      <c r="BE20" s="29">
        <v>18.677161024673019</v>
      </c>
      <c r="BF20" s="29">
        <v>18.473153851730537</v>
      </c>
      <c r="BG20" s="19">
        <v>0</v>
      </c>
      <c r="BH20" s="19">
        <v>0</v>
      </c>
      <c r="BI20" s="19">
        <v>0</v>
      </c>
      <c r="BJ20" s="19">
        <v>0</v>
      </c>
      <c r="BK20" s="15">
        <v>6</v>
      </c>
      <c r="BL20" s="15">
        <v>7</v>
      </c>
      <c r="BM20" s="15">
        <v>7</v>
      </c>
      <c r="BN20" s="15">
        <v>7</v>
      </c>
      <c r="BO20" s="15">
        <v>7</v>
      </c>
      <c r="BP20" s="15">
        <v>7</v>
      </c>
      <c r="BQ20" s="15">
        <v>7</v>
      </c>
      <c r="BR20" s="15">
        <v>7</v>
      </c>
      <c r="BS20" s="15">
        <v>7</v>
      </c>
      <c r="BT20" s="27">
        <v>0.3</v>
      </c>
      <c r="BU20" s="30">
        <v>6</v>
      </c>
      <c r="BV20" s="59">
        <v>23</v>
      </c>
      <c r="BW20" s="20">
        <v>10.666666666666666</v>
      </c>
    </row>
    <row r="21" spans="1:75">
      <c r="A21" s="19" t="s">
        <v>11</v>
      </c>
      <c r="B21" s="19">
        <v>20</v>
      </c>
      <c r="C21" s="19" t="s">
        <v>15</v>
      </c>
      <c r="D21" s="19"/>
      <c r="E21" s="19" t="s">
        <v>16</v>
      </c>
      <c r="F21" s="19" t="s">
        <v>16</v>
      </c>
      <c r="G21" s="19">
        <v>3</v>
      </c>
      <c r="H21" s="8">
        <v>3</v>
      </c>
      <c r="I21" s="20">
        <v>38.4</v>
      </c>
      <c r="J21" s="8">
        <v>41.6</v>
      </c>
      <c r="K21" s="19">
        <v>820</v>
      </c>
      <c r="L21" s="19">
        <v>230</v>
      </c>
      <c r="M21" s="57">
        <v>63.526251100000003</v>
      </c>
      <c r="N21" s="57">
        <v>-142.39376189999999</v>
      </c>
      <c r="O21" s="19">
        <v>2</v>
      </c>
      <c r="P21" s="15">
        <v>210</v>
      </c>
      <c r="Q21" s="19">
        <f t="shared" si="0"/>
        <v>165</v>
      </c>
      <c r="R21" s="22">
        <f t="shared" si="1"/>
        <v>1.1087422431436695</v>
      </c>
      <c r="S21" s="23">
        <f t="shared" si="2"/>
        <v>3.4906585039886591E-2</v>
      </c>
      <c r="T21" s="23">
        <f t="shared" si="3"/>
        <v>2.8797932657906435</v>
      </c>
      <c r="U21" s="22">
        <f t="shared" si="4"/>
        <v>-0.59998494988019724</v>
      </c>
      <c r="V21" s="22">
        <f t="shared" si="5"/>
        <v>0.7792873662036971</v>
      </c>
      <c r="W21" s="20">
        <v>5.23</v>
      </c>
      <c r="X21" s="20">
        <v>16</v>
      </c>
      <c r="Y21" s="20">
        <v>68.8</v>
      </c>
      <c r="Z21" s="20">
        <v>15.2</v>
      </c>
      <c r="AA21" s="8">
        <v>2</v>
      </c>
      <c r="AB21" s="8">
        <v>3</v>
      </c>
      <c r="AC21" s="24">
        <v>38162</v>
      </c>
      <c r="AD21" s="19">
        <v>176</v>
      </c>
      <c r="AE21" s="22">
        <v>-0.44639139999999999</v>
      </c>
      <c r="AF21" s="8" t="s">
        <v>47</v>
      </c>
      <c r="AG21" s="8" t="s">
        <v>34</v>
      </c>
      <c r="AH21" s="19">
        <v>2</v>
      </c>
      <c r="AI21" s="4">
        <v>100</v>
      </c>
      <c r="AJ21" s="8">
        <v>4</v>
      </c>
      <c r="AK21" s="20">
        <v>98.768722069913665</v>
      </c>
      <c r="AL21" s="19">
        <v>102</v>
      </c>
      <c r="AM21" s="19">
        <v>102</v>
      </c>
      <c r="AN21" s="19">
        <v>2</v>
      </c>
      <c r="AO21" s="14">
        <v>98</v>
      </c>
      <c r="AP21" s="19">
        <v>2.2799999999999998</v>
      </c>
      <c r="AQ21" s="19">
        <v>2.04</v>
      </c>
      <c r="AR21" s="19">
        <v>3</v>
      </c>
      <c r="AS21" s="19">
        <v>1.75</v>
      </c>
      <c r="AT21" s="20">
        <v>12.454545454545455</v>
      </c>
      <c r="AU21" s="21">
        <v>0.18436979474912543</v>
      </c>
      <c r="AV21" s="25">
        <v>18.727272727272727</v>
      </c>
      <c r="AW21" s="25">
        <v>40.336696543335506</v>
      </c>
      <c r="AX21" s="26">
        <v>0</v>
      </c>
      <c r="AY21" s="27">
        <v>60</v>
      </c>
      <c r="AZ21" s="27">
        <v>0</v>
      </c>
      <c r="BA21" s="27">
        <v>25</v>
      </c>
      <c r="BB21" s="27"/>
      <c r="BC21" s="27"/>
      <c r="BD21" s="21">
        <v>1.4</v>
      </c>
      <c r="BE21" s="29">
        <v>8.3708608919526046</v>
      </c>
      <c r="BF21" s="29">
        <v>3.9876410084940459</v>
      </c>
      <c r="BG21" s="19">
        <v>0</v>
      </c>
      <c r="BH21" s="19">
        <v>0</v>
      </c>
      <c r="BI21" s="19">
        <v>0</v>
      </c>
      <c r="BJ21" s="19">
        <v>0</v>
      </c>
      <c r="BK21" s="15">
        <v>3</v>
      </c>
      <c r="BL21" s="15">
        <v>7</v>
      </c>
      <c r="BM21" s="15">
        <v>7</v>
      </c>
      <c r="BN21" s="15">
        <v>7</v>
      </c>
      <c r="BO21" s="15">
        <v>7</v>
      </c>
      <c r="BP21" s="15">
        <v>7</v>
      </c>
      <c r="BQ21" s="15">
        <v>7</v>
      </c>
      <c r="BR21" s="15">
        <v>7</v>
      </c>
      <c r="BS21" s="15">
        <v>7</v>
      </c>
      <c r="BT21" s="27">
        <v>4</v>
      </c>
      <c r="BU21" s="30">
        <v>15</v>
      </c>
      <c r="BV21" s="59">
        <v>44</v>
      </c>
      <c r="BW21" s="20">
        <v>8.3333333333333339</v>
      </c>
    </row>
    <row r="22" spans="1:75">
      <c r="A22" s="19" t="s">
        <v>11</v>
      </c>
      <c r="B22" s="19">
        <v>23</v>
      </c>
      <c r="C22" s="19" t="s">
        <v>12</v>
      </c>
      <c r="D22" s="19" t="s">
        <v>257</v>
      </c>
      <c r="E22" s="19" t="s">
        <v>19</v>
      </c>
      <c r="F22" s="19" t="s">
        <v>14</v>
      </c>
      <c r="G22" s="19">
        <v>2</v>
      </c>
      <c r="H22" s="8">
        <v>3</v>
      </c>
      <c r="I22" s="20">
        <v>24.5</v>
      </c>
      <c r="J22" s="8">
        <v>34</v>
      </c>
      <c r="K22" s="19">
        <v>870</v>
      </c>
      <c r="L22" s="19">
        <v>180</v>
      </c>
      <c r="M22" s="57">
        <v>63.460388000000002</v>
      </c>
      <c r="N22" s="57">
        <v>-142.46827619999999</v>
      </c>
      <c r="O22" s="19">
        <v>4</v>
      </c>
      <c r="P22" s="15">
        <v>142</v>
      </c>
      <c r="Q22" s="19">
        <f t="shared" si="0"/>
        <v>97</v>
      </c>
      <c r="R22" s="22">
        <f t="shared" si="1"/>
        <v>1.1075927151930993</v>
      </c>
      <c r="S22" s="23">
        <f t="shared" si="2"/>
        <v>6.9813170079773182E-2</v>
      </c>
      <c r="T22" s="23">
        <f t="shared" si="3"/>
        <v>1.6929693744344996</v>
      </c>
      <c r="U22" s="22">
        <f t="shared" si="4"/>
        <v>-0.61849487181251273</v>
      </c>
      <c r="V22" s="22">
        <f t="shared" si="5"/>
        <v>0.79469329865473792</v>
      </c>
      <c r="W22" s="20">
        <v>5.1959999999999997</v>
      </c>
      <c r="X22" s="20">
        <v>22.6</v>
      </c>
      <c r="Y22" s="20">
        <v>61</v>
      </c>
      <c r="Z22" s="20">
        <v>16.399999999999999</v>
      </c>
      <c r="AA22" s="8">
        <v>2</v>
      </c>
      <c r="AB22" s="8">
        <v>0</v>
      </c>
      <c r="AC22" s="24">
        <v>38164</v>
      </c>
      <c r="AD22" s="19">
        <v>178</v>
      </c>
      <c r="AE22" s="22">
        <v>-0.49817699999999998</v>
      </c>
      <c r="AF22" s="8" t="s">
        <v>48</v>
      </c>
      <c r="AG22" s="8" t="s">
        <v>37</v>
      </c>
      <c r="AH22" s="19">
        <v>3</v>
      </c>
      <c r="AI22" s="4">
        <v>100</v>
      </c>
      <c r="AJ22" s="8">
        <v>4</v>
      </c>
      <c r="AK22" s="20">
        <v>89.465341689267873</v>
      </c>
      <c r="AL22" s="19">
        <v>96</v>
      </c>
      <c r="AM22" s="19">
        <v>96</v>
      </c>
      <c r="AN22" s="19">
        <v>2.1</v>
      </c>
      <c r="AO22" s="14">
        <v>87.2</v>
      </c>
      <c r="AP22" s="19">
        <v>2.4700000000000002</v>
      </c>
      <c r="AQ22" s="19">
        <v>2.27</v>
      </c>
      <c r="AR22" s="19">
        <v>2.96</v>
      </c>
      <c r="AS22" s="19">
        <v>2.0499999999999998</v>
      </c>
      <c r="AT22" s="20">
        <v>4.2272727272727275</v>
      </c>
      <c r="AU22" s="21">
        <v>1.0096997489715385</v>
      </c>
      <c r="AV22" s="25">
        <v>19.227272727272727</v>
      </c>
      <c r="AW22" s="25">
        <v>72.472357888548657</v>
      </c>
      <c r="AX22" s="26">
        <v>50</v>
      </c>
      <c r="AY22" s="27">
        <v>75</v>
      </c>
      <c r="AZ22" s="27">
        <v>15</v>
      </c>
      <c r="BA22" s="27">
        <v>8.3333333333333339</v>
      </c>
      <c r="BB22" s="22">
        <v>0.1038075</v>
      </c>
      <c r="BC22" s="21">
        <v>3.0575920299999999</v>
      </c>
      <c r="BD22" s="28">
        <v>0.94444444444444442</v>
      </c>
      <c r="BE22" s="29">
        <v>17.959088937171259</v>
      </c>
      <c r="BF22" s="29">
        <v>10.822612158691635</v>
      </c>
      <c r="BG22" s="19">
        <v>0</v>
      </c>
      <c r="BH22" s="19">
        <v>0</v>
      </c>
      <c r="BI22" s="19">
        <v>0</v>
      </c>
      <c r="BJ22" s="19">
        <v>0</v>
      </c>
      <c r="BK22" s="15">
        <v>3</v>
      </c>
      <c r="BL22" s="15">
        <v>3</v>
      </c>
      <c r="BM22" s="15">
        <v>7</v>
      </c>
      <c r="BN22" s="15">
        <v>7</v>
      </c>
      <c r="BO22" s="15">
        <v>7</v>
      </c>
      <c r="BP22" s="15">
        <v>7</v>
      </c>
      <c r="BQ22" s="15">
        <v>7</v>
      </c>
      <c r="BR22" s="15">
        <v>7</v>
      </c>
      <c r="BS22" s="15">
        <v>7</v>
      </c>
      <c r="BT22" s="27">
        <v>0.3</v>
      </c>
      <c r="BU22" s="30">
        <v>8</v>
      </c>
      <c r="BV22" s="59">
        <v>33</v>
      </c>
      <c r="BW22" s="20">
        <v>8.6666666666666661</v>
      </c>
    </row>
    <row r="23" spans="1:75">
      <c r="A23" s="19" t="s">
        <v>11</v>
      </c>
      <c r="B23" s="19">
        <v>24</v>
      </c>
      <c r="C23" s="19" t="s">
        <v>12</v>
      </c>
      <c r="D23" s="19"/>
      <c r="E23" s="19" t="s">
        <v>19</v>
      </c>
      <c r="F23" s="19" t="s">
        <v>17</v>
      </c>
      <c r="G23" s="19">
        <v>3</v>
      </c>
      <c r="H23" s="8">
        <v>2</v>
      </c>
      <c r="I23" s="20">
        <v>34.5</v>
      </c>
      <c r="J23" s="8">
        <v>23.8</v>
      </c>
      <c r="K23" s="19">
        <v>870</v>
      </c>
      <c r="L23" s="19">
        <v>180</v>
      </c>
      <c r="M23" s="57">
        <v>63.461832200000003</v>
      </c>
      <c r="N23" s="57">
        <v>-142.4703648</v>
      </c>
      <c r="O23" s="19">
        <v>0</v>
      </c>
      <c r="P23" s="15">
        <v>90</v>
      </c>
      <c r="Q23" s="19">
        <f t="shared" si="0"/>
        <v>45</v>
      </c>
      <c r="R23" s="22">
        <f t="shared" si="1"/>
        <v>1.1076179212381567</v>
      </c>
      <c r="S23" s="23">
        <f t="shared" si="2"/>
        <v>0</v>
      </c>
      <c r="T23" s="23">
        <f t="shared" si="3"/>
        <v>0.78539816339744828</v>
      </c>
      <c r="U23" s="22">
        <f t="shared" si="4"/>
        <v>-0.63282826474128495</v>
      </c>
      <c r="V23" s="22">
        <f t="shared" si="5"/>
        <v>0.76083842912000588</v>
      </c>
      <c r="W23" s="20">
        <v>4.7379999999999995</v>
      </c>
      <c r="X23" s="20">
        <v>39.200000000000003</v>
      </c>
      <c r="Y23" s="20">
        <v>50.4</v>
      </c>
      <c r="Z23" s="20">
        <v>10.4</v>
      </c>
      <c r="AA23" s="8">
        <v>2</v>
      </c>
      <c r="AB23" s="8">
        <v>0</v>
      </c>
      <c r="AC23" s="24">
        <v>38164</v>
      </c>
      <c r="AD23" s="19">
        <v>178</v>
      </c>
      <c r="AE23" s="22">
        <v>-0.37911699999999998</v>
      </c>
      <c r="AF23" s="8" t="s">
        <v>35</v>
      </c>
      <c r="AG23" s="8" t="s">
        <v>34</v>
      </c>
      <c r="AH23" s="19">
        <v>2</v>
      </c>
      <c r="AI23" s="4">
        <v>100</v>
      </c>
      <c r="AJ23" s="8">
        <v>3</v>
      </c>
      <c r="AK23" s="20">
        <v>88.784600825221062</v>
      </c>
      <c r="AL23" s="19">
        <v>99</v>
      </c>
      <c r="AM23" s="19">
        <v>99</v>
      </c>
      <c r="AN23" s="19">
        <v>2</v>
      </c>
      <c r="AO23" s="14">
        <v>93.666666666666671</v>
      </c>
      <c r="AP23" s="19">
        <v>2.1</v>
      </c>
      <c r="AQ23" s="19">
        <v>1.76</v>
      </c>
      <c r="AR23" s="19">
        <v>2.94</v>
      </c>
      <c r="AS23" s="19">
        <v>0.75</v>
      </c>
      <c r="AT23" s="20">
        <v>8.1818181818181817</v>
      </c>
      <c r="AU23" s="21">
        <v>0.52089666281646818</v>
      </c>
      <c r="AV23" s="25">
        <v>24.818181818181817</v>
      </c>
      <c r="AW23" s="25">
        <v>60.026063690155375</v>
      </c>
      <c r="AX23" s="26">
        <v>5</v>
      </c>
      <c r="AY23" s="27">
        <v>83.045977011494259</v>
      </c>
      <c r="AZ23" s="27">
        <v>5.1149425287356323</v>
      </c>
      <c r="BA23" s="27">
        <v>11.839080459770116</v>
      </c>
      <c r="BB23" s="22">
        <v>0.14104495</v>
      </c>
      <c r="BC23" s="21">
        <v>4.5685399999999996</v>
      </c>
      <c r="BD23" s="28">
        <v>0.87777777777777777</v>
      </c>
      <c r="BE23" s="29">
        <v>27.296600435340917</v>
      </c>
      <c r="BF23" s="29">
        <v>25.969888404437409</v>
      </c>
      <c r="BG23" s="19">
        <v>0</v>
      </c>
      <c r="BH23" s="19">
        <v>0</v>
      </c>
      <c r="BI23" s="19">
        <v>0</v>
      </c>
      <c r="BJ23" s="19">
        <v>0</v>
      </c>
      <c r="BK23" s="15">
        <v>2</v>
      </c>
      <c r="BL23" s="15">
        <v>2</v>
      </c>
      <c r="BM23" s="15">
        <v>7</v>
      </c>
      <c r="BN23" s="15">
        <v>7</v>
      </c>
      <c r="BO23" s="15">
        <v>7</v>
      </c>
      <c r="BP23" s="15">
        <v>7</v>
      </c>
      <c r="BQ23" s="15">
        <v>7</v>
      </c>
      <c r="BR23" s="15">
        <v>7</v>
      </c>
      <c r="BS23" s="15">
        <v>7</v>
      </c>
      <c r="BT23" s="27">
        <v>0.3</v>
      </c>
      <c r="BU23" s="30">
        <v>20</v>
      </c>
      <c r="BV23" s="59">
        <v>21.666666666666668</v>
      </c>
      <c r="BW23" s="20">
        <v>10</v>
      </c>
    </row>
    <row r="24" spans="1:75">
      <c r="A24" s="19" t="s">
        <v>11</v>
      </c>
      <c r="B24" s="19">
        <v>25</v>
      </c>
      <c r="C24" s="19" t="s">
        <v>12</v>
      </c>
      <c r="D24" s="19" t="s">
        <v>258</v>
      </c>
      <c r="E24" s="19" t="s">
        <v>13</v>
      </c>
      <c r="F24" s="19" t="s">
        <v>17</v>
      </c>
      <c r="G24" s="19">
        <v>5</v>
      </c>
      <c r="H24" s="8">
        <v>5</v>
      </c>
      <c r="I24" s="20">
        <v>56.25</v>
      </c>
      <c r="J24" s="8">
        <v>53.6</v>
      </c>
      <c r="K24" s="19">
        <v>800</v>
      </c>
      <c r="L24" s="19">
        <v>250</v>
      </c>
      <c r="M24" s="57">
        <v>63.421589900000001</v>
      </c>
      <c r="N24" s="57">
        <v>-142.48274760000001</v>
      </c>
      <c r="O24" s="19">
        <v>4</v>
      </c>
      <c r="P24" s="15">
        <v>40</v>
      </c>
      <c r="Q24" s="19">
        <f t="shared" si="0"/>
        <v>5</v>
      </c>
      <c r="R24" s="22">
        <f t="shared" si="1"/>
        <v>1.1069155606045813</v>
      </c>
      <c r="S24" s="23">
        <f t="shared" si="2"/>
        <v>6.9813170079773182E-2</v>
      </c>
      <c r="T24" s="23">
        <f t="shared" si="3"/>
        <v>8.7266462599716474E-2</v>
      </c>
      <c r="U24" s="22">
        <f t="shared" si="4"/>
        <v>-0.73733583422904003</v>
      </c>
      <c r="V24" s="22">
        <f t="shared" si="5"/>
        <v>0.724769716979065</v>
      </c>
      <c r="W24" s="20">
        <v>5.4749999999999996</v>
      </c>
      <c r="X24" s="20">
        <v>25.2</v>
      </c>
      <c r="Y24" s="20">
        <v>70.400000000000006</v>
      </c>
      <c r="Z24" s="20">
        <v>4.4000000000000004</v>
      </c>
      <c r="AA24" s="8">
        <v>5</v>
      </c>
      <c r="AB24" s="8">
        <v>1</v>
      </c>
      <c r="AC24" s="24">
        <v>38167</v>
      </c>
      <c r="AD24" s="19">
        <v>181</v>
      </c>
      <c r="AE24" s="22">
        <v>-0.1984785</v>
      </c>
      <c r="AF24" s="8" t="s">
        <v>45</v>
      </c>
      <c r="AG24" s="8" t="s">
        <v>17</v>
      </c>
      <c r="AH24" s="19">
        <v>1</v>
      </c>
      <c r="AI24" s="4">
        <v>100</v>
      </c>
      <c r="AJ24" s="8">
        <v>2</v>
      </c>
      <c r="AK24" s="20">
        <v>66.853363300117834</v>
      </c>
      <c r="AL24" s="19">
        <v>173</v>
      </c>
      <c r="AM24" s="19">
        <v>173</v>
      </c>
      <c r="AN24" s="19">
        <v>1</v>
      </c>
      <c r="AO24" s="14">
        <v>147</v>
      </c>
      <c r="AP24" s="19">
        <v>1.74</v>
      </c>
      <c r="AQ24" s="19">
        <v>1.43</v>
      </c>
      <c r="AR24" s="19">
        <v>2.56</v>
      </c>
      <c r="AS24" s="19">
        <v>0.83</v>
      </c>
      <c r="AT24" s="20">
        <v>16.636363636363637</v>
      </c>
      <c r="AU24" s="21">
        <v>0.26341688615367109</v>
      </c>
      <c r="AV24" s="25">
        <v>25.954545454545499</v>
      </c>
      <c r="AW24" s="25">
        <v>38.57913447052038</v>
      </c>
      <c r="AX24" s="26">
        <v>0</v>
      </c>
      <c r="AY24" s="27">
        <v>53.333333333333329</v>
      </c>
      <c r="AZ24" s="27">
        <v>0</v>
      </c>
      <c r="BA24" s="27">
        <v>36.666666666666671</v>
      </c>
      <c r="BB24" s="22">
        <v>0.14750171000000001</v>
      </c>
      <c r="BC24" s="21">
        <v>4.1710341800000004</v>
      </c>
      <c r="BD24" s="28">
        <v>1</v>
      </c>
      <c r="BE24" s="29">
        <v>8.0609776832610098</v>
      </c>
      <c r="BF24" s="29">
        <v>8.0260710982211219</v>
      </c>
      <c r="BG24" s="19">
        <v>0</v>
      </c>
      <c r="BH24" s="19">
        <v>0</v>
      </c>
      <c r="BI24" s="19">
        <v>0</v>
      </c>
      <c r="BJ24" s="19">
        <v>0</v>
      </c>
      <c r="BK24" s="15">
        <v>2</v>
      </c>
      <c r="BL24" s="15">
        <v>2</v>
      </c>
      <c r="BM24" s="15">
        <v>2</v>
      </c>
      <c r="BN24" s="15">
        <v>7</v>
      </c>
      <c r="BO24" s="15">
        <v>5</v>
      </c>
      <c r="BP24" s="15">
        <v>4</v>
      </c>
      <c r="BQ24" s="15">
        <v>4</v>
      </c>
      <c r="BR24" s="15">
        <v>7</v>
      </c>
      <c r="BS24" s="15">
        <v>7</v>
      </c>
      <c r="BT24" s="27">
        <v>1</v>
      </c>
      <c r="BU24" s="30">
        <v>8</v>
      </c>
      <c r="BV24" s="59">
        <v>57.333333333333336</v>
      </c>
      <c r="BW24" s="20">
        <v>9.3333333333333339</v>
      </c>
    </row>
    <row r="25" spans="1:75">
      <c r="A25" s="19" t="s">
        <v>11</v>
      </c>
      <c r="B25" s="19">
        <v>26</v>
      </c>
      <c r="C25" s="19" t="s">
        <v>12</v>
      </c>
      <c r="D25" s="19" t="s">
        <v>259</v>
      </c>
      <c r="E25" s="19" t="s">
        <v>19</v>
      </c>
      <c r="F25" s="19" t="s">
        <v>17</v>
      </c>
      <c r="G25" s="19">
        <v>3</v>
      </c>
      <c r="H25" s="8">
        <v>3</v>
      </c>
      <c r="I25" s="20">
        <v>52.6</v>
      </c>
      <c r="J25" s="8">
        <v>57.6</v>
      </c>
      <c r="K25" s="19">
        <v>787</v>
      </c>
      <c r="L25" s="19">
        <v>263</v>
      </c>
      <c r="M25" s="57">
        <v>63.521403900000003</v>
      </c>
      <c r="N25" s="57">
        <v>-142.39072229999999</v>
      </c>
      <c r="O25" s="19">
        <v>2</v>
      </c>
      <c r="P25" s="15">
        <v>123</v>
      </c>
      <c r="Q25" s="19">
        <f t="shared" si="0"/>
        <v>78</v>
      </c>
      <c r="R25" s="22">
        <f t="shared" si="1"/>
        <v>1.1086576435441668</v>
      </c>
      <c r="S25" s="23">
        <f t="shared" si="2"/>
        <v>3.4906585039886591E-2</v>
      </c>
      <c r="T25" s="23">
        <f t="shared" si="3"/>
        <v>1.3613568165555769</v>
      </c>
      <c r="U25" s="22">
        <f t="shared" si="4"/>
        <v>-0.64092657583603374</v>
      </c>
      <c r="V25" s="22">
        <f t="shared" si="5"/>
        <v>0.77205228803657422</v>
      </c>
      <c r="W25" s="20">
        <v>5.3980000000000006</v>
      </c>
      <c r="X25" s="20">
        <v>16.8</v>
      </c>
      <c r="Y25" s="20">
        <v>60.8</v>
      </c>
      <c r="Z25" s="20">
        <v>22.4</v>
      </c>
      <c r="AA25" s="8">
        <v>3</v>
      </c>
      <c r="AB25" s="8">
        <v>3</v>
      </c>
      <c r="AC25" s="24">
        <v>38162</v>
      </c>
      <c r="AD25" s="19">
        <v>176</v>
      </c>
      <c r="AE25" s="22">
        <v>-0.17391970000000001</v>
      </c>
      <c r="AF25" s="8" t="s">
        <v>33</v>
      </c>
      <c r="AG25" s="8" t="s">
        <v>34</v>
      </c>
      <c r="AH25" s="19">
        <v>2</v>
      </c>
      <c r="AI25" s="4">
        <v>100</v>
      </c>
      <c r="AJ25" s="8">
        <v>2</v>
      </c>
      <c r="AK25" s="20">
        <v>80.504743863778145</v>
      </c>
      <c r="AL25" s="19">
        <v>101</v>
      </c>
      <c r="AM25" s="19">
        <v>101</v>
      </c>
      <c r="AN25" s="19">
        <v>2</v>
      </c>
      <c r="AO25" s="14">
        <v>97.4</v>
      </c>
      <c r="AP25" s="19">
        <v>2.0299999999999998</v>
      </c>
      <c r="AQ25" s="19">
        <v>1.76</v>
      </c>
      <c r="AR25" s="19">
        <v>2.7</v>
      </c>
      <c r="AS25" s="19">
        <v>0.75</v>
      </c>
      <c r="AT25" s="20">
        <v>16.27</v>
      </c>
      <c r="AU25" s="21">
        <v>0.29322691389602851</v>
      </c>
      <c r="AV25" s="25">
        <v>29.636363636363637</v>
      </c>
      <c r="AW25" s="25">
        <v>44.341079016740132</v>
      </c>
      <c r="AX25" s="26">
        <v>0</v>
      </c>
      <c r="AY25" s="27">
        <v>80</v>
      </c>
      <c r="AZ25" s="27">
        <v>0</v>
      </c>
      <c r="BA25" s="27">
        <v>16.666666666666664</v>
      </c>
      <c r="BB25" s="22">
        <v>0.27666658</v>
      </c>
      <c r="BC25" s="21">
        <v>7.1826042699999997</v>
      </c>
      <c r="BD25" s="28">
        <v>1.1666666666666667</v>
      </c>
      <c r="BE25" s="29">
        <v>7.918057034138319</v>
      </c>
      <c r="BF25" s="29">
        <v>7.397599851193613</v>
      </c>
      <c r="BG25" s="19">
        <v>0</v>
      </c>
      <c r="BH25" s="19">
        <v>0</v>
      </c>
      <c r="BI25" s="19">
        <v>0</v>
      </c>
      <c r="BJ25" s="19">
        <v>0</v>
      </c>
      <c r="BK25" s="15">
        <v>1</v>
      </c>
      <c r="BL25" s="16">
        <v>1</v>
      </c>
      <c r="BM25" s="15">
        <v>7</v>
      </c>
      <c r="BN25" s="15">
        <v>7</v>
      </c>
      <c r="BO25" s="15">
        <v>7</v>
      </c>
      <c r="BP25" s="15">
        <v>7</v>
      </c>
      <c r="BQ25" s="15">
        <v>7</v>
      </c>
      <c r="BR25" s="15">
        <v>7</v>
      </c>
      <c r="BS25" s="15">
        <v>7</v>
      </c>
      <c r="BT25" s="27">
        <v>0.3</v>
      </c>
      <c r="BU25" s="30">
        <v>11</v>
      </c>
      <c r="BV25" s="59">
        <v>54</v>
      </c>
      <c r="BW25" s="20">
        <v>6.666666666666667</v>
      </c>
    </row>
    <row r="26" spans="1:75">
      <c r="A26" s="19" t="s">
        <v>11</v>
      </c>
      <c r="B26" s="19">
        <v>27</v>
      </c>
      <c r="C26" s="19" t="s">
        <v>12</v>
      </c>
      <c r="D26" s="19" t="s">
        <v>260</v>
      </c>
      <c r="E26" s="19" t="s">
        <v>13</v>
      </c>
      <c r="F26" s="19" t="s">
        <v>17</v>
      </c>
      <c r="G26" s="19">
        <v>4</v>
      </c>
      <c r="H26" s="8">
        <v>4</v>
      </c>
      <c r="I26" s="20">
        <v>55.9</v>
      </c>
      <c r="J26" s="8">
        <v>53.6</v>
      </c>
      <c r="K26" s="19">
        <v>790</v>
      </c>
      <c r="L26" s="19">
        <v>260</v>
      </c>
      <c r="M26" s="57">
        <v>63.406179299999998</v>
      </c>
      <c r="N26" s="57">
        <v>-142.47208319999999</v>
      </c>
      <c r="O26" s="19">
        <v>3</v>
      </c>
      <c r="P26" s="15">
        <v>66</v>
      </c>
      <c r="Q26" s="19">
        <f t="shared" si="0"/>
        <v>21</v>
      </c>
      <c r="R26" s="22">
        <f t="shared" si="1"/>
        <v>1.1066465948948734</v>
      </c>
      <c r="S26" s="23">
        <f t="shared" si="2"/>
        <v>5.235987755982989E-2</v>
      </c>
      <c r="T26" s="23">
        <f t="shared" si="3"/>
        <v>0.36651914291880922</v>
      </c>
      <c r="U26" s="22">
        <f t="shared" si="4"/>
        <v>-0.70105901628691303</v>
      </c>
      <c r="V26" s="22">
        <f t="shared" si="5"/>
        <v>0.74662072468301599</v>
      </c>
      <c r="W26" s="20">
        <v>5.5260000000000007</v>
      </c>
      <c r="X26" s="20">
        <v>31.8</v>
      </c>
      <c r="Y26" s="20">
        <v>65.8</v>
      </c>
      <c r="Z26" s="20">
        <v>2.4</v>
      </c>
      <c r="AA26" s="8">
        <v>2</v>
      </c>
      <c r="AB26" s="8">
        <v>3</v>
      </c>
      <c r="AC26" s="24">
        <v>38169</v>
      </c>
      <c r="AD26" s="19">
        <v>183</v>
      </c>
      <c r="AE26" s="22">
        <v>-0.20895649999999999</v>
      </c>
      <c r="AF26" s="8" t="s">
        <v>41</v>
      </c>
      <c r="AG26" s="8" t="s">
        <v>34</v>
      </c>
      <c r="AH26" s="19">
        <v>2</v>
      </c>
      <c r="AI26" s="4">
        <v>100</v>
      </c>
      <c r="AJ26" s="8">
        <v>1</v>
      </c>
      <c r="AK26" s="20">
        <v>72.857255450284981</v>
      </c>
      <c r="AL26" s="19">
        <v>172</v>
      </c>
      <c r="AM26" s="19">
        <v>172</v>
      </c>
      <c r="AN26" s="19">
        <v>2.1</v>
      </c>
      <c r="AO26" s="14">
        <v>164.5</v>
      </c>
      <c r="AP26" s="19">
        <v>1.71</v>
      </c>
      <c r="AQ26" s="19">
        <v>1.37</v>
      </c>
      <c r="AR26" s="19">
        <v>2.6</v>
      </c>
      <c r="AS26" s="19">
        <v>1</v>
      </c>
      <c r="AT26" s="20">
        <v>18.32</v>
      </c>
      <c r="AU26" s="21">
        <v>0.40512921977003985</v>
      </c>
      <c r="AV26" s="25">
        <v>36.545454545454547</v>
      </c>
      <c r="AW26" s="25">
        <v>45.425054991680028</v>
      </c>
      <c r="AX26" s="26">
        <v>0</v>
      </c>
      <c r="AY26" s="27">
        <v>68.333333333333343</v>
      </c>
      <c r="AZ26" s="27">
        <v>8.3333333333333339</v>
      </c>
      <c r="BA26" s="27">
        <v>23.333333333333332</v>
      </c>
      <c r="BB26" s="22">
        <v>0.21667122</v>
      </c>
      <c r="BC26" s="21">
        <v>5.2417042499999997</v>
      </c>
      <c r="BD26" s="28">
        <v>1.3444444444444446</v>
      </c>
      <c r="BE26" s="29">
        <v>9.8607612079175624</v>
      </c>
      <c r="BF26" s="29">
        <v>9.0582588178505681</v>
      </c>
      <c r="BG26" s="19">
        <v>0</v>
      </c>
      <c r="BH26" s="19">
        <v>0</v>
      </c>
      <c r="BI26" s="19">
        <v>0</v>
      </c>
      <c r="BJ26" s="19">
        <v>0</v>
      </c>
      <c r="BK26" s="15">
        <v>0</v>
      </c>
      <c r="BL26" s="17">
        <v>2</v>
      </c>
      <c r="BM26" s="15">
        <v>2</v>
      </c>
      <c r="BN26" s="15">
        <v>7</v>
      </c>
      <c r="BO26" s="15">
        <v>4</v>
      </c>
      <c r="BP26" s="15">
        <v>7</v>
      </c>
      <c r="BQ26" s="15">
        <v>7</v>
      </c>
      <c r="BR26" s="15">
        <v>4</v>
      </c>
      <c r="BS26" s="15">
        <v>7</v>
      </c>
      <c r="BT26" s="27">
        <v>8</v>
      </c>
      <c r="BU26" s="30">
        <v>9</v>
      </c>
      <c r="BV26" s="59">
        <v>44.5289</v>
      </c>
      <c r="BW26" s="20">
        <v>12</v>
      </c>
    </row>
    <row r="27" spans="1:75">
      <c r="A27" s="19" t="s">
        <v>11</v>
      </c>
      <c r="B27" s="19">
        <v>28</v>
      </c>
      <c r="C27" s="19" t="s">
        <v>15</v>
      </c>
      <c r="D27" s="19" t="s">
        <v>261</v>
      </c>
      <c r="E27" s="19" t="s">
        <v>16</v>
      </c>
      <c r="F27" s="19" t="s">
        <v>16</v>
      </c>
      <c r="G27" s="19">
        <v>5</v>
      </c>
      <c r="H27" s="8">
        <v>1</v>
      </c>
      <c r="I27" s="20">
        <v>24.2</v>
      </c>
      <c r="J27" s="8">
        <v>26</v>
      </c>
      <c r="K27" s="19">
        <v>714</v>
      </c>
      <c r="L27" s="19">
        <v>336</v>
      </c>
      <c r="M27" s="57">
        <v>63.395663499999998</v>
      </c>
      <c r="N27" s="57">
        <v>-142.4936213</v>
      </c>
      <c r="O27" s="19">
        <v>0</v>
      </c>
      <c r="P27" s="15">
        <v>90</v>
      </c>
      <c r="Q27" s="19">
        <f t="shared" si="0"/>
        <v>45</v>
      </c>
      <c r="R27" s="22">
        <f t="shared" si="1"/>
        <v>1.1064630595613922</v>
      </c>
      <c r="S27" s="23">
        <f t="shared" si="2"/>
        <v>0</v>
      </c>
      <c r="T27" s="23">
        <f t="shared" si="3"/>
        <v>0.78539816339744828</v>
      </c>
      <c r="U27" s="22">
        <f t="shared" si="4"/>
        <v>-0.63143387171130805</v>
      </c>
      <c r="V27" s="22">
        <f t="shared" si="5"/>
        <v>0.76158735908989994</v>
      </c>
      <c r="W27" s="20">
        <v>4.53</v>
      </c>
      <c r="X27" s="20">
        <v>45.2</v>
      </c>
      <c r="Y27" s="20">
        <v>42.4</v>
      </c>
      <c r="Z27" s="20">
        <v>12.4</v>
      </c>
      <c r="AA27" s="8">
        <v>2</v>
      </c>
      <c r="AB27" s="8">
        <v>3</v>
      </c>
      <c r="AC27" s="24">
        <v>38169</v>
      </c>
      <c r="AD27" s="19">
        <v>183</v>
      </c>
      <c r="AE27" s="22">
        <v>-0.19702549999999999</v>
      </c>
      <c r="AF27" s="8" t="s">
        <v>45</v>
      </c>
      <c r="AG27" s="8" t="s">
        <v>37</v>
      </c>
      <c r="AH27" s="19">
        <v>3</v>
      </c>
      <c r="AI27" s="4">
        <v>100</v>
      </c>
      <c r="AJ27" s="8">
        <v>3</v>
      </c>
      <c r="AK27" s="20">
        <v>68.680309803421352</v>
      </c>
      <c r="AL27" s="19">
        <v>104</v>
      </c>
      <c r="AM27" s="19">
        <v>104</v>
      </c>
      <c r="AN27" s="19">
        <v>2</v>
      </c>
      <c r="AO27" s="14">
        <v>103.5</v>
      </c>
      <c r="AP27" s="33">
        <v>2.73</v>
      </c>
      <c r="AQ27" s="33">
        <v>2.63</v>
      </c>
      <c r="AR27" s="33">
        <v>3</v>
      </c>
      <c r="AS27" s="33">
        <v>2.4</v>
      </c>
      <c r="AT27" s="20">
        <v>2.6818181818181817</v>
      </c>
      <c r="AU27" s="21">
        <v>0.90293021029608178</v>
      </c>
      <c r="AV27" s="25">
        <v>12.681818181818182</v>
      </c>
      <c r="AW27" s="25">
        <v>76.739515278700225</v>
      </c>
      <c r="AX27" s="26">
        <v>27.272727272727298</v>
      </c>
      <c r="AY27" s="27">
        <v>63.333333333333329</v>
      </c>
      <c r="AZ27" s="27">
        <v>11.666666666666668</v>
      </c>
      <c r="BA27" s="27">
        <v>10</v>
      </c>
      <c r="BB27" s="27"/>
      <c r="BC27" s="27"/>
      <c r="BD27" s="21">
        <v>0.45</v>
      </c>
      <c r="BE27" s="29">
        <v>16.933053503155087</v>
      </c>
      <c r="BF27" s="29">
        <v>16.54951740002933</v>
      </c>
      <c r="BG27" s="19">
        <v>0</v>
      </c>
      <c r="BH27" s="19">
        <v>0</v>
      </c>
      <c r="BI27" s="19">
        <v>0</v>
      </c>
      <c r="BJ27" s="19">
        <v>0</v>
      </c>
      <c r="BK27" s="15">
        <v>7</v>
      </c>
      <c r="BL27" s="15">
        <v>7</v>
      </c>
      <c r="BM27" s="15">
        <v>7</v>
      </c>
      <c r="BN27" s="15">
        <v>7</v>
      </c>
      <c r="BO27" s="15">
        <v>7</v>
      </c>
      <c r="BP27" s="15">
        <v>7</v>
      </c>
      <c r="BQ27" s="15">
        <v>7</v>
      </c>
      <c r="BR27" s="15">
        <v>7</v>
      </c>
      <c r="BS27" s="15">
        <v>7</v>
      </c>
      <c r="BT27" s="27" t="s">
        <v>16</v>
      </c>
      <c r="BU27" s="30" t="s">
        <v>16</v>
      </c>
      <c r="BV27" s="59">
        <v>28</v>
      </c>
      <c r="BW27" s="20">
        <v>6</v>
      </c>
    </row>
    <row r="28" spans="1:75">
      <c r="A28" s="19" t="s">
        <v>11</v>
      </c>
      <c r="B28" s="19">
        <v>29</v>
      </c>
      <c r="C28" s="19" t="s">
        <v>12</v>
      </c>
      <c r="D28" s="19" t="s">
        <v>262</v>
      </c>
      <c r="E28" s="19" t="s">
        <v>19</v>
      </c>
      <c r="F28" s="19" t="s">
        <v>14</v>
      </c>
      <c r="G28" s="19">
        <v>2</v>
      </c>
      <c r="H28" s="8">
        <v>3</v>
      </c>
      <c r="I28" s="20">
        <v>27.6</v>
      </c>
      <c r="J28" s="8">
        <v>55.2</v>
      </c>
      <c r="K28" s="19">
        <v>628</v>
      </c>
      <c r="L28" s="19">
        <v>422</v>
      </c>
      <c r="M28" s="57">
        <v>63.387009399999997</v>
      </c>
      <c r="N28" s="57">
        <v>-142.52455359999999</v>
      </c>
      <c r="O28" s="19">
        <v>5</v>
      </c>
      <c r="P28" s="15">
        <v>222</v>
      </c>
      <c r="Q28" s="19">
        <f t="shared" si="0"/>
        <v>177</v>
      </c>
      <c r="R28" s="22">
        <f t="shared" si="1"/>
        <v>1.1063120170225953</v>
      </c>
      <c r="S28" s="23">
        <f t="shared" si="2"/>
        <v>8.7266462599716474E-2</v>
      </c>
      <c r="T28" s="23">
        <f t="shared" si="3"/>
        <v>3.0892327760299634</v>
      </c>
      <c r="U28" s="22">
        <f t="shared" si="4"/>
        <v>-0.5505609271205868</v>
      </c>
      <c r="V28" s="22">
        <f t="shared" si="5"/>
        <v>0.80079485524207772</v>
      </c>
      <c r="W28" s="20">
        <v>6.008</v>
      </c>
      <c r="X28" s="19">
        <v>87.6</v>
      </c>
      <c r="Y28" s="19">
        <v>9.6</v>
      </c>
      <c r="Z28" s="20">
        <v>2.8</v>
      </c>
      <c r="AA28" s="8">
        <v>2</v>
      </c>
      <c r="AB28" s="8">
        <v>1</v>
      </c>
      <c r="AC28" s="24">
        <v>38180</v>
      </c>
      <c r="AD28" s="19">
        <v>194</v>
      </c>
      <c r="AE28" s="22">
        <v>-0.31645600000000002</v>
      </c>
      <c r="AF28" s="8" t="s">
        <v>44</v>
      </c>
      <c r="AG28" s="8" t="s">
        <v>14</v>
      </c>
      <c r="AH28" s="19">
        <v>5</v>
      </c>
      <c r="AI28" s="4">
        <v>100</v>
      </c>
      <c r="AJ28" s="8">
        <v>3</v>
      </c>
      <c r="AK28" s="20">
        <v>90.820317406496159</v>
      </c>
      <c r="AL28" s="19">
        <v>104</v>
      </c>
      <c r="AM28" s="19">
        <v>104</v>
      </c>
      <c r="AN28" s="19">
        <v>2.1</v>
      </c>
      <c r="AO28" s="14">
        <v>97.4</v>
      </c>
      <c r="AP28" s="19">
        <v>2.9</v>
      </c>
      <c r="AQ28" s="19">
        <v>2.8</v>
      </c>
      <c r="AR28" s="19">
        <v>3</v>
      </c>
      <c r="AS28" s="19">
        <v>3</v>
      </c>
      <c r="AT28" s="20">
        <v>1.6363636363636365</v>
      </c>
      <c r="AU28" s="21">
        <v>0.87594745882232228</v>
      </c>
      <c r="AV28" s="25">
        <v>15.181818181818182</v>
      </c>
      <c r="AW28" s="25">
        <v>89.470479015933563</v>
      </c>
      <c r="AX28" s="26">
        <v>82</v>
      </c>
      <c r="AY28" s="27">
        <v>24.677419354838712</v>
      </c>
      <c r="AZ28" s="27">
        <v>70.322580645161295</v>
      </c>
      <c r="BA28" s="27">
        <v>0</v>
      </c>
      <c r="BB28" s="22">
        <v>2.1142000000000001E-2</v>
      </c>
      <c r="BC28" s="21">
        <v>0.62410204999999996</v>
      </c>
      <c r="BD28" s="28">
        <v>0.53333333333333333</v>
      </c>
      <c r="BE28" s="29">
        <v>16.360760041426143</v>
      </c>
      <c r="BF28" s="29">
        <v>0.22475477442556979</v>
      </c>
      <c r="BG28" s="19">
        <v>0</v>
      </c>
      <c r="BH28" s="19">
        <v>0</v>
      </c>
      <c r="BI28" s="19">
        <v>0</v>
      </c>
      <c r="BJ28" s="19">
        <v>0</v>
      </c>
      <c r="BK28" s="15">
        <v>0</v>
      </c>
      <c r="BL28" s="17">
        <v>1</v>
      </c>
      <c r="BM28" s="15">
        <v>1</v>
      </c>
      <c r="BN28" s="15">
        <v>7</v>
      </c>
      <c r="BO28" s="15">
        <v>1</v>
      </c>
      <c r="BP28" s="15">
        <v>7</v>
      </c>
      <c r="BQ28" s="15">
        <v>7</v>
      </c>
      <c r="BR28" s="15">
        <v>1</v>
      </c>
      <c r="BS28" s="15">
        <v>7</v>
      </c>
      <c r="BT28" s="27">
        <v>85</v>
      </c>
      <c r="BU28" s="30">
        <v>1</v>
      </c>
      <c r="BV28" s="59">
        <v>68.24603333333333</v>
      </c>
      <c r="BW28" s="20">
        <v>4.666666666666667</v>
      </c>
    </row>
    <row r="29" spans="1:75">
      <c r="A29" s="19" t="s">
        <v>20</v>
      </c>
      <c r="B29" s="19">
        <v>30</v>
      </c>
      <c r="C29" s="19" t="s">
        <v>18</v>
      </c>
      <c r="D29" s="19" t="s">
        <v>263</v>
      </c>
      <c r="E29" s="19" t="s">
        <v>16</v>
      </c>
      <c r="F29" s="19" t="s">
        <v>16</v>
      </c>
      <c r="G29" s="19">
        <v>2</v>
      </c>
      <c r="H29" s="8">
        <v>2</v>
      </c>
      <c r="I29" s="20">
        <v>32.5</v>
      </c>
      <c r="J29" s="8">
        <v>22.2</v>
      </c>
      <c r="K29" s="19">
        <v>550</v>
      </c>
      <c r="L29" s="19">
        <v>20</v>
      </c>
      <c r="M29">
        <v>66.315167799999998</v>
      </c>
      <c r="N29">
        <v>-150.40548999999999</v>
      </c>
      <c r="O29" s="19">
        <v>3</v>
      </c>
      <c r="P29" s="15">
        <v>158</v>
      </c>
      <c r="Q29" s="19">
        <f t="shared" si="0"/>
        <v>113</v>
      </c>
      <c r="R29" s="22">
        <f t="shared" si="1"/>
        <v>1.1574180221225245</v>
      </c>
      <c r="S29" s="23">
        <f t="shared" si="2"/>
        <v>5.235987755982989E-2</v>
      </c>
      <c r="T29" s="23">
        <f t="shared" si="3"/>
        <v>1.9722220547535925</v>
      </c>
      <c r="U29" s="22">
        <f t="shared" si="4"/>
        <v>-0.66647109824060746</v>
      </c>
      <c r="V29" s="22">
        <f t="shared" si="5"/>
        <v>0.75989181767920633</v>
      </c>
      <c r="W29" s="20">
        <v>4.8959999999999999</v>
      </c>
      <c r="X29" s="19">
        <v>36.6</v>
      </c>
      <c r="Y29" s="19">
        <v>48.6</v>
      </c>
      <c r="Z29" s="20">
        <v>14.8</v>
      </c>
      <c r="AA29" s="8">
        <v>4</v>
      </c>
      <c r="AB29" s="8">
        <v>0</v>
      </c>
      <c r="AC29" s="24">
        <v>38220</v>
      </c>
      <c r="AD29" s="19">
        <v>234</v>
      </c>
      <c r="AE29" s="31">
        <v>-0.177458</v>
      </c>
      <c r="AF29" s="8" t="s">
        <v>49</v>
      </c>
      <c r="AG29" s="8" t="s">
        <v>14</v>
      </c>
      <c r="AH29" s="8">
        <v>5</v>
      </c>
      <c r="AI29" s="4">
        <v>100</v>
      </c>
      <c r="AJ29" s="8">
        <v>3</v>
      </c>
      <c r="AK29" s="32">
        <v>40</v>
      </c>
      <c r="AL29" s="19">
        <v>70</v>
      </c>
      <c r="AM29" s="19">
        <v>70</v>
      </c>
      <c r="AN29" s="19">
        <v>1</v>
      </c>
      <c r="AO29" s="14">
        <v>62</v>
      </c>
      <c r="AP29" s="19">
        <v>2.2999999999999998</v>
      </c>
      <c r="AQ29" s="19">
        <v>2.39</v>
      </c>
      <c r="AR29" s="19">
        <v>2.1</v>
      </c>
      <c r="AS29" s="19">
        <v>2.4500000000000002</v>
      </c>
      <c r="AT29" s="20">
        <v>2.0499999999999998</v>
      </c>
      <c r="AU29" s="21">
        <v>0.66903283796208757</v>
      </c>
      <c r="AV29" s="25">
        <v>20.8125</v>
      </c>
      <c r="AW29" s="25">
        <v>88.026684790077653</v>
      </c>
      <c r="AX29" s="26">
        <v>74</v>
      </c>
      <c r="AY29" s="27">
        <v>30.886243386243386</v>
      </c>
      <c r="AZ29" s="27">
        <v>18.12169312169312</v>
      </c>
      <c r="BA29" s="27">
        <v>11.111111111111111</v>
      </c>
      <c r="BB29" s="22">
        <v>2.7712190000000001E-2</v>
      </c>
      <c r="BC29" s="21">
        <v>0.85810662999999998</v>
      </c>
      <c r="BD29" s="28">
        <v>7.4999999999999997E-2</v>
      </c>
      <c r="BE29" s="29">
        <v>6.6666666666666666E-2</v>
      </c>
      <c r="BF29" s="29">
        <v>8.3333333333333332E-3</v>
      </c>
      <c r="BG29" s="19">
        <v>0</v>
      </c>
      <c r="BH29" s="19">
        <v>0</v>
      </c>
      <c r="BI29" s="19">
        <v>0</v>
      </c>
      <c r="BJ29" s="19">
        <v>0</v>
      </c>
      <c r="BK29" s="15">
        <v>3</v>
      </c>
      <c r="BL29" s="15">
        <v>3</v>
      </c>
      <c r="BM29" s="15">
        <v>7</v>
      </c>
      <c r="BN29" s="15">
        <v>7</v>
      </c>
      <c r="BO29" s="15">
        <v>7</v>
      </c>
      <c r="BP29" s="15">
        <v>7</v>
      </c>
      <c r="BQ29" s="15">
        <v>7</v>
      </c>
      <c r="BR29" s="15">
        <v>7</v>
      </c>
      <c r="BS29" s="15">
        <v>7</v>
      </c>
      <c r="BT29" s="27">
        <v>0.3</v>
      </c>
      <c r="BU29" s="30">
        <v>40</v>
      </c>
      <c r="BV29" s="59">
        <v>23.125633333333337</v>
      </c>
      <c r="BW29" s="20">
        <v>3.6666666666666665</v>
      </c>
    </row>
    <row r="30" spans="1:75">
      <c r="A30" s="19" t="s">
        <v>20</v>
      </c>
      <c r="B30" s="19">
        <v>31</v>
      </c>
      <c r="C30" s="19" t="s">
        <v>18</v>
      </c>
      <c r="D30" s="19"/>
      <c r="E30" s="19" t="s">
        <v>16</v>
      </c>
      <c r="F30" s="19" t="s">
        <v>16</v>
      </c>
      <c r="G30" s="19">
        <v>1</v>
      </c>
      <c r="H30" s="8">
        <v>2</v>
      </c>
      <c r="I30" s="20">
        <v>18.2</v>
      </c>
      <c r="J30" s="8">
        <v>14.6</v>
      </c>
      <c r="K30" s="19">
        <v>550</v>
      </c>
      <c r="L30" s="19">
        <v>20</v>
      </c>
      <c r="M30">
        <v>66.315129999999996</v>
      </c>
      <c r="N30">
        <v>-150.39724000000001</v>
      </c>
      <c r="O30" s="19">
        <v>3</v>
      </c>
      <c r="P30" s="15">
        <v>197</v>
      </c>
      <c r="Q30" s="19">
        <f t="shared" si="0"/>
        <v>152</v>
      </c>
      <c r="R30" s="22">
        <f t="shared" si="1"/>
        <v>1.1574173623880673</v>
      </c>
      <c r="S30" s="23">
        <f t="shared" si="2"/>
        <v>5.235987755982989E-2</v>
      </c>
      <c r="T30" s="23">
        <f t="shared" si="3"/>
        <v>2.6529004630313811</v>
      </c>
      <c r="U30" s="22">
        <f t="shared" si="4"/>
        <v>-0.64286136046884412</v>
      </c>
      <c r="V30" s="22">
        <f t="shared" si="5"/>
        <v>0.76093765398401669</v>
      </c>
      <c r="W30" s="20">
        <v>4.5739999999999998</v>
      </c>
      <c r="X30" s="19">
        <v>55.6</v>
      </c>
      <c r="Y30" s="19">
        <v>35.6</v>
      </c>
      <c r="Z30" s="20">
        <v>8.8000000000000007</v>
      </c>
      <c r="AA30" s="8">
        <v>1</v>
      </c>
      <c r="AB30" s="8">
        <v>0</v>
      </c>
      <c r="AC30" s="24">
        <v>38220</v>
      </c>
      <c r="AD30" s="19">
        <v>234</v>
      </c>
      <c r="AE30" s="31">
        <v>-0.23469200000000001</v>
      </c>
      <c r="AF30" s="8" t="s">
        <v>46</v>
      </c>
      <c r="AG30" s="8" t="s">
        <v>37</v>
      </c>
      <c r="AH30" s="8">
        <v>3</v>
      </c>
      <c r="AI30" s="4">
        <v>100</v>
      </c>
      <c r="AJ30" s="8">
        <v>3</v>
      </c>
      <c r="AK30" s="20">
        <v>61.221909887497326</v>
      </c>
      <c r="AL30" s="19">
        <v>85</v>
      </c>
      <c r="AM30" s="19">
        <v>85</v>
      </c>
      <c r="AN30" s="19">
        <v>1</v>
      </c>
      <c r="AO30" s="14">
        <v>64</v>
      </c>
      <c r="AP30" s="19">
        <v>2.73</v>
      </c>
      <c r="AQ30" s="19">
        <v>2.64</v>
      </c>
      <c r="AR30" s="19">
        <v>2.64</v>
      </c>
      <c r="AS30" s="19">
        <v>2.7</v>
      </c>
      <c r="AT30" s="20">
        <v>1.8181818181818181</v>
      </c>
      <c r="AU30" s="21">
        <v>0.75742732002794599</v>
      </c>
      <c r="AV30" s="25">
        <v>15.944444444444445</v>
      </c>
      <c r="AW30" s="25">
        <v>93.332444528096701</v>
      </c>
      <c r="AX30" s="26">
        <v>85</v>
      </c>
      <c r="AY30" s="27">
        <v>48.333333333333329</v>
      </c>
      <c r="AZ30" s="27">
        <v>13.333333333333332</v>
      </c>
      <c r="BA30" s="27">
        <v>8.3333333333333339</v>
      </c>
      <c r="BB30" s="22">
        <v>0</v>
      </c>
      <c r="BC30" s="21">
        <v>0</v>
      </c>
      <c r="BD30" s="28">
        <v>0.16666666666666666</v>
      </c>
      <c r="BE30" s="29">
        <v>6.8524026261018864</v>
      </c>
      <c r="BF30" s="29">
        <v>5.8302069164401074</v>
      </c>
      <c r="BG30" s="19">
        <v>0</v>
      </c>
      <c r="BH30" s="19">
        <v>0</v>
      </c>
      <c r="BI30" s="19">
        <v>0</v>
      </c>
      <c r="BJ30" s="19">
        <v>0</v>
      </c>
      <c r="BK30" s="15">
        <v>2</v>
      </c>
      <c r="BL30" s="15">
        <v>2</v>
      </c>
      <c r="BM30" s="15">
        <v>7</v>
      </c>
      <c r="BN30" s="15">
        <v>7</v>
      </c>
      <c r="BO30" s="15">
        <v>7</v>
      </c>
      <c r="BP30" s="15">
        <v>7</v>
      </c>
      <c r="BQ30" s="15">
        <v>7</v>
      </c>
      <c r="BR30" s="15">
        <v>7</v>
      </c>
      <c r="BS30" s="15">
        <v>7</v>
      </c>
      <c r="BT30" s="27">
        <v>0</v>
      </c>
      <c r="BU30" s="30">
        <v>2</v>
      </c>
      <c r="BV30" s="59">
        <v>15.605566666666666</v>
      </c>
      <c r="BW30" s="20">
        <v>2.6666666666666665</v>
      </c>
    </row>
    <row r="31" spans="1:75">
      <c r="A31" s="19" t="s">
        <v>20</v>
      </c>
      <c r="B31" s="19">
        <v>32</v>
      </c>
      <c r="C31" s="19" t="s">
        <v>15</v>
      </c>
      <c r="D31" s="19"/>
      <c r="E31" s="19" t="s">
        <v>16</v>
      </c>
      <c r="F31" s="19" t="s">
        <v>16</v>
      </c>
      <c r="G31" s="19">
        <v>5</v>
      </c>
      <c r="H31" s="8">
        <v>4</v>
      </c>
      <c r="I31" s="20">
        <v>49.1</v>
      </c>
      <c r="J31" s="8">
        <v>67.2</v>
      </c>
      <c r="K31" s="19">
        <v>530</v>
      </c>
      <c r="L31" s="19">
        <v>40</v>
      </c>
      <c r="M31">
        <v>66.281782199999995</v>
      </c>
      <c r="N31">
        <v>-150.35846230000001</v>
      </c>
      <c r="O31" s="19">
        <v>2</v>
      </c>
      <c r="P31" s="15">
        <v>140</v>
      </c>
      <c r="Q31" s="19">
        <f t="shared" si="0"/>
        <v>95</v>
      </c>
      <c r="R31" s="22">
        <f t="shared" si="1"/>
        <v>1.1568353334797705</v>
      </c>
      <c r="S31" s="23">
        <f t="shared" si="2"/>
        <v>3.4906585039886591E-2</v>
      </c>
      <c r="T31" s="23">
        <f t="shared" si="3"/>
        <v>1.6580627893946132</v>
      </c>
      <c r="U31" s="22">
        <f t="shared" si="4"/>
        <v>-0.68701493211243148</v>
      </c>
      <c r="V31" s="22">
        <f t="shared" si="5"/>
        <v>0.7458788759208036</v>
      </c>
      <c r="W31" s="20">
        <v>3.82</v>
      </c>
      <c r="X31" s="20">
        <v>24.8</v>
      </c>
      <c r="Y31" s="20">
        <v>58.8</v>
      </c>
      <c r="Z31" s="20">
        <v>16.399999999999999</v>
      </c>
      <c r="AA31" s="8">
        <v>3</v>
      </c>
      <c r="AB31" s="8">
        <v>0</v>
      </c>
      <c r="AC31" s="24">
        <v>38220</v>
      </c>
      <c r="AD31" s="19">
        <v>234</v>
      </c>
      <c r="AE31" s="22">
        <v>-0.106146</v>
      </c>
      <c r="AF31" s="8" t="s">
        <v>45</v>
      </c>
      <c r="AG31" s="8" t="s">
        <v>17</v>
      </c>
      <c r="AH31" s="19">
        <v>1</v>
      </c>
      <c r="AI31" s="4">
        <v>70</v>
      </c>
      <c r="AJ31" s="8">
        <v>1</v>
      </c>
      <c r="AK31" s="20">
        <v>31.037073529280317</v>
      </c>
      <c r="AL31" s="19">
        <v>148</v>
      </c>
      <c r="AM31" s="19">
        <v>148</v>
      </c>
      <c r="AN31" s="19">
        <v>1</v>
      </c>
      <c r="AO31" s="14">
        <v>116.5</v>
      </c>
      <c r="AP31" s="19">
        <v>1.5</v>
      </c>
      <c r="AQ31" s="19">
        <v>1.39</v>
      </c>
      <c r="AR31" s="19">
        <v>1.81</v>
      </c>
      <c r="AS31" s="19">
        <v>0.75</v>
      </c>
      <c r="AT31" s="20">
        <v>16.227272727272727</v>
      </c>
      <c r="AU31" s="21">
        <v>0.56064270074538669</v>
      </c>
      <c r="AV31" s="25">
        <v>24.09090909090909</v>
      </c>
      <c r="AW31" s="25">
        <v>48.289399562059728</v>
      </c>
      <c r="AX31" s="26">
        <v>0</v>
      </c>
      <c r="AY31" s="27">
        <v>15.229885057471263</v>
      </c>
      <c r="AZ31" s="27">
        <v>0</v>
      </c>
      <c r="BA31" s="27">
        <v>56.03448275862069</v>
      </c>
      <c r="BB31" s="27"/>
      <c r="BC31" s="27"/>
      <c r="BD31" s="21">
        <v>0.8666666666666667</v>
      </c>
      <c r="BE31" s="29">
        <v>20.33186405525754</v>
      </c>
      <c r="BF31" s="29">
        <v>18.521652188320321</v>
      </c>
      <c r="BG31" s="19">
        <v>0</v>
      </c>
      <c r="BH31" s="19">
        <v>0</v>
      </c>
      <c r="BI31" s="19">
        <v>0</v>
      </c>
      <c r="BJ31" s="19">
        <v>0</v>
      </c>
      <c r="BK31" s="15">
        <v>0</v>
      </c>
      <c r="BL31" s="15">
        <v>0</v>
      </c>
      <c r="BM31" s="15" t="s">
        <v>16</v>
      </c>
      <c r="BN31" s="15" t="s">
        <v>16</v>
      </c>
      <c r="BO31" s="15">
        <v>1</v>
      </c>
      <c r="BP31" s="16">
        <v>1</v>
      </c>
      <c r="BQ31" s="15">
        <v>1</v>
      </c>
      <c r="BR31" s="15" t="s">
        <v>16</v>
      </c>
      <c r="BS31" s="15" t="s">
        <v>16</v>
      </c>
      <c r="BT31" s="27">
        <v>10</v>
      </c>
      <c r="BU31" s="30">
        <v>12</v>
      </c>
      <c r="BV31" s="59">
        <v>51.470499999999994</v>
      </c>
      <c r="BW31" s="20">
        <v>8</v>
      </c>
    </row>
    <row r="32" spans="1:75">
      <c r="A32" s="19" t="s">
        <v>20</v>
      </c>
      <c r="B32" s="19">
        <v>33</v>
      </c>
      <c r="C32" s="19" t="s">
        <v>15</v>
      </c>
      <c r="D32" s="19" t="s">
        <v>237</v>
      </c>
      <c r="E32" s="19" t="s">
        <v>16</v>
      </c>
      <c r="F32" s="19" t="s">
        <v>16</v>
      </c>
      <c r="G32" s="19">
        <v>4</v>
      </c>
      <c r="H32" s="8">
        <v>3</v>
      </c>
      <c r="I32" s="20">
        <v>44.2</v>
      </c>
      <c r="J32" s="8">
        <v>58.6</v>
      </c>
      <c r="K32" s="19">
        <v>520</v>
      </c>
      <c r="L32" s="19">
        <v>50</v>
      </c>
      <c r="M32">
        <v>66.265289300000006</v>
      </c>
      <c r="N32">
        <v>-150.3349446</v>
      </c>
      <c r="O32" s="19">
        <v>4</v>
      </c>
      <c r="P32" s="15">
        <v>355</v>
      </c>
      <c r="Q32" s="19">
        <f t="shared" si="0"/>
        <v>50</v>
      </c>
      <c r="R32" s="22">
        <f t="shared" si="1"/>
        <v>1.1565474780715685</v>
      </c>
      <c r="S32" s="23">
        <f t="shared" si="2"/>
        <v>6.9813170079773182E-2</v>
      </c>
      <c r="T32" s="23">
        <f t="shared" si="3"/>
        <v>0.87266462599716477</v>
      </c>
      <c r="U32" s="22">
        <f t="shared" si="4"/>
        <v>-0.75152255814618074</v>
      </c>
      <c r="V32" s="22">
        <f t="shared" si="5"/>
        <v>0.67876603568160077</v>
      </c>
      <c r="W32" s="20">
        <v>3.72</v>
      </c>
      <c r="X32" s="20">
        <v>22.8</v>
      </c>
      <c r="Y32" s="20">
        <v>58.8</v>
      </c>
      <c r="Z32" s="20">
        <v>18.399999999999999</v>
      </c>
      <c r="AA32" s="8">
        <v>4</v>
      </c>
      <c r="AB32" s="8">
        <v>1</v>
      </c>
      <c r="AC32" s="24">
        <v>38220</v>
      </c>
      <c r="AD32" s="19">
        <v>234</v>
      </c>
      <c r="AE32" s="22">
        <v>0.13411600000000001</v>
      </c>
      <c r="AF32" s="8" t="s">
        <v>47</v>
      </c>
      <c r="AG32" s="8" t="s">
        <v>17</v>
      </c>
      <c r="AH32" s="19">
        <v>1</v>
      </c>
      <c r="AI32" s="4">
        <v>25</v>
      </c>
      <c r="AJ32" s="8">
        <v>1</v>
      </c>
      <c r="AK32" s="42">
        <v>7.7751099703370086</v>
      </c>
      <c r="AL32" s="19">
        <v>186</v>
      </c>
      <c r="AM32" s="19">
        <v>186</v>
      </c>
      <c r="AN32" s="19">
        <v>2</v>
      </c>
      <c r="AO32" s="14">
        <v>162.19999999999999</v>
      </c>
      <c r="AP32" s="33">
        <v>1.8125</v>
      </c>
      <c r="AQ32" s="33">
        <v>1.6666666666666667</v>
      </c>
      <c r="AR32" s="33">
        <v>2.25</v>
      </c>
      <c r="AS32" s="33">
        <v>1.25</v>
      </c>
      <c r="AT32" s="20">
        <v>14.08</v>
      </c>
      <c r="AU32" s="21">
        <v>0.48543815257804029</v>
      </c>
      <c r="AV32" s="43">
        <v>25</v>
      </c>
      <c r="AW32" s="43">
        <v>45</v>
      </c>
      <c r="AX32" s="26">
        <v>0</v>
      </c>
      <c r="AY32" s="27">
        <v>43.333333333333329</v>
      </c>
      <c r="AZ32" s="27">
        <v>0</v>
      </c>
      <c r="BA32" s="27">
        <v>43.333333333333336</v>
      </c>
      <c r="BB32" s="27"/>
      <c r="BC32" s="27"/>
      <c r="BD32" s="21">
        <v>1.9666666666666666</v>
      </c>
      <c r="BE32" s="29">
        <v>22.15071530199214</v>
      </c>
      <c r="BF32" s="29">
        <v>20.632017053369271</v>
      </c>
      <c r="BG32" s="19">
        <v>0</v>
      </c>
      <c r="BH32" s="19">
        <v>0</v>
      </c>
      <c r="BI32" s="19">
        <v>0</v>
      </c>
      <c r="BJ32" s="19">
        <v>0</v>
      </c>
      <c r="BK32" s="15">
        <v>0</v>
      </c>
      <c r="BL32" s="15">
        <v>0</v>
      </c>
      <c r="BM32" s="15">
        <v>7</v>
      </c>
      <c r="BN32" s="15">
        <v>7</v>
      </c>
      <c r="BO32" s="15">
        <v>3</v>
      </c>
      <c r="BP32" s="15">
        <v>7</v>
      </c>
      <c r="BQ32" s="15">
        <v>7</v>
      </c>
      <c r="BR32" s="15">
        <v>7</v>
      </c>
      <c r="BS32" s="15">
        <v>7</v>
      </c>
      <c r="BT32" s="27" t="s">
        <v>16</v>
      </c>
      <c r="BU32" s="30" t="s">
        <v>16</v>
      </c>
      <c r="BV32" s="59">
        <v>31.802633333333329</v>
      </c>
      <c r="BW32" s="20">
        <v>7.333333333333333</v>
      </c>
    </row>
    <row r="33" spans="1:75">
      <c r="A33" s="19" t="s">
        <v>20</v>
      </c>
      <c r="B33" s="19">
        <v>34</v>
      </c>
      <c r="C33" s="19" t="s">
        <v>18</v>
      </c>
      <c r="D33" s="19"/>
      <c r="E33" s="19" t="s">
        <v>16</v>
      </c>
      <c r="F33" s="19" t="s">
        <v>16</v>
      </c>
      <c r="G33" s="19">
        <v>2</v>
      </c>
      <c r="H33" s="8">
        <v>3</v>
      </c>
      <c r="I33" s="20">
        <v>42.4</v>
      </c>
      <c r="J33" s="8">
        <v>69.2</v>
      </c>
      <c r="K33" s="19">
        <v>565</v>
      </c>
      <c r="L33" s="19">
        <v>5</v>
      </c>
      <c r="M33">
        <v>66.209125400000005</v>
      </c>
      <c r="N33">
        <v>-150.27034219999999</v>
      </c>
      <c r="O33" s="19">
        <v>8</v>
      </c>
      <c r="P33" s="15">
        <v>75</v>
      </c>
      <c r="Q33" s="19">
        <f t="shared" si="0"/>
        <v>30</v>
      </c>
      <c r="R33" s="22">
        <f t="shared" si="1"/>
        <v>1.1555672330958078</v>
      </c>
      <c r="S33" s="23">
        <f t="shared" si="2"/>
        <v>0.13962634015954636</v>
      </c>
      <c r="T33" s="23">
        <f t="shared" si="3"/>
        <v>0.52359877559829882</v>
      </c>
      <c r="U33" s="22">
        <f t="shared" si="4"/>
        <v>-0.86452013578412912</v>
      </c>
      <c r="V33" s="22">
        <f t="shared" si="5"/>
        <v>0.69702657591611861</v>
      </c>
      <c r="W33" s="20">
        <v>4.6550000000000002</v>
      </c>
      <c r="X33" s="21" t="s">
        <v>16</v>
      </c>
      <c r="Y33" s="21" t="s">
        <v>16</v>
      </c>
      <c r="Z33" s="21" t="s">
        <v>16</v>
      </c>
      <c r="AA33" s="8">
        <v>4</v>
      </c>
      <c r="AB33" s="8">
        <v>1</v>
      </c>
      <c r="AC33" s="24">
        <v>38219</v>
      </c>
      <c r="AD33" s="19">
        <v>233</v>
      </c>
      <c r="AE33" s="22">
        <v>-0.17976500000000001</v>
      </c>
      <c r="AF33" s="8" t="s">
        <v>50</v>
      </c>
      <c r="AG33" s="8" t="s">
        <v>17</v>
      </c>
      <c r="AH33" s="8">
        <v>1</v>
      </c>
      <c r="AI33" s="4">
        <v>99</v>
      </c>
      <c r="AJ33" s="8">
        <v>1</v>
      </c>
      <c r="AK33" s="20">
        <v>49.999999842726083</v>
      </c>
      <c r="AL33" s="19">
        <v>90</v>
      </c>
      <c r="AM33" s="19">
        <v>136</v>
      </c>
      <c r="AN33" s="19">
        <v>3</v>
      </c>
      <c r="AO33" s="14">
        <v>80</v>
      </c>
      <c r="AP33" s="19">
        <v>1.74</v>
      </c>
      <c r="AQ33" s="19">
        <v>1.65</v>
      </c>
      <c r="AR33" s="19">
        <v>1.94</v>
      </c>
      <c r="AS33" s="19">
        <v>1.55</v>
      </c>
      <c r="AT33" s="20">
        <v>12.95</v>
      </c>
      <c r="AU33" s="21">
        <v>0.86553516590753921</v>
      </c>
      <c r="AV33" s="25">
        <v>24.59090909090909</v>
      </c>
      <c r="AW33" s="25">
        <v>48.424551196443872</v>
      </c>
      <c r="AX33" s="26">
        <v>9</v>
      </c>
      <c r="AY33" s="27">
        <v>35</v>
      </c>
      <c r="AZ33" s="27">
        <v>8.3333333333333339</v>
      </c>
      <c r="BA33" s="27">
        <v>38.333333333333336</v>
      </c>
      <c r="BB33" s="22">
        <v>0.26015874</v>
      </c>
      <c r="BC33" s="21">
        <v>7.1938159800000001</v>
      </c>
      <c r="BD33" s="28">
        <v>4.1666666666666664E-2</v>
      </c>
      <c r="BE33" s="29">
        <v>1.282817000215832E-2</v>
      </c>
      <c r="BF33" s="29">
        <v>0</v>
      </c>
      <c r="BG33" s="19">
        <v>0</v>
      </c>
      <c r="BH33" s="19">
        <v>0</v>
      </c>
      <c r="BI33" s="19">
        <v>0</v>
      </c>
      <c r="BJ33" s="19">
        <v>0</v>
      </c>
      <c r="BK33" s="15">
        <v>2</v>
      </c>
      <c r="BL33" s="15">
        <v>2</v>
      </c>
      <c r="BM33" s="15">
        <v>7</v>
      </c>
      <c r="BN33" s="15">
        <v>7</v>
      </c>
      <c r="BO33" s="15">
        <v>7</v>
      </c>
      <c r="BP33" s="15">
        <v>7</v>
      </c>
      <c r="BQ33" s="15">
        <v>7</v>
      </c>
      <c r="BR33" s="15">
        <v>7</v>
      </c>
      <c r="BS33" s="15">
        <v>7</v>
      </c>
      <c r="BT33" s="27">
        <v>1</v>
      </c>
      <c r="BU33" s="30">
        <v>30</v>
      </c>
      <c r="BV33" s="59">
        <v>66.510633333333331</v>
      </c>
      <c r="BW33" s="20">
        <v>0</v>
      </c>
    </row>
    <row r="34" spans="1:75">
      <c r="A34" s="19" t="s">
        <v>20</v>
      </c>
      <c r="B34" s="19">
        <v>35</v>
      </c>
      <c r="C34" s="19" t="s">
        <v>12</v>
      </c>
      <c r="D34" s="19"/>
      <c r="E34" s="19" t="s">
        <v>13</v>
      </c>
      <c r="F34" s="19" t="s">
        <v>17</v>
      </c>
      <c r="G34" s="19">
        <v>4</v>
      </c>
      <c r="H34" s="8">
        <v>5</v>
      </c>
      <c r="I34" s="20">
        <v>64</v>
      </c>
      <c r="J34" s="8">
        <v>81.8</v>
      </c>
      <c r="K34" s="19">
        <v>520</v>
      </c>
      <c r="L34" s="19">
        <v>50</v>
      </c>
      <c r="M34">
        <v>66.2130808</v>
      </c>
      <c r="N34">
        <v>-150.26410440000001</v>
      </c>
      <c r="O34" s="19">
        <v>7</v>
      </c>
      <c r="P34" s="15">
        <v>80</v>
      </c>
      <c r="Q34" s="19">
        <f t="shared" ref="Q34:Q65" si="6">ABS(180-ABS(P34-225))</f>
        <v>35</v>
      </c>
      <c r="R34" s="22">
        <f t="shared" ref="R34:R65" si="7">RADIANS(M34)</f>
        <v>1.1556362678490411</v>
      </c>
      <c r="S34" s="23">
        <f t="shared" ref="S34:S65" si="8">RADIANS(O34)</f>
        <v>0.12217304763960307</v>
      </c>
      <c r="T34" s="23">
        <f t="shared" ref="T34:T65" si="9">RADIANS(Q34)</f>
        <v>0.6108652381980153</v>
      </c>
      <c r="U34" s="22">
        <f t="shared" ref="U34:U65" si="10">-1.236+1.35*(COS(R34)*COS(S34))-1.376*(COS(T34)*SIN(S34)*SIN(R34))-0.331*(SIN(R34)*SIN(S34))+0.375*(SIN(T34)*SIN(S34))</f>
        <v>-0.8319500157550821</v>
      </c>
      <c r="V34" s="22">
        <f t="shared" ref="V34:V65" si="11">(COS(RADIANS(O34))*COS(RADIANS(M34-23)))-(SIN(RADIANS((O34))*COS(RADIANS(P34))*SIN(RADIANS(M34-23))))</f>
        <v>0.70885409435626612</v>
      </c>
      <c r="W34" s="20">
        <v>4.6059999999999999</v>
      </c>
      <c r="X34" s="21" t="s">
        <v>16</v>
      </c>
      <c r="Y34" s="21" t="s">
        <v>16</v>
      </c>
      <c r="Z34" s="21" t="s">
        <v>16</v>
      </c>
      <c r="AA34" s="8">
        <v>4</v>
      </c>
      <c r="AB34" s="8">
        <v>1</v>
      </c>
      <c r="AC34" s="24">
        <v>38219</v>
      </c>
      <c r="AD34" s="19">
        <v>233</v>
      </c>
      <c r="AE34" s="22">
        <v>-4.3883900000000003E-2</v>
      </c>
      <c r="AF34" s="8" t="s">
        <v>45</v>
      </c>
      <c r="AG34" s="8" t="s">
        <v>17</v>
      </c>
      <c r="AH34" s="19">
        <v>1</v>
      </c>
      <c r="AI34" s="4">
        <v>100</v>
      </c>
      <c r="AJ34" s="8">
        <v>2</v>
      </c>
      <c r="AK34" s="20">
        <v>83.671596344866103</v>
      </c>
      <c r="AL34" s="19">
        <v>90</v>
      </c>
      <c r="AM34" s="19">
        <v>90</v>
      </c>
      <c r="AN34" s="19">
        <v>2</v>
      </c>
      <c r="AO34" s="14">
        <v>81.2</v>
      </c>
      <c r="AP34" s="19">
        <v>2.34</v>
      </c>
      <c r="AQ34" s="19">
        <v>2.33</v>
      </c>
      <c r="AR34" s="19">
        <v>2.38</v>
      </c>
      <c r="AS34" s="19">
        <v>1.83</v>
      </c>
      <c r="AT34" s="20">
        <v>19.818181818181817</v>
      </c>
      <c r="AU34" s="21">
        <v>0.39526807200949754</v>
      </c>
      <c r="AV34" s="25">
        <v>27.863636363636363</v>
      </c>
      <c r="AW34" s="25">
        <v>46.014397615291138</v>
      </c>
      <c r="AX34" s="26">
        <v>0</v>
      </c>
      <c r="AY34" s="27">
        <v>38.96551724137931</v>
      </c>
      <c r="AZ34" s="27">
        <v>15.172413793103448</v>
      </c>
      <c r="BA34" s="27">
        <v>42.52873563218391</v>
      </c>
      <c r="BB34" s="22">
        <v>0.20575254000000001</v>
      </c>
      <c r="BC34" s="21">
        <v>5.3449202900000001</v>
      </c>
      <c r="BD34" s="28">
        <v>0.82499999999999996</v>
      </c>
      <c r="BE34" s="29">
        <v>3.8515271434541365</v>
      </c>
      <c r="BF34" s="29">
        <v>3.8074793964569325</v>
      </c>
      <c r="BG34" s="19">
        <v>0</v>
      </c>
      <c r="BH34" s="19">
        <v>0</v>
      </c>
      <c r="BI34" s="19">
        <v>0</v>
      </c>
      <c r="BJ34" s="19">
        <v>0</v>
      </c>
      <c r="BK34" s="15">
        <v>0</v>
      </c>
      <c r="BL34" s="15">
        <v>0</v>
      </c>
      <c r="BM34" s="15">
        <v>7</v>
      </c>
      <c r="BN34" s="15">
        <v>7</v>
      </c>
      <c r="BO34" s="15">
        <v>7</v>
      </c>
      <c r="BP34" s="15">
        <v>7</v>
      </c>
      <c r="BQ34" s="15">
        <v>7</v>
      </c>
      <c r="BR34" s="15">
        <v>7</v>
      </c>
      <c r="BS34" s="15">
        <v>7</v>
      </c>
      <c r="BT34" s="27">
        <v>1</v>
      </c>
      <c r="BU34" s="30">
        <v>23</v>
      </c>
      <c r="BV34" s="59">
        <v>56.676700000000004</v>
      </c>
      <c r="BW34" s="20">
        <v>7.333333333333333</v>
      </c>
    </row>
    <row r="35" spans="1:75">
      <c r="A35" s="19" t="s">
        <v>20</v>
      </c>
      <c r="B35" s="19">
        <v>36</v>
      </c>
      <c r="C35" s="19" t="s">
        <v>15</v>
      </c>
      <c r="D35" s="19" t="s">
        <v>238</v>
      </c>
      <c r="E35" s="19" t="s">
        <v>16</v>
      </c>
      <c r="F35" s="19" t="s">
        <v>16</v>
      </c>
      <c r="G35" s="19">
        <v>6</v>
      </c>
      <c r="H35" s="8">
        <v>5</v>
      </c>
      <c r="I35" s="20">
        <v>68.099999999999994</v>
      </c>
      <c r="J35" s="8">
        <v>86.6</v>
      </c>
      <c r="K35" s="19">
        <v>445</v>
      </c>
      <c r="L35" s="19">
        <v>125</v>
      </c>
      <c r="M35">
        <v>66.214957799999993</v>
      </c>
      <c r="N35">
        <v>-150.2571307</v>
      </c>
      <c r="O35" s="19">
        <v>5</v>
      </c>
      <c r="P35" s="15">
        <v>85</v>
      </c>
      <c r="Q35" s="19">
        <f t="shared" si="6"/>
        <v>40</v>
      </c>
      <c r="R35" s="22">
        <f t="shared" si="7"/>
        <v>1.1556690276791008</v>
      </c>
      <c r="S35" s="23">
        <f t="shared" si="8"/>
        <v>8.7266462599716474E-2</v>
      </c>
      <c r="T35" s="23">
        <f t="shared" si="9"/>
        <v>0.69813170079773179</v>
      </c>
      <c r="U35" s="22">
        <f t="shared" si="10"/>
        <v>-0.78306398578452985</v>
      </c>
      <c r="V35" s="22">
        <f t="shared" si="11"/>
        <v>0.72080869333376629</v>
      </c>
      <c r="W35" s="20">
        <v>3.77</v>
      </c>
      <c r="X35" s="21" t="s">
        <v>16</v>
      </c>
      <c r="Y35" s="21" t="s">
        <v>16</v>
      </c>
      <c r="Z35" s="21" t="s">
        <v>16</v>
      </c>
      <c r="AA35" s="8">
        <v>3</v>
      </c>
      <c r="AB35" s="8">
        <v>2</v>
      </c>
      <c r="AC35" s="24">
        <v>38219</v>
      </c>
      <c r="AD35" s="19">
        <v>233</v>
      </c>
      <c r="AE35" s="22">
        <v>4.0564099999999999E-2</v>
      </c>
      <c r="AF35" s="8" t="s">
        <v>49</v>
      </c>
      <c r="AG35" s="8" t="s">
        <v>14</v>
      </c>
      <c r="AH35" s="19">
        <v>5</v>
      </c>
      <c r="AI35" s="4">
        <v>30</v>
      </c>
      <c r="AJ35" s="8">
        <v>1</v>
      </c>
      <c r="AK35" s="20">
        <v>31.000472622299334</v>
      </c>
      <c r="AL35" s="19">
        <v>90</v>
      </c>
      <c r="AM35" s="19">
        <v>89</v>
      </c>
      <c r="AN35" s="19">
        <v>2</v>
      </c>
      <c r="AO35" s="14">
        <v>86.4</v>
      </c>
      <c r="AP35" s="19">
        <v>1.98</v>
      </c>
      <c r="AQ35" s="19">
        <v>2.08</v>
      </c>
      <c r="AR35" s="19">
        <v>1.73</v>
      </c>
      <c r="AS35" s="19">
        <v>2</v>
      </c>
      <c r="AT35" s="20">
        <v>8.8636363636363633</v>
      </c>
      <c r="AU35" s="21">
        <v>1.8069061756713212</v>
      </c>
      <c r="AV35" s="25">
        <v>21.454545454545453</v>
      </c>
      <c r="AW35" s="25">
        <v>76.458679077223323</v>
      </c>
      <c r="AX35" s="26">
        <v>63.636363636363633</v>
      </c>
      <c r="AY35" s="27">
        <v>16.666666666666664</v>
      </c>
      <c r="AZ35" s="27">
        <v>50</v>
      </c>
      <c r="BA35" s="27">
        <v>13.333333333333332</v>
      </c>
      <c r="BB35" s="27"/>
      <c r="BC35" s="27"/>
      <c r="BD35" s="21">
        <v>0.5</v>
      </c>
      <c r="BE35" s="29">
        <v>11.404766730694348</v>
      </c>
      <c r="BF35" s="29">
        <v>6.1094814133748523</v>
      </c>
      <c r="BG35" s="19">
        <v>0</v>
      </c>
      <c r="BH35" s="19">
        <v>0</v>
      </c>
      <c r="BI35" s="19">
        <v>1.6666666666666666E-2</v>
      </c>
      <c r="BJ35" s="19">
        <v>5.2359877559829883E-2</v>
      </c>
      <c r="BK35" s="15">
        <v>0</v>
      </c>
      <c r="BL35" s="16">
        <v>1</v>
      </c>
      <c r="BM35" s="15">
        <v>7</v>
      </c>
      <c r="BN35" s="15">
        <v>7</v>
      </c>
      <c r="BO35" s="15">
        <v>7</v>
      </c>
      <c r="BP35" s="15">
        <v>7</v>
      </c>
      <c r="BQ35" s="15">
        <v>7</v>
      </c>
      <c r="BR35" s="15">
        <v>7</v>
      </c>
      <c r="BS35" s="15">
        <v>7</v>
      </c>
      <c r="BT35" s="27">
        <v>1</v>
      </c>
      <c r="BU35" s="30">
        <v>64</v>
      </c>
      <c r="BV35" s="59">
        <v>72.873766666666668</v>
      </c>
      <c r="BW35" s="20">
        <v>0</v>
      </c>
    </row>
    <row r="36" spans="1:75">
      <c r="A36" s="19" t="s">
        <v>20</v>
      </c>
      <c r="B36" s="19">
        <v>37</v>
      </c>
      <c r="C36" s="19" t="s">
        <v>12</v>
      </c>
      <c r="D36" s="19" t="s">
        <v>231</v>
      </c>
      <c r="E36" s="19" t="s">
        <v>13</v>
      </c>
      <c r="F36" s="19" t="s">
        <v>14</v>
      </c>
      <c r="G36" s="19">
        <v>6</v>
      </c>
      <c r="H36" s="8">
        <v>5</v>
      </c>
      <c r="I36" s="20">
        <v>27</v>
      </c>
      <c r="J36" s="8">
        <v>45.4</v>
      </c>
      <c r="K36" s="19">
        <v>390</v>
      </c>
      <c r="L36" s="19">
        <v>180</v>
      </c>
      <c r="M36">
        <v>66.2077144</v>
      </c>
      <c r="N36">
        <v>-150.2350495</v>
      </c>
      <c r="O36" s="19">
        <v>3</v>
      </c>
      <c r="P36" s="15">
        <v>75</v>
      </c>
      <c r="Q36" s="19">
        <f t="shared" si="6"/>
        <v>30</v>
      </c>
      <c r="R36" s="22">
        <f t="shared" si="7"/>
        <v>1.155542606500062</v>
      </c>
      <c r="S36" s="23">
        <f t="shared" si="8"/>
        <v>5.235987755982989E-2</v>
      </c>
      <c r="T36" s="23">
        <f t="shared" si="9"/>
        <v>0.52359877559829882</v>
      </c>
      <c r="U36" s="22">
        <f t="shared" si="10"/>
        <v>-0.75523046488137724</v>
      </c>
      <c r="V36" s="22">
        <f t="shared" si="11"/>
        <v>0.71859955554293398</v>
      </c>
      <c r="W36" s="20">
        <v>5.6260000000000003</v>
      </c>
      <c r="X36" s="20">
        <v>12.4</v>
      </c>
      <c r="Y36" s="20">
        <v>68.8</v>
      </c>
      <c r="Z36" s="20">
        <v>18.8</v>
      </c>
      <c r="AA36" s="8">
        <v>3</v>
      </c>
      <c r="AB36" s="8">
        <v>3</v>
      </c>
      <c r="AC36" s="24">
        <v>38220</v>
      </c>
      <c r="AD36" s="19">
        <v>234</v>
      </c>
      <c r="AE36" s="22">
        <v>6.9310200000000002E-2</v>
      </c>
      <c r="AF36" s="8" t="s">
        <v>51</v>
      </c>
      <c r="AG36" s="8" t="s">
        <v>14</v>
      </c>
      <c r="AH36" s="19">
        <v>5</v>
      </c>
      <c r="AI36" s="44">
        <v>100</v>
      </c>
      <c r="AJ36" s="8">
        <v>1</v>
      </c>
      <c r="AK36" s="20">
        <v>76.021681525034907</v>
      </c>
      <c r="AL36" s="19">
        <v>90</v>
      </c>
      <c r="AM36" s="19">
        <v>125</v>
      </c>
      <c r="AN36" s="19">
        <v>3</v>
      </c>
      <c r="AO36" s="14">
        <v>95.8</v>
      </c>
      <c r="AP36" s="19">
        <v>2.6</v>
      </c>
      <c r="AQ36" s="19">
        <v>2.73</v>
      </c>
      <c r="AR36" s="19">
        <v>2.21</v>
      </c>
      <c r="AS36" s="19">
        <v>3</v>
      </c>
      <c r="AT36" s="20">
        <v>1.1818181818181819</v>
      </c>
      <c r="AU36" s="21">
        <v>0.50809769267939264</v>
      </c>
      <c r="AV36" s="25">
        <v>21.454545454545453</v>
      </c>
      <c r="AW36" s="25">
        <v>95.021914566197211</v>
      </c>
      <c r="AX36" s="26">
        <v>95</v>
      </c>
      <c r="AY36" s="27">
        <v>3.3333333333333335</v>
      </c>
      <c r="AZ36" s="27">
        <v>70</v>
      </c>
      <c r="BA36" s="27">
        <v>0</v>
      </c>
      <c r="BB36" s="22">
        <v>0</v>
      </c>
      <c r="BC36" s="21">
        <v>0</v>
      </c>
      <c r="BD36" s="28">
        <v>0.77500000000000002</v>
      </c>
      <c r="BE36" s="29">
        <v>18.944130950381204</v>
      </c>
      <c r="BF36" s="29">
        <v>0</v>
      </c>
      <c r="BG36" s="19">
        <v>0</v>
      </c>
      <c r="BH36" s="19">
        <v>0</v>
      </c>
      <c r="BI36" s="19">
        <v>5.8333333333333334E-2</v>
      </c>
      <c r="BJ36" s="19">
        <v>1.4368204900886818</v>
      </c>
      <c r="BK36" s="15">
        <v>2</v>
      </c>
      <c r="BL36" s="15">
        <v>2</v>
      </c>
      <c r="BM36" s="15">
        <v>2</v>
      </c>
      <c r="BN36" s="15">
        <v>4</v>
      </c>
      <c r="BO36" s="15">
        <v>7</v>
      </c>
      <c r="BP36" s="15">
        <v>7</v>
      </c>
      <c r="BQ36" s="15">
        <v>4</v>
      </c>
      <c r="BR36" s="15">
        <v>3</v>
      </c>
      <c r="BS36" s="15">
        <v>3</v>
      </c>
      <c r="BT36" s="27">
        <v>90</v>
      </c>
      <c r="BU36" s="30">
        <v>85</v>
      </c>
      <c r="BV36" s="59">
        <v>34.116499999999995</v>
      </c>
      <c r="BW36" s="20">
        <v>0</v>
      </c>
    </row>
    <row r="37" spans="1:75">
      <c r="A37" s="19" t="s">
        <v>20</v>
      </c>
      <c r="B37" s="19">
        <v>38</v>
      </c>
      <c r="C37" s="19" t="s">
        <v>15</v>
      </c>
      <c r="D37" s="19"/>
      <c r="E37" s="19" t="s">
        <v>16</v>
      </c>
      <c r="F37" s="19" t="s">
        <v>16</v>
      </c>
      <c r="G37" s="19">
        <v>4</v>
      </c>
      <c r="H37" s="8">
        <v>5</v>
      </c>
      <c r="I37" s="20">
        <v>55.25</v>
      </c>
      <c r="J37" s="8">
        <v>51.6</v>
      </c>
      <c r="K37" s="19">
        <v>295</v>
      </c>
      <c r="L37" s="19">
        <v>275</v>
      </c>
      <c r="M37">
        <v>66.192631899999995</v>
      </c>
      <c r="N37">
        <v>-150.21537559999999</v>
      </c>
      <c r="O37" s="19">
        <v>2</v>
      </c>
      <c r="P37" s="15">
        <v>230</v>
      </c>
      <c r="Q37" s="19">
        <f t="shared" si="6"/>
        <v>175</v>
      </c>
      <c r="R37" s="22">
        <f t="shared" si="7"/>
        <v>1.1552793672156298</v>
      </c>
      <c r="S37" s="23">
        <f t="shared" si="8"/>
        <v>3.4906585039886591E-2</v>
      </c>
      <c r="T37" s="23">
        <f t="shared" si="9"/>
        <v>3.0543261909900767</v>
      </c>
      <c r="U37" s="22">
        <f t="shared" si="10"/>
        <v>-0.65704686779362165</v>
      </c>
      <c r="V37" s="22">
        <f t="shared" si="11"/>
        <v>0.74396936335248054</v>
      </c>
      <c r="W37" s="20">
        <v>5.82</v>
      </c>
      <c r="X37" s="20">
        <v>21.6</v>
      </c>
      <c r="Y37" s="20">
        <v>58.8</v>
      </c>
      <c r="Z37" s="20">
        <v>19.600000000000001</v>
      </c>
      <c r="AA37" s="8">
        <v>3</v>
      </c>
      <c r="AB37" s="8">
        <v>3</v>
      </c>
      <c r="AC37" s="24">
        <v>38220</v>
      </c>
      <c r="AD37" s="19">
        <v>234</v>
      </c>
      <c r="AE37" s="22">
        <v>0.31387900000000002</v>
      </c>
      <c r="AF37" s="8" t="s">
        <v>44</v>
      </c>
      <c r="AG37" s="8" t="s">
        <v>37</v>
      </c>
      <c r="AH37" s="19">
        <v>3</v>
      </c>
      <c r="AI37" s="4">
        <v>80</v>
      </c>
      <c r="AJ37" s="8">
        <v>3</v>
      </c>
      <c r="AK37" s="20">
        <v>90.762133666725731</v>
      </c>
      <c r="AL37" s="19">
        <v>122</v>
      </c>
      <c r="AM37" s="19">
        <v>122</v>
      </c>
      <c r="AN37" s="19">
        <v>2</v>
      </c>
      <c r="AO37" s="14">
        <v>114.8</v>
      </c>
      <c r="AP37" s="19">
        <v>1.86</v>
      </c>
      <c r="AQ37" s="19">
        <v>1.65</v>
      </c>
      <c r="AR37" s="19">
        <v>2.5099999999999998</v>
      </c>
      <c r="AS37" s="19">
        <v>1.88</v>
      </c>
      <c r="AT37" s="20">
        <v>13.409090909090908</v>
      </c>
      <c r="AU37" s="21">
        <v>1.1845447321017049</v>
      </c>
      <c r="AV37" s="25">
        <v>18.454545454545453</v>
      </c>
      <c r="AW37" s="25">
        <v>58.426392448131566</v>
      </c>
      <c r="AX37" s="26">
        <v>22.727272727272727</v>
      </c>
      <c r="AY37" s="27">
        <v>16.397849462365592</v>
      </c>
      <c r="AZ37" s="27">
        <v>37.365591397849464</v>
      </c>
      <c r="BA37" s="27">
        <v>36.29032258064516</v>
      </c>
      <c r="BB37" s="27"/>
      <c r="BC37" s="27"/>
      <c r="BD37" s="21">
        <v>1.4</v>
      </c>
      <c r="BE37" s="29">
        <v>14.483134832130634</v>
      </c>
      <c r="BF37" s="29">
        <v>12.092382822748808</v>
      </c>
      <c r="BG37" s="19">
        <v>0</v>
      </c>
      <c r="BH37" s="19">
        <v>0</v>
      </c>
      <c r="BI37" s="19">
        <v>0</v>
      </c>
      <c r="BJ37" s="19">
        <v>0</v>
      </c>
      <c r="BK37" s="15">
        <v>0</v>
      </c>
      <c r="BL37" s="15">
        <v>0</v>
      </c>
      <c r="BM37" s="15">
        <v>2</v>
      </c>
      <c r="BN37" s="15">
        <v>7</v>
      </c>
      <c r="BO37" s="15">
        <v>7</v>
      </c>
      <c r="BP37" s="15">
        <v>7</v>
      </c>
      <c r="BQ37" s="15">
        <v>7</v>
      </c>
      <c r="BR37" s="15">
        <v>7</v>
      </c>
      <c r="BS37" s="15">
        <v>7</v>
      </c>
      <c r="BT37" s="27">
        <v>3</v>
      </c>
      <c r="BU37" s="30">
        <v>16</v>
      </c>
      <c r="BV37" s="59">
        <v>43.950433333333329</v>
      </c>
      <c r="BW37" s="20">
        <v>6</v>
      </c>
    </row>
    <row r="38" spans="1:75">
      <c r="A38" s="19" t="s">
        <v>20</v>
      </c>
      <c r="B38" s="19">
        <v>39</v>
      </c>
      <c r="C38" s="19" t="s">
        <v>12</v>
      </c>
      <c r="D38" s="19" t="s">
        <v>239</v>
      </c>
      <c r="E38" s="19" t="s">
        <v>13</v>
      </c>
      <c r="F38" s="19" t="s">
        <v>14</v>
      </c>
      <c r="G38" s="19">
        <v>5</v>
      </c>
      <c r="H38" s="8">
        <v>4</v>
      </c>
      <c r="I38" s="20">
        <v>48.5</v>
      </c>
      <c r="J38" s="8">
        <v>45.4</v>
      </c>
      <c r="K38" s="19">
        <v>300</v>
      </c>
      <c r="L38" s="19">
        <v>270</v>
      </c>
      <c r="M38">
        <v>66.168597000000005</v>
      </c>
      <c r="N38">
        <v>-150.20426320000001</v>
      </c>
      <c r="O38" s="19">
        <v>1</v>
      </c>
      <c r="P38" s="15">
        <v>231</v>
      </c>
      <c r="Q38" s="19">
        <f t="shared" si="6"/>
        <v>174</v>
      </c>
      <c r="R38" s="22">
        <f t="shared" si="7"/>
        <v>1.1548598790752425</v>
      </c>
      <c r="S38" s="23">
        <f t="shared" si="8"/>
        <v>1.7453292519943295E-2</v>
      </c>
      <c r="T38" s="23">
        <f t="shared" si="9"/>
        <v>3.0368728984701332</v>
      </c>
      <c r="U38" s="22">
        <f t="shared" si="10"/>
        <v>-0.67337346754241578</v>
      </c>
      <c r="V38" s="22">
        <f t="shared" si="11"/>
        <v>0.73674703445089829</v>
      </c>
      <c r="W38" s="20">
        <v>5.7280000000000006</v>
      </c>
      <c r="X38" s="20">
        <v>2</v>
      </c>
      <c r="Y38" s="20">
        <v>81.2</v>
      </c>
      <c r="Z38" s="20">
        <v>16.8</v>
      </c>
      <c r="AA38" s="8">
        <v>4</v>
      </c>
      <c r="AB38" s="8">
        <v>3</v>
      </c>
      <c r="AC38" s="24">
        <v>38220</v>
      </c>
      <c r="AD38" s="19">
        <v>234</v>
      </c>
      <c r="AE38" s="45">
        <v>-6.7253574560000001E-2</v>
      </c>
      <c r="AF38" s="8" t="s">
        <v>47</v>
      </c>
      <c r="AG38" s="8" t="s">
        <v>40</v>
      </c>
      <c r="AH38" s="19">
        <v>4</v>
      </c>
      <c r="AI38" s="4">
        <v>100</v>
      </c>
      <c r="AJ38" s="8">
        <v>3</v>
      </c>
      <c r="AK38" s="20">
        <v>88.351534020097318</v>
      </c>
      <c r="AL38" s="19">
        <v>95</v>
      </c>
      <c r="AM38" s="19">
        <v>94</v>
      </c>
      <c r="AN38" s="19">
        <v>2</v>
      </c>
      <c r="AO38" s="14">
        <v>93.75</v>
      </c>
      <c r="AP38" s="19">
        <v>2.54</v>
      </c>
      <c r="AQ38" s="19">
        <v>2.4700000000000002</v>
      </c>
      <c r="AR38" s="19">
        <v>2.76</v>
      </c>
      <c r="AS38" s="19">
        <v>2</v>
      </c>
      <c r="AT38" s="20">
        <v>7.3181818181818183</v>
      </c>
      <c r="AU38" s="21">
        <v>1.0245134040021788</v>
      </c>
      <c r="AV38" s="25">
        <v>19.636363636363637</v>
      </c>
      <c r="AW38" s="25">
        <v>78.165204678362571</v>
      </c>
      <c r="AX38" s="26">
        <v>36</v>
      </c>
      <c r="AY38" s="27">
        <v>36.666666666666664</v>
      </c>
      <c r="AZ38" s="27">
        <v>63.333333333333336</v>
      </c>
      <c r="BA38" s="27">
        <v>0</v>
      </c>
      <c r="BB38" s="22">
        <v>7.8395999999999993E-2</v>
      </c>
      <c r="BC38" s="21">
        <v>2.3757716200000001</v>
      </c>
      <c r="BD38" s="28">
        <v>2.0333333333333332</v>
      </c>
      <c r="BE38" s="29">
        <v>7.6027851213811886</v>
      </c>
      <c r="BF38" s="29">
        <v>4.1382629229411556</v>
      </c>
      <c r="BG38" s="19">
        <v>8.3333333333333332E-3</v>
      </c>
      <c r="BH38" s="19">
        <v>5.8904862254808621E-2</v>
      </c>
      <c r="BI38" s="19">
        <v>0</v>
      </c>
      <c r="BJ38" s="19">
        <v>0</v>
      </c>
      <c r="BK38" s="15">
        <v>2</v>
      </c>
      <c r="BL38" s="15">
        <v>2</v>
      </c>
      <c r="BM38" s="15">
        <v>3</v>
      </c>
      <c r="BN38" s="15">
        <v>7</v>
      </c>
      <c r="BO38" s="15">
        <v>7</v>
      </c>
      <c r="BP38" s="15">
        <v>7</v>
      </c>
      <c r="BQ38" s="15">
        <v>7</v>
      </c>
      <c r="BR38" s="15">
        <v>7</v>
      </c>
      <c r="BS38" s="15">
        <v>7</v>
      </c>
      <c r="BT38" s="27">
        <v>1</v>
      </c>
      <c r="BU38" s="30">
        <v>61</v>
      </c>
      <c r="BV38" s="59" t="s">
        <v>16</v>
      </c>
      <c r="BW38" s="20">
        <v>4.166666666666667</v>
      </c>
    </row>
    <row r="39" spans="1:75">
      <c r="A39" s="19" t="s">
        <v>20</v>
      </c>
      <c r="B39" s="19">
        <v>40</v>
      </c>
      <c r="C39" s="19" t="s">
        <v>12</v>
      </c>
      <c r="D39" s="19" t="s">
        <v>240</v>
      </c>
      <c r="E39" s="19" t="s">
        <v>13</v>
      </c>
      <c r="F39" s="19" t="s">
        <v>14</v>
      </c>
      <c r="G39" s="19">
        <v>4</v>
      </c>
      <c r="H39" s="8">
        <v>4</v>
      </c>
      <c r="I39" s="20">
        <v>30.1</v>
      </c>
      <c r="J39" s="8">
        <v>38</v>
      </c>
      <c r="K39" s="19">
        <v>280</v>
      </c>
      <c r="L39" s="19">
        <v>290</v>
      </c>
      <c r="M39">
        <v>66.163629499999999</v>
      </c>
      <c r="N39">
        <v>-150.2020497</v>
      </c>
      <c r="O39" s="19">
        <v>0</v>
      </c>
      <c r="P39" s="15">
        <v>90</v>
      </c>
      <c r="Q39" s="19">
        <f t="shared" si="6"/>
        <v>45</v>
      </c>
      <c r="R39" s="22">
        <f t="shared" si="7"/>
        <v>1.1547731798446494</v>
      </c>
      <c r="S39" s="23">
        <f t="shared" si="8"/>
        <v>0</v>
      </c>
      <c r="T39" s="23">
        <f t="shared" si="9"/>
        <v>0.78539816339744828</v>
      </c>
      <c r="U39" s="22">
        <f t="shared" si="10"/>
        <v>-0.69042987616017482</v>
      </c>
      <c r="V39" s="22">
        <f t="shared" si="11"/>
        <v>0.72940302074049446</v>
      </c>
      <c r="W39" s="20">
        <v>6.32</v>
      </c>
      <c r="X39" s="20">
        <v>12</v>
      </c>
      <c r="Y39" s="20">
        <v>70.2</v>
      </c>
      <c r="Z39" s="20">
        <v>17.8</v>
      </c>
      <c r="AA39" s="8">
        <v>3</v>
      </c>
      <c r="AB39" s="8">
        <v>3</v>
      </c>
      <c r="AC39" s="24">
        <v>38220</v>
      </c>
      <c r="AD39" s="19">
        <v>234</v>
      </c>
      <c r="AE39" s="22">
        <v>7.37014E-2</v>
      </c>
      <c r="AF39" s="8" t="s">
        <v>41</v>
      </c>
      <c r="AG39" s="8" t="s">
        <v>14</v>
      </c>
      <c r="AH39" s="19">
        <v>5</v>
      </c>
      <c r="AI39" s="4">
        <v>100</v>
      </c>
      <c r="AJ39" s="8">
        <v>1</v>
      </c>
      <c r="AK39" s="20">
        <v>89.0820680994198</v>
      </c>
      <c r="AL39" s="19">
        <v>92</v>
      </c>
      <c r="AM39" s="19">
        <v>92</v>
      </c>
      <c r="AN39" s="19">
        <v>2</v>
      </c>
      <c r="AO39" s="14">
        <v>88</v>
      </c>
      <c r="AP39" s="19">
        <v>2.78</v>
      </c>
      <c r="AQ39" s="19">
        <v>2.96</v>
      </c>
      <c r="AR39" s="19">
        <v>2.48</v>
      </c>
      <c r="AS39" s="19">
        <v>3</v>
      </c>
      <c r="AT39" s="20">
        <v>0</v>
      </c>
      <c r="AU39" s="21">
        <v>0</v>
      </c>
      <c r="AV39" s="25">
        <v>14.772727272727273</v>
      </c>
      <c r="AW39" s="25">
        <v>92.36339594945116</v>
      </c>
      <c r="AX39" s="26">
        <v>100</v>
      </c>
      <c r="AY39" s="27">
        <v>0</v>
      </c>
      <c r="AZ39" s="27">
        <v>85</v>
      </c>
      <c r="BA39" s="27">
        <v>0</v>
      </c>
      <c r="BB39" s="22">
        <v>0</v>
      </c>
      <c r="BC39" s="21">
        <v>0</v>
      </c>
      <c r="BD39" s="28">
        <v>1.3083333333333333</v>
      </c>
      <c r="BE39" s="29">
        <v>11.666697018187397</v>
      </c>
      <c r="BF39" s="29">
        <v>0</v>
      </c>
      <c r="BG39" s="19">
        <v>0.05</v>
      </c>
      <c r="BH39" s="19">
        <v>0.32430399163619639</v>
      </c>
      <c r="BI39" s="19">
        <v>3.3333333333333333E-2</v>
      </c>
      <c r="BJ39" s="19">
        <v>1.4386530858032756</v>
      </c>
      <c r="BK39" s="15">
        <v>1</v>
      </c>
      <c r="BL39" s="15">
        <v>2</v>
      </c>
      <c r="BM39" s="15">
        <v>1</v>
      </c>
      <c r="BN39" s="15">
        <v>7</v>
      </c>
      <c r="BO39" s="15">
        <v>7</v>
      </c>
      <c r="BP39" s="15">
        <v>7</v>
      </c>
      <c r="BQ39" s="15">
        <v>7</v>
      </c>
      <c r="BR39" s="15">
        <v>7</v>
      </c>
      <c r="BS39" s="15">
        <v>7</v>
      </c>
      <c r="BT39" s="27">
        <v>95</v>
      </c>
      <c r="BU39" s="30">
        <v>93</v>
      </c>
      <c r="BV39" s="59">
        <v>26.596433333333334</v>
      </c>
      <c r="BW39" s="20">
        <v>0</v>
      </c>
    </row>
    <row r="40" spans="1:75">
      <c r="A40" s="19" t="s">
        <v>20</v>
      </c>
      <c r="B40" s="19">
        <v>41</v>
      </c>
      <c r="C40" s="19" t="s">
        <v>15</v>
      </c>
      <c r="D40" s="19" t="s">
        <v>236</v>
      </c>
      <c r="E40" s="19" t="s">
        <v>16</v>
      </c>
      <c r="F40" s="19" t="s">
        <v>16</v>
      </c>
      <c r="G40" s="19">
        <v>6</v>
      </c>
      <c r="H40" s="8">
        <v>5</v>
      </c>
      <c r="I40" s="20">
        <v>51.666666666666664</v>
      </c>
      <c r="J40" s="8">
        <v>82.6</v>
      </c>
      <c r="K40" s="19">
        <v>270</v>
      </c>
      <c r="L40" s="19">
        <v>300</v>
      </c>
      <c r="M40">
        <v>66.155367299999995</v>
      </c>
      <c r="N40">
        <v>-150.1844408</v>
      </c>
      <c r="O40" s="19">
        <v>0</v>
      </c>
      <c r="P40" s="15">
        <v>90</v>
      </c>
      <c r="Q40" s="19">
        <f t="shared" si="6"/>
        <v>45</v>
      </c>
      <c r="R40" s="22">
        <f t="shared" si="7"/>
        <v>1.1546289772511913</v>
      </c>
      <c r="S40" s="23">
        <f t="shared" si="8"/>
        <v>0</v>
      </c>
      <c r="T40" s="23">
        <f t="shared" si="9"/>
        <v>0.78539816339744828</v>
      </c>
      <c r="U40" s="22">
        <f t="shared" si="10"/>
        <v>-0.69025181333554353</v>
      </c>
      <c r="V40" s="22">
        <f t="shared" si="11"/>
        <v>0.72950165987647575</v>
      </c>
      <c r="W40" s="20">
        <v>5.56</v>
      </c>
      <c r="X40" s="20">
        <v>10</v>
      </c>
      <c r="Y40" s="20">
        <v>71.2</v>
      </c>
      <c r="Z40" s="20">
        <v>18.8</v>
      </c>
      <c r="AA40" s="8">
        <v>3</v>
      </c>
      <c r="AB40" s="8">
        <v>3</v>
      </c>
      <c r="AC40" s="24">
        <v>38220</v>
      </c>
      <c r="AD40" s="19">
        <v>234</v>
      </c>
      <c r="AE40" s="22">
        <v>-0.22555500000000001</v>
      </c>
      <c r="AF40" s="8" t="s">
        <v>41</v>
      </c>
      <c r="AG40" s="8" t="s">
        <v>37</v>
      </c>
      <c r="AH40" s="19">
        <v>3</v>
      </c>
      <c r="AI40" s="4">
        <v>100</v>
      </c>
      <c r="AJ40" s="8">
        <v>3</v>
      </c>
      <c r="AK40" s="20">
        <v>93.364442494190953</v>
      </c>
      <c r="AL40" s="19">
        <v>101</v>
      </c>
      <c r="AM40" s="19">
        <v>101</v>
      </c>
      <c r="AN40" s="19">
        <v>2</v>
      </c>
      <c r="AO40" s="14">
        <v>95.4</v>
      </c>
      <c r="AP40" s="19">
        <v>2.3199999999999998</v>
      </c>
      <c r="AQ40" s="19">
        <v>2.15</v>
      </c>
      <c r="AR40" s="19">
        <v>2.83</v>
      </c>
      <c r="AS40" s="19">
        <v>1.78</v>
      </c>
      <c r="AT40" s="20">
        <v>7.4545454545454541</v>
      </c>
      <c r="AU40" s="21">
        <v>0.98277853992473063</v>
      </c>
      <c r="AV40" s="25">
        <v>16.318181818181817</v>
      </c>
      <c r="AW40" s="25">
        <v>66.837440174683579</v>
      </c>
      <c r="AX40" s="26">
        <v>40.909090909090914</v>
      </c>
      <c r="AY40" s="27">
        <v>14.0625</v>
      </c>
      <c r="AZ40" s="27">
        <v>32.8125</v>
      </c>
      <c r="BA40" s="27">
        <v>20.3125</v>
      </c>
      <c r="BB40" s="27"/>
      <c r="BC40" s="27"/>
      <c r="BD40" s="21">
        <v>2.0833333333333335</v>
      </c>
      <c r="BE40" s="29">
        <v>5.7773888899516335</v>
      </c>
      <c r="BF40" s="29">
        <v>2.246369647010602</v>
      </c>
      <c r="BG40" s="19">
        <v>0</v>
      </c>
      <c r="BH40" s="19">
        <v>0</v>
      </c>
      <c r="BI40" s="19">
        <v>0</v>
      </c>
      <c r="BJ40" s="19">
        <v>0</v>
      </c>
      <c r="BK40" s="15">
        <v>3</v>
      </c>
      <c r="BL40" s="15">
        <v>3</v>
      </c>
      <c r="BM40" s="15">
        <v>3</v>
      </c>
      <c r="BN40" s="15">
        <v>7</v>
      </c>
      <c r="BO40" s="15">
        <v>7</v>
      </c>
      <c r="BP40" s="15">
        <v>7</v>
      </c>
      <c r="BQ40" s="15">
        <v>7</v>
      </c>
      <c r="BR40" s="15">
        <v>7</v>
      </c>
      <c r="BS40" s="15">
        <v>7</v>
      </c>
      <c r="BT40" s="27">
        <v>15</v>
      </c>
      <c r="BU40" s="30">
        <v>31</v>
      </c>
      <c r="BV40" s="59">
        <v>36.430366666666664</v>
      </c>
      <c r="BW40" s="20">
        <v>1</v>
      </c>
    </row>
    <row r="41" spans="1:75">
      <c r="A41" s="19" t="s">
        <v>20</v>
      </c>
      <c r="B41" s="19">
        <v>42</v>
      </c>
      <c r="C41" s="19" t="s">
        <v>12</v>
      </c>
      <c r="D41" s="19" t="s">
        <v>241</v>
      </c>
      <c r="E41" s="19" t="s">
        <v>13</v>
      </c>
      <c r="F41" s="19" t="s">
        <v>14</v>
      </c>
      <c r="G41" s="19">
        <v>5</v>
      </c>
      <c r="H41" s="8">
        <v>3</v>
      </c>
      <c r="I41" s="20">
        <v>30.9</v>
      </c>
      <c r="J41" s="8">
        <v>25</v>
      </c>
      <c r="K41" s="19">
        <v>260</v>
      </c>
      <c r="L41" s="19">
        <v>310</v>
      </c>
      <c r="M41">
        <v>66.151770999999997</v>
      </c>
      <c r="N41">
        <v>-150.1813047</v>
      </c>
      <c r="O41" s="19">
        <v>0</v>
      </c>
      <c r="P41" s="15">
        <v>90</v>
      </c>
      <c r="Q41" s="19">
        <f t="shared" si="6"/>
        <v>45</v>
      </c>
      <c r="R41" s="22">
        <f t="shared" si="7"/>
        <v>1.1545662099753018</v>
      </c>
      <c r="S41" s="23">
        <f t="shared" si="8"/>
        <v>0</v>
      </c>
      <c r="T41" s="23">
        <f t="shared" si="9"/>
        <v>0.78539816339744828</v>
      </c>
      <c r="U41" s="22">
        <f t="shared" si="10"/>
        <v>-0.69017431121148043</v>
      </c>
      <c r="V41" s="22">
        <f t="shared" si="11"/>
        <v>0.72954458994058313</v>
      </c>
      <c r="W41" s="20">
        <v>6.19</v>
      </c>
      <c r="X41" s="20">
        <v>18</v>
      </c>
      <c r="Y41" s="20">
        <v>70.2</v>
      </c>
      <c r="Z41" s="20">
        <v>11.8</v>
      </c>
      <c r="AA41" s="8">
        <v>3</v>
      </c>
      <c r="AB41" s="8">
        <v>3</v>
      </c>
      <c r="AC41" s="24">
        <v>38220</v>
      </c>
      <c r="AD41" s="19">
        <v>234</v>
      </c>
      <c r="AE41" s="22">
        <v>-0.15641099999999999</v>
      </c>
      <c r="AF41" s="8" t="s">
        <v>49</v>
      </c>
      <c r="AG41" s="8" t="s">
        <v>14</v>
      </c>
      <c r="AH41" s="19">
        <v>5</v>
      </c>
      <c r="AI41" s="4">
        <v>100</v>
      </c>
      <c r="AJ41" s="8">
        <v>4</v>
      </c>
      <c r="AK41" s="20">
        <v>99.480230433064705</v>
      </c>
      <c r="AL41" s="19">
        <v>90</v>
      </c>
      <c r="AM41" s="19">
        <v>90</v>
      </c>
      <c r="AN41" s="19">
        <v>2</v>
      </c>
      <c r="AO41" s="14">
        <v>88.2</v>
      </c>
      <c r="AP41" s="19">
        <v>2.93</v>
      </c>
      <c r="AQ41" s="19">
        <v>2.91</v>
      </c>
      <c r="AR41" s="19">
        <v>2.95</v>
      </c>
      <c r="AS41" s="19">
        <v>3</v>
      </c>
      <c r="AT41" s="20">
        <v>1</v>
      </c>
      <c r="AU41" s="21">
        <v>0.3316624790355398</v>
      </c>
      <c r="AV41" s="25">
        <v>14.981818181818182</v>
      </c>
      <c r="AW41" s="25">
        <v>92.525244143916197</v>
      </c>
      <c r="AX41" s="26">
        <v>100</v>
      </c>
      <c r="AY41" s="27">
        <v>1.6666666666666667</v>
      </c>
      <c r="AZ41" s="27">
        <v>93.44086021505376</v>
      </c>
      <c r="BA41" s="27">
        <v>0</v>
      </c>
      <c r="BB41" s="22">
        <v>1.42875E-2</v>
      </c>
      <c r="BC41" s="21">
        <v>0.42934137</v>
      </c>
      <c r="BD41" s="28">
        <v>1.8333333333333333</v>
      </c>
      <c r="BE41" s="29">
        <v>27.316497188813653</v>
      </c>
      <c r="BF41" s="29">
        <v>0.35203291012725635</v>
      </c>
      <c r="BG41" s="19">
        <v>0</v>
      </c>
      <c r="BH41" s="19">
        <v>0</v>
      </c>
      <c r="BI41" s="19">
        <v>0</v>
      </c>
      <c r="BJ41" s="19">
        <v>0</v>
      </c>
      <c r="BK41" s="15">
        <v>2</v>
      </c>
      <c r="BL41" s="15">
        <v>3</v>
      </c>
      <c r="BM41" s="15">
        <v>2</v>
      </c>
      <c r="BN41" s="15">
        <v>5</v>
      </c>
      <c r="BO41" s="15">
        <v>7</v>
      </c>
      <c r="BP41" s="15">
        <v>7</v>
      </c>
      <c r="BQ41" s="15">
        <v>5</v>
      </c>
      <c r="BR41" s="15">
        <v>5</v>
      </c>
      <c r="BS41" s="15">
        <v>5</v>
      </c>
      <c r="BT41" s="27">
        <v>55</v>
      </c>
      <c r="BU41" s="30">
        <v>66</v>
      </c>
      <c r="BV41" s="59">
        <v>24.282566666666668</v>
      </c>
      <c r="BW41" s="20">
        <v>0</v>
      </c>
    </row>
    <row r="42" spans="1:75">
      <c r="A42" s="19" t="s">
        <v>20</v>
      </c>
      <c r="B42" s="19">
        <v>43</v>
      </c>
      <c r="C42" s="19" t="s">
        <v>15</v>
      </c>
      <c r="D42" s="19"/>
      <c r="E42" s="19" t="s">
        <v>16</v>
      </c>
      <c r="F42" s="19" t="s">
        <v>16</v>
      </c>
      <c r="G42" s="19">
        <v>6</v>
      </c>
      <c r="H42" s="8">
        <v>5</v>
      </c>
      <c r="I42" s="20">
        <v>55.666666666666664</v>
      </c>
      <c r="J42" s="8">
        <v>84.4</v>
      </c>
      <c r="K42" s="19">
        <v>250</v>
      </c>
      <c r="L42" s="19">
        <v>320</v>
      </c>
      <c r="M42">
        <v>66.145540199999999</v>
      </c>
      <c r="N42">
        <v>-150.17626659999999</v>
      </c>
      <c r="O42" s="19">
        <v>1</v>
      </c>
      <c r="P42" s="15">
        <v>320</v>
      </c>
      <c r="Q42" s="19">
        <f t="shared" si="6"/>
        <v>85</v>
      </c>
      <c r="R42" s="22">
        <f t="shared" si="7"/>
        <v>1.1544574620002686</v>
      </c>
      <c r="S42" s="23">
        <f t="shared" si="8"/>
        <v>1.7453292519943295E-2</v>
      </c>
      <c r="T42" s="23">
        <f t="shared" si="9"/>
        <v>1.4835298641951802</v>
      </c>
      <c r="U42" s="22">
        <f t="shared" si="10"/>
        <v>-0.69080092481160427</v>
      </c>
      <c r="V42" s="22">
        <f t="shared" si="11"/>
        <v>0.72036483963119091</v>
      </c>
      <c r="W42" s="20">
        <v>5.98</v>
      </c>
      <c r="X42" s="20">
        <v>8.4</v>
      </c>
      <c r="Y42" s="20">
        <v>75.8</v>
      </c>
      <c r="Z42" s="20">
        <v>15.8</v>
      </c>
      <c r="AA42" s="8">
        <v>3</v>
      </c>
      <c r="AB42" s="8">
        <v>3</v>
      </c>
      <c r="AC42" s="24">
        <v>38220</v>
      </c>
      <c r="AD42" s="19">
        <v>234</v>
      </c>
      <c r="AE42" s="45">
        <v>-0.12369122559999998</v>
      </c>
      <c r="AF42" s="8" t="s">
        <v>35</v>
      </c>
      <c r="AG42" s="8" t="s">
        <v>34</v>
      </c>
      <c r="AH42" s="19">
        <v>2</v>
      </c>
      <c r="AI42" s="4">
        <v>98</v>
      </c>
      <c r="AJ42" s="8">
        <v>2</v>
      </c>
      <c r="AK42" s="20">
        <v>98.41247119458491</v>
      </c>
      <c r="AL42" s="19">
        <v>93</v>
      </c>
      <c r="AM42" s="19">
        <v>93</v>
      </c>
      <c r="AN42" s="19">
        <v>2</v>
      </c>
      <c r="AO42" s="14">
        <v>87.75</v>
      </c>
      <c r="AP42" s="19">
        <v>1.97</v>
      </c>
      <c r="AQ42" s="19">
        <v>1.82</v>
      </c>
      <c r="AR42" s="19">
        <v>2.4300000000000002</v>
      </c>
      <c r="AS42" s="19">
        <v>1.75</v>
      </c>
      <c r="AT42" s="20">
        <v>23.5</v>
      </c>
      <c r="AU42" s="21">
        <v>0.60584149022006473</v>
      </c>
      <c r="AV42" s="25">
        <v>27.59090909090909</v>
      </c>
      <c r="AW42" s="25">
        <v>16.953829850694341</v>
      </c>
      <c r="AX42" s="26">
        <v>0</v>
      </c>
      <c r="AY42" s="27">
        <v>26.126126126126124</v>
      </c>
      <c r="AZ42" s="27">
        <v>22.567567567567568</v>
      </c>
      <c r="BA42" s="27">
        <v>41.936936936936938</v>
      </c>
      <c r="BB42" s="27"/>
      <c r="BC42" s="27"/>
      <c r="BD42" s="21">
        <v>1.1166666666666667</v>
      </c>
      <c r="BE42" s="29">
        <v>0.83788894065117769</v>
      </c>
      <c r="BF42" s="29">
        <v>0.57399515774963517</v>
      </c>
      <c r="BG42" s="19">
        <v>1.6666666666666666E-2</v>
      </c>
      <c r="BH42" s="19">
        <v>0</v>
      </c>
      <c r="BI42" s="19">
        <v>0</v>
      </c>
      <c r="BJ42" s="19">
        <v>0</v>
      </c>
      <c r="BK42" s="15">
        <v>2</v>
      </c>
      <c r="BL42" s="15">
        <v>2</v>
      </c>
      <c r="BM42" s="15">
        <v>7</v>
      </c>
      <c r="BN42" s="15">
        <v>7</v>
      </c>
      <c r="BO42" s="15">
        <v>7</v>
      </c>
      <c r="BP42" s="15">
        <v>7</v>
      </c>
      <c r="BQ42" s="15">
        <v>7</v>
      </c>
      <c r="BR42" s="15">
        <v>3</v>
      </c>
      <c r="BS42" s="15">
        <v>7</v>
      </c>
      <c r="BT42" s="27">
        <v>2</v>
      </c>
      <c r="BU42" s="30">
        <v>51</v>
      </c>
      <c r="BV42" s="59">
        <v>61.882899999999999</v>
      </c>
      <c r="BW42" s="20">
        <v>3.1666666666666665</v>
      </c>
    </row>
    <row r="43" spans="1:75">
      <c r="A43" s="19" t="s">
        <v>20</v>
      </c>
      <c r="B43" s="19">
        <v>44</v>
      </c>
      <c r="C43" s="19" t="s">
        <v>12</v>
      </c>
      <c r="D43" s="19" t="s">
        <v>242</v>
      </c>
      <c r="E43" s="19" t="s">
        <v>19</v>
      </c>
      <c r="F43" s="19" t="s">
        <v>17</v>
      </c>
      <c r="G43" s="46">
        <v>3</v>
      </c>
      <c r="H43" s="8">
        <v>4</v>
      </c>
      <c r="I43" s="20">
        <v>55</v>
      </c>
      <c r="J43" s="8">
        <v>67</v>
      </c>
      <c r="K43" s="19">
        <v>250</v>
      </c>
      <c r="L43" s="19">
        <v>320</v>
      </c>
      <c r="M43">
        <v>66.140790899999999</v>
      </c>
      <c r="N43">
        <v>-150.17239660000001</v>
      </c>
      <c r="O43" s="19">
        <v>0</v>
      </c>
      <c r="P43" s="15">
        <v>90</v>
      </c>
      <c r="Q43" s="19">
        <f t="shared" si="6"/>
        <v>45</v>
      </c>
      <c r="R43" s="22">
        <f t="shared" si="7"/>
        <v>1.1543745710781035</v>
      </c>
      <c r="S43" s="23">
        <f t="shared" si="8"/>
        <v>0</v>
      </c>
      <c r="T43" s="23">
        <f t="shared" si="9"/>
        <v>0.78539816339744828</v>
      </c>
      <c r="U43" s="22">
        <f t="shared" si="10"/>
        <v>-0.68993769768737079</v>
      </c>
      <c r="V43" s="22">
        <f t="shared" si="11"/>
        <v>0.72967564475725188</v>
      </c>
      <c r="W43" s="20">
        <v>6.0840000000000005</v>
      </c>
      <c r="X43" s="20">
        <v>3</v>
      </c>
      <c r="Y43" s="20">
        <v>79.2</v>
      </c>
      <c r="Z43" s="20">
        <v>17.8</v>
      </c>
      <c r="AA43" s="8">
        <v>4</v>
      </c>
      <c r="AB43" s="8">
        <v>0</v>
      </c>
      <c r="AC43" s="24">
        <v>38220</v>
      </c>
      <c r="AD43" s="19">
        <v>234</v>
      </c>
      <c r="AE43" s="22">
        <v>-4.06766E-2</v>
      </c>
      <c r="AF43" s="8" t="s">
        <v>36</v>
      </c>
      <c r="AG43" s="8" t="s">
        <v>17</v>
      </c>
      <c r="AH43" s="19">
        <v>1</v>
      </c>
      <c r="AI43" s="4">
        <v>100</v>
      </c>
      <c r="AJ43" s="8">
        <v>2</v>
      </c>
      <c r="AK43" s="20">
        <v>87.641325536062382</v>
      </c>
      <c r="AL43" s="19">
        <v>97</v>
      </c>
      <c r="AM43" s="19">
        <v>97</v>
      </c>
      <c r="AN43" s="19">
        <v>2</v>
      </c>
      <c r="AO43" s="14">
        <v>90.6</v>
      </c>
      <c r="AP43" s="19">
        <v>2.41</v>
      </c>
      <c r="AQ43" s="19">
        <v>2.3199999999999998</v>
      </c>
      <c r="AR43" s="19">
        <v>2.65</v>
      </c>
      <c r="AS43" s="19">
        <v>1.25</v>
      </c>
      <c r="AT43" s="20">
        <v>9.2272727272727266</v>
      </c>
      <c r="AU43" s="21">
        <v>0.46066357007905562</v>
      </c>
      <c r="AV43" s="25">
        <v>16.09090909090909</v>
      </c>
      <c r="AW43" s="25">
        <v>47.748806316168732</v>
      </c>
      <c r="AX43" s="26">
        <v>9</v>
      </c>
      <c r="AY43" s="27">
        <v>80</v>
      </c>
      <c r="AZ43" s="27">
        <v>18.333333333333336</v>
      </c>
      <c r="BA43" s="27">
        <v>0</v>
      </c>
      <c r="BB43" s="22">
        <v>0.14141785000000001</v>
      </c>
      <c r="BC43" s="21">
        <v>4.2327895900000003</v>
      </c>
      <c r="BD43" s="28">
        <v>2.1333333333333333</v>
      </c>
      <c r="BE43" s="29">
        <v>5.5475944773109251</v>
      </c>
      <c r="BF43" s="29">
        <v>4.5840418305161581</v>
      </c>
      <c r="BG43" s="19">
        <v>0</v>
      </c>
      <c r="BH43" s="19">
        <v>0</v>
      </c>
      <c r="BI43" s="19">
        <v>1.6666666666666666E-2</v>
      </c>
      <c r="BJ43" s="19">
        <v>0.47136979773236859</v>
      </c>
      <c r="BK43" s="15">
        <v>1</v>
      </c>
      <c r="BL43" s="16">
        <v>1</v>
      </c>
      <c r="BM43" s="15">
        <v>1</v>
      </c>
      <c r="BN43" s="15">
        <v>7</v>
      </c>
      <c r="BO43" s="15">
        <v>1</v>
      </c>
      <c r="BP43" s="15">
        <v>7</v>
      </c>
      <c r="BQ43" s="15">
        <v>7</v>
      </c>
      <c r="BR43" s="15">
        <v>3</v>
      </c>
      <c r="BS43" s="15">
        <v>7</v>
      </c>
      <c r="BT43" s="27">
        <v>4</v>
      </c>
      <c r="BU43" s="30">
        <v>8</v>
      </c>
      <c r="BV43" s="59">
        <v>49.156633333333332</v>
      </c>
      <c r="BW43" s="20">
        <v>6.333333333333333</v>
      </c>
    </row>
    <row r="44" spans="1:75">
      <c r="A44" s="19" t="s">
        <v>20</v>
      </c>
      <c r="B44" s="19">
        <v>45</v>
      </c>
      <c r="C44" s="19" t="s">
        <v>15</v>
      </c>
      <c r="D44" s="19"/>
      <c r="E44" s="19" t="s">
        <v>16</v>
      </c>
      <c r="F44" s="19" t="s">
        <v>16</v>
      </c>
      <c r="G44" s="19">
        <v>1</v>
      </c>
      <c r="H44" s="8">
        <v>1</v>
      </c>
      <c r="I44" s="20">
        <v>4.5999999999999996</v>
      </c>
      <c r="J44" s="8">
        <v>5</v>
      </c>
      <c r="K44" s="19">
        <v>220</v>
      </c>
      <c r="L44" s="19">
        <v>350</v>
      </c>
      <c r="M44">
        <v>66.109984400000002</v>
      </c>
      <c r="N44">
        <v>-150.15625449999999</v>
      </c>
      <c r="O44" s="19">
        <v>2</v>
      </c>
      <c r="P44" s="15">
        <v>65</v>
      </c>
      <c r="Q44" s="19">
        <f t="shared" si="6"/>
        <v>20</v>
      </c>
      <c r="R44" s="22">
        <f t="shared" si="7"/>
        <v>1.153836896222088</v>
      </c>
      <c r="S44" s="23">
        <f t="shared" si="8"/>
        <v>3.4906585039886591E-2</v>
      </c>
      <c r="T44" s="23">
        <f t="shared" si="9"/>
        <v>0.3490658503988659</v>
      </c>
      <c r="U44" s="22">
        <f t="shared" si="10"/>
        <v>-0.73695239002640911</v>
      </c>
      <c r="V44" s="22">
        <f t="shared" si="11"/>
        <v>0.71951700486698433</v>
      </c>
      <c r="W44" s="32">
        <v>4.4000000000000004</v>
      </c>
      <c r="X44" s="21" t="s">
        <v>16</v>
      </c>
      <c r="Y44" s="21" t="s">
        <v>16</v>
      </c>
      <c r="Z44" s="21" t="s">
        <v>16</v>
      </c>
      <c r="AA44" s="8">
        <v>1</v>
      </c>
      <c r="AB44" s="8">
        <v>0</v>
      </c>
      <c r="AC44" s="24">
        <v>38224</v>
      </c>
      <c r="AD44" s="19">
        <v>238</v>
      </c>
      <c r="AE44" s="22">
        <v>-0.23665700000000001</v>
      </c>
      <c r="AF44" s="8" t="s">
        <v>52</v>
      </c>
      <c r="AG44" s="8" t="s">
        <v>14</v>
      </c>
      <c r="AH44" s="19">
        <v>5</v>
      </c>
      <c r="AI44" s="4">
        <v>50</v>
      </c>
      <c r="AJ44" s="8">
        <v>1</v>
      </c>
      <c r="AK44" s="20">
        <v>75.592747057518977</v>
      </c>
      <c r="AL44" s="19">
        <v>72</v>
      </c>
      <c r="AM44" s="19">
        <v>72</v>
      </c>
      <c r="AN44" s="19">
        <v>3</v>
      </c>
      <c r="AO44" s="14">
        <v>57.333333333333336</v>
      </c>
      <c r="AP44" s="33">
        <v>2.75</v>
      </c>
      <c r="AQ44" s="33">
        <v>2.6666666666666665</v>
      </c>
      <c r="AR44" s="33">
        <v>3</v>
      </c>
      <c r="AS44" s="33">
        <v>2.5</v>
      </c>
      <c r="AT44" s="20">
        <v>1</v>
      </c>
      <c r="AU44" s="21">
        <v>0</v>
      </c>
      <c r="AV44" s="25">
        <v>2</v>
      </c>
      <c r="AW44" s="25">
        <v>33.333333333333336</v>
      </c>
      <c r="AX44" s="26">
        <v>100</v>
      </c>
      <c r="AY44" s="27">
        <v>63.333333333333336</v>
      </c>
      <c r="AZ44" s="27">
        <v>0</v>
      </c>
      <c r="BA44" s="27">
        <v>0</v>
      </c>
      <c r="BB44" s="27"/>
      <c r="BC44" s="27"/>
      <c r="BD44" s="21">
        <v>1.1111111111111112E-2</v>
      </c>
      <c r="BE44" s="29">
        <v>0.13962634015954636</v>
      </c>
      <c r="BF44" s="29">
        <v>0.13962634015954636</v>
      </c>
      <c r="BG44" s="19">
        <v>0.28888888888888886</v>
      </c>
      <c r="BH44" s="19">
        <v>2.2657864349390389</v>
      </c>
      <c r="BI44" s="19">
        <v>0</v>
      </c>
      <c r="BJ44" s="19">
        <v>0</v>
      </c>
      <c r="BK44" s="15">
        <v>2</v>
      </c>
      <c r="BL44" s="15">
        <v>2</v>
      </c>
      <c r="BM44" s="15">
        <v>7</v>
      </c>
      <c r="BN44" s="15">
        <v>7</v>
      </c>
      <c r="BO44" s="15">
        <v>1</v>
      </c>
      <c r="BP44" s="15">
        <v>2</v>
      </c>
      <c r="BQ44" s="15">
        <v>2</v>
      </c>
      <c r="BR44" s="15">
        <v>3</v>
      </c>
      <c r="BS44" s="15">
        <v>3</v>
      </c>
      <c r="BT44" s="27">
        <v>0</v>
      </c>
      <c r="BU44" s="30">
        <v>11</v>
      </c>
      <c r="BV44" s="59">
        <v>8.0854999999999997</v>
      </c>
      <c r="BW44" s="20">
        <v>0</v>
      </c>
    </row>
    <row r="45" spans="1:75">
      <c r="A45" s="19" t="s">
        <v>20</v>
      </c>
      <c r="B45" s="19">
        <v>46</v>
      </c>
      <c r="C45" s="19" t="s">
        <v>12</v>
      </c>
      <c r="D45" s="19" t="s">
        <v>243</v>
      </c>
      <c r="E45" s="19" t="s">
        <v>19</v>
      </c>
      <c r="F45" s="19" t="s">
        <v>14</v>
      </c>
      <c r="G45" s="19">
        <v>2</v>
      </c>
      <c r="H45" s="8">
        <v>1</v>
      </c>
      <c r="I45" s="20">
        <v>11.2</v>
      </c>
      <c r="J45" s="8">
        <v>9.4</v>
      </c>
      <c r="K45" s="19">
        <v>220</v>
      </c>
      <c r="L45" s="19">
        <v>350</v>
      </c>
      <c r="M45">
        <v>66.109747900000002</v>
      </c>
      <c r="N45">
        <v>-150.1578854</v>
      </c>
      <c r="O45" s="19">
        <v>0</v>
      </c>
      <c r="P45" s="15">
        <v>90</v>
      </c>
      <c r="Q45" s="19">
        <f t="shared" si="6"/>
        <v>45</v>
      </c>
      <c r="R45" s="22">
        <f t="shared" si="7"/>
        <v>1.1538327685184071</v>
      </c>
      <c r="S45" s="23">
        <f t="shared" si="8"/>
        <v>0</v>
      </c>
      <c r="T45" s="23">
        <f t="shared" si="9"/>
        <v>0.78539816339744828</v>
      </c>
      <c r="U45" s="22">
        <f t="shared" si="10"/>
        <v>-0.68926885113734193</v>
      </c>
      <c r="V45" s="22">
        <f t="shared" si="11"/>
        <v>0.7300460186710791</v>
      </c>
      <c r="W45" s="20">
        <v>4.702</v>
      </c>
      <c r="X45" s="20">
        <v>20</v>
      </c>
      <c r="Y45" s="20">
        <v>57.2</v>
      </c>
      <c r="Z45" s="20">
        <v>22.8</v>
      </c>
      <c r="AA45" s="8">
        <v>3</v>
      </c>
      <c r="AB45" s="8">
        <v>0</v>
      </c>
      <c r="AC45" s="24">
        <v>38224</v>
      </c>
      <c r="AD45" s="19">
        <v>238</v>
      </c>
      <c r="AE45" s="22">
        <v>1.9803899999999999E-2</v>
      </c>
      <c r="AF45" s="8" t="s">
        <v>38</v>
      </c>
      <c r="AG45" s="8" t="s">
        <v>40</v>
      </c>
      <c r="AH45" s="19">
        <v>4</v>
      </c>
      <c r="AI45" s="4">
        <v>100</v>
      </c>
      <c r="AJ45" s="8">
        <v>2</v>
      </c>
      <c r="AK45" s="20">
        <v>65.747480419435945</v>
      </c>
      <c r="AL45" s="19">
        <v>94</v>
      </c>
      <c r="AM45" s="19">
        <v>94</v>
      </c>
      <c r="AN45" s="19">
        <v>2</v>
      </c>
      <c r="AO45" s="14">
        <v>91.2</v>
      </c>
      <c r="AP45" s="19">
        <v>2.66</v>
      </c>
      <c r="AQ45" s="19">
        <v>2.89</v>
      </c>
      <c r="AR45" s="19">
        <v>2.25</v>
      </c>
      <c r="AS45" s="19">
        <v>3</v>
      </c>
      <c r="AT45" s="20">
        <v>1.0909090909090908</v>
      </c>
      <c r="AU45" s="21">
        <v>0.27638539919628319</v>
      </c>
      <c r="AV45" s="25">
        <v>9.7727272727272734</v>
      </c>
      <c r="AW45" s="25">
        <v>88.301891782367164</v>
      </c>
      <c r="AX45" s="26">
        <v>100</v>
      </c>
      <c r="AY45" s="27">
        <v>71.666666666666657</v>
      </c>
      <c r="AZ45" s="27">
        <v>8.3333333333333339</v>
      </c>
      <c r="BA45" s="27">
        <v>0</v>
      </c>
      <c r="BB45" s="22">
        <v>0</v>
      </c>
      <c r="BC45" s="21">
        <v>0</v>
      </c>
      <c r="BD45" s="28">
        <v>1.2916666666666667</v>
      </c>
      <c r="BE45" s="29">
        <v>9.6971147739274368</v>
      </c>
      <c r="BF45" s="29">
        <v>8.6448121346687632</v>
      </c>
      <c r="BG45" s="19">
        <v>1.6666666666666666E-2</v>
      </c>
      <c r="BH45" s="19">
        <v>8.5150250881673356E-2</v>
      </c>
      <c r="BI45" s="19">
        <v>0</v>
      </c>
      <c r="BJ45" s="19">
        <v>0</v>
      </c>
      <c r="BK45" s="15">
        <v>1</v>
      </c>
      <c r="BL45" s="16">
        <v>1</v>
      </c>
      <c r="BM45" s="15">
        <v>7</v>
      </c>
      <c r="BN45" s="15">
        <v>7</v>
      </c>
      <c r="BO45" s="15">
        <v>1</v>
      </c>
      <c r="BP45" s="15">
        <v>2</v>
      </c>
      <c r="BQ45" s="15">
        <v>2</v>
      </c>
      <c r="BR45" s="15">
        <v>2</v>
      </c>
      <c r="BS45" s="15">
        <v>2</v>
      </c>
      <c r="BT45" s="27">
        <v>0.3</v>
      </c>
      <c r="BU45" s="30">
        <v>2</v>
      </c>
      <c r="BV45" s="59" t="s">
        <v>16</v>
      </c>
      <c r="BW45" s="20">
        <v>0</v>
      </c>
    </row>
    <row r="46" spans="1:75">
      <c r="A46" s="19" t="s">
        <v>20</v>
      </c>
      <c r="B46" s="19">
        <v>47</v>
      </c>
      <c r="C46" s="19" t="s">
        <v>15</v>
      </c>
      <c r="D46" s="19" t="s">
        <v>235</v>
      </c>
      <c r="E46" s="19" t="s">
        <v>16</v>
      </c>
      <c r="F46" s="19" t="s">
        <v>16</v>
      </c>
      <c r="G46" s="19">
        <v>6</v>
      </c>
      <c r="H46" s="8">
        <v>6</v>
      </c>
      <c r="I46" s="8" t="s">
        <v>16</v>
      </c>
      <c r="J46" s="8">
        <v>81.599999999999994</v>
      </c>
      <c r="K46" s="19">
        <v>170</v>
      </c>
      <c r="L46" s="19">
        <v>400</v>
      </c>
      <c r="M46">
        <v>66.120011399999996</v>
      </c>
      <c r="N46">
        <v>-150.16487269999999</v>
      </c>
      <c r="O46" s="19">
        <v>0</v>
      </c>
      <c r="P46" s="15">
        <v>90</v>
      </c>
      <c r="Q46" s="19">
        <f t="shared" si="6"/>
        <v>45</v>
      </c>
      <c r="R46" s="22">
        <f t="shared" si="7"/>
        <v>1.1540119003861853</v>
      </c>
      <c r="S46" s="23">
        <f t="shared" si="8"/>
        <v>0</v>
      </c>
      <c r="T46" s="23">
        <f t="shared" si="9"/>
        <v>0.78539816339744828</v>
      </c>
      <c r="U46" s="22">
        <f t="shared" si="10"/>
        <v>-0.68948996879862501</v>
      </c>
      <c r="V46" s="22">
        <f t="shared" si="11"/>
        <v>0.72992358860068529</v>
      </c>
      <c r="W46" s="32">
        <v>5</v>
      </c>
      <c r="X46" s="21" t="s">
        <v>16</v>
      </c>
      <c r="Y46" s="21" t="s">
        <v>16</v>
      </c>
      <c r="Z46" s="21" t="s">
        <v>16</v>
      </c>
      <c r="AA46" s="8">
        <v>5</v>
      </c>
      <c r="AB46" s="8">
        <v>3</v>
      </c>
      <c r="AC46" s="24">
        <v>38223</v>
      </c>
      <c r="AD46" s="19">
        <v>237</v>
      </c>
      <c r="AE46" s="22">
        <v>-0.11630699999999999</v>
      </c>
      <c r="AF46" s="8" t="s">
        <v>35</v>
      </c>
      <c r="AG46" s="8" t="s">
        <v>34</v>
      </c>
      <c r="AH46" s="19">
        <v>2</v>
      </c>
      <c r="AI46" s="4">
        <v>100</v>
      </c>
      <c r="AJ46" s="8">
        <v>2</v>
      </c>
      <c r="AK46" s="20">
        <v>25.743833646720493</v>
      </c>
      <c r="AL46" s="19">
        <v>80</v>
      </c>
      <c r="AM46" s="19">
        <v>80</v>
      </c>
      <c r="AN46" s="19">
        <v>2</v>
      </c>
      <c r="AO46" s="14">
        <v>75.400000000000006</v>
      </c>
      <c r="AP46" s="33">
        <v>1.5</v>
      </c>
      <c r="AQ46" s="33">
        <v>1.5</v>
      </c>
      <c r="AR46" s="33" t="s">
        <v>16</v>
      </c>
      <c r="AS46" s="33">
        <v>1.125</v>
      </c>
      <c r="AT46" s="20">
        <v>31.545454545454547</v>
      </c>
      <c r="AU46" s="21">
        <v>0.29817272744535978</v>
      </c>
      <c r="AV46" s="25">
        <v>30</v>
      </c>
      <c r="AW46" s="25">
        <v>36.24971578104001</v>
      </c>
      <c r="AX46" s="26">
        <v>0</v>
      </c>
      <c r="AY46" s="27">
        <v>17.487684729064039</v>
      </c>
      <c r="AZ46" s="27">
        <v>22.906403940886698</v>
      </c>
      <c r="BA46" s="27">
        <v>26.354679802955665</v>
      </c>
      <c r="BB46" s="27"/>
      <c r="BC46" s="27"/>
      <c r="BD46" s="21">
        <v>0.27777777777777779</v>
      </c>
      <c r="BE46" s="29">
        <v>0.69053951855155649</v>
      </c>
      <c r="BF46" s="29">
        <v>0.63154738983414827</v>
      </c>
      <c r="BG46" s="19">
        <v>0</v>
      </c>
      <c r="BH46" s="19">
        <v>0</v>
      </c>
      <c r="BI46" s="19">
        <v>0</v>
      </c>
      <c r="BJ46" s="19">
        <v>0</v>
      </c>
      <c r="BK46" s="15">
        <v>2</v>
      </c>
      <c r="BL46" s="15">
        <v>2</v>
      </c>
      <c r="BM46" s="15">
        <v>7</v>
      </c>
      <c r="BN46" s="15">
        <v>7</v>
      </c>
      <c r="BO46" s="15">
        <v>6</v>
      </c>
      <c r="BP46" s="15">
        <v>6</v>
      </c>
      <c r="BQ46" s="15">
        <v>6</v>
      </c>
      <c r="BR46" s="15">
        <v>3</v>
      </c>
      <c r="BS46" s="15">
        <v>3</v>
      </c>
      <c r="BT46" s="27">
        <v>0.3</v>
      </c>
      <c r="BU46" s="30">
        <v>58</v>
      </c>
      <c r="BV46" s="59" t="s">
        <v>16</v>
      </c>
      <c r="BW46" s="20">
        <v>31.5</v>
      </c>
    </row>
    <row r="47" spans="1:75">
      <c r="A47" s="19" t="s">
        <v>20</v>
      </c>
      <c r="B47" s="19">
        <v>48</v>
      </c>
      <c r="C47" s="19" t="s">
        <v>15</v>
      </c>
      <c r="D47" s="19" t="s">
        <v>234</v>
      </c>
      <c r="E47" s="19" t="s">
        <v>16</v>
      </c>
      <c r="F47" s="19" t="s">
        <v>16</v>
      </c>
      <c r="G47" s="19">
        <v>2</v>
      </c>
      <c r="H47" s="8">
        <v>2</v>
      </c>
      <c r="I47" s="20">
        <v>11.2</v>
      </c>
      <c r="J47" s="8">
        <v>17.399999999999999</v>
      </c>
      <c r="K47" s="19">
        <v>215</v>
      </c>
      <c r="L47" s="19">
        <v>355</v>
      </c>
      <c r="M47">
        <v>66.108650900000001</v>
      </c>
      <c r="N47">
        <v>-150.1569471</v>
      </c>
      <c r="O47" s="19">
        <v>1</v>
      </c>
      <c r="P47" s="15">
        <v>104</v>
      </c>
      <c r="Q47" s="19">
        <f t="shared" si="6"/>
        <v>59</v>
      </c>
      <c r="R47" s="22">
        <f t="shared" si="7"/>
        <v>1.1538136222565125</v>
      </c>
      <c r="S47" s="23">
        <f t="shared" si="8"/>
        <v>1.7453292519943295E-2</v>
      </c>
      <c r="T47" s="23">
        <f t="shared" si="9"/>
        <v>1.0297442586766545</v>
      </c>
      <c r="U47" s="22">
        <f t="shared" si="10"/>
        <v>-0.7003090001353236</v>
      </c>
      <c r="V47" s="22">
        <f t="shared" si="11"/>
        <v>0.73283338278997301</v>
      </c>
      <c r="W47" s="20">
        <v>4.0599999999999996</v>
      </c>
      <c r="X47" s="20">
        <v>83.6</v>
      </c>
      <c r="Y47" s="20">
        <v>12.8</v>
      </c>
      <c r="Z47" s="20">
        <v>3.6</v>
      </c>
      <c r="AA47" s="8">
        <v>1</v>
      </c>
      <c r="AB47" s="8">
        <v>0</v>
      </c>
      <c r="AC47" s="24">
        <v>38224</v>
      </c>
      <c r="AD47" s="19">
        <v>238</v>
      </c>
      <c r="AE47" s="22">
        <v>-0.16328400000000001</v>
      </c>
      <c r="AF47" s="8" t="s">
        <v>45</v>
      </c>
      <c r="AG47" s="8" t="s">
        <v>14</v>
      </c>
      <c r="AH47" s="19">
        <v>5</v>
      </c>
      <c r="AI47" s="4">
        <v>100</v>
      </c>
      <c r="AJ47" s="8">
        <v>4</v>
      </c>
      <c r="AK47" s="20">
        <v>99.692649245621496</v>
      </c>
      <c r="AL47" s="19">
        <v>97</v>
      </c>
      <c r="AM47" s="19">
        <v>97</v>
      </c>
      <c r="AN47" s="19">
        <v>2</v>
      </c>
      <c r="AO47" s="14">
        <v>95.25</v>
      </c>
      <c r="AP47" s="19">
        <v>2.81</v>
      </c>
      <c r="AQ47" s="19">
        <v>2.82</v>
      </c>
      <c r="AR47" s="19">
        <v>2.8</v>
      </c>
      <c r="AS47" s="19">
        <v>2.95</v>
      </c>
      <c r="AT47" s="20">
        <v>1</v>
      </c>
      <c r="AU47" s="21">
        <v>0</v>
      </c>
      <c r="AV47" s="25">
        <v>13.909090909090908</v>
      </c>
      <c r="AW47" s="25">
        <v>92.481204127894159</v>
      </c>
      <c r="AX47" s="26">
        <v>100</v>
      </c>
      <c r="AY47" s="27">
        <v>3.3908045977011492</v>
      </c>
      <c r="AZ47" s="27">
        <v>52.643678160919535</v>
      </c>
      <c r="BA47" s="27">
        <v>0</v>
      </c>
      <c r="BB47" s="27"/>
      <c r="BC47" s="27"/>
      <c r="BD47" s="21">
        <v>0.56666666666666665</v>
      </c>
      <c r="BE47" s="29">
        <v>10.026131154544027</v>
      </c>
      <c r="BF47" s="29">
        <v>2.5825200609447094</v>
      </c>
      <c r="BG47" s="19">
        <v>0</v>
      </c>
      <c r="BH47" s="19">
        <v>0</v>
      </c>
      <c r="BI47" s="19">
        <v>0</v>
      </c>
      <c r="BJ47" s="19">
        <v>0</v>
      </c>
      <c r="BK47" s="15">
        <v>2</v>
      </c>
      <c r="BL47" s="15">
        <v>2</v>
      </c>
      <c r="BM47" s="15">
        <v>7</v>
      </c>
      <c r="BN47" s="15">
        <v>7</v>
      </c>
      <c r="BO47" s="15">
        <v>2</v>
      </c>
      <c r="BP47" s="15">
        <v>2</v>
      </c>
      <c r="BQ47" s="15">
        <v>2</v>
      </c>
      <c r="BR47" s="15">
        <v>3</v>
      </c>
      <c r="BS47" s="15">
        <v>3</v>
      </c>
      <c r="BT47" s="27">
        <v>40</v>
      </c>
      <c r="BU47" s="30">
        <v>40</v>
      </c>
      <c r="BV47" s="59">
        <v>2.3008333333333333</v>
      </c>
      <c r="BW47" s="20">
        <v>0</v>
      </c>
    </row>
    <row r="48" spans="1:75">
      <c r="A48" s="19" t="s">
        <v>20</v>
      </c>
      <c r="B48" s="19">
        <v>49</v>
      </c>
      <c r="C48" s="19" t="s">
        <v>12</v>
      </c>
      <c r="D48" s="19" t="s">
        <v>244</v>
      </c>
      <c r="E48" s="19" t="s">
        <v>13</v>
      </c>
      <c r="F48" s="19" t="s">
        <v>17</v>
      </c>
      <c r="G48" s="19">
        <v>4</v>
      </c>
      <c r="H48" s="8">
        <v>4</v>
      </c>
      <c r="I48" s="20">
        <v>54.4</v>
      </c>
      <c r="J48" s="8">
        <v>58</v>
      </c>
      <c r="K48" s="19">
        <v>220</v>
      </c>
      <c r="L48" s="19">
        <v>350</v>
      </c>
      <c r="M48">
        <v>66.105134800000002</v>
      </c>
      <c r="N48">
        <v>-150.15359309999999</v>
      </c>
      <c r="O48" s="19">
        <v>2</v>
      </c>
      <c r="P48" s="15">
        <v>15</v>
      </c>
      <c r="Q48" s="19">
        <f t="shared" si="6"/>
        <v>30</v>
      </c>
      <c r="R48" s="22">
        <f t="shared" si="7"/>
        <v>1.1537522547346832</v>
      </c>
      <c r="S48" s="23">
        <f t="shared" si="8"/>
        <v>3.4906585039886591E-2</v>
      </c>
      <c r="T48" s="23">
        <f t="shared" si="9"/>
        <v>0.52359877559829882</v>
      </c>
      <c r="U48" s="22">
        <f t="shared" si="10"/>
        <v>-0.73154408828613227</v>
      </c>
      <c r="V48" s="22">
        <f t="shared" si="11"/>
        <v>0.70661805429328628</v>
      </c>
      <c r="W48" s="20">
        <v>6.1</v>
      </c>
      <c r="X48" s="21" t="s">
        <v>16</v>
      </c>
      <c r="Y48" s="21" t="s">
        <v>16</v>
      </c>
      <c r="Z48" s="21" t="s">
        <v>16</v>
      </c>
      <c r="AA48" s="8">
        <v>5</v>
      </c>
      <c r="AB48" s="8">
        <v>3</v>
      </c>
      <c r="AC48" s="24">
        <v>38224</v>
      </c>
      <c r="AD48" s="19">
        <v>238</v>
      </c>
      <c r="AE48" s="45">
        <v>-7.0495348799999996E-2</v>
      </c>
      <c r="AF48" s="8" t="s">
        <v>36</v>
      </c>
      <c r="AG48" s="8" t="s">
        <v>17</v>
      </c>
      <c r="AH48" s="19">
        <v>1</v>
      </c>
      <c r="AI48" s="4">
        <v>98</v>
      </c>
      <c r="AJ48" s="8">
        <v>2</v>
      </c>
      <c r="AK48" s="20">
        <v>44.496873093101257</v>
      </c>
      <c r="AL48" s="19">
        <v>87</v>
      </c>
      <c r="AM48" s="19">
        <v>87</v>
      </c>
      <c r="AN48" s="19">
        <v>2</v>
      </c>
      <c r="AO48" s="14">
        <v>83.2</v>
      </c>
      <c r="AP48" s="19">
        <v>2.06</v>
      </c>
      <c r="AQ48" s="19">
        <v>2.11</v>
      </c>
      <c r="AR48" s="19">
        <v>1.94</v>
      </c>
      <c r="AS48" s="19">
        <v>2.5</v>
      </c>
      <c r="AT48" s="20">
        <v>12.863636363636363</v>
      </c>
      <c r="AU48" s="21">
        <v>0.24954602990548899</v>
      </c>
      <c r="AV48" s="25">
        <v>21.227272727272727</v>
      </c>
      <c r="AW48" s="25">
        <v>47.639648796445186</v>
      </c>
      <c r="AX48" s="26">
        <v>0</v>
      </c>
      <c r="AY48" s="27">
        <v>35</v>
      </c>
      <c r="AZ48" s="27">
        <v>51.666666666666664</v>
      </c>
      <c r="BA48" s="27">
        <v>6.666666666666667</v>
      </c>
      <c r="BB48" s="22">
        <v>0.14024012999999999</v>
      </c>
      <c r="BC48" s="21">
        <v>3.9024340099999999</v>
      </c>
      <c r="BD48" s="28">
        <v>1.75</v>
      </c>
      <c r="BE48" s="29">
        <v>6.534578169313713</v>
      </c>
      <c r="BF48" s="29">
        <v>6.2043836914520369</v>
      </c>
      <c r="BG48" s="19">
        <v>0</v>
      </c>
      <c r="BH48" s="19">
        <v>0</v>
      </c>
      <c r="BI48" s="19">
        <v>0</v>
      </c>
      <c r="BJ48" s="19">
        <v>0</v>
      </c>
      <c r="BK48" s="15">
        <v>0</v>
      </c>
      <c r="BL48" s="16">
        <v>1</v>
      </c>
      <c r="BM48" s="15">
        <v>7</v>
      </c>
      <c r="BN48" s="15">
        <v>7</v>
      </c>
      <c r="BO48" s="15">
        <v>7</v>
      </c>
      <c r="BP48" s="15">
        <v>7</v>
      </c>
      <c r="BQ48" s="15">
        <v>7</v>
      </c>
      <c r="BR48" s="15">
        <v>7</v>
      </c>
      <c r="BS48" s="15">
        <v>7</v>
      </c>
      <c r="BT48" s="27">
        <v>0</v>
      </c>
      <c r="BU48" s="30">
        <v>27</v>
      </c>
      <c r="BV48" s="59">
        <v>57.255166666666668</v>
      </c>
      <c r="BW48" s="20">
        <v>18.666666666666668</v>
      </c>
    </row>
    <row r="49" spans="1:75">
      <c r="A49" s="19" t="s">
        <v>20</v>
      </c>
      <c r="B49" s="19">
        <v>50</v>
      </c>
      <c r="C49" s="19" t="s">
        <v>15</v>
      </c>
      <c r="D49" s="19"/>
      <c r="E49" s="19" t="s">
        <v>16</v>
      </c>
      <c r="F49" s="19" t="s">
        <v>16</v>
      </c>
      <c r="G49" s="19">
        <v>5</v>
      </c>
      <c r="H49" s="8">
        <v>4</v>
      </c>
      <c r="I49" s="8" t="s">
        <v>16</v>
      </c>
      <c r="J49" s="8">
        <v>81.400000000000006</v>
      </c>
      <c r="K49" s="19">
        <v>225</v>
      </c>
      <c r="L49" s="19">
        <v>345</v>
      </c>
      <c r="M49">
        <v>66.085791900000004</v>
      </c>
      <c r="N49">
        <v>-150.16493249999999</v>
      </c>
      <c r="O49" s="19">
        <v>0</v>
      </c>
      <c r="P49" s="15">
        <v>90</v>
      </c>
      <c r="Q49" s="19">
        <f t="shared" si="6"/>
        <v>45</v>
      </c>
      <c r="R49" s="22">
        <f t="shared" si="7"/>
        <v>1.1534146574427993</v>
      </c>
      <c r="S49" s="23">
        <f t="shared" si="8"/>
        <v>0</v>
      </c>
      <c r="T49" s="23">
        <f t="shared" si="9"/>
        <v>0.78539816339744828</v>
      </c>
      <c r="U49" s="22">
        <f t="shared" si="10"/>
        <v>-0.68875280944118034</v>
      </c>
      <c r="V49" s="22">
        <f t="shared" si="11"/>
        <v>0.73033169111859475</v>
      </c>
      <c r="W49" s="20" t="s">
        <v>16</v>
      </c>
      <c r="X49" s="21" t="s">
        <v>16</v>
      </c>
      <c r="Y49" s="21" t="s">
        <v>16</v>
      </c>
      <c r="Z49" s="21" t="s">
        <v>16</v>
      </c>
      <c r="AA49" s="8">
        <v>5</v>
      </c>
      <c r="AB49" s="8">
        <v>3</v>
      </c>
      <c r="AC49" s="24">
        <v>38227</v>
      </c>
      <c r="AD49" s="19">
        <v>241</v>
      </c>
      <c r="AE49" s="22">
        <v>0.16245699999999999</v>
      </c>
      <c r="AF49" s="8" t="s">
        <v>53</v>
      </c>
      <c r="AG49" s="8" t="s">
        <v>17</v>
      </c>
      <c r="AH49" s="19">
        <v>1</v>
      </c>
      <c r="AI49" s="4">
        <v>95</v>
      </c>
      <c r="AJ49" s="8">
        <v>1</v>
      </c>
      <c r="AK49" s="20">
        <v>18.785899312985695</v>
      </c>
      <c r="AL49" s="19">
        <v>150</v>
      </c>
      <c r="AM49" s="19">
        <v>150</v>
      </c>
      <c r="AN49" s="19">
        <v>2</v>
      </c>
      <c r="AO49" s="14">
        <v>141.80000000000001</v>
      </c>
      <c r="AP49" s="19">
        <v>1.91</v>
      </c>
      <c r="AQ49" s="19">
        <v>1.75</v>
      </c>
      <c r="AR49" s="19">
        <v>2.2400000000000002</v>
      </c>
      <c r="AS49" s="19">
        <v>0.88</v>
      </c>
      <c r="AT49" s="20">
        <v>32.363636363636367</v>
      </c>
      <c r="AU49" s="21">
        <v>0.26661728122847811</v>
      </c>
      <c r="AV49" s="25">
        <v>35.18181818181818</v>
      </c>
      <c r="AW49" s="25">
        <v>19.414467365734666</v>
      </c>
      <c r="AX49" s="26">
        <v>0</v>
      </c>
      <c r="AY49" s="27">
        <v>29.832810867293624</v>
      </c>
      <c r="AZ49" s="27">
        <v>25.914315569487982</v>
      </c>
      <c r="BA49" s="27">
        <v>10.13584117032393</v>
      </c>
      <c r="BB49" s="27"/>
      <c r="BC49" s="27"/>
      <c r="BD49" s="21">
        <v>0.25555555555555554</v>
      </c>
      <c r="BE49" s="29">
        <v>0.86524697667618888</v>
      </c>
      <c r="BF49" s="29">
        <v>0.8149814942187521</v>
      </c>
      <c r="BG49" s="19">
        <v>0</v>
      </c>
      <c r="BH49" s="19">
        <v>0</v>
      </c>
      <c r="BI49" s="19">
        <v>0</v>
      </c>
      <c r="BJ49" s="19">
        <v>0</v>
      </c>
      <c r="BK49" s="15">
        <v>1</v>
      </c>
      <c r="BL49" s="15">
        <v>2</v>
      </c>
      <c r="BM49" s="15">
        <v>7</v>
      </c>
      <c r="BN49" s="15">
        <v>7</v>
      </c>
      <c r="BO49" s="15">
        <v>7</v>
      </c>
      <c r="BP49" s="15">
        <v>7</v>
      </c>
      <c r="BQ49" s="15">
        <v>7</v>
      </c>
      <c r="BR49" s="15">
        <v>7</v>
      </c>
      <c r="BS49" s="15">
        <v>7</v>
      </c>
      <c r="BT49" s="27">
        <v>3</v>
      </c>
      <c r="BU49" s="30">
        <v>30</v>
      </c>
      <c r="BV49" s="59" t="s">
        <v>16</v>
      </c>
      <c r="BW49" s="20" t="s">
        <v>16</v>
      </c>
    </row>
    <row r="50" spans="1:75">
      <c r="A50" s="19" t="s">
        <v>20</v>
      </c>
      <c r="B50" s="19">
        <v>51</v>
      </c>
      <c r="C50" s="19" t="s">
        <v>12</v>
      </c>
      <c r="D50" s="19"/>
      <c r="E50" s="19" t="s">
        <v>19</v>
      </c>
      <c r="F50" s="19" t="s">
        <v>14</v>
      </c>
      <c r="G50" s="19">
        <v>2</v>
      </c>
      <c r="H50" s="47">
        <v>1</v>
      </c>
      <c r="I50" s="20">
        <v>6.2</v>
      </c>
      <c r="J50" s="47">
        <v>4.8</v>
      </c>
      <c r="K50" s="19">
        <v>230</v>
      </c>
      <c r="L50" s="19">
        <v>340</v>
      </c>
      <c r="M50">
        <v>66.074450900000002</v>
      </c>
      <c r="N50">
        <v>-150.16783989999999</v>
      </c>
      <c r="O50" s="19">
        <v>0</v>
      </c>
      <c r="P50" s="15">
        <v>90</v>
      </c>
      <c r="Q50" s="19">
        <f t="shared" si="6"/>
        <v>45</v>
      </c>
      <c r="R50" s="22">
        <f t="shared" si="7"/>
        <v>1.1532167196523306</v>
      </c>
      <c r="S50" s="23">
        <f t="shared" si="8"/>
        <v>0</v>
      </c>
      <c r="T50" s="23">
        <f t="shared" si="9"/>
        <v>0.78539816339744828</v>
      </c>
      <c r="U50" s="22">
        <f t="shared" si="10"/>
        <v>-0.68850854371631243</v>
      </c>
      <c r="V50" s="22">
        <f t="shared" si="11"/>
        <v>0.73046688666817206</v>
      </c>
      <c r="W50" s="20">
        <v>4.8580000000000005</v>
      </c>
      <c r="X50" s="20">
        <v>11.6</v>
      </c>
      <c r="Y50" s="20">
        <v>63.8</v>
      </c>
      <c r="Z50" s="20">
        <v>24.6</v>
      </c>
      <c r="AA50" s="8">
        <v>3</v>
      </c>
      <c r="AB50" s="8">
        <v>3</v>
      </c>
      <c r="AC50" s="24">
        <v>38227</v>
      </c>
      <c r="AD50" s="19">
        <v>241</v>
      </c>
      <c r="AE50" s="22">
        <v>-0.122235</v>
      </c>
      <c r="AF50" s="8" t="s">
        <v>53</v>
      </c>
      <c r="AG50" s="8" t="s">
        <v>14</v>
      </c>
      <c r="AH50" s="19">
        <v>5</v>
      </c>
      <c r="AI50" s="4">
        <v>100</v>
      </c>
      <c r="AJ50" s="8">
        <v>3</v>
      </c>
      <c r="AK50" s="20">
        <v>78.501927059583338</v>
      </c>
      <c r="AL50" s="19">
        <v>88</v>
      </c>
      <c r="AM50" s="19">
        <v>88</v>
      </c>
      <c r="AN50" s="19">
        <v>2</v>
      </c>
      <c r="AO50" s="14">
        <v>84.8</v>
      </c>
      <c r="AP50" s="19">
        <v>2.52</v>
      </c>
      <c r="AQ50" s="19">
        <v>2.57</v>
      </c>
      <c r="AR50" s="19">
        <v>2.4500000000000002</v>
      </c>
      <c r="AS50" s="19">
        <v>2.75</v>
      </c>
      <c r="AT50" s="20">
        <v>1</v>
      </c>
      <c r="AU50" s="21">
        <v>0</v>
      </c>
      <c r="AV50" s="25">
        <v>8.2272727272727266</v>
      </c>
      <c r="AW50" s="25">
        <v>86.441984931289738</v>
      </c>
      <c r="AX50" s="26">
        <v>100</v>
      </c>
      <c r="AY50" s="27">
        <v>43.333333333333329</v>
      </c>
      <c r="AZ50" s="27">
        <v>3.3333333333333335</v>
      </c>
      <c r="BA50" s="27">
        <v>0</v>
      </c>
      <c r="BB50" s="22">
        <v>0</v>
      </c>
      <c r="BC50" s="21">
        <v>0</v>
      </c>
      <c r="BD50" s="28">
        <v>0.35833333333333334</v>
      </c>
      <c r="BE50" s="29">
        <v>4.5800493898522214</v>
      </c>
      <c r="BF50" s="29">
        <v>4.3535929194059557</v>
      </c>
      <c r="BG50" s="19">
        <v>7.4999999999999997E-2</v>
      </c>
      <c r="BH50" s="19">
        <v>1.6889333005392628</v>
      </c>
      <c r="BI50" s="19">
        <v>2.5000000000000001E-2</v>
      </c>
      <c r="BJ50" s="19">
        <v>0.92768613066628569</v>
      </c>
      <c r="BK50" s="15">
        <v>2</v>
      </c>
      <c r="BL50" s="15">
        <v>2</v>
      </c>
      <c r="BM50" s="15">
        <v>2</v>
      </c>
      <c r="BN50" s="15">
        <v>7</v>
      </c>
      <c r="BO50" s="15">
        <v>2</v>
      </c>
      <c r="BP50" s="15">
        <v>2</v>
      </c>
      <c r="BQ50" s="15">
        <v>2</v>
      </c>
      <c r="BR50" s="15">
        <v>4</v>
      </c>
      <c r="BS50" s="15">
        <v>4</v>
      </c>
      <c r="BT50" s="27">
        <v>0.3</v>
      </c>
      <c r="BU50" s="30">
        <v>10</v>
      </c>
      <c r="BV50" s="59">
        <v>8.663966666666667</v>
      </c>
      <c r="BW50" s="20">
        <v>0</v>
      </c>
    </row>
    <row r="51" spans="1:75">
      <c r="A51" s="19" t="s">
        <v>20</v>
      </c>
      <c r="B51" s="19">
        <v>52</v>
      </c>
      <c r="C51" s="19" t="s">
        <v>15</v>
      </c>
      <c r="D51" s="19" t="s">
        <v>233</v>
      </c>
      <c r="E51" s="19" t="s">
        <v>16</v>
      </c>
      <c r="F51" s="19" t="s">
        <v>16</v>
      </c>
      <c r="G51" s="19">
        <v>3</v>
      </c>
      <c r="H51" s="8">
        <v>2</v>
      </c>
      <c r="I51" s="20">
        <v>25.8</v>
      </c>
      <c r="J51" s="8">
        <v>20.6</v>
      </c>
      <c r="K51" s="19">
        <v>220</v>
      </c>
      <c r="L51" s="19">
        <v>350</v>
      </c>
      <c r="M51">
        <v>66.072888800000001</v>
      </c>
      <c r="N51">
        <v>-150.16740859999999</v>
      </c>
      <c r="O51" s="19">
        <v>4</v>
      </c>
      <c r="P51" s="15">
        <v>210</v>
      </c>
      <c r="Q51" s="19">
        <f t="shared" si="6"/>
        <v>165</v>
      </c>
      <c r="R51" s="22">
        <f t="shared" si="7"/>
        <v>1.1531894558640852</v>
      </c>
      <c r="S51" s="23">
        <f t="shared" si="8"/>
        <v>6.9813170079773182E-2</v>
      </c>
      <c r="T51" s="23">
        <f t="shared" si="9"/>
        <v>2.8797932657906435</v>
      </c>
      <c r="U51" s="22">
        <f t="shared" si="10"/>
        <v>-0.61939678653743357</v>
      </c>
      <c r="V51" s="22">
        <f t="shared" si="11"/>
        <v>0.76998417346658354</v>
      </c>
      <c r="W51" s="20">
        <v>5.59</v>
      </c>
      <c r="X51" s="20">
        <v>18</v>
      </c>
      <c r="Y51" s="20">
        <v>60.4</v>
      </c>
      <c r="Z51" s="20">
        <v>21.6</v>
      </c>
      <c r="AA51" s="8">
        <v>2</v>
      </c>
      <c r="AB51" s="8">
        <v>0</v>
      </c>
      <c r="AC51" s="24">
        <v>38227</v>
      </c>
      <c r="AD51" s="19">
        <v>241</v>
      </c>
      <c r="AE51" s="22">
        <v>-0.19432199999999999</v>
      </c>
      <c r="AF51" s="8" t="s">
        <v>36</v>
      </c>
      <c r="AG51" s="8" t="s">
        <v>40</v>
      </c>
      <c r="AH51" s="19">
        <v>4</v>
      </c>
      <c r="AI51" s="4">
        <v>100</v>
      </c>
      <c r="AJ51" s="8">
        <v>3</v>
      </c>
      <c r="AK51" s="20">
        <v>86.807747346842277</v>
      </c>
      <c r="AL51" s="19">
        <v>94</v>
      </c>
      <c r="AM51" s="19">
        <v>94</v>
      </c>
      <c r="AN51" s="19">
        <v>2</v>
      </c>
      <c r="AO51" s="14">
        <v>89.6</v>
      </c>
      <c r="AP51" s="19">
        <v>2.5</v>
      </c>
      <c r="AQ51" s="19">
        <v>2.38</v>
      </c>
      <c r="AR51" s="19">
        <v>2.73</v>
      </c>
      <c r="AS51" s="19">
        <v>2.4</v>
      </c>
      <c r="AT51" s="34">
        <v>2.2999999999999998</v>
      </c>
      <c r="AU51" s="35">
        <v>0.46581912338584841</v>
      </c>
      <c r="AV51" s="25">
        <v>7.2727272727272725</v>
      </c>
      <c r="AW51" s="25">
        <v>82.674793855486229</v>
      </c>
      <c r="AX51" s="26">
        <v>50</v>
      </c>
      <c r="AY51" s="27">
        <v>38.333333333333329</v>
      </c>
      <c r="AZ51" s="27">
        <v>51.666666666666664</v>
      </c>
      <c r="BA51" s="27">
        <v>1.6666666666666667</v>
      </c>
      <c r="BB51" s="27"/>
      <c r="BC51" s="27"/>
      <c r="BD51" s="21">
        <v>1.35</v>
      </c>
      <c r="BE51" s="29">
        <v>13.145078161089176</v>
      </c>
      <c r="BF51" s="29">
        <v>11.710679315337639</v>
      </c>
      <c r="BG51" s="19">
        <v>0</v>
      </c>
      <c r="BH51" s="19">
        <v>0</v>
      </c>
      <c r="BI51" s="19">
        <v>3.3333333333333333E-2</v>
      </c>
      <c r="BJ51" s="19">
        <v>0.82519167034291907</v>
      </c>
      <c r="BK51" s="15">
        <v>2</v>
      </c>
      <c r="BL51" s="15">
        <v>2</v>
      </c>
      <c r="BM51" s="15">
        <v>2</v>
      </c>
      <c r="BN51" s="15">
        <v>7</v>
      </c>
      <c r="BO51" s="15">
        <v>2</v>
      </c>
      <c r="BP51" s="15">
        <v>2</v>
      </c>
      <c r="BQ51" s="15">
        <v>2</v>
      </c>
      <c r="BR51" s="15">
        <v>4</v>
      </c>
      <c r="BS51" s="15">
        <v>4</v>
      </c>
      <c r="BT51" s="27">
        <v>40</v>
      </c>
      <c r="BU51" s="30">
        <v>41</v>
      </c>
      <c r="BV51" s="59">
        <v>27.174899999999997</v>
      </c>
      <c r="BW51" s="20">
        <v>0</v>
      </c>
    </row>
    <row r="52" spans="1:75">
      <c r="A52" s="19" t="s">
        <v>20</v>
      </c>
      <c r="B52" s="19">
        <v>53</v>
      </c>
      <c r="C52" s="19" t="s">
        <v>12</v>
      </c>
      <c r="D52" s="19" t="s">
        <v>245</v>
      </c>
      <c r="E52" s="19" t="s">
        <v>19</v>
      </c>
      <c r="F52" s="19" t="s">
        <v>14</v>
      </c>
      <c r="G52" s="19">
        <v>2</v>
      </c>
      <c r="H52" s="8">
        <v>3</v>
      </c>
      <c r="I52" s="20">
        <v>25.5</v>
      </c>
      <c r="J52" s="8">
        <v>50.2</v>
      </c>
      <c r="K52" s="19">
        <v>206</v>
      </c>
      <c r="L52" s="19">
        <v>364</v>
      </c>
      <c r="M52">
        <v>66.071962200000002</v>
      </c>
      <c r="N52">
        <v>-150.16677329999999</v>
      </c>
      <c r="O52" s="19">
        <v>7</v>
      </c>
      <c r="P52" s="15">
        <v>155</v>
      </c>
      <c r="Q52" s="19">
        <f t="shared" si="6"/>
        <v>110</v>
      </c>
      <c r="R52" s="22">
        <f t="shared" si="7"/>
        <v>1.1531732836432362</v>
      </c>
      <c r="S52" s="23">
        <f t="shared" si="8"/>
        <v>0.12217304763960307</v>
      </c>
      <c r="T52" s="23">
        <f t="shared" si="9"/>
        <v>1.9198621771937625</v>
      </c>
      <c r="U52" s="22">
        <f t="shared" si="10"/>
        <v>-0.63403837816271336</v>
      </c>
      <c r="V52" s="22">
        <f t="shared" si="11"/>
        <v>0.80059636112127741</v>
      </c>
      <c r="W52" s="20">
        <v>7.7179999999999991</v>
      </c>
      <c r="X52" s="20">
        <v>12</v>
      </c>
      <c r="Y52" s="20">
        <v>77.400000000000006</v>
      </c>
      <c r="Z52" s="20">
        <v>10.6</v>
      </c>
      <c r="AA52" s="8">
        <v>3</v>
      </c>
      <c r="AB52" s="8">
        <v>2</v>
      </c>
      <c r="AC52" s="24">
        <v>38227</v>
      </c>
      <c r="AD52" s="19">
        <v>241</v>
      </c>
      <c r="AE52" s="22">
        <v>-0.14482</v>
      </c>
      <c r="AF52" s="8" t="s">
        <v>54</v>
      </c>
      <c r="AG52" s="8" t="s">
        <v>14</v>
      </c>
      <c r="AH52" s="19">
        <v>5</v>
      </c>
      <c r="AI52" s="4">
        <v>100</v>
      </c>
      <c r="AJ52" s="8">
        <v>5</v>
      </c>
      <c r="AK52" s="20">
        <v>86.963190563098252</v>
      </c>
      <c r="AL52" s="19">
        <v>88</v>
      </c>
      <c r="AM52" s="19">
        <v>88</v>
      </c>
      <c r="AN52" s="19">
        <v>2</v>
      </c>
      <c r="AO52" s="14">
        <v>85.6</v>
      </c>
      <c r="AP52" s="19">
        <v>2.87</v>
      </c>
      <c r="AQ52" s="19">
        <v>2.9</v>
      </c>
      <c r="AR52" s="19">
        <v>2.85</v>
      </c>
      <c r="AS52" s="19">
        <v>2.9</v>
      </c>
      <c r="AT52" s="20">
        <v>1.2727272727272727</v>
      </c>
      <c r="AU52" s="21">
        <v>0.50809769267939264</v>
      </c>
      <c r="AV52" s="25">
        <v>15.045454545454545</v>
      </c>
      <c r="AW52" s="25">
        <v>91.14519757071939</v>
      </c>
      <c r="AX52" s="26">
        <v>95</v>
      </c>
      <c r="AY52" s="27">
        <v>28.333333333333332</v>
      </c>
      <c r="AZ52" s="27">
        <v>35</v>
      </c>
      <c r="BA52" s="27">
        <v>0</v>
      </c>
      <c r="BB52" s="22">
        <v>0</v>
      </c>
      <c r="BC52" s="21">
        <v>0</v>
      </c>
      <c r="BD52" s="28">
        <v>0.95833333333333337</v>
      </c>
      <c r="BE52" s="29">
        <v>20.384551182052117</v>
      </c>
      <c r="BF52" s="29">
        <v>5.9829668592209115</v>
      </c>
      <c r="BG52" s="19">
        <v>8.3333333333333332E-3</v>
      </c>
      <c r="BH52" s="19">
        <v>3.7699111843077518E-2</v>
      </c>
      <c r="BI52" s="19">
        <v>0</v>
      </c>
      <c r="BJ52" s="19">
        <v>0</v>
      </c>
      <c r="BK52" s="15">
        <v>1</v>
      </c>
      <c r="BL52" s="15">
        <v>2</v>
      </c>
      <c r="BM52" s="15">
        <v>2</v>
      </c>
      <c r="BN52" s="15">
        <v>7</v>
      </c>
      <c r="BO52" s="15">
        <v>1</v>
      </c>
      <c r="BP52" s="15">
        <v>2</v>
      </c>
      <c r="BQ52" s="15">
        <v>2</v>
      </c>
      <c r="BR52" s="15">
        <v>2</v>
      </c>
      <c r="BS52" s="15">
        <v>2</v>
      </c>
      <c r="BT52" s="27">
        <v>10</v>
      </c>
      <c r="BU52" s="30">
        <v>75</v>
      </c>
      <c r="BV52" s="59">
        <v>29.488766666666663</v>
      </c>
      <c r="BW52" s="20">
        <v>0</v>
      </c>
    </row>
    <row r="53" spans="1:75">
      <c r="A53" s="19" t="s">
        <v>20</v>
      </c>
      <c r="B53" s="19">
        <v>54</v>
      </c>
      <c r="C53" s="19" t="s">
        <v>12</v>
      </c>
      <c r="D53" s="19" t="s">
        <v>246</v>
      </c>
      <c r="E53" s="19" t="s">
        <v>19</v>
      </c>
      <c r="F53" s="19" t="s">
        <v>17</v>
      </c>
      <c r="G53" s="46">
        <v>3</v>
      </c>
      <c r="H53" s="8">
        <v>3</v>
      </c>
      <c r="I53" s="20">
        <v>54.6</v>
      </c>
      <c r="J53" s="8">
        <v>50.6</v>
      </c>
      <c r="K53" s="19">
        <v>135</v>
      </c>
      <c r="L53" s="19">
        <v>435</v>
      </c>
      <c r="M53">
        <v>65.910465900000005</v>
      </c>
      <c r="N53">
        <v>-149.78071660000001</v>
      </c>
      <c r="O53" s="19">
        <v>2</v>
      </c>
      <c r="P53" s="15">
        <v>215</v>
      </c>
      <c r="Q53" s="19">
        <f t="shared" si="6"/>
        <v>170</v>
      </c>
      <c r="R53" s="22">
        <f t="shared" si="7"/>
        <v>1.1503546414784478</v>
      </c>
      <c r="S53" s="23">
        <f t="shared" si="8"/>
        <v>3.4906585039886591E-2</v>
      </c>
      <c r="T53" s="23">
        <f t="shared" si="9"/>
        <v>2.9670597283903604</v>
      </c>
      <c r="U53" s="22">
        <f t="shared" si="10"/>
        <v>-0.65041433031971108</v>
      </c>
      <c r="V53" s="22">
        <f t="shared" si="11"/>
        <v>0.75143936626115326</v>
      </c>
      <c r="W53" s="20">
        <v>6.5980000000000008</v>
      </c>
      <c r="X53" s="20">
        <v>96</v>
      </c>
      <c r="Y53" s="20">
        <v>0.4</v>
      </c>
      <c r="Z53" s="20">
        <v>3.6</v>
      </c>
      <c r="AA53" s="8">
        <v>3</v>
      </c>
      <c r="AB53" s="8">
        <v>3</v>
      </c>
      <c r="AC53" s="24">
        <v>38168</v>
      </c>
      <c r="AD53" s="19">
        <v>182</v>
      </c>
      <c r="AE53" s="22">
        <v>-0.23832100000000001</v>
      </c>
      <c r="AF53" s="8" t="s">
        <v>38</v>
      </c>
      <c r="AG53" s="8" t="s">
        <v>17</v>
      </c>
      <c r="AH53" s="19">
        <v>1</v>
      </c>
      <c r="AI53" s="4">
        <v>100</v>
      </c>
      <c r="AJ53" s="8">
        <v>5</v>
      </c>
      <c r="AK53" s="20">
        <v>98.298216575065325</v>
      </c>
      <c r="AL53" s="19">
        <v>74</v>
      </c>
      <c r="AM53" s="19">
        <v>74</v>
      </c>
      <c r="AN53" s="19">
        <v>2</v>
      </c>
      <c r="AO53" s="14">
        <v>72.8</v>
      </c>
      <c r="AP53" s="19">
        <v>1.97</v>
      </c>
      <c r="AQ53" s="19">
        <v>1.59</v>
      </c>
      <c r="AR53" s="19">
        <v>3</v>
      </c>
      <c r="AS53" s="19">
        <v>1.38</v>
      </c>
      <c r="AT53" s="20">
        <v>15.05</v>
      </c>
      <c r="AU53" s="21">
        <v>0.31787301622303593</v>
      </c>
      <c r="AV53" s="25">
        <v>19.40909090909091</v>
      </c>
      <c r="AW53" s="25">
        <v>34.031562767260709</v>
      </c>
      <c r="AX53" s="26">
        <v>0</v>
      </c>
      <c r="AY53" s="27">
        <v>46.666666666666664</v>
      </c>
      <c r="AZ53" s="27">
        <v>26.666666666666664</v>
      </c>
      <c r="BA53" s="27">
        <v>13.333333333333332</v>
      </c>
      <c r="BB53" s="22">
        <v>0.24509668000000001</v>
      </c>
      <c r="BC53" s="21">
        <v>6.1422928800000003</v>
      </c>
      <c r="BD53" s="28">
        <v>2.375</v>
      </c>
      <c r="BE53" s="29">
        <v>9.5467764754837781</v>
      </c>
      <c r="BF53" s="29">
        <v>9.2885113794199139</v>
      </c>
      <c r="BG53" s="19">
        <v>0</v>
      </c>
      <c r="BH53" s="19">
        <v>0</v>
      </c>
      <c r="BI53" s="19">
        <v>0</v>
      </c>
      <c r="BJ53" s="19">
        <v>0</v>
      </c>
      <c r="BK53" s="15">
        <v>3</v>
      </c>
      <c r="BL53" s="15">
        <v>3</v>
      </c>
      <c r="BM53" s="15">
        <v>6</v>
      </c>
      <c r="BN53" s="15">
        <v>6</v>
      </c>
      <c r="BO53" s="15">
        <v>7</v>
      </c>
      <c r="BP53" s="15">
        <v>7</v>
      </c>
      <c r="BQ53" s="15">
        <v>6</v>
      </c>
      <c r="BR53" s="15">
        <v>3</v>
      </c>
      <c r="BS53" s="15">
        <v>6</v>
      </c>
      <c r="BT53" s="27">
        <v>15</v>
      </c>
      <c r="BU53" s="30">
        <v>40</v>
      </c>
      <c r="BV53" s="59">
        <v>48.578166666666668</v>
      </c>
      <c r="BW53" s="20">
        <v>0</v>
      </c>
    </row>
    <row r="54" spans="1:75">
      <c r="A54" s="19" t="s">
        <v>20</v>
      </c>
      <c r="B54" s="19">
        <v>55</v>
      </c>
      <c r="C54" s="19" t="s">
        <v>15</v>
      </c>
      <c r="D54" s="19" t="s">
        <v>232</v>
      </c>
      <c r="E54" s="19" t="s">
        <v>16</v>
      </c>
      <c r="F54" s="19" t="s">
        <v>16</v>
      </c>
      <c r="G54" s="19">
        <v>2</v>
      </c>
      <c r="H54" s="8">
        <v>2</v>
      </c>
      <c r="I54" s="20">
        <v>18</v>
      </c>
      <c r="J54" s="8">
        <v>36.200000000000003</v>
      </c>
      <c r="K54" s="19">
        <v>150</v>
      </c>
      <c r="L54" s="19">
        <v>420</v>
      </c>
      <c r="M54">
        <v>65.896067799999997</v>
      </c>
      <c r="N54">
        <v>-149.7534469</v>
      </c>
      <c r="O54" s="19">
        <v>5</v>
      </c>
      <c r="P54" s="15">
        <v>186</v>
      </c>
      <c r="Q54" s="19">
        <f t="shared" si="6"/>
        <v>141</v>
      </c>
      <c r="R54" s="22">
        <f t="shared" si="7"/>
        <v>1.1501033472274163</v>
      </c>
      <c r="S54" s="23">
        <f t="shared" si="8"/>
        <v>8.7266462599716474E-2</v>
      </c>
      <c r="T54" s="23">
        <f t="shared" si="9"/>
        <v>2.4609142453120048</v>
      </c>
      <c r="U54" s="22">
        <f t="shared" si="10"/>
        <v>-0.60745833400786897</v>
      </c>
      <c r="V54" s="22">
        <f t="shared" si="11"/>
        <v>0.78884185381346894</v>
      </c>
      <c r="W54" s="20">
        <v>6.54</v>
      </c>
      <c r="X54" s="20">
        <v>4</v>
      </c>
      <c r="Y54" s="20">
        <v>82.4</v>
      </c>
      <c r="Z54" s="20">
        <v>13.6</v>
      </c>
      <c r="AA54" s="8">
        <v>4</v>
      </c>
      <c r="AB54" s="8">
        <v>1</v>
      </c>
      <c r="AC54" s="24">
        <v>38168</v>
      </c>
      <c r="AD54" s="19">
        <v>182</v>
      </c>
      <c r="AE54" s="22">
        <v>-6.4414200000000005E-2</v>
      </c>
      <c r="AF54" s="8" t="s">
        <v>33</v>
      </c>
      <c r="AG54" s="8" t="s">
        <v>40</v>
      </c>
      <c r="AH54" s="19">
        <v>4</v>
      </c>
      <c r="AI54" s="4">
        <v>100</v>
      </c>
      <c r="AJ54" s="8">
        <v>3</v>
      </c>
      <c r="AK54" s="20">
        <v>71.963468290298223</v>
      </c>
      <c r="AL54" s="19">
        <v>83</v>
      </c>
      <c r="AM54" s="19">
        <v>83</v>
      </c>
      <c r="AN54" s="19">
        <v>2</v>
      </c>
      <c r="AO54" s="14">
        <v>80</v>
      </c>
      <c r="AP54" s="33">
        <v>2.3307692307692309</v>
      </c>
      <c r="AQ54" s="33">
        <v>2.2400000000000002</v>
      </c>
      <c r="AR54" s="33">
        <v>2.3875000000000002</v>
      </c>
      <c r="AS54" s="33">
        <v>1.55</v>
      </c>
      <c r="AT54" s="20">
        <v>2</v>
      </c>
      <c r="AU54" s="21">
        <v>0.60207972893961481</v>
      </c>
      <c r="AV54" s="25">
        <v>8</v>
      </c>
      <c r="AW54" s="25">
        <v>73.344629226982178</v>
      </c>
      <c r="AX54" s="26">
        <v>77.272727272727266</v>
      </c>
      <c r="AY54" s="27">
        <v>30.952380952380949</v>
      </c>
      <c r="AZ54" s="27">
        <v>41.428571428571431</v>
      </c>
      <c r="BA54" s="27">
        <v>1.6666666666666667</v>
      </c>
      <c r="BB54" s="27"/>
      <c r="BC54" s="27"/>
      <c r="BD54" s="21">
        <v>0.81666666666666665</v>
      </c>
      <c r="BE54" s="29">
        <v>18.905842789915582</v>
      </c>
      <c r="BF54" s="29">
        <v>17.326537983017207</v>
      </c>
      <c r="BG54" s="19">
        <v>0.45</v>
      </c>
      <c r="BH54" s="19">
        <v>12.510607344757952</v>
      </c>
      <c r="BI54" s="19">
        <v>0</v>
      </c>
      <c r="BJ54" s="19">
        <v>0</v>
      </c>
      <c r="BK54" s="15">
        <v>7</v>
      </c>
      <c r="BL54" s="15">
        <v>7</v>
      </c>
      <c r="BM54" s="15">
        <v>2</v>
      </c>
      <c r="BN54" s="15">
        <v>7</v>
      </c>
      <c r="BO54" s="15">
        <v>2</v>
      </c>
      <c r="BP54" s="15">
        <v>2</v>
      </c>
      <c r="BQ54" s="15">
        <v>2</v>
      </c>
      <c r="BR54" s="15">
        <v>7</v>
      </c>
      <c r="BS54" s="15">
        <v>7</v>
      </c>
      <c r="BT54" s="27">
        <v>0.3</v>
      </c>
      <c r="BU54" s="30">
        <v>48</v>
      </c>
      <c r="BV54" s="59">
        <v>13.291700000000001</v>
      </c>
      <c r="BW54" s="20">
        <v>0.16666666666666666</v>
      </c>
    </row>
    <row r="55" spans="1:75">
      <c r="A55" s="19" t="s">
        <v>20</v>
      </c>
      <c r="B55" s="19">
        <v>56</v>
      </c>
      <c r="C55" s="19" t="s">
        <v>15</v>
      </c>
      <c r="D55" s="19"/>
      <c r="E55" s="19" t="s">
        <v>16</v>
      </c>
      <c r="F55" s="19" t="s">
        <v>16</v>
      </c>
      <c r="G55" s="19">
        <v>3</v>
      </c>
      <c r="H55" s="8">
        <v>2</v>
      </c>
      <c r="I55" s="20">
        <v>26.4</v>
      </c>
      <c r="J55" s="8">
        <v>34</v>
      </c>
      <c r="K55" s="19">
        <v>150</v>
      </c>
      <c r="L55" s="19">
        <v>420</v>
      </c>
      <c r="M55">
        <v>65.895748699999999</v>
      </c>
      <c r="N55">
        <v>-149.7538304</v>
      </c>
      <c r="O55" s="19">
        <v>3</v>
      </c>
      <c r="P55" s="15">
        <v>210</v>
      </c>
      <c r="Q55" s="19">
        <f t="shared" si="6"/>
        <v>165</v>
      </c>
      <c r="R55" s="22">
        <f t="shared" si="7"/>
        <v>1.1500977778817731</v>
      </c>
      <c r="S55" s="23">
        <f t="shared" si="8"/>
        <v>5.235987755982989E-2</v>
      </c>
      <c r="T55" s="23">
        <f t="shared" si="9"/>
        <v>2.8797932657906435</v>
      </c>
      <c r="U55" s="22">
        <f t="shared" si="10"/>
        <v>-0.63265609115546539</v>
      </c>
      <c r="V55" s="22">
        <f t="shared" si="11"/>
        <v>0.76244932385628428</v>
      </c>
      <c r="W55" s="20">
        <v>6.62</v>
      </c>
      <c r="X55" s="20">
        <v>3</v>
      </c>
      <c r="Y55" s="20">
        <v>87.4</v>
      </c>
      <c r="Z55" s="20">
        <v>9.6</v>
      </c>
      <c r="AA55" s="8">
        <v>3</v>
      </c>
      <c r="AB55" s="8">
        <v>0</v>
      </c>
      <c r="AC55" s="24">
        <v>38168</v>
      </c>
      <c r="AD55" s="19">
        <v>182</v>
      </c>
      <c r="AE55" s="22">
        <v>-1.07733E-2</v>
      </c>
      <c r="AF55" s="8" t="s">
        <v>33</v>
      </c>
      <c r="AG55" s="8" t="s">
        <v>40</v>
      </c>
      <c r="AH55" s="19">
        <v>4</v>
      </c>
      <c r="AI55" s="4">
        <v>100</v>
      </c>
      <c r="AJ55" s="8">
        <v>3</v>
      </c>
      <c r="AK55" s="20">
        <v>76.717288624736725</v>
      </c>
      <c r="AL55" s="19">
        <v>86</v>
      </c>
      <c r="AM55" s="19">
        <v>86</v>
      </c>
      <c r="AN55" s="19">
        <v>2</v>
      </c>
      <c r="AO55" s="14">
        <v>83.6</v>
      </c>
      <c r="AP55" s="19">
        <v>2.23</v>
      </c>
      <c r="AQ55" s="19">
        <v>2.2400000000000002</v>
      </c>
      <c r="AR55" s="19">
        <v>2.2200000000000002</v>
      </c>
      <c r="AS55" s="19">
        <v>1.55</v>
      </c>
      <c r="AT55" s="20">
        <v>2.1818181818181817</v>
      </c>
      <c r="AU55" s="21">
        <v>0.91822783725560786</v>
      </c>
      <c r="AV55" s="25">
        <v>10.136363636363637</v>
      </c>
      <c r="AW55" s="25">
        <v>59.659588750497846</v>
      </c>
      <c r="AX55" s="26">
        <v>54.54545454545454</v>
      </c>
      <c r="AY55" s="27">
        <v>56.973434535104367</v>
      </c>
      <c r="AZ55" s="27">
        <v>18.358633776091082</v>
      </c>
      <c r="BA55" s="27">
        <v>1.6129032258064515</v>
      </c>
      <c r="BB55" s="27"/>
      <c r="BC55" s="27"/>
      <c r="BD55" s="21">
        <v>1.1499999999999999</v>
      </c>
      <c r="BE55" s="29">
        <v>15.527059890979745</v>
      </c>
      <c r="BF55" s="29">
        <v>8.8721194531253751</v>
      </c>
      <c r="BG55" s="19">
        <v>0.28333333333333333</v>
      </c>
      <c r="BH55" s="19">
        <v>6.5688084392684578</v>
      </c>
      <c r="BI55" s="19">
        <v>1.6666666666666666E-2</v>
      </c>
      <c r="BJ55" s="19">
        <v>0.45566183446441927</v>
      </c>
      <c r="BK55" s="15">
        <v>2</v>
      </c>
      <c r="BL55" s="15">
        <v>2</v>
      </c>
      <c r="BM55" s="15">
        <v>7</v>
      </c>
      <c r="BN55" s="15">
        <v>7</v>
      </c>
      <c r="BO55" s="15">
        <v>2</v>
      </c>
      <c r="BP55" s="15">
        <v>3</v>
      </c>
      <c r="BQ55" s="15">
        <v>3</v>
      </c>
      <c r="BR55" s="15">
        <v>2</v>
      </c>
      <c r="BS55" s="15">
        <v>7</v>
      </c>
      <c r="BT55" s="27">
        <v>0.3</v>
      </c>
      <c r="BU55" s="30">
        <v>48</v>
      </c>
      <c r="BV55" s="59">
        <v>17.919433333333334</v>
      </c>
      <c r="BW55" s="20">
        <v>0</v>
      </c>
    </row>
    <row r="56" spans="1:75">
      <c r="A56" s="19" t="s">
        <v>20</v>
      </c>
      <c r="B56" s="19">
        <v>57</v>
      </c>
      <c r="C56" s="19" t="s">
        <v>15</v>
      </c>
      <c r="D56" s="19"/>
      <c r="E56" s="19" t="s">
        <v>16</v>
      </c>
      <c r="F56" s="19" t="s">
        <v>16</v>
      </c>
      <c r="G56" s="19">
        <v>3</v>
      </c>
      <c r="H56" s="8">
        <v>6</v>
      </c>
      <c r="I56" s="20">
        <v>51.666666666666664</v>
      </c>
      <c r="J56" s="8">
        <v>100</v>
      </c>
      <c r="K56" s="19">
        <v>93</v>
      </c>
      <c r="L56" s="19">
        <v>477</v>
      </c>
      <c r="M56">
        <v>65.883076299999999</v>
      </c>
      <c r="N56">
        <v>-149.71783139999999</v>
      </c>
      <c r="O56" s="19">
        <v>0</v>
      </c>
      <c r="P56" s="15">
        <v>90</v>
      </c>
      <c r="Q56" s="19">
        <f t="shared" si="6"/>
        <v>45</v>
      </c>
      <c r="R56" s="22">
        <f t="shared" si="7"/>
        <v>1.1498766027776435</v>
      </c>
      <c r="S56" s="23">
        <f t="shared" si="8"/>
        <v>0</v>
      </c>
      <c r="T56" s="23">
        <f t="shared" si="9"/>
        <v>0.78539816339744828</v>
      </c>
      <c r="U56" s="22">
        <f t="shared" si="10"/>
        <v>-0.684389905083156</v>
      </c>
      <c r="V56" s="22">
        <f t="shared" si="11"/>
        <v>0.73274393426980367</v>
      </c>
      <c r="W56" s="20">
        <v>7.52</v>
      </c>
      <c r="X56" s="20">
        <v>6</v>
      </c>
      <c r="Y56" s="20">
        <v>82.4</v>
      </c>
      <c r="Z56" s="20">
        <v>11.6</v>
      </c>
      <c r="AA56" s="8">
        <v>5</v>
      </c>
      <c r="AB56" s="8">
        <v>3</v>
      </c>
      <c r="AC56" s="24">
        <v>38168</v>
      </c>
      <c r="AD56" s="19">
        <v>182</v>
      </c>
      <c r="AE56" s="22">
        <v>0.115151</v>
      </c>
      <c r="AF56" s="8" t="s">
        <v>35</v>
      </c>
      <c r="AG56" s="8" t="s">
        <v>17</v>
      </c>
      <c r="AH56" s="19">
        <v>1</v>
      </c>
      <c r="AI56" s="4">
        <v>100</v>
      </c>
      <c r="AJ56" s="8">
        <v>2</v>
      </c>
      <c r="AK56" s="20">
        <v>25.147054432534116</v>
      </c>
      <c r="AL56" s="19">
        <v>80</v>
      </c>
      <c r="AM56" s="19">
        <v>80</v>
      </c>
      <c r="AN56" s="19">
        <v>2</v>
      </c>
      <c r="AO56" s="14">
        <v>73.8</v>
      </c>
      <c r="AP56" s="19">
        <v>1.3</v>
      </c>
      <c r="AQ56" s="19">
        <v>1.3</v>
      </c>
      <c r="AR56" s="19" t="s">
        <v>16</v>
      </c>
      <c r="AS56" s="19">
        <v>1.07</v>
      </c>
      <c r="AT56" s="20">
        <v>23.4</v>
      </c>
      <c r="AU56" s="21">
        <v>0.57104019765934344</v>
      </c>
      <c r="AV56" s="25">
        <v>25.2</v>
      </c>
      <c r="AW56" s="25">
        <v>32.299999999999997</v>
      </c>
      <c r="AX56" s="26">
        <v>0</v>
      </c>
      <c r="AY56" s="27">
        <v>13.333333333333334</v>
      </c>
      <c r="AZ56" s="27">
        <v>40</v>
      </c>
      <c r="BA56" s="27">
        <v>8.3333333333333339</v>
      </c>
      <c r="BB56" s="27"/>
      <c r="BC56" s="27"/>
      <c r="BD56" s="21">
        <v>0.37777777777777777</v>
      </c>
      <c r="BE56" s="29">
        <v>4.0317105721069023E-2</v>
      </c>
      <c r="BF56" s="29">
        <v>3.4644785652087444E-2</v>
      </c>
      <c r="BG56" s="19">
        <v>1.1111111111111112E-2</v>
      </c>
      <c r="BH56" s="19">
        <v>0</v>
      </c>
      <c r="BI56" s="19">
        <v>0</v>
      </c>
      <c r="BJ56" s="19">
        <v>0</v>
      </c>
      <c r="BK56" s="15">
        <v>0</v>
      </c>
      <c r="BL56" s="16">
        <v>1</v>
      </c>
      <c r="BM56" s="15">
        <v>4</v>
      </c>
      <c r="BN56" s="15">
        <v>4</v>
      </c>
      <c r="BO56" s="15">
        <v>4</v>
      </c>
      <c r="BP56" s="15">
        <v>4</v>
      </c>
      <c r="BQ56" s="15">
        <v>4</v>
      </c>
      <c r="BR56" s="15">
        <v>3</v>
      </c>
      <c r="BS56" s="15">
        <v>3</v>
      </c>
      <c r="BT56" s="27">
        <v>10</v>
      </c>
      <c r="BU56" s="30">
        <v>75</v>
      </c>
      <c r="BV56" s="59">
        <v>56.098233333333326</v>
      </c>
      <c r="BW56" s="20">
        <v>9.5</v>
      </c>
    </row>
    <row r="57" spans="1:75">
      <c r="A57" s="19" t="s">
        <v>21</v>
      </c>
      <c r="B57" s="19">
        <v>58</v>
      </c>
      <c r="C57" s="19" t="s">
        <v>15</v>
      </c>
      <c r="D57" s="19"/>
      <c r="E57" s="19" t="s">
        <v>16</v>
      </c>
      <c r="F57" s="19" t="s">
        <v>16</v>
      </c>
      <c r="G57" s="19">
        <v>2</v>
      </c>
      <c r="H57" s="8">
        <v>2</v>
      </c>
      <c r="I57" s="20">
        <v>8.1999999999999993</v>
      </c>
      <c r="J57" s="8">
        <v>10.6</v>
      </c>
      <c r="K57" s="19">
        <v>430</v>
      </c>
      <c r="L57" s="19">
        <v>140</v>
      </c>
      <c r="M57">
        <v>65.289020699999995</v>
      </c>
      <c r="N57">
        <v>-146.55046189999999</v>
      </c>
      <c r="O57" s="19">
        <v>15</v>
      </c>
      <c r="P57" s="15">
        <v>92</v>
      </c>
      <c r="Q57" s="19">
        <f t="shared" si="6"/>
        <v>47</v>
      </c>
      <c r="R57" s="22">
        <f t="shared" si="7"/>
        <v>1.139508376617733</v>
      </c>
      <c r="S57" s="23">
        <f t="shared" si="8"/>
        <v>0.26179938779914941</v>
      </c>
      <c r="T57" s="23">
        <f t="shared" si="9"/>
        <v>0.82030474843733492</v>
      </c>
      <c r="U57" s="22">
        <f t="shared" si="10"/>
        <v>-0.91835768945464957</v>
      </c>
      <c r="V57" s="22">
        <f t="shared" si="11"/>
        <v>0.72070109235928581</v>
      </c>
      <c r="W57" s="20">
        <v>3.88</v>
      </c>
      <c r="X57" s="20">
        <v>53</v>
      </c>
      <c r="Y57" s="20">
        <v>39.799999999999997</v>
      </c>
      <c r="Z57" s="20">
        <v>7.2</v>
      </c>
      <c r="AA57" s="8">
        <v>2</v>
      </c>
      <c r="AB57" s="8">
        <v>1</v>
      </c>
      <c r="AC57" s="24">
        <v>38163</v>
      </c>
      <c r="AD57" s="19">
        <v>177</v>
      </c>
      <c r="AE57" s="22">
        <v>-0.32046550000000001</v>
      </c>
      <c r="AF57" s="8" t="s">
        <v>46</v>
      </c>
      <c r="AG57" s="8" t="s">
        <v>40</v>
      </c>
      <c r="AH57" s="19">
        <v>4</v>
      </c>
      <c r="AI57" s="4">
        <v>100</v>
      </c>
      <c r="AJ57" s="8">
        <v>2</v>
      </c>
      <c r="AK57" s="20">
        <v>48.807899753358583</v>
      </c>
      <c r="AL57" s="19">
        <v>81</v>
      </c>
      <c r="AM57" s="19">
        <v>81</v>
      </c>
      <c r="AN57" s="19">
        <v>2.1</v>
      </c>
      <c r="AO57" s="14">
        <v>71.8</v>
      </c>
      <c r="AP57" s="19">
        <v>2.3199999999999998</v>
      </c>
      <c r="AQ57" s="19">
        <v>2.0299999999999998</v>
      </c>
      <c r="AR57" s="19">
        <v>2.73</v>
      </c>
      <c r="AS57" s="19">
        <v>2.65</v>
      </c>
      <c r="AT57" s="20">
        <v>4.0909090909090908</v>
      </c>
      <c r="AU57" s="21">
        <v>0.88612068960340262</v>
      </c>
      <c r="AV57" s="25">
        <v>15.681818181818182</v>
      </c>
      <c r="AW57" s="25">
        <v>83.259791047163375</v>
      </c>
      <c r="AX57" s="26">
        <v>50</v>
      </c>
      <c r="AY57" s="27">
        <v>46.666666666666664</v>
      </c>
      <c r="AZ57" s="27">
        <v>31.666666666666664</v>
      </c>
      <c r="BA57" s="27">
        <v>13.333333333333334</v>
      </c>
      <c r="BB57" s="27"/>
      <c r="BC57" s="27"/>
      <c r="BD57" s="21">
        <v>0.26666666666666666</v>
      </c>
      <c r="BE57" s="29">
        <v>10.20572553457424</v>
      </c>
      <c r="BF57" s="29">
        <v>6.0010964668260032</v>
      </c>
      <c r="BG57" s="19">
        <v>0</v>
      </c>
      <c r="BH57" s="19">
        <v>0</v>
      </c>
      <c r="BI57" s="19">
        <v>1.6666666666666666E-2</v>
      </c>
      <c r="BJ57" s="19">
        <v>0.83775804095727813</v>
      </c>
      <c r="BK57" s="15">
        <v>0</v>
      </c>
      <c r="BL57" s="15">
        <v>0</v>
      </c>
      <c r="BM57" s="15">
        <v>1</v>
      </c>
      <c r="BN57" s="16">
        <v>1</v>
      </c>
      <c r="BO57" s="15">
        <v>2</v>
      </c>
      <c r="BP57" s="15">
        <v>2</v>
      </c>
      <c r="BQ57" s="15">
        <v>1</v>
      </c>
      <c r="BR57" s="15">
        <v>1</v>
      </c>
      <c r="BS57" s="16">
        <v>1</v>
      </c>
      <c r="BT57" s="27">
        <v>0.3</v>
      </c>
      <c r="BU57" s="30">
        <v>5</v>
      </c>
      <c r="BV57" s="59">
        <v>8.0854999999999997</v>
      </c>
      <c r="BW57" s="20">
        <v>2.3333333333333335</v>
      </c>
    </row>
    <row r="58" spans="1:75">
      <c r="A58" s="19" t="s">
        <v>21</v>
      </c>
      <c r="B58" s="19">
        <v>59</v>
      </c>
      <c r="C58" s="19" t="s">
        <v>15</v>
      </c>
      <c r="D58" s="19"/>
      <c r="E58" s="19" t="s">
        <v>16</v>
      </c>
      <c r="F58" s="19" t="s">
        <v>16</v>
      </c>
      <c r="G58" s="19">
        <v>3</v>
      </c>
      <c r="H58" s="8">
        <v>3</v>
      </c>
      <c r="I58" s="20">
        <v>23.2</v>
      </c>
      <c r="J58" s="8">
        <v>42.8</v>
      </c>
      <c r="K58" s="19">
        <v>420</v>
      </c>
      <c r="L58" s="19">
        <v>150</v>
      </c>
      <c r="M58">
        <v>65.289839999999998</v>
      </c>
      <c r="N58">
        <v>-146.54884000000001</v>
      </c>
      <c r="O58" s="19">
        <v>7</v>
      </c>
      <c r="P58" s="15">
        <v>91</v>
      </c>
      <c r="Q58" s="19">
        <f t="shared" si="6"/>
        <v>46</v>
      </c>
      <c r="R58" s="22">
        <f t="shared" si="7"/>
        <v>1.1395226761002946</v>
      </c>
      <c r="S58" s="23">
        <f t="shared" si="8"/>
        <v>0.12217304763960307</v>
      </c>
      <c r="T58" s="23">
        <f t="shared" si="9"/>
        <v>0.8028514559173916</v>
      </c>
      <c r="U58" s="22">
        <f t="shared" si="10"/>
        <v>-0.78546140403593534</v>
      </c>
      <c r="V58" s="22">
        <f t="shared" si="11"/>
        <v>0.73567116442591818</v>
      </c>
      <c r="W58" s="20">
        <v>4.12</v>
      </c>
      <c r="X58" s="20">
        <v>33</v>
      </c>
      <c r="Y58" s="20">
        <v>59.8</v>
      </c>
      <c r="Z58" s="20">
        <v>7.2</v>
      </c>
      <c r="AA58" s="8">
        <v>4</v>
      </c>
      <c r="AB58" s="8">
        <v>2</v>
      </c>
      <c r="AC58" s="24">
        <v>38163</v>
      </c>
      <c r="AD58" s="19">
        <v>177</v>
      </c>
      <c r="AE58" s="22">
        <v>-0.26545839999999998</v>
      </c>
      <c r="AF58" s="8" t="s">
        <v>44</v>
      </c>
      <c r="AG58" s="8" t="s">
        <v>37</v>
      </c>
      <c r="AH58" s="19">
        <v>3</v>
      </c>
      <c r="AI58" s="4">
        <v>100</v>
      </c>
      <c r="AJ58" s="8">
        <v>3</v>
      </c>
      <c r="AK58" s="20">
        <v>86.98195491657485</v>
      </c>
      <c r="AL58" s="19">
        <v>86</v>
      </c>
      <c r="AM58" s="19">
        <v>86</v>
      </c>
      <c r="AN58" s="19">
        <v>2.1</v>
      </c>
      <c r="AO58" s="14">
        <v>79</v>
      </c>
      <c r="AP58" s="19">
        <v>2.23</v>
      </c>
      <c r="AQ58" s="19">
        <v>2.0299999999999998</v>
      </c>
      <c r="AR58" s="19">
        <v>2.75</v>
      </c>
      <c r="AS58" s="19">
        <v>1.35</v>
      </c>
      <c r="AT58" s="20">
        <v>15.818181818181818</v>
      </c>
      <c r="AU58" s="21">
        <v>0.46418676053825986</v>
      </c>
      <c r="AV58" s="25">
        <v>25</v>
      </c>
      <c r="AW58" s="25">
        <v>54.368609822158461</v>
      </c>
      <c r="AX58" s="26">
        <v>4.5454545454545459</v>
      </c>
      <c r="AY58" s="27">
        <v>54.425287356321846</v>
      </c>
      <c r="AZ58" s="27">
        <v>13.505747126436782</v>
      </c>
      <c r="BA58" s="27">
        <v>18.563218390804597</v>
      </c>
      <c r="BB58" s="27"/>
      <c r="BC58" s="27"/>
      <c r="BD58" s="21">
        <v>0.58333333333333337</v>
      </c>
      <c r="BE58" s="29">
        <v>12.392928519942236</v>
      </c>
      <c r="BF58" s="29">
        <v>12.109530682649655</v>
      </c>
      <c r="BG58" s="19">
        <v>0</v>
      </c>
      <c r="BH58" s="19">
        <v>0</v>
      </c>
      <c r="BI58" s="19">
        <v>0</v>
      </c>
      <c r="BJ58" s="19">
        <v>0</v>
      </c>
      <c r="BK58" s="15">
        <v>1</v>
      </c>
      <c r="BL58" s="16">
        <v>1</v>
      </c>
      <c r="BM58" s="15">
        <v>2</v>
      </c>
      <c r="BN58" s="15">
        <v>2</v>
      </c>
      <c r="BO58" s="15">
        <v>1</v>
      </c>
      <c r="BP58" s="15">
        <v>2</v>
      </c>
      <c r="BQ58" s="15">
        <v>2</v>
      </c>
      <c r="BR58" s="15">
        <v>2</v>
      </c>
      <c r="BS58" s="15">
        <v>2</v>
      </c>
      <c r="BT58" s="27">
        <v>0.3</v>
      </c>
      <c r="BU58" s="30">
        <v>9</v>
      </c>
      <c r="BV58" s="59">
        <v>21.968699999999998</v>
      </c>
      <c r="BW58" s="20">
        <v>4.7666666666666666</v>
      </c>
    </row>
    <row r="59" spans="1:75">
      <c r="A59" s="19" t="s">
        <v>21</v>
      </c>
      <c r="B59" s="19">
        <v>60</v>
      </c>
      <c r="C59" s="19" t="s">
        <v>15</v>
      </c>
      <c r="D59" s="19"/>
      <c r="E59" s="19" t="s">
        <v>16</v>
      </c>
      <c r="F59" s="19" t="s">
        <v>16</v>
      </c>
      <c r="G59" s="19">
        <v>4</v>
      </c>
      <c r="H59" s="8">
        <v>4</v>
      </c>
      <c r="I59" s="20">
        <v>41.5</v>
      </c>
      <c r="J59" s="8">
        <v>66.400000000000006</v>
      </c>
      <c r="K59" s="19">
        <v>408</v>
      </c>
      <c r="L59" s="19">
        <v>162</v>
      </c>
      <c r="M59">
        <v>65.287824200000003</v>
      </c>
      <c r="N59">
        <v>-146.5478876</v>
      </c>
      <c r="O59" s="19">
        <v>1</v>
      </c>
      <c r="P59" s="15">
        <v>56</v>
      </c>
      <c r="Q59" s="19">
        <f t="shared" si="6"/>
        <v>11</v>
      </c>
      <c r="R59" s="22">
        <f t="shared" si="7"/>
        <v>1.1394874937532329</v>
      </c>
      <c r="S59" s="23">
        <f t="shared" si="8"/>
        <v>1.7453292519943295E-2</v>
      </c>
      <c r="T59" s="23">
        <f t="shared" si="9"/>
        <v>0.19198621771937624</v>
      </c>
      <c r="U59" s="22">
        <f t="shared" si="10"/>
        <v>-0.69711815240926178</v>
      </c>
      <c r="V59" s="22">
        <f t="shared" si="11"/>
        <v>0.73309457006170409</v>
      </c>
      <c r="W59" s="20">
        <v>3.77</v>
      </c>
      <c r="X59" s="21" t="s">
        <v>16</v>
      </c>
      <c r="Y59" s="21" t="s">
        <v>16</v>
      </c>
      <c r="Z59" s="21" t="s">
        <v>16</v>
      </c>
      <c r="AA59" s="8">
        <v>4</v>
      </c>
      <c r="AB59" s="8">
        <v>3</v>
      </c>
      <c r="AC59" s="24">
        <v>38163</v>
      </c>
      <c r="AD59" s="19">
        <v>177</v>
      </c>
      <c r="AE59" s="22">
        <v>-0.23433680000000001</v>
      </c>
      <c r="AF59" s="8" t="s">
        <v>45</v>
      </c>
      <c r="AG59" s="8" t="s">
        <v>17</v>
      </c>
      <c r="AH59" s="19">
        <v>1</v>
      </c>
      <c r="AI59" s="4">
        <v>100</v>
      </c>
      <c r="AJ59" s="8">
        <v>1</v>
      </c>
      <c r="AK59" s="20">
        <v>26.942556936937251</v>
      </c>
      <c r="AL59" s="19">
        <v>85</v>
      </c>
      <c r="AM59" s="19">
        <v>85</v>
      </c>
      <c r="AN59" s="19">
        <v>2.1</v>
      </c>
      <c r="AO59" s="14">
        <v>76.75</v>
      </c>
      <c r="AP59" s="19">
        <v>1.77</v>
      </c>
      <c r="AQ59" s="19">
        <v>1.6</v>
      </c>
      <c r="AR59" s="19">
        <v>2.25</v>
      </c>
      <c r="AS59" s="19">
        <v>1.05</v>
      </c>
      <c r="AT59" s="20">
        <v>11.727272727272727</v>
      </c>
      <c r="AU59" s="21">
        <v>0.99321204385198703</v>
      </c>
      <c r="AV59" s="25">
        <v>21.727272727272727</v>
      </c>
      <c r="AW59" s="25">
        <v>64.015327425965836</v>
      </c>
      <c r="AX59" s="26">
        <v>4.5454545454545459</v>
      </c>
      <c r="AY59" s="27">
        <v>50</v>
      </c>
      <c r="AZ59" s="27">
        <v>8.3333333333333339</v>
      </c>
      <c r="BA59" s="27">
        <v>30</v>
      </c>
      <c r="BB59" s="27"/>
      <c r="BC59" s="27"/>
      <c r="BD59" s="21">
        <v>0.14444444444444443</v>
      </c>
      <c r="BE59" s="29">
        <v>3.4825427229668851</v>
      </c>
      <c r="BF59" s="29">
        <v>3.4825427229668851</v>
      </c>
      <c r="BG59" s="19">
        <v>0</v>
      </c>
      <c r="BH59" s="19">
        <v>0</v>
      </c>
      <c r="BI59" s="19">
        <v>1.1111111111111112E-2</v>
      </c>
      <c r="BJ59" s="19">
        <v>0.57255526111673971</v>
      </c>
      <c r="BK59" s="15">
        <v>1</v>
      </c>
      <c r="BL59" s="16">
        <v>1</v>
      </c>
      <c r="BM59" s="15">
        <v>1</v>
      </c>
      <c r="BN59" s="15">
        <v>4</v>
      </c>
      <c r="BO59" s="15">
        <v>1</v>
      </c>
      <c r="BP59" s="16">
        <v>1</v>
      </c>
      <c r="BQ59" s="15">
        <v>1</v>
      </c>
      <c r="BR59" s="15">
        <v>1</v>
      </c>
      <c r="BS59" s="15">
        <v>3</v>
      </c>
      <c r="BT59" s="27">
        <v>0.3</v>
      </c>
      <c r="BU59" s="30">
        <v>5</v>
      </c>
      <c r="BV59" s="59">
        <v>32.381099999999996</v>
      </c>
      <c r="BW59" s="20">
        <v>8.2000000000000011</v>
      </c>
    </row>
    <row r="60" spans="1:75">
      <c r="A60" s="19" t="s">
        <v>21</v>
      </c>
      <c r="B60" s="19">
        <v>61</v>
      </c>
      <c r="C60" s="19" t="s">
        <v>12</v>
      </c>
      <c r="D60" s="19" t="s">
        <v>264</v>
      </c>
      <c r="E60" s="19" t="s">
        <v>13</v>
      </c>
      <c r="F60" s="19" t="s">
        <v>17</v>
      </c>
      <c r="G60" s="19">
        <v>5</v>
      </c>
      <c r="H60" s="8">
        <v>5</v>
      </c>
      <c r="I60" s="20">
        <v>57</v>
      </c>
      <c r="J60" s="8">
        <v>37.4</v>
      </c>
      <c r="K60" s="19">
        <v>695</v>
      </c>
      <c r="L60" s="19">
        <v>155</v>
      </c>
      <c r="M60">
        <v>65.349340999999995</v>
      </c>
      <c r="N60">
        <v>-146.66886220000001</v>
      </c>
      <c r="O60" s="19">
        <v>1</v>
      </c>
      <c r="P60" s="15">
        <v>185</v>
      </c>
      <c r="Q60" s="19">
        <f t="shared" si="6"/>
        <v>140</v>
      </c>
      <c r="R60" s="22">
        <f t="shared" si="7"/>
        <v>1.1405611644585236</v>
      </c>
      <c r="S60" s="23">
        <f t="shared" si="8"/>
        <v>1.7453292519943295E-2</v>
      </c>
      <c r="T60" s="23">
        <f t="shared" si="9"/>
        <v>2.4434609527920612</v>
      </c>
      <c r="U60" s="22">
        <f t="shared" si="10"/>
        <v>-0.65734540159742516</v>
      </c>
      <c r="V60" s="22">
        <f t="shared" si="11"/>
        <v>0.75065107471403525</v>
      </c>
      <c r="W60" s="20">
        <v>4.9139999999999997</v>
      </c>
      <c r="X60" s="21" t="s">
        <v>16</v>
      </c>
      <c r="Y60" s="21" t="s">
        <v>16</v>
      </c>
      <c r="Z60" s="21" t="s">
        <v>16</v>
      </c>
      <c r="AA60" s="8">
        <v>4</v>
      </c>
      <c r="AB60" s="8">
        <v>3</v>
      </c>
      <c r="AC60" s="24">
        <v>38165</v>
      </c>
      <c r="AD60" s="19">
        <v>179</v>
      </c>
      <c r="AE60" s="22">
        <v>-0.18507499999999999</v>
      </c>
      <c r="AF60" s="8" t="s">
        <v>45</v>
      </c>
      <c r="AG60" s="8" t="s">
        <v>17</v>
      </c>
      <c r="AH60" s="19">
        <v>1</v>
      </c>
      <c r="AI60" s="4">
        <v>100</v>
      </c>
      <c r="AJ60" s="8">
        <v>1</v>
      </c>
      <c r="AK60" s="20">
        <v>58.526676269158607</v>
      </c>
      <c r="AL60" s="19">
        <v>69</v>
      </c>
      <c r="AM60" s="19">
        <v>76</v>
      </c>
      <c r="AN60" s="19">
        <v>2.1</v>
      </c>
      <c r="AO60" s="14">
        <v>66</v>
      </c>
      <c r="AP60" s="19">
        <v>1.92</v>
      </c>
      <c r="AQ60" s="19">
        <v>1.63</v>
      </c>
      <c r="AR60" s="19">
        <v>2.73</v>
      </c>
      <c r="AS60" s="19">
        <v>1.1000000000000001</v>
      </c>
      <c r="AT60" s="20">
        <v>11.954545454545455</v>
      </c>
      <c r="AU60" s="21">
        <v>0.71040008182074532</v>
      </c>
      <c r="AV60" s="25">
        <v>26.181818181818183</v>
      </c>
      <c r="AW60" s="25">
        <v>74.575386485277022</v>
      </c>
      <c r="AX60" s="26">
        <v>32</v>
      </c>
      <c r="AY60" s="27">
        <v>24.308755760368662</v>
      </c>
      <c r="AZ60" s="27">
        <v>4.8387096774193541</v>
      </c>
      <c r="BA60" s="27">
        <v>45.622119815668199</v>
      </c>
      <c r="BB60" s="22">
        <v>6.7164509999999997E-2</v>
      </c>
      <c r="BC60" s="21">
        <v>3.0249062200000001</v>
      </c>
      <c r="BD60" s="28">
        <v>0.46666666666666667</v>
      </c>
      <c r="BE60" s="29">
        <v>7.1255902872702981</v>
      </c>
      <c r="BF60" s="29">
        <v>6.513699668136737</v>
      </c>
      <c r="BG60" s="19">
        <v>0</v>
      </c>
      <c r="BH60" s="19">
        <v>0</v>
      </c>
      <c r="BI60" s="19">
        <v>0</v>
      </c>
      <c r="BJ60" s="19">
        <v>0</v>
      </c>
      <c r="BK60" s="15">
        <v>2</v>
      </c>
      <c r="BL60" s="15">
        <v>2</v>
      </c>
      <c r="BM60" s="15">
        <v>7</v>
      </c>
      <c r="BN60" s="15">
        <v>7</v>
      </c>
      <c r="BO60" s="15">
        <v>7</v>
      </c>
      <c r="BP60" s="15">
        <v>7</v>
      </c>
      <c r="BQ60" s="15">
        <v>7</v>
      </c>
      <c r="BR60" s="15">
        <v>1</v>
      </c>
      <c r="BS60" s="16">
        <v>1</v>
      </c>
      <c r="BT60" s="27">
        <v>1</v>
      </c>
      <c r="BU60" s="30">
        <v>34</v>
      </c>
      <c r="BV60" s="59">
        <v>57.255166666666661</v>
      </c>
      <c r="BW60" s="20">
        <v>6.666666666666667</v>
      </c>
    </row>
    <row r="61" spans="1:75">
      <c r="A61" s="19" t="s">
        <v>21</v>
      </c>
      <c r="B61" s="19">
        <v>62</v>
      </c>
      <c r="C61" s="19" t="s">
        <v>12</v>
      </c>
      <c r="D61" s="19" t="s">
        <v>265</v>
      </c>
      <c r="E61" s="19" t="s">
        <v>19</v>
      </c>
      <c r="F61" s="19" t="s">
        <v>17</v>
      </c>
      <c r="G61" s="19">
        <v>3</v>
      </c>
      <c r="H61" s="8">
        <v>3</v>
      </c>
      <c r="I61" s="20">
        <v>36.700000000000003</v>
      </c>
      <c r="J61" s="8">
        <v>42.2</v>
      </c>
      <c r="K61" s="19">
        <v>720</v>
      </c>
      <c r="L61" s="19">
        <v>130</v>
      </c>
      <c r="M61">
        <v>65.350938900000003</v>
      </c>
      <c r="N61">
        <v>-146.6709342</v>
      </c>
      <c r="O61" s="19">
        <v>7</v>
      </c>
      <c r="P61" s="15">
        <v>140</v>
      </c>
      <c r="Q61" s="19">
        <f t="shared" si="6"/>
        <v>95</v>
      </c>
      <c r="R61" s="22">
        <f t="shared" si="7"/>
        <v>1.1405890530746414</v>
      </c>
      <c r="S61" s="23">
        <f t="shared" si="8"/>
        <v>0.12217304763960307</v>
      </c>
      <c r="T61" s="23">
        <f t="shared" si="9"/>
        <v>1.6580627893946132</v>
      </c>
      <c r="U61" s="22">
        <f t="shared" si="10"/>
        <v>-0.65501920261369173</v>
      </c>
      <c r="V61" s="22">
        <f t="shared" si="11"/>
        <v>0.79653080866321047</v>
      </c>
      <c r="W61" s="20">
        <v>4.7080000000000002</v>
      </c>
      <c r="X61" s="20">
        <v>28</v>
      </c>
      <c r="Y61" s="20">
        <v>58.8</v>
      </c>
      <c r="Z61" s="20">
        <v>13.2</v>
      </c>
      <c r="AA61" s="8">
        <v>3</v>
      </c>
      <c r="AB61" s="8">
        <v>1</v>
      </c>
      <c r="AC61" s="24">
        <v>38165</v>
      </c>
      <c r="AD61" s="19">
        <v>179</v>
      </c>
      <c r="AE61" s="22">
        <v>-0.17484959999999999</v>
      </c>
      <c r="AF61" s="8" t="s">
        <v>45</v>
      </c>
      <c r="AG61" s="8" t="s">
        <v>17</v>
      </c>
      <c r="AH61" s="19">
        <v>1</v>
      </c>
      <c r="AI61" s="4">
        <v>98</v>
      </c>
      <c r="AJ61" s="8">
        <v>1</v>
      </c>
      <c r="AK61" s="20">
        <v>43.457190097856731</v>
      </c>
      <c r="AL61" s="19">
        <v>66</v>
      </c>
      <c r="AM61" s="19">
        <v>66</v>
      </c>
      <c r="AN61" s="19">
        <v>2.1</v>
      </c>
      <c r="AO61" s="14">
        <v>56.8</v>
      </c>
      <c r="AP61" s="19">
        <v>1.61</v>
      </c>
      <c r="AQ61" s="19">
        <v>1.29</v>
      </c>
      <c r="AR61" s="19">
        <v>2.48</v>
      </c>
      <c r="AS61" s="19">
        <v>0.6</v>
      </c>
      <c r="AT61" s="20">
        <v>11.318181818181818</v>
      </c>
      <c r="AU61" s="21">
        <v>0.29652590792499212</v>
      </c>
      <c r="AV61" s="25">
        <v>23.136363636363637</v>
      </c>
      <c r="AW61" s="25">
        <v>62.26166030548697</v>
      </c>
      <c r="AX61" s="26">
        <v>5</v>
      </c>
      <c r="AY61" s="27">
        <v>48.333333333333329</v>
      </c>
      <c r="AZ61" s="27">
        <v>3.3333333333333335</v>
      </c>
      <c r="BA61" s="27">
        <v>28.333333333333329</v>
      </c>
      <c r="BB61" s="22">
        <v>0.17275044000000001</v>
      </c>
      <c r="BC61" s="21">
        <v>5.1534708599999997</v>
      </c>
      <c r="BD61" s="28">
        <v>0.32500000000000001</v>
      </c>
      <c r="BE61" s="29">
        <v>6.6790259815318986</v>
      </c>
      <c r="BF61" s="29">
        <v>6.4999552002772809</v>
      </c>
      <c r="BG61" s="19">
        <v>0</v>
      </c>
      <c r="BH61" s="19">
        <v>0</v>
      </c>
      <c r="BI61" s="19">
        <v>0</v>
      </c>
      <c r="BJ61" s="19">
        <v>0</v>
      </c>
      <c r="BK61" s="15">
        <v>0</v>
      </c>
      <c r="BL61" s="15">
        <v>4</v>
      </c>
      <c r="BM61" s="15">
        <v>7</v>
      </c>
      <c r="BN61" s="15">
        <v>7</v>
      </c>
      <c r="BO61" s="15">
        <v>7</v>
      </c>
      <c r="BP61" s="15">
        <v>7</v>
      </c>
      <c r="BQ61" s="15">
        <v>7</v>
      </c>
      <c r="BR61" s="15">
        <v>4</v>
      </c>
      <c r="BS61" s="15">
        <v>4</v>
      </c>
      <c r="BT61" s="27">
        <v>40</v>
      </c>
      <c r="BU61" s="30">
        <v>25</v>
      </c>
      <c r="BV61" s="59" t="s">
        <v>16</v>
      </c>
      <c r="BW61" s="20">
        <v>8.5</v>
      </c>
    </row>
    <row r="62" spans="1:75">
      <c r="A62" s="19" t="s">
        <v>21</v>
      </c>
      <c r="B62" s="19">
        <v>63</v>
      </c>
      <c r="C62" s="19" t="s">
        <v>12</v>
      </c>
      <c r="D62" s="19" t="s">
        <v>254</v>
      </c>
      <c r="E62" s="19" t="s">
        <v>19</v>
      </c>
      <c r="F62" s="19" t="s">
        <v>17</v>
      </c>
      <c r="G62" s="19">
        <v>2</v>
      </c>
      <c r="H62" s="8">
        <v>3</v>
      </c>
      <c r="I62" s="20">
        <v>14.7</v>
      </c>
      <c r="J62" s="8">
        <v>29.6</v>
      </c>
      <c r="K62" s="19">
        <v>770</v>
      </c>
      <c r="L62" s="19">
        <v>80</v>
      </c>
      <c r="M62">
        <v>65.353142800000001</v>
      </c>
      <c r="N62">
        <v>-146.67372789999999</v>
      </c>
      <c r="O62" s="19">
        <v>10</v>
      </c>
      <c r="P62" s="15">
        <v>170</v>
      </c>
      <c r="Q62" s="19">
        <f t="shared" si="6"/>
        <v>125</v>
      </c>
      <c r="R62" s="22">
        <f t="shared" si="7"/>
        <v>1.1406275183860259</v>
      </c>
      <c r="S62" s="23">
        <f t="shared" si="8"/>
        <v>0.17453292519943295</v>
      </c>
      <c r="T62" s="23">
        <f t="shared" si="9"/>
        <v>2.1816615649929121</v>
      </c>
      <c r="U62" s="22">
        <f t="shared" si="10"/>
        <v>-0.55590535511083683</v>
      </c>
      <c r="V62" s="22">
        <f t="shared" si="11"/>
        <v>0.84331695198725476</v>
      </c>
      <c r="W62" s="20">
        <v>4.5575000000000001</v>
      </c>
      <c r="X62" s="20">
        <v>34</v>
      </c>
      <c r="Y62" s="20">
        <v>51.8</v>
      </c>
      <c r="Z62" s="20">
        <v>14.2</v>
      </c>
      <c r="AA62" s="8">
        <v>3</v>
      </c>
      <c r="AB62" s="8">
        <v>0</v>
      </c>
      <c r="AC62" s="24">
        <v>38165</v>
      </c>
      <c r="AD62" s="19">
        <v>179</v>
      </c>
      <c r="AE62" s="22">
        <v>-0.1191372</v>
      </c>
      <c r="AF62" s="8" t="s">
        <v>45</v>
      </c>
      <c r="AG62" s="8" t="s">
        <v>17</v>
      </c>
      <c r="AH62" s="19">
        <v>1</v>
      </c>
      <c r="AI62" s="4">
        <v>99</v>
      </c>
      <c r="AJ62" s="8">
        <v>1</v>
      </c>
      <c r="AK62" s="20">
        <v>29.276641406481751</v>
      </c>
      <c r="AL62" s="19">
        <v>71</v>
      </c>
      <c r="AM62" s="19">
        <v>128</v>
      </c>
      <c r="AN62" s="19">
        <v>3</v>
      </c>
      <c r="AO62" s="14">
        <v>84</v>
      </c>
      <c r="AP62" s="19">
        <v>1.76</v>
      </c>
      <c r="AQ62" s="19">
        <v>1.54</v>
      </c>
      <c r="AR62" s="19">
        <v>2.2000000000000002</v>
      </c>
      <c r="AS62" s="19">
        <v>1.3</v>
      </c>
      <c r="AT62" s="20">
        <v>8.3181818181818183</v>
      </c>
      <c r="AU62" s="21">
        <v>0.47198059732846148</v>
      </c>
      <c r="AV62" s="25">
        <v>18.454545454545453</v>
      </c>
      <c r="AW62" s="25">
        <v>73.459371295106124</v>
      </c>
      <c r="AX62" s="26">
        <v>14</v>
      </c>
      <c r="AY62" s="27">
        <v>31.666666666666664</v>
      </c>
      <c r="AZ62" s="27">
        <v>1.6666666666666667</v>
      </c>
      <c r="BA62" s="27">
        <v>25</v>
      </c>
      <c r="BB62" s="22">
        <v>0.1628233</v>
      </c>
      <c r="BC62" s="21">
        <v>4.8019156299999999</v>
      </c>
      <c r="BD62" s="28">
        <v>0.43333333333333335</v>
      </c>
      <c r="BE62" s="29">
        <v>10.678535228939507</v>
      </c>
      <c r="BF62" s="29">
        <v>10.200925879131258</v>
      </c>
      <c r="BG62" s="19">
        <v>0</v>
      </c>
      <c r="BH62" s="19">
        <v>0</v>
      </c>
      <c r="BI62" s="19">
        <v>0</v>
      </c>
      <c r="BJ62" s="19">
        <v>0</v>
      </c>
      <c r="BK62" s="15">
        <v>0</v>
      </c>
      <c r="BL62" s="15">
        <v>5</v>
      </c>
      <c r="BM62" s="15">
        <v>7</v>
      </c>
      <c r="BN62" s="15">
        <v>7</v>
      </c>
      <c r="BO62" s="15">
        <v>7</v>
      </c>
      <c r="BP62" s="15">
        <v>7</v>
      </c>
      <c r="BQ62" s="15">
        <v>7</v>
      </c>
      <c r="BR62" s="15">
        <v>5</v>
      </c>
      <c r="BS62" s="15">
        <v>5</v>
      </c>
      <c r="BT62" s="27">
        <v>31</v>
      </c>
      <c r="BU62" s="30">
        <v>34</v>
      </c>
      <c r="BV62" s="59" t="s">
        <v>16</v>
      </c>
      <c r="BW62" s="20" t="s">
        <v>16</v>
      </c>
    </row>
    <row r="63" spans="1:75">
      <c r="A63" s="19" t="s">
        <v>21</v>
      </c>
      <c r="B63" s="19">
        <v>64</v>
      </c>
      <c r="C63" s="19" t="s">
        <v>15</v>
      </c>
      <c r="D63" s="19"/>
      <c r="E63" s="19" t="s">
        <v>16</v>
      </c>
      <c r="F63" s="19" t="s">
        <v>16</v>
      </c>
      <c r="G63" s="19">
        <v>2</v>
      </c>
      <c r="H63" s="8">
        <v>2</v>
      </c>
      <c r="I63" s="20">
        <v>11.8</v>
      </c>
      <c r="J63" s="8">
        <v>14</v>
      </c>
      <c r="K63" s="19">
        <v>740</v>
      </c>
      <c r="L63" s="19">
        <v>110</v>
      </c>
      <c r="M63">
        <v>65.299437400000002</v>
      </c>
      <c r="N63">
        <v>-146.7208119</v>
      </c>
      <c r="O63" s="19">
        <v>12</v>
      </c>
      <c r="P63" s="15">
        <v>185</v>
      </c>
      <c r="Q63" s="19">
        <f t="shared" si="6"/>
        <v>140</v>
      </c>
      <c r="R63" s="22">
        <f t="shared" si="7"/>
        <v>1.1396901823299255</v>
      </c>
      <c r="S63" s="23">
        <f t="shared" si="8"/>
        <v>0.20943951023931956</v>
      </c>
      <c r="T63" s="23">
        <f t="shared" si="9"/>
        <v>2.4434609527920612</v>
      </c>
      <c r="U63" s="22">
        <f t="shared" si="10"/>
        <v>-0.4974978664445926</v>
      </c>
      <c r="V63" s="22">
        <f t="shared" si="11"/>
        <v>0.86343138049170565</v>
      </c>
      <c r="W63" s="20">
        <v>4.0199999999999996</v>
      </c>
      <c r="X63" s="20">
        <v>38</v>
      </c>
      <c r="Y63" s="20">
        <v>52.8</v>
      </c>
      <c r="Z63" s="20">
        <v>9.1999999999999993</v>
      </c>
      <c r="AA63" s="8">
        <v>2</v>
      </c>
      <c r="AB63" s="8">
        <v>1</v>
      </c>
      <c r="AC63" s="24">
        <v>38161</v>
      </c>
      <c r="AD63" s="19">
        <v>175</v>
      </c>
      <c r="AE63" s="22">
        <v>-0.40542600000000001</v>
      </c>
      <c r="AF63" s="8" t="s">
        <v>49</v>
      </c>
      <c r="AG63" s="8" t="s">
        <v>40</v>
      </c>
      <c r="AH63" s="19">
        <v>4</v>
      </c>
      <c r="AI63" s="4">
        <v>100</v>
      </c>
      <c r="AJ63" s="8">
        <v>5</v>
      </c>
      <c r="AK63" s="20">
        <v>58.388222325471219</v>
      </c>
      <c r="AL63" s="19">
        <v>67</v>
      </c>
      <c r="AM63" s="19">
        <v>67</v>
      </c>
      <c r="AN63" s="19">
        <v>2.1</v>
      </c>
      <c r="AO63" s="14">
        <v>60.8</v>
      </c>
      <c r="AP63" s="19">
        <v>2.5299999999999998</v>
      </c>
      <c r="AQ63" s="19">
        <v>2.36</v>
      </c>
      <c r="AR63" s="19">
        <v>3</v>
      </c>
      <c r="AS63" s="19">
        <v>2.7</v>
      </c>
      <c r="AT63" s="20">
        <v>6.4090909090909092</v>
      </c>
      <c r="AU63" s="21">
        <v>0.7578371772776934</v>
      </c>
      <c r="AV63" s="25">
        <v>27.318181818181817</v>
      </c>
      <c r="AW63" s="25">
        <v>85.071000034001656</v>
      </c>
      <c r="AX63" s="26">
        <v>50</v>
      </c>
      <c r="AY63" s="27">
        <v>46.666666666666664</v>
      </c>
      <c r="AZ63" s="27">
        <v>18.333333333333332</v>
      </c>
      <c r="BA63" s="27">
        <v>20</v>
      </c>
      <c r="BB63" s="27"/>
      <c r="BC63" s="27"/>
      <c r="BD63" s="21">
        <v>0.18888888888888888</v>
      </c>
      <c r="BE63" s="29">
        <v>15.460737379403971</v>
      </c>
      <c r="BF63" s="29">
        <v>0.49741883681838395</v>
      </c>
      <c r="BG63" s="19">
        <v>0</v>
      </c>
      <c r="BH63" s="19">
        <v>0</v>
      </c>
      <c r="BI63" s="19">
        <v>0</v>
      </c>
      <c r="BJ63" s="19">
        <v>0</v>
      </c>
      <c r="BK63" s="15">
        <v>2</v>
      </c>
      <c r="BL63" s="15">
        <v>4</v>
      </c>
      <c r="BM63" s="15">
        <v>3</v>
      </c>
      <c r="BN63" s="15">
        <v>4</v>
      </c>
      <c r="BO63" s="15">
        <v>7</v>
      </c>
      <c r="BP63" s="15">
        <v>7</v>
      </c>
      <c r="BQ63" s="15">
        <v>4</v>
      </c>
      <c r="BR63" s="15">
        <v>2</v>
      </c>
      <c r="BS63" s="15">
        <v>4</v>
      </c>
      <c r="BT63" s="27">
        <v>0.3</v>
      </c>
      <c r="BU63" s="30">
        <v>1</v>
      </c>
      <c r="BV63" s="59">
        <v>11.5563</v>
      </c>
      <c r="BW63" s="20">
        <v>5.2333333333333334</v>
      </c>
    </row>
    <row r="64" spans="1:75">
      <c r="A64" s="19" t="s">
        <v>21</v>
      </c>
      <c r="B64" s="19">
        <v>65</v>
      </c>
      <c r="C64" s="19" t="s">
        <v>15</v>
      </c>
      <c r="D64" s="19"/>
      <c r="E64" s="19" t="s">
        <v>16</v>
      </c>
      <c r="F64" s="19" t="s">
        <v>16</v>
      </c>
      <c r="G64" s="19">
        <v>2</v>
      </c>
      <c r="H64" s="8">
        <v>3</v>
      </c>
      <c r="I64" s="20">
        <v>14.8</v>
      </c>
      <c r="J64" s="8">
        <v>30.8</v>
      </c>
      <c r="K64" s="19">
        <v>670</v>
      </c>
      <c r="L64" s="19">
        <v>180</v>
      </c>
      <c r="M64">
        <v>65.297289800000001</v>
      </c>
      <c r="N64">
        <v>-146.72085379999999</v>
      </c>
      <c r="O64" s="19">
        <v>12</v>
      </c>
      <c r="P64" s="15">
        <v>183</v>
      </c>
      <c r="Q64" s="19">
        <f t="shared" si="6"/>
        <v>138</v>
      </c>
      <c r="R64" s="22">
        <f t="shared" si="7"/>
        <v>1.1396526996389096</v>
      </c>
      <c r="S64" s="23">
        <f t="shared" si="8"/>
        <v>0.20943951023931956</v>
      </c>
      <c r="T64" s="23">
        <f t="shared" si="9"/>
        <v>2.4085543677521746</v>
      </c>
      <c r="U64" s="22">
        <f t="shared" si="10"/>
        <v>-0.50135312701734269</v>
      </c>
      <c r="V64" s="22">
        <f t="shared" si="11"/>
        <v>0.86379012712678582</v>
      </c>
      <c r="W64" s="20">
        <v>3.73</v>
      </c>
      <c r="X64" s="20">
        <v>41.2</v>
      </c>
      <c r="Y64" s="20">
        <v>49.7</v>
      </c>
      <c r="Z64" s="20">
        <v>9.1</v>
      </c>
      <c r="AA64" s="8">
        <v>2</v>
      </c>
      <c r="AB64" s="8">
        <v>1</v>
      </c>
      <c r="AC64" s="24">
        <v>38161</v>
      </c>
      <c r="AD64" s="19">
        <v>175</v>
      </c>
      <c r="AE64" s="22">
        <v>-0.1790455</v>
      </c>
      <c r="AF64" s="8" t="s">
        <v>45</v>
      </c>
      <c r="AG64" s="8" t="s">
        <v>17</v>
      </c>
      <c r="AH64" s="19">
        <v>1</v>
      </c>
      <c r="AI64" s="4">
        <v>95</v>
      </c>
      <c r="AJ64" s="8">
        <v>1</v>
      </c>
      <c r="AK64" s="20">
        <v>72.735951679225948</v>
      </c>
      <c r="AL64" s="19">
        <v>60</v>
      </c>
      <c r="AM64" s="19">
        <v>101</v>
      </c>
      <c r="AN64" s="19">
        <v>3</v>
      </c>
      <c r="AO64" s="14">
        <v>62.8</v>
      </c>
      <c r="AP64" s="19">
        <v>1.88</v>
      </c>
      <c r="AQ64" s="19">
        <v>1.65</v>
      </c>
      <c r="AR64" s="19">
        <v>2.38</v>
      </c>
      <c r="AS64" s="19">
        <v>1.25</v>
      </c>
      <c r="AT64" s="20">
        <v>6.1818181818181817</v>
      </c>
      <c r="AU64" s="21">
        <v>0.82664196464749062</v>
      </c>
      <c r="AV64" s="25">
        <v>19.045454545454547</v>
      </c>
      <c r="AW64" s="25">
        <v>76.346154705676838</v>
      </c>
      <c r="AX64" s="26">
        <v>45.454545454545453</v>
      </c>
      <c r="AY64" s="27">
        <v>20</v>
      </c>
      <c r="AZ64" s="27">
        <v>8.3333333333333339</v>
      </c>
      <c r="BA64" s="27">
        <v>26.666666666666664</v>
      </c>
      <c r="BB64" s="27"/>
      <c r="BC64" s="27"/>
      <c r="BD64" s="21">
        <v>0.55000000000000004</v>
      </c>
      <c r="BE64" s="29">
        <v>8.8222466697496387</v>
      </c>
      <c r="BF64" s="29">
        <v>4.8616146314302044</v>
      </c>
      <c r="BG64" s="19">
        <v>0</v>
      </c>
      <c r="BH64" s="19">
        <v>0</v>
      </c>
      <c r="BI64" s="19">
        <v>1.6666666666666666E-2</v>
      </c>
      <c r="BJ64" s="19">
        <v>0.16964600329384885</v>
      </c>
      <c r="BK64" s="15">
        <v>0</v>
      </c>
      <c r="BL64" s="15">
        <v>2</v>
      </c>
      <c r="BM64" s="15">
        <v>4</v>
      </c>
      <c r="BN64" s="15">
        <v>5</v>
      </c>
      <c r="BO64" s="15">
        <v>7</v>
      </c>
      <c r="BP64" s="15">
        <v>7</v>
      </c>
      <c r="BQ64" s="15">
        <v>5</v>
      </c>
      <c r="BR64" s="15">
        <v>4</v>
      </c>
      <c r="BS64" s="15">
        <v>4</v>
      </c>
      <c r="BT64" s="27">
        <v>7</v>
      </c>
      <c r="BU64" s="30">
        <v>5</v>
      </c>
      <c r="BV64" s="59">
        <v>13.870166666666668</v>
      </c>
      <c r="BW64" s="20">
        <v>5.833333333333333</v>
      </c>
    </row>
    <row r="65" spans="1:75">
      <c r="A65" s="19" t="s">
        <v>21</v>
      </c>
      <c r="B65" s="19">
        <v>66</v>
      </c>
      <c r="C65" s="19" t="s">
        <v>15</v>
      </c>
      <c r="D65" s="19"/>
      <c r="E65" s="19" t="s">
        <v>16</v>
      </c>
      <c r="F65" s="19" t="s">
        <v>16</v>
      </c>
      <c r="G65" s="19">
        <v>2</v>
      </c>
      <c r="H65" s="8">
        <v>2</v>
      </c>
      <c r="I65" s="20">
        <v>14.1</v>
      </c>
      <c r="J65" s="8">
        <v>18.600000000000001</v>
      </c>
      <c r="K65" s="19">
        <v>670</v>
      </c>
      <c r="L65" s="19">
        <v>180</v>
      </c>
      <c r="M65">
        <v>65.296196699999996</v>
      </c>
      <c r="N65">
        <v>-146.71673730000001</v>
      </c>
      <c r="O65" s="19">
        <v>11</v>
      </c>
      <c r="P65" s="15">
        <v>121</v>
      </c>
      <c r="Q65" s="19">
        <f t="shared" si="6"/>
        <v>76</v>
      </c>
      <c r="R65" s="22">
        <f t="shared" si="7"/>
        <v>1.1396336214448559</v>
      </c>
      <c r="S65" s="23">
        <f t="shared" si="8"/>
        <v>0.19198621771937624</v>
      </c>
      <c r="T65" s="23">
        <f t="shared" si="9"/>
        <v>1.3264502315156905</v>
      </c>
      <c r="U65" s="22">
        <f t="shared" si="10"/>
        <v>-0.72781797072578336</v>
      </c>
      <c r="V65" s="22">
        <f t="shared" si="11"/>
        <v>0.79257950893450735</v>
      </c>
      <c r="W65" s="20">
        <v>4.54</v>
      </c>
      <c r="X65" s="20">
        <v>31.6</v>
      </c>
      <c r="Y65" s="20">
        <v>60.2</v>
      </c>
      <c r="Z65" s="20">
        <v>8.1999999999999993</v>
      </c>
      <c r="AA65" s="8">
        <v>2</v>
      </c>
      <c r="AB65" s="8">
        <v>1</v>
      </c>
      <c r="AC65" s="24">
        <v>38161</v>
      </c>
      <c r="AD65" s="19">
        <v>175</v>
      </c>
      <c r="AE65" s="22">
        <v>-0.31846249999999998</v>
      </c>
      <c r="AF65" s="8" t="s">
        <v>33</v>
      </c>
      <c r="AG65" s="8" t="s">
        <v>34</v>
      </c>
      <c r="AH65" s="19">
        <v>2</v>
      </c>
      <c r="AI65" s="4">
        <v>100</v>
      </c>
      <c r="AJ65" s="8">
        <v>1</v>
      </c>
      <c r="AK65" s="20">
        <v>12.729734023082182</v>
      </c>
      <c r="AL65" s="19">
        <v>59</v>
      </c>
      <c r="AM65" s="19">
        <v>59</v>
      </c>
      <c r="AN65" s="19">
        <v>2</v>
      </c>
      <c r="AO65" s="14">
        <v>54.8</v>
      </c>
      <c r="AP65" s="33">
        <v>1.71875</v>
      </c>
      <c r="AQ65" s="33">
        <v>1.5</v>
      </c>
      <c r="AR65" s="33">
        <v>2.375</v>
      </c>
      <c r="AS65" s="33">
        <v>1.5</v>
      </c>
      <c r="AT65" s="20">
        <v>9.3181818181818183</v>
      </c>
      <c r="AU65" s="21">
        <v>0.49253318178336397</v>
      </c>
      <c r="AV65" s="25">
        <v>18.363636363636363</v>
      </c>
      <c r="AW65" s="25">
        <v>72.330077869262823</v>
      </c>
      <c r="AX65" s="26">
        <v>22.727272727272727</v>
      </c>
      <c r="AY65" s="27">
        <v>30</v>
      </c>
      <c r="AZ65" s="27">
        <v>6.666666666666667</v>
      </c>
      <c r="BA65" s="27">
        <v>50</v>
      </c>
      <c r="BB65" s="27"/>
      <c r="BC65" s="27"/>
      <c r="BD65" s="21">
        <v>0.1</v>
      </c>
      <c r="BE65" s="29">
        <v>4.3767621652261797</v>
      </c>
      <c r="BF65" s="29">
        <v>4.3767621652261797</v>
      </c>
      <c r="BG65" s="19">
        <v>0</v>
      </c>
      <c r="BH65" s="19">
        <v>0</v>
      </c>
      <c r="BI65" s="19">
        <v>4.4444444444444446E-2</v>
      </c>
      <c r="BJ65" s="19">
        <v>4.6163958715250003E-2</v>
      </c>
      <c r="BK65" s="15">
        <v>1</v>
      </c>
      <c r="BL65" s="15">
        <v>5</v>
      </c>
      <c r="BM65" s="15">
        <v>1</v>
      </c>
      <c r="BN65" s="15">
        <v>4</v>
      </c>
      <c r="BO65" s="15">
        <v>7</v>
      </c>
      <c r="BP65" s="15">
        <v>7</v>
      </c>
      <c r="BQ65" s="15">
        <v>4</v>
      </c>
      <c r="BR65" s="15">
        <v>0</v>
      </c>
      <c r="BS65" s="16">
        <v>1</v>
      </c>
      <c r="BT65" s="27">
        <v>6</v>
      </c>
      <c r="BU65" s="30">
        <v>18</v>
      </c>
      <c r="BV65" s="59">
        <v>7.5070333333333332</v>
      </c>
      <c r="BW65" s="20">
        <v>2</v>
      </c>
    </row>
    <row r="66" spans="1:75">
      <c r="A66" s="19" t="s">
        <v>21</v>
      </c>
      <c r="B66" s="19">
        <v>67</v>
      </c>
      <c r="C66" s="19" t="s">
        <v>15</v>
      </c>
      <c r="D66" s="19"/>
      <c r="E66" s="19" t="s">
        <v>16</v>
      </c>
      <c r="F66" s="19" t="s">
        <v>16</v>
      </c>
      <c r="G66" s="19">
        <v>3</v>
      </c>
      <c r="H66" s="8">
        <v>3</v>
      </c>
      <c r="I66" s="20">
        <v>10.3</v>
      </c>
      <c r="J66" s="8">
        <v>25.8</v>
      </c>
      <c r="K66" s="19">
        <v>520</v>
      </c>
      <c r="L66" s="19">
        <v>330</v>
      </c>
      <c r="M66">
        <v>65.284274499999995</v>
      </c>
      <c r="N66">
        <v>-146.72925900000001</v>
      </c>
      <c r="O66" s="19">
        <v>14</v>
      </c>
      <c r="P66" s="15">
        <v>355</v>
      </c>
      <c r="Q66" s="19">
        <f t="shared" ref="Q66:Q91" si="12">ABS(180-ABS(P66-225))</f>
        <v>50</v>
      </c>
      <c r="R66" s="22">
        <f t="shared" ref="R66:R91" si="13">RADIANS(M66)</f>
        <v>1.1394255398007747</v>
      </c>
      <c r="S66" s="23">
        <f t="shared" ref="S66:S91" si="14">RADIANS(O66)</f>
        <v>0.24434609527920614</v>
      </c>
      <c r="T66" s="23">
        <f t="shared" ref="T66:T91" si="15">RADIANS(Q66)</f>
        <v>0.87266462599716477</v>
      </c>
      <c r="U66" s="22">
        <f t="shared" ref="U66:U91" si="16">-1.236+1.35*(COS(R66)*COS(S66))-1.376*(COS(T66)*SIN(S66)*SIN(R66))-0.331*(SIN(R66)*SIN(S66))+0.375*(SIN(T66)*SIN(S66))</f>
        <v>-0.88592681642212101</v>
      </c>
      <c r="V66" s="22">
        <f t="shared" ref="V66:V91" si="17">(COS(RADIANS(O66))*COS(RADIANS(M66-23)))-(SIN(RADIANS((O66))*COS(RADIANS(P66))*SIN(RADIANS(M66-23))))</f>
        <v>0.55479843182812283</v>
      </c>
      <c r="W66" s="20">
        <v>3.89</v>
      </c>
      <c r="X66" s="20">
        <v>50</v>
      </c>
      <c r="Y66" s="20">
        <v>44.8</v>
      </c>
      <c r="Z66" s="20">
        <v>5.2</v>
      </c>
      <c r="AA66" s="8">
        <v>4</v>
      </c>
      <c r="AB66" s="8">
        <v>1</v>
      </c>
      <c r="AC66" s="24">
        <v>38161</v>
      </c>
      <c r="AD66" s="19">
        <v>175</v>
      </c>
      <c r="AE66" s="22">
        <v>-0.121018</v>
      </c>
      <c r="AF66" s="8" t="s">
        <v>36</v>
      </c>
      <c r="AG66" s="8" t="s">
        <v>17</v>
      </c>
      <c r="AH66" s="19">
        <v>1</v>
      </c>
      <c r="AI66" s="4">
        <v>70</v>
      </c>
      <c r="AJ66" s="8">
        <v>1</v>
      </c>
      <c r="AK66" s="20">
        <v>0.23629625787414052</v>
      </c>
      <c r="AL66" s="19">
        <v>67</v>
      </c>
      <c r="AM66" s="19">
        <v>67</v>
      </c>
      <c r="AN66" s="19">
        <v>2</v>
      </c>
      <c r="AO66" s="14">
        <v>65.400000000000006</v>
      </c>
      <c r="AP66" s="19">
        <v>1.58</v>
      </c>
      <c r="AQ66" s="19">
        <v>1.4</v>
      </c>
      <c r="AR66" s="19">
        <v>1.96</v>
      </c>
      <c r="AS66" s="19">
        <v>0.7</v>
      </c>
      <c r="AT66" s="20">
        <v>12.772727272727273</v>
      </c>
      <c r="AU66" s="21">
        <v>0.3286222044929395</v>
      </c>
      <c r="AV66" s="25">
        <v>26.545454545454547</v>
      </c>
      <c r="AW66" s="25">
        <v>51.788378854020088</v>
      </c>
      <c r="AX66" s="26">
        <v>0</v>
      </c>
      <c r="AY66" s="27">
        <v>28.333333333333336</v>
      </c>
      <c r="AZ66" s="27">
        <v>1.6666666666666667</v>
      </c>
      <c r="BA66" s="27">
        <v>45</v>
      </c>
      <c r="BB66" s="27"/>
      <c r="BC66" s="27"/>
      <c r="BD66" s="21">
        <v>0.8833333333333333</v>
      </c>
      <c r="BE66" s="29">
        <v>8.5552112941945033</v>
      </c>
      <c r="BF66" s="29">
        <v>8.497484529184792</v>
      </c>
      <c r="BG66" s="19">
        <v>0</v>
      </c>
      <c r="BH66" s="19">
        <v>0</v>
      </c>
      <c r="BI66" s="19">
        <v>0</v>
      </c>
      <c r="BJ66" s="19">
        <v>0</v>
      </c>
      <c r="BK66" s="15">
        <v>0</v>
      </c>
      <c r="BL66" s="15">
        <v>0</v>
      </c>
      <c r="BM66" s="15">
        <v>1</v>
      </c>
      <c r="BN66" s="15">
        <v>2</v>
      </c>
      <c r="BO66" s="15">
        <v>2</v>
      </c>
      <c r="BP66" s="15">
        <v>2</v>
      </c>
      <c r="BQ66" s="15">
        <v>2</v>
      </c>
      <c r="BR66" s="15">
        <v>7</v>
      </c>
      <c r="BS66" s="15">
        <v>7</v>
      </c>
      <c r="BT66" s="27">
        <v>2</v>
      </c>
      <c r="BU66" s="30">
        <v>10</v>
      </c>
      <c r="BV66" s="59">
        <v>10.977833333333335</v>
      </c>
      <c r="BW66" s="20">
        <v>4.8666666666666663</v>
      </c>
    </row>
    <row r="67" spans="1:75">
      <c r="A67" s="19" t="s">
        <v>21</v>
      </c>
      <c r="B67" s="19">
        <v>68</v>
      </c>
      <c r="C67" s="19" t="s">
        <v>15</v>
      </c>
      <c r="D67" s="19"/>
      <c r="E67" s="19" t="s">
        <v>16</v>
      </c>
      <c r="F67" s="19" t="s">
        <v>16</v>
      </c>
      <c r="G67" s="19">
        <v>3</v>
      </c>
      <c r="H67" s="8">
        <v>2</v>
      </c>
      <c r="I67" s="20">
        <v>14.6</v>
      </c>
      <c r="J67" s="8">
        <v>13.2</v>
      </c>
      <c r="K67" s="19">
        <v>510</v>
      </c>
      <c r="L67" s="19">
        <v>340</v>
      </c>
      <c r="M67">
        <v>65.282414500000002</v>
      </c>
      <c r="N67">
        <v>-146.73661540000001</v>
      </c>
      <c r="O67" s="19">
        <v>8</v>
      </c>
      <c r="P67" s="15">
        <v>320</v>
      </c>
      <c r="Q67" s="19">
        <f t="shared" si="12"/>
        <v>85</v>
      </c>
      <c r="R67" s="22">
        <f t="shared" si="13"/>
        <v>1.1393930766766878</v>
      </c>
      <c r="S67" s="23">
        <f t="shared" si="14"/>
        <v>0.13962634015954636</v>
      </c>
      <c r="T67" s="23">
        <f t="shared" si="15"/>
        <v>1.4835298641951802</v>
      </c>
      <c r="U67" s="22">
        <f t="shared" si="16"/>
        <v>-0.6820123942077273</v>
      </c>
      <c r="V67" s="22">
        <f t="shared" si="17"/>
        <v>0.66073854489632788</v>
      </c>
      <c r="W67" s="20">
        <v>3.94</v>
      </c>
      <c r="X67" s="20">
        <v>58</v>
      </c>
      <c r="Y67" s="20">
        <v>37.799999999999997</v>
      </c>
      <c r="Z67" s="20">
        <v>4.2</v>
      </c>
      <c r="AA67" s="8">
        <v>4</v>
      </c>
      <c r="AB67" s="8">
        <v>1</v>
      </c>
      <c r="AC67" s="24">
        <v>38161</v>
      </c>
      <c r="AD67" s="19">
        <v>175</v>
      </c>
      <c r="AE67" s="22">
        <v>-0.26739089999999999</v>
      </c>
      <c r="AF67" s="8" t="s">
        <v>47</v>
      </c>
      <c r="AG67" s="8" t="s">
        <v>17</v>
      </c>
      <c r="AH67" s="19">
        <v>1</v>
      </c>
      <c r="AI67" s="4">
        <v>100</v>
      </c>
      <c r="AJ67" s="8">
        <v>4</v>
      </c>
      <c r="AK67" s="20">
        <v>88.628583718165459</v>
      </c>
      <c r="AL67" s="19">
        <v>73</v>
      </c>
      <c r="AM67" s="19">
        <v>73</v>
      </c>
      <c r="AN67" s="19">
        <v>2</v>
      </c>
      <c r="AO67" s="14">
        <v>69.2</v>
      </c>
      <c r="AP67" s="19">
        <v>1.98</v>
      </c>
      <c r="AQ67" s="19">
        <v>1.56</v>
      </c>
      <c r="AR67" s="19">
        <v>2.88</v>
      </c>
      <c r="AS67" s="19">
        <v>1.2</v>
      </c>
      <c r="AT67" s="20">
        <v>10.954545454545455</v>
      </c>
      <c r="AU67" s="21">
        <v>0.32942504276487622</v>
      </c>
      <c r="AV67" s="25">
        <v>20.90909090909091</v>
      </c>
      <c r="AW67" s="25">
        <v>45.119269352453479</v>
      </c>
      <c r="AX67" s="26">
        <v>0</v>
      </c>
      <c r="AY67" s="27">
        <v>21.29032258064516</v>
      </c>
      <c r="AZ67" s="27">
        <v>1.6129032258064515</v>
      </c>
      <c r="BA67" s="27">
        <v>70.591397849462368</v>
      </c>
      <c r="BB67" s="27"/>
      <c r="BC67" s="27"/>
      <c r="BD67" s="21">
        <v>0.3</v>
      </c>
      <c r="BE67" s="29">
        <v>4.9269335786860937</v>
      </c>
      <c r="BF67" s="29">
        <v>4.9269335786860937</v>
      </c>
      <c r="BG67" s="19">
        <v>1.6666666666666666E-2</v>
      </c>
      <c r="BH67" s="19">
        <v>1.1813697374436616</v>
      </c>
      <c r="BI67" s="19">
        <v>0</v>
      </c>
      <c r="BJ67" s="19">
        <v>0</v>
      </c>
      <c r="BK67" s="15">
        <v>5</v>
      </c>
      <c r="BL67" s="15">
        <v>5</v>
      </c>
      <c r="BM67" s="15">
        <v>3</v>
      </c>
      <c r="BN67" s="15">
        <v>6</v>
      </c>
      <c r="BO67" s="15">
        <v>2</v>
      </c>
      <c r="BP67" s="15">
        <v>6</v>
      </c>
      <c r="BQ67" s="15">
        <v>6</v>
      </c>
      <c r="BR67" s="15">
        <v>7</v>
      </c>
      <c r="BS67" s="15">
        <v>7</v>
      </c>
      <c r="BT67" s="27">
        <v>0.3</v>
      </c>
      <c r="BU67" s="30">
        <v>5</v>
      </c>
      <c r="BV67" s="59">
        <v>6.9285666666666659</v>
      </c>
      <c r="BW67" s="20">
        <v>7</v>
      </c>
    </row>
    <row r="68" spans="1:75">
      <c r="A68" s="19" t="s">
        <v>21</v>
      </c>
      <c r="B68" s="19">
        <v>69</v>
      </c>
      <c r="C68" s="19" t="s">
        <v>15</v>
      </c>
      <c r="D68" s="19"/>
      <c r="E68" s="19" t="s">
        <v>16</v>
      </c>
      <c r="F68" s="19" t="s">
        <v>16</v>
      </c>
      <c r="G68" s="19">
        <v>2</v>
      </c>
      <c r="H68" s="8">
        <v>3</v>
      </c>
      <c r="I68" s="20">
        <v>13.8</v>
      </c>
      <c r="J68" s="8">
        <v>24.6</v>
      </c>
      <c r="K68" s="19">
        <v>490</v>
      </c>
      <c r="L68" s="19">
        <v>360</v>
      </c>
      <c r="M68">
        <v>65.283109199999998</v>
      </c>
      <c r="N68">
        <v>-146.73950579999999</v>
      </c>
      <c r="O68" s="19">
        <v>9</v>
      </c>
      <c r="P68" s="15">
        <v>295</v>
      </c>
      <c r="Q68" s="19">
        <f t="shared" si="12"/>
        <v>110</v>
      </c>
      <c r="R68" s="22">
        <f t="shared" si="13"/>
        <v>1.1394052014790013</v>
      </c>
      <c r="S68" s="23">
        <f t="shared" si="14"/>
        <v>0.15707963267948966</v>
      </c>
      <c r="T68" s="23">
        <f t="shared" si="15"/>
        <v>1.9198621771937625</v>
      </c>
      <c r="U68" s="22">
        <f t="shared" si="16"/>
        <v>-0.60350216010145274</v>
      </c>
      <c r="V68" s="22">
        <f t="shared" si="17"/>
        <v>0.68607251471776853</v>
      </c>
      <c r="W68" s="20">
        <v>3.89</v>
      </c>
      <c r="X68" s="20">
        <v>44</v>
      </c>
      <c r="Y68" s="20">
        <v>48.8</v>
      </c>
      <c r="Z68" s="20">
        <v>7.2</v>
      </c>
      <c r="AA68" s="8">
        <v>4</v>
      </c>
      <c r="AB68" s="8">
        <v>1</v>
      </c>
      <c r="AC68" s="24">
        <v>38161</v>
      </c>
      <c r="AD68" s="19">
        <v>175</v>
      </c>
      <c r="AE68" s="22">
        <v>-0.31191550000000001</v>
      </c>
      <c r="AF68" s="8" t="s">
        <v>41</v>
      </c>
      <c r="AG68" s="8" t="s">
        <v>17</v>
      </c>
      <c r="AH68" s="19">
        <v>1</v>
      </c>
      <c r="AI68" s="4">
        <v>100</v>
      </c>
      <c r="AJ68" s="8">
        <v>5</v>
      </c>
      <c r="AK68" s="20">
        <v>88.525297241372598</v>
      </c>
      <c r="AL68" s="19">
        <v>69</v>
      </c>
      <c r="AM68" s="19">
        <v>69</v>
      </c>
      <c r="AN68" s="19">
        <v>2</v>
      </c>
      <c r="AO68" s="14">
        <v>66.599999999999994</v>
      </c>
      <c r="AP68" s="19">
        <v>1.8</v>
      </c>
      <c r="AQ68" s="19">
        <v>1.41</v>
      </c>
      <c r="AR68" s="19">
        <v>2.88</v>
      </c>
      <c r="AS68" s="19">
        <v>0.7</v>
      </c>
      <c r="AT68" s="20">
        <v>18.454545454545453</v>
      </c>
      <c r="AU68" s="21">
        <v>0.44658507533612279</v>
      </c>
      <c r="AV68" s="25">
        <v>23.272727272727273</v>
      </c>
      <c r="AW68" s="25">
        <v>49.502921886097596</v>
      </c>
      <c r="AX68" s="26">
        <v>0</v>
      </c>
      <c r="AY68" s="27">
        <v>15</v>
      </c>
      <c r="AZ68" s="27">
        <v>0</v>
      </c>
      <c r="BA68" s="27">
        <v>75</v>
      </c>
      <c r="BB68" s="27"/>
      <c r="BC68" s="27"/>
      <c r="BD68" s="21">
        <v>0.55000000000000004</v>
      </c>
      <c r="BE68" s="29">
        <v>9.5072447679261138</v>
      </c>
      <c r="BF68" s="29">
        <v>8.9196360420109215</v>
      </c>
      <c r="BG68" s="19">
        <v>0</v>
      </c>
      <c r="BH68" s="19">
        <v>0</v>
      </c>
      <c r="BI68" s="19">
        <v>0</v>
      </c>
      <c r="BJ68" s="19">
        <v>0</v>
      </c>
      <c r="BK68" s="15">
        <v>5</v>
      </c>
      <c r="BL68" s="15">
        <v>5</v>
      </c>
      <c r="BM68" s="15">
        <v>3</v>
      </c>
      <c r="BN68" s="15">
        <v>5</v>
      </c>
      <c r="BO68" s="15">
        <v>1</v>
      </c>
      <c r="BP68" s="15">
        <v>5</v>
      </c>
      <c r="BQ68" s="15">
        <v>5</v>
      </c>
      <c r="BR68" s="15">
        <v>7</v>
      </c>
      <c r="BS68" s="15">
        <v>7</v>
      </c>
      <c r="BT68" s="27">
        <v>0.3</v>
      </c>
      <c r="BU68" s="30">
        <v>11</v>
      </c>
      <c r="BV68" s="59">
        <v>12.134766666666666</v>
      </c>
      <c r="BW68" s="20">
        <v>12</v>
      </c>
    </row>
    <row r="69" spans="1:75">
      <c r="A69" s="19" t="s">
        <v>21</v>
      </c>
      <c r="B69" s="19">
        <v>70</v>
      </c>
      <c r="C69" s="19" t="s">
        <v>15</v>
      </c>
      <c r="D69" s="19"/>
      <c r="E69" s="19" t="s">
        <v>16</v>
      </c>
      <c r="F69" s="19" t="s">
        <v>16</v>
      </c>
      <c r="G69" s="19">
        <v>3</v>
      </c>
      <c r="H69" s="8">
        <v>2</v>
      </c>
      <c r="I69" s="20">
        <v>24</v>
      </c>
      <c r="J69" s="8">
        <v>16.2</v>
      </c>
      <c r="K69" s="19">
        <v>500</v>
      </c>
      <c r="L69" s="19">
        <v>350</v>
      </c>
      <c r="M69">
        <v>65.119729899999996</v>
      </c>
      <c r="N69">
        <v>-147.43453</v>
      </c>
      <c r="O69" s="19">
        <v>7</v>
      </c>
      <c r="P69" s="15">
        <v>341</v>
      </c>
      <c r="Q69" s="19">
        <f t="shared" si="12"/>
        <v>64</v>
      </c>
      <c r="R69" s="22">
        <f t="shared" si="13"/>
        <v>1.1365536947643977</v>
      </c>
      <c r="S69" s="23">
        <f t="shared" si="14"/>
        <v>0.12217304763960307</v>
      </c>
      <c r="T69" s="23">
        <f t="shared" si="15"/>
        <v>1.1170107212763709</v>
      </c>
      <c r="U69" s="22">
        <f t="shared" si="16"/>
        <v>-0.73446479572541234</v>
      </c>
      <c r="V69" s="22">
        <f t="shared" si="17"/>
        <v>0.65881845755554758</v>
      </c>
      <c r="W69" s="20">
        <v>3.81</v>
      </c>
      <c r="X69" s="20">
        <v>19.2</v>
      </c>
      <c r="Y69" s="20">
        <v>69.599999999999994</v>
      </c>
      <c r="Z69" s="20">
        <v>11.2</v>
      </c>
      <c r="AA69" s="8">
        <v>2</v>
      </c>
      <c r="AB69" s="8">
        <v>0</v>
      </c>
      <c r="AC69" s="24">
        <v>38169</v>
      </c>
      <c r="AD69" s="19">
        <v>183</v>
      </c>
      <c r="AE69" s="22">
        <v>-0.28232629999999997</v>
      </c>
      <c r="AF69" s="8" t="s">
        <v>55</v>
      </c>
      <c r="AG69" s="8" t="s">
        <v>34</v>
      </c>
      <c r="AH69" s="19">
        <v>2</v>
      </c>
      <c r="AI69" s="4">
        <v>100</v>
      </c>
      <c r="AJ69" s="8">
        <v>4</v>
      </c>
      <c r="AK69" s="20">
        <v>51.47213107717247</v>
      </c>
      <c r="AL69" s="19">
        <v>87</v>
      </c>
      <c r="AM69" s="19">
        <v>87</v>
      </c>
      <c r="AN69" s="19">
        <v>2</v>
      </c>
      <c r="AO69" s="14">
        <v>80.400000000000006</v>
      </c>
      <c r="AP69" s="19">
        <v>2.25</v>
      </c>
      <c r="AQ69" s="19">
        <v>2</v>
      </c>
      <c r="AR69" s="19">
        <v>2.54</v>
      </c>
      <c r="AS69" s="19">
        <v>1</v>
      </c>
      <c r="AT69" s="20">
        <v>10.545454545454545</v>
      </c>
      <c r="AU69" s="21">
        <v>0.64015804194609016</v>
      </c>
      <c r="AV69" s="25">
        <v>26.727272727272727</v>
      </c>
      <c r="AW69" s="25">
        <v>64.626385624334574</v>
      </c>
      <c r="AX69" s="26">
        <v>4.5454545454545459</v>
      </c>
      <c r="AY69" s="27">
        <v>39.137931034482762</v>
      </c>
      <c r="AZ69" s="27">
        <v>10.172413793103448</v>
      </c>
      <c r="BA69" s="27">
        <v>40.574712643678161</v>
      </c>
      <c r="BB69" s="27"/>
      <c r="BC69" s="27"/>
      <c r="BD69" s="21">
        <v>0.76666666666666672</v>
      </c>
      <c r="BE69" s="29">
        <v>9.749801900722014</v>
      </c>
      <c r="BF69" s="29">
        <v>6.8883345920773191</v>
      </c>
      <c r="BG69" s="19">
        <v>0</v>
      </c>
      <c r="BH69" s="19">
        <v>0</v>
      </c>
      <c r="BI69" s="19">
        <v>0</v>
      </c>
      <c r="BJ69" s="19">
        <v>0</v>
      </c>
      <c r="BK69" s="15">
        <v>5</v>
      </c>
      <c r="BL69" s="15">
        <v>5</v>
      </c>
      <c r="BM69" s="15">
        <v>5</v>
      </c>
      <c r="BN69" s="15">
        <v>5</v>
      </c>
      <c r="BO69" s="15">
        <v>5</v>
      </c>
      <c r="BP69" s="15">
        <v>5</v>
      </c>
      <c r="BQ69" s="15">
        <v>5</v>
      </c>
      <c r="BR69" s="15">
        <v>7</v>
      </c>
      <c r="BS69" s="15">
        <v>7</v>
      </c>
      <c r="BT69" s="27">
        <v>0.3</v>
      </c>
      <c r="BU69" s="30">
        <v>20</v>
      </c>
      <c r="BV69" s="59">
        <v>22.547166666666669</v>
      </c>
      <c r="BW69" s="20">
        <v>2.5666666666666669</v>
      </c>
    </row>
    <row r="70" spans="1:75">
      <c r="A70" s="19" t="s">
        <v>21</v>
      </c>
      <c r="B70" s="19">
        <v>71</v>
      </c>
      <c r="C70" s="19" t="s">
        <v>15</v>
      </c>
      <c r="D70" s="19" t="s">
        <v>250</v>
      </c>
      <c r="E70" s="19" t="s">
        <v>16</v>
      </c>
      <c r="F70" s="19" t="s">
        <v>16</v>
      </c>
      <c r="G70" s="19">
        <v>2</v>
      </c>
      <c r="H70" s="8">
        <v>2</v>
      </c>
      <c r="I70" s="20">
        <v>30</v>
      </c>
      <c r="J70" s="8">
        <v>27</v>
      </c>
      <c r="K70" s="19">
        <v>500</v>
      </c>
      <c r="L70" s="19">
        <v>350</v>
      </c>
      <c r="M70">
        <v>65.119550000000004</v>
      </c>
      <c r="N70">
        <v>-147.4299</v>
      </c>
      <c r="O70" s="19">
        <v>4</v>
      </c>
      <c r="P70" s="15">
        <v>55</v>
      </c>
      <c r="Q70" s="19">
        <f t="shared" si="12"/>
        <v>10</v>
      </c>
      <c r="R70" s="22">
        <f t="shared" si="13"/>
        <v>1.1365505549170736</v>
      </c>
      <c r="S70" s="23">
        <f t="shared" si="14"/>
        <v>6.9813170079773182E-2</v>
      </c>
      <c r="T70" s="23">
        <f t="shared" si="15"/>
        <v>0.17453292519943295</v>
      </c>
      <c r="U70" s="22">
        <f t="shared" si="16"/>
        <v>-0.77156051435752282</v>
      </c>
      <c r="V70" s="22">
        <f t="shared" si="17"/>
        <v>0.71308725376167659</v>
      </c>
      <c r="W70" s="20">
        <v>4.05</v>
      </c>
      <c r="X70" s="20">
        <v>15.2</v>
      </c>
      <c r="Y70" s="20">
        <v>75.599999999999994</v>
      </c>
      <c r="Z70" s="20">
        <v>9.1999999999999993</v>
      </c>
      <c r="AA70" s="8">
        <v>3</v>
      </c>
      <c r="AB70" s="8">
        <v>0</v>
      </c>
      <c r="AC70" s="24">
        <v>38169</v>
      </c>
      <c r="AD70" s="19">
        <v>183</v>
      </c>
      <c r="AE70" s="22">
        <v>-0.3596278</v>
      </c>
      <c r="AF70" s="8" t="s">
        <v>48</v>
      </c>
      <c r="AG70" s="8" t="s">
        <v>34</v>
      </c>
      <c r="AH70" s="19">
        <v>2</v>
      </c>
      <c r="AI70" s="4">
        <v>100</v>
      </c>
      <c r="AJ70" s="8">
        <v>5</v>
      </c>
      <c r="AK70" s="20">
        <v>86.307785606942318</v>
      </c>
      <c r="AL70" s="19">
        <v>90</v>
      </c>
      <c r="AM70" s="19">
        <v>90</v>
      </c>
      <c r="AN70" s="19">
        <v>2.1</v>
      </c>
      <c r="AO70" s="14">
        <v>82.6</v>
      </c>
      <c r="AP70" s="19">
        <v>2.29</v>
      </c>
      <c r="AQ70" s="19">
        <v>2.14</v>
      </c>
      <c r="AR70" s="19">
        <v>2.66</v>
      </c>
      <c r="AS70" s="19">
        <v>1.35</v>
      </c>
      <c r="AT70" s="20">
        <v>7</v>
      </c>
      <c r="AU70" s="21">
        <v>0.3872983346207417</v>
      </c>
      <c r="AV70" s="25">
        <v>20.90909090909091</v>
      </c>
      <c r="AW70" s="25">
        <v>70.671548506682981</v>
      </c>
      <c r="AX70" s="26">
        <v>0</v>
      </c>
      <c r="AY70" s="27">
        <v>38.333333333333329</v>
      </c>
      <c r="AZ70" s="27">
        <v>13.333333333333334</v>
      </c>
      <c r="BA70" s="27">
        <v>40</v>
      </c>
      <c r="BB70" s="27"/>
      <c r="BC70" s="27"/>
      <c r="BD70" s="21">
        <v>0.96666666666666667</v>
      </c>
      <c r="BE70" s="29">
        <v>6.3507295492317661</v>
      </c>
      <c r="BF70" s="29">
        <v>4.2770165984747042</v>
      </c>
      <c r="BG70" s="19">
        <v>0</v>
      </c>
      <c r="BH70" s="19">
        <v>0</v>
      </c>
      <c r="BI70" s="19">
        <v>0</v>
      </c>
      <c r="BJ70" s="19">
        <v>0</v>
      </c>
      <c r="BK70" s="15">
        <v>5</v>
      </c>
      <c r="BL70" s="15">
        <v>5</v>
      </c>
      <c r="BM70" s="15">
        <v>5</v>
      </c>
      <c r="BN70" s="15">
        <v>5</v>
      </c>
      <c r="BO70" s="15">
        <v>5</v>
      </c>
      <c r="BP70" s="15">
        <v>5</v>
      </c>
      <c r="BQ70" s="15">
        <v>5</v>
      </c>
      <c r="BR70" s="15">
        <v>7</v>
      </c>
      <c r="BS70" s="15">
        <v>7</v>
      </c>
      <c r="BT70" s="27">
        <v>2</v>
      </c>
      <c r="BU70" s="30">
        <v>15</v>
      </c>
      <c r="BV70" s="59">
        <v>38.165766666666663</v>
      </c>
      <c r="BW70" s="20">
        <v>6.166666666666667</v>
      </c>
    </row>
    <row r="71" spans="1:75">
      <c r="A71" s="19" t="s">
        <v>21</v>
      </c>
      <c r="B71" s="19">
        <v>72</v>
      </c>
      <c r="C71" s="19" t="s">
        <v>15</v>
      </c>
      <c r="D71" s="19"/>
      <c r="E71" s="19" t="s">
        <v>16</v>
      </c>
      <c r="F71" s="19" t="s">
        <v>16</v>
      </c>
      <c r="G71" s="19">
        <v>2</v>
      </c>
      <c r="H71" s="8">
        <v>2</v>
      </c>
      <c r="I71" s="20">
        <v>29.1</v>
      </c>
      <c r="J71" s="8">
        <v>19.399999999999999</v>
      </c>
      <c r="K71" s="19">
        <v>510</v>
      </c>
      <c r="L71" s="19">
        <v>340</v>
      </c>
      <c r="M71">
        <v>65.116419899999997</v>
      </c>
      <c r="N71">
        <v>-147.42869999999999</v>
      </c>
      <c r="O71" s="19">
        <v>3</v>
      </c>
      <c r="P71" s="15">
        <v>139</v>
      </c>
      <c r="Q71" s="19">
        <f t="shared" si="12"/>
        <v>94</v>
      </c>
      <c r="R71" s="22">
        <f t="shared" si="13"/>
        <v>1.1364959243661568</v>
      </c>
      <c r="S71" s="23">
        <f t="shared" si="14"/>
        <v>5.235987755982989E-2</v>
      </c>
      <c r="T71" s="23">
        <f t="shared" si="15"/>
        <v>1.6406094968746698</v>
      </c>
      <c r="U71" s="22">
        <f t="shared" si="16"/>
        <v>-0.66031079915779689</v>
      </c>
      <c r="V71" s="22">
        <f t="shared" si="17"/>
        <v>0.76726530391766146</v>
      </c>
      <c r="W71" s="20">
        <v>3.97</v>
      </c>
      <c r="X71" s="20">
        <v>17.2</v>
      </c>
      <c r="Y71" s="20">
        <v>75.599999999999994</v>
      </c>
      <c r="Z71" s="20">
        <v>7.2</v>
      </c>
      <c r="AA71" s="8">
        <v>3</v>
      </c>
      <c r="AB71" s="8">
        <v>0</v>
      </c>
      <c r="AC71" s="24">
        <v>38169</v>
      </c>
      <c r="AD71" s="19">
        <v>183</v>
      </c>
      <c r="AE71" s="22">
        <v>-0.38657469999999999</v>
      </c>
      <c r="AF71" s="8" t="s">
        <v>56</v>
      </c>
      <c r="AG71" s="8" t="s">
        <v>37</v>
      </c>
      <c r="AH71" s="19">
        <v>3</v>
      </c>
      <c r="AI71" s="4">
        <v>100</v>
      </c>
      <c r="AJ71" s="8">
        <v>5</v>
      </c>
      <c r="AK71" s="20">
        <v>82.422343913545745</v>
      </c>
      <c r="AL71" s="19">
        <v>90</v>
      </c>
      <c r="AM71" s="19">
        <v>90</v>
      </c>
      <c r="AN71" s="19">
        <v>2.1</v>
      </c>
      <c r="AO71" s="14">
        <v>84.2</v>
      </c>
      <c r="AP71" s="19">
        <v>2.61</v>
      </c>
      <c r="AQ71" s="19">
        <v>2.4500000000000002</v>
      </c>
      <c r="AR71" s="19">
        <v>2.86</v>
      </c>
      <c r="AS71" s="19">
        <v>2.15</v>
      </c>
      <c r="AT71" s="20">
        <v>6.1818181818181817</v>
      </c>
      <c r="AU71" s="21">
        <v>0.85847595706468771</v>
      </c>
      <c r="AV71" s="25">
        <v>21.954545454545453</v>
      </c>
      <c r="AW71" s="25">
        <v>83.38004947440605</v>
      </c>
      <c r="AX71" s="26">
        <v>40.909090909090914</v>
      </c>
      <c r="AY71" s="27">
        <v>29.35483870967742</v>
      </c>
      <c r="AZ71" s="27">
        <v>26.397849462365592</v>
      </c>
      <c r="BA71" s="27">
        <v>29.516129032258064</v>
      </c>
      <c r="BB71" s="27"/>
      <c r="BC71" s="27"/>
      <c r="BD71" s="21">
        <v>0.65</v>
      </c>
      <c r="BE71" s="29">
        <v>9.5058048712932166</v>
      </c>
      <c r="BF71" s="29">
        <v>7.3167692902106278</v>
      </c>
      <c r="BG71" s="19">
        <v>0</v>
      </c>
      <c r="BH71" s="19">
        <v>0</v>
      </c>
      <c r="BI71" s="19">
        <v>1.6666666666666666E-2</v>
      </c>
      <c r="BJ71" s="19">
        <v>0.81694498962724582</v>
      </c>
      <c r="BK71" s="15">
        <v>5</v>
      </c>
      <c r="BL71" s="15">
        <v>5</v>
      </c>
      <c r="BM71" s="15">
        <v>5</v>
      </c>
      <c r="BN71" s="15">
        <v>5</v>
      </c>
      <c r="BO71" s="15">
        <v>5</v>
      </c>
      <c r="BP71" s="15">
        <v>5</v>
      </c>
      <c r="BQ71" s="15">
        <v>5</v>
      </c>
      <c r="BR71" s="15">
        <v>7</v>
      </c>
      <c r="BS71" s="15">
        <v>7</v>
      </c>
      <c r="BT71" s="27">
        <v>10</v>
      </c>
      <c r="BU71" s="30">
        <v>43</v>
      </c>
      <c r="BV71" s="59">
        <v>25.439499999999999</v>
      </c>
      <c r="BW71" s="20">
        <v>2.3333333333333335</v>
      </c>
    </row>
    <row r="72" spans="1:75">
      <c r="A72" s="19" t="s">
        <v>21</v>
      </c>
      <c r="B72" s="19">
        <v>73</v>
      </c>
      <c r="C72" s="19" t="s">
        <v>15</v>
      </c>
      <c r="D72" s="19" t="s">
        <v>249</v>
      </c>
      <c r="E72" s="19" t="s">
        <v>16</v>
      </c>
      <c r="F72" s="19" t="s">
        <v>16</v>
      </c>
      <c r="G72" s="19">
        <v>2</v>
      </c>
      <c r="H72" s="8">
        <v>3</v>
      </c>
      <c r="I72" s="20">
        <v>27.8</v>
      </c>
      <c r="J72" s="8">
        <v>40.6</v>
      </c>
      <c r="K72" s="19">
        <v>445</v>
      </c>
      <c r="L72" s="19">
        <v>405</v>
      </c>
      <c r="M72">
        <v>65.118110000000001</v>
      </c>
      <c r="N72">
        <v>-147.4486599</v>
      </c>
      <c r="O72" s="19">
        <v>11</v>
      </c>
      <c r="P72" s="15">
        <v>347</v>
      </c>
      <c r="Q72" s="19">
        <f t="shared" si="12"/>
        <v>58</v>
      </c>
      <c r="R72" s="22">
        <f t="shared" si="13"/>
        <v>1.1365254221758447</v>
      </c>
      <c r="S72" s="23">
        <f t="shared" si="14"/>
        <v>0.19198621771937624</v>
      </c>
      <c r="T72" s="23">
        <f t="shared" si="15"/>
        <v>1.0122909661567112</v>
      </c>
      <c r="U72" s="22">
        <f t="shared" si="16"/>
        <v>-0.80125661868484188</v>
      </c>
      <c r="V72" s="22">
        <f t="shared" si="17"/>
        <v>0.60300681604242445</v>
      </c>
      <c r="W72" s="20">
        <v>3.68</v>
      </c>
      <c r="X72" s="20">
        <v>41.2</v>
      </c>
      <c r="Y72" s="20">
        <v>52.6</v>
      </c>
      <c r="Z72" s="20">
        <v>6.2</v>
      </c>
      <c r="AA72" s="8">
        <v>3</v>
      </c>
      <c r="AB72" s="8">
        <v>0</v>
      </c>
      <c r="AC72" s="24">
        <v>38169</v>
      </c>
      <c r="AD72" s="19">
        <v>183</v>
      </c>
      <c r="AE72" s="22">
        <v>-0.24390400000000001</v>
      </c>
      <c r="AF72" s="8" t="s">
        <v>45</v>
      </c>
      <c r="AG72" s="8" t="s">
        <v>34</v>
      </c>
      <c r="AH72" s="19">
        <v>2</v>
      </c>
      <c r="AI72" s="4">
        <v>100</v>
      </c>
      <c r="AJ72" s="8">
        <v>2</v>
      </c>
      <c r="AK72" s="20">
        <v>44.043650890909539</v>
      </c>
      <c r="AL72" s="19">
        <v>92</v>
      </c>
      <c r="AM72" s="19">
        <v>92</v>
      </c>
      <c r="AN72" s="19">
        <v>2.1</v>
      </c>
      <c r="AO72" s="14">
        <v>86.4</v>
      </c>
      <c r="AP72" s="19">
        <v>2.31</v>
      </c>
      <c r="AQ72" s="19">
        <v>2.2599999999999998</v>
      </c>
      <c r="AR72" s="19">
        <v>2.42</v>
      </c>
      <c r="AS72" s="19">
        <v>1.8</v>
      </c>
      <c r="AT72" s="20">
        <v>6.7272727272727275</v>
      </c>
      <c r="AU72" s="21">
        <v>0.35701004522086599</v>
      </c>
      <c r="AV72" s="25">
        <v>25.272727272727273</v>
      </c>
      <c r="AW72" s="25">
        <v>74.424122923617901</v>
      </c>
      <c r="AX72" s="26">
        <v>13.636363636363635</v>
      </c>
      <c r="AY72" s="27">
        <v>25.459770114942529</v>
      </c>
      <c r="AZ72" s="27">
        <v>16.839080459770116</v>
      </c>
      <c r="BA72" s="27">
        <v>49.195402298850574</v>
      </c>
      <c r="BB72" s="27"/>
      <c r="BC72" s="27"/>
      <c r="BD72" s="21">
        <v>0.96666666666666667</v>
      </c>
      <c r="BE72" s="29">
        <v>6.8896435890163161</v>
      </c>
      <c r="BF72" s="29">
        <v>3.2951379945339947</v>
      </c>
      <c r="BG72" s="19">
        <v>0</v>
      </c>
      <c r="BH72" s="19">
        <v>0</v>
      </c>
      <c r="BI72" s="19">
        <v>1.6666666666666666E-2</v>
      </c>
      <c r="BJ72" s="19">
        <v>8.8488193076112512E-2</v>
      </c>
      <c r="BK72" s="15">
        <v>5</v>
      </c>
      <c r="BL72" s="15">
        <v>5</v>
      </c>
      <c r="BM72" s="15">
        <v>4</v>
      </c>
      <c r="BN72" s="15">
        <v>4</v>
      </c>
      <c r="BO72" s="15">
        <v>3</v>
      </c>
      <c r="BP72" s="15">
        <v>3</v>
      </c>
      <c r="BQ72" s="15">
        <v>3</v>
      </c>
      <c r="BR72" s="15">
        <v>7</v>
      </c>
      <c r="BS72" s="15">
        <v>7</v>
      </c>
      <c r="BT72" s="27">
        <v>5</v>
      </c>
      <c r="BU72" s="30">
        <v>11</v>
      </c>
      <c r="BV72" s="59">
        <v>24.282566666666668</v>
      </c>
      <c r="BW72" s="20">
        <v>4.666666666666667</v>
      </c>
    </row>
    <row r="73" spans="1:75">
      <c r="A73" s="19" t="s">
        <v>21</v>
      </c>
      <c r="B73" s="19">
        <v>74</v>
      </c>
      <c r="C73" s="19" t="s">
        <v>15</v>
      </c>
      <c r="D73" s="19"/>
      <c r="E73" s="19" t="s">
        <v>16</v>
      </c>
      <c r="F73" s="19" t="s">
        <v>16</v>
      </c>
      <c r="G73" s="19">
        <v>2</v>
      </c>
      <c r="H73" s="8">
        <v>2</v>
      </c>
      <c r="I73" s="20">
        <v>14.5</v>
      </c>
      <c r="J73" s="8" t="s">
        <v>16</v>
      </c>
      <c r="K73" s="19">
        <v>400</v>
      </c>
      <c r="L73" s="19">
        <v>450</v>
      </c>
      <c r="M73">
        <v>65.116859000000005</v>
      </c>
      <c r="N73">
        <v>-147.46769750000001</v>
      </c>
      <c r="O73" s="19">
        <v>9</v>
      </c>
      <c r="P73" s="15">
        <v>335</v>
      </c>
      <c r="Q73" s="19">
        <f t="shared" si="12"/>
        <v>70</v>
      </c>
      <c r="R73" s="22">
        <f t="shared" si="13"/>
        <v>1.1365035881069023</v>
      </c>
      <c r="S73" s="23">
        <f t="shared" si="14"/>
        <v>0.15707963267948966</v>
      </c>
      <c r="T73" s="23">
        <f t="shared" si="15"/>
        <v>1.2217304763960306</v>
      </c>
      <c r="U73" s="22">
        <f t="shared" si="16"/>
        <v>-0.73359006911234115</v>
      </c>
      <c r="V73" s="22">
        <f t="shared" si="17"/>
        <v>0.6373163143315832</v>
      </c>
      <c r="W73" s="20">
        <v>3.5</v>
      </c>
      <c r="X73" s="20">
        <v>42.2</v>
      </c>
      <c r="Y73" s="20">
        <v>46.6</v>
      </c>
      <c r="Z73" s="20">
        <v>11.2</v>
      </c>
      <c r="AA73" s="8">
        <v>3</v>
      </c>
      <c r="AB73" s="8">
        <v>0</v>
      </c>
      <c r="AC73" s="24">
        <v>38169</v>
      </c>
      <c r="AD73" s="19">
        <v>183</v>
      </c>
      <c r="AE73" s="22">
        <v>-0.16999</v>
      </c>
      <c r="AF73" s="8" t="s">
        <v>45</v>
      </c>
      <c r="AG73" s="8" t="s">
        <v>37</v>
      </c>
      <c r="AH73" s="19">
        <v>3</v>
      </c>
      <c r="AI73" s="4">
        <v>100</v>
      </c>
      <c r="AJ73" s="8">
        <v>2</v>
      </c>
      <c r="AK73" s="20">
        <v>49.81818181818182</v>
      </c>
      <c r="AL73" s="19">
        <v>79</v>
      </c>
      <c r="AM73" s="19">
        <v>79</v>
      </c>
      <c r="AN73" s="19">
        <v>3</v>
      </c>
      <c r="AO73" s="14">
        <v>71.8</v>
      </c>
      <c r="AP73" s="19">
        <v>2.29</v>
      </c>
      <c r="AQ73" s="19">
        <v>2.2000000000000002</v>
      </c>
      <c r="AR73" s="19">
        <v>2.42</v>
      </c>
      <c r="AS73" s="19">
        <v>1.5</v>
      </c>
      <c r="AT73" s="20">
        <v>6.3636363636363633</v>
      </c>
      <c r="AU73" s="21">
        <v>0.83455352844304409</v>
      </c>
      <c r="AV73" s="25">
        <v>20</v>
      </c>
      <c r="AW73" s="25">
        <v>69.422639083736343</v>
      </c>
      <c r="AX73" s="26">
        <v>36.363636363636367</v>
      </c>
      <c r="AY73" s="27">
        <v>28.735632183908045</v>
      </c>
      <c r="AZ73" s="27">
        <v>16.839080459770116</v>
      </c>
      <c r="BA73" s="27">
        <v>44.252873563218387</v>
      </c>
      <c r="BB73" s="27"/>
      <c r="BC73" s="27"/>
      <c r="BD73" s="21">
        <v>0.36666666666666664</v>
      </c>
      <c r="BE73" s="29">
        <v>3.0701214207206258</v>
      </c>
      <c r="BF73" s="29">
        <v>2.3184953783492683</v>
      </c>
      <c r="BG73" s="19">
        <v>0.16666666666666666</v>
      </c>
      <c r="BH73" s="19">
        <v>9.8447041787992156</v>
      </c>
      <c r="BI73" s="19">
        <v>3.3333333333333333E-2</v>
      </c>
      <c r="BJ73" s="19">
        <v>0.34937128301796366</v>
      </c>
      <c r="BK73" s="15">
        <v>3</v>
      </c>
      <c r="BL73" s="15">
        <v>3</v>
      </c>
      <c r="BM73" s="15">
        <v>1</v>
      </c>
      <c r="BN73" s="15">
        <v>2</v>
      </c>
      <c r="BO73" s="15">
        <v>3</v>
      </c>
      <c r="BP73" s="15">
        <v>3</v>
      </c>
      <c r="BQ73" s="15">
        <v>2</v>
      </c>
      <c r="BR73" s="15">
        <v>7</v>
      </c>
      <c r="BS73" s="15">
        <v>7</v>
      </c>
      <c r="BT73" s="27">
        <v>0.3</v>
      </c>
      <c r="BU73" s="30">
        <v>46</v>
      </c>
      <c r="BV73" s="59">
        <v>13.291700000000001</v>
      </c>
      <c r="BW73" s="20">
        <v>0.66666666666666663</v>
      </c>
    </row>
    <row r="74" spans="1:75">
      <c r="A74" s="19" t="s">
        <v>21</v>
      </c>
      <c r="B74" s="19">
        <v>75</v>
      </c>
      <c r="C74" s="19" t="s">
        <v>15</v>
      </c>
      <c r="D74" s="19"/>
      <c r="E74" s="19" t="s">
        <v>16</v>
      </c>
      <c r="F74" s="19" t="s">
        <v>16</v>
      </c>
      <c r="G74" s="19">
        <v>2</v>
      </c>
      <c r="H74" s="8">
        <v>2</v>
      </c>
      <c r="I74" s="20">
        <v>13.7</v>
      </c>
      <c r="J74" s="8">
        <v>8.4</v>
      </c>
      <c r="K74" s="19">
        <v>265</v>
      </c>
      <c r="L74" s="19">
        <v>585</v>
      </c>
      <c r="M74">
        <v>65.122730000000004</v>
      </c>
      <c r="N74">
        <v>-147.46526990000001</v>
      </c>
      <c r="O74" s="19">
        <v>12</v>
      </c>
      <c r="P74" s="15">
        <v>331</v>
      </c>
      <c r="Q74" s="19">
        <f t="shared" si="12"/>
        <v>74</v>
      </c>
      <c r="R74" s="22">
        <f t="shared" si="13"/>
        <v>1.1366060563872868</v>
      </c>
      <c r="S74" s="23">
        <f t="shared" si="14"/>
        <v>0.20943951023931956</v>
      </c>
      <c r="T74" s="23">
        <f t="shared" si="15"/>
        <v>1.2915436464758039</v>
      </c>
      <c r="U74" s="22">
        <f t="shared" si="16"/>
        <v>-0.73952343076191718</v>
      </c>
      <c r="V74" s="22">
        <f t="shared" si="17"/>
        <v>0.60294794334470547</v>
      </c>
      <c r="W74" s="32">
        <v>4</v>
      </c>
      <c r="X74" s="21" t="s">
        <v>16</v>
      </c>
      <c r="Y74" s="21" t="s">
        <v>16</v>
      </c>
      <c r="Z74" s="21" t="s">
        <v>16</v>
      </c>
      <c r="AA74" s="8">
        <v>2</v>
      </c>
      <c r="AB74" s="8">
        <v>1</v>
      </c>
      <c r="AC74" s="24">
        <v>38169</v>
      </c>
      <c r="AD74" s="19">
        <v>183</v>
      </c>
      <c r="AE74" s="22">
        <v>-0.2137453</v>
      </c>
      <c r="AF74" s="8" t="s">
        <v>46</v>
      </c>
      <c r="AG74" s="8" t="s">
        <v>37</v>
      </c>
      <c r="AH74" s="19">
        <v>3</v>
      </c>
      <c r="AI74" s="4">
        <v>100</v>
      </c>
      <c r="AJ74" s="8">
        <v>1</v>
      </c>
      <c r="AK74" s="20">
        <v>33.116419498446056</v>
      </c>
      <c r="AL74" s="19">
        <v>79</v>
      </c>
      <c r="AM74" s="19">
        <v>181</v>
      </c>
      <c r="AN74" s="19">
        <v>3</v>
      </c>
      <c r="AO74" s="14">
        <v>134.6</v>
      </c>
      <c r="AP74" s="19">
        <v>2.27</v>
      </c>
      <c r="AQ74" s="19">
        <v>2.2799999999999998</v>
      </c>
      <c r="AR74" s="19">
        <v>2.27</v>
      </c>
      <c r="AS74" s="19">
        <v>2.1</v>
      </c>
      <c r="AT74" s="20">
        <v>9.6818181818181817</v>
      </c>
      <c r="AU74" s="21">
        <v>0.34355163830848373</v>
      </c>
      <c r="AV74" s="25">
        <v>28.90909090909091</v>
      </c>
      <c r="AW74" s="25">
        <v>74.926232572800174</v>
      </c>
      <c r="AX74" s="26">
        <v>18.181818181818183</v>
      </c>
      <c r="AY74" s="27">
        <v>25</v>
      </c>
      <c r="AZ74" s="27">
        <v>23.333333333333332</v>
      </c>
      <c r="BA74" s="27">
        <v>35</v>
      </c>
      <c r="BB74" s="27"/>
      <c r="BC74" s="27"/>
      <c r="BD74" s="21">
        <v>0.38333333333333336</v>
      </c>
      <c r="BE74" s="29">
        <v>13.430439493790264</v>
      </c>
      <c r="BF74" s="29">
        <v>4.6572802092529697</v>
      </c>
      <c r="BG74" s="19">
        <v>0</v>
      </c>
      <c r="BH74" s="19">
        <v>0</v>
      </c>
      <c r="BI74" s="19">
        <v>0</v>
      </c>
      <c r="BJ74" s="19">
        <v>0</v>
      </c>
      <c r="BK74" s="15">
        <v>2</v>
      </c>
      <c r="BL74" s="15">
        <v>2</v>
      </c>
      <c r="BM74" s="15">
        <v>2</v>
      </c>
      <c r="BN74" s="15">
        <v>2</v>
      </c>
      <c r="BO74" s="15">
        <v>3</v>
      </c>
      <c r="BP74" s="15">
        <v>3</v>
      </c>
      <c r="BQ74" s="15">
        <v>2</v>
      </c>
      <c r="BR74" s="15">
        <v>6</v>
      </c>
      <c r="BS74" s="15">
        <v>6</v>
      </c>
      <c r="BT74" s="27">
        <v>0.3</v>
      </c>
      <c r="BU74" s="30">
        <v>11</v>
      </c>
      <c r="BV74" s="59">
        <v>16.184033333333335</v>
      </c>
      <c r="BW74" s="20">
        <v>2</v>
      </c>
    </row>
    <row r="75" spans="1:75">
      <c r="A75" s="19" t="s">
        <v>21</v>
      </c>
      <c r="B75" s="19">
        <v>76</v>
      </c>
      <c r="C75" s="19" t="s">
        <v>12</v>
      </c>
      <c r="D75" s="19"/>
      <c r="E75" s="19" t="s">
        <v>19</v>
      </c>
      <c r="F75" s="19" t="s">
        <v>14</v>
      </c>
      <c r="G75" s="19">
        <v>2</v>
      </c>
      <c r="H75" s="8">
        <v>2</v>
      </c>
      <c r="I75" s="20">
        <v>12.1</v>
      </c>
      <c r="J75" s="8">
        <v>16.399999999999999</v>
      </c>
      <c r="K75" s="19">
        <v>255</v>
      </c>
      <c r="L75" s="19">
        <v>595</v>
      </c>
      <c r="M75">
        <v>65.123369299999993</v>
      </c>
      <c r="N75">
        <v>-147.46544599999999</v>
      </c>
      <c r="O75" s="19">
        <v>12</v>
      </c>
      <c r="P75" s="15">
        <v>324</v>
      </c>
      <c r="Q75" s="19">
        <f t="shared" si="12"/>
        <v>81</v>
      </c>
      <c r="R75" s="22">
        <f t="shared" si="13"/>
        <v>1.1366172142771946</v>
      </c>
      <c r="S75" s="23">
        <f t="shared" si="14"/>
        <v>0.20943951023931956</v>
      </c>
      <c r="T75" s="23">
        <f t="shared" si="15"/>
        <v>1.4137166941154069</v>
      </c>
      <c r="U75" s="22">
        <f t="shared" si="16"/>
        <v>-0.70653891394640389</v>
      </c>
      <c r="V75" s="22">
        <f t="shared" si="17"/>
        <v>0.61209040754421629</v>
      </c>
      <c r="W75" s="20">
        <v>3.56</v>
      </c>
      <c r="X75" s="20">
        <v>61.2</v>
      </c>
      <c r="Y75" s="20">
        <v>33.6</v>
      </c>
      <c r="Z75" s="20">
        <v>5.2</v>
      </c>
      <c r="AA75" s="8">
        <v>1</v>
      </c>
      <c r="AB75" s="8">
        <v>2</v>
      </c>
      <c r="AC75" s="24">
        <v>38169</v>
      </c>
      <c r="AD75" s="19">
        <v>183</v>
      </c>
      <c r="AE75" s="22">
        <v>-0.18092749999999999</v>
      </c>
      <c r="AF75" s="8" t="s">
        <v>44</v>
      </c>
      <c r="AG75" s="8" t="s">
        <v>14</v>
      </c>
      <c r="AH75" s="19">
        <v>5</v>
      </c>
      <c r="AI75" s="4">
        <v>100</v>
      </c>
      <c r="AJ75" s="8">
        <v>1</v>
      </c>
      <c r="AK75" s="20">
        <v>27.773773066824003</v>
      </c>
      <c r="AL75" s="19">
        <v>87</v>
      </c>
      <c r="AM75" s="19">
        <v>196</v>
      </c>
      <c r="AN75" s="19">
        <v>3</v>
      </c>
      <c r="AO75" s="14">
        <v>122</v>
      </c>
      <c r="AP75" s="19">
        <v>2.4500000000000002</v>
      </c>
      <c r="AQ75" s="19">
        <v>2.67</v>
      </c>
      <c r="AR75" s="19">
        <v>2.2000000000000002</v>
      </c>
      <c r="AS75" s="19">
        <v>2.75</v>
      </c>
      <c r="AT75" s="20">
        <v>3.8181818181818183</v>
      </c>
      <c r="AU75" s="21">
        <v>1.9024390598432406</v>
      </c>
      <c r="AV75" s="25">
        <v>21.863636363636363</v>
      </c>
      <c r="AW75" s="25">
        <v>74.185752088594455</v>
      </c>
      <c r="AX75" s="26">
        <v>64</v>
      </c>
      <c r="AY75" s="27">
        <v>31.666666666666664</v>
      </c>
      <c r="AZ75" s="27">
        <v>35</v>
      </c>
      <c r="BA75" s="27">
        <v>3.3333333333333335</v>
      </c>
      <c r="BB75" s="22">
        <v>4.8624790000000001E-2</v>
      </c>
      <c r="BC75" s="21">
        <v>1.5511489000000001</v>
      </c>
      <c r="BD75" s="28">
        <v>9.166666666666666E-2</v>
      </c>
      <c r="BE75" s="29">
        <v>2.1877920339905415</v>
      </c>
      <c r="BF75" s="29">
        <v>2.1877920339905415</v>
      </c>
      <c r="BG75" s="19">
        <v>0</v>
      </c>
      <c r="BH75" s="19">
        <v>0</v>
      </c>
      <c r="BI75" s="19">
        <v>8.3333333333333332E-3</v>
      </c>
      <c r="BJ75" s="19">
        <v>0.1210167670101568</v>
      </c>
      <c r="BK75" s="15">
        <v>1</v>
      </c>
      <c r="BL75" s="15">
        <v>2</v>
      </c>
      <c r="BM75" s="15">
        <v>0</v>
      </c>
      <c r="BN75" s="15">
        <v>2</v>
      </c>
      <c r="BO75" s="15">
        <v>1</v>
      </c>
      <c r="BP75" s="15">
        <v>2</v>
      </c>
      <c r="BQ75" s="15">
        <v>2</v>
      </c>
      <c r="BR75" s="15">
        <v>6</v>
      </c>
      <c r="BS75" s="15">
        <v>6</v>
      </c>
      <c r="BT75" s="27">
        <v>5</v>
      </c>
      <c r="BU75" s="30">
        <v>15</v>
      </c>
      <c r="BV75" s="59">
        <v>8.663966666666667</v>
      </c>
      <c r="BW75" s="20" t="s">
        <v>16</v>
      </c>
    </row>
    <row r="76" spans="1:75">
      <c r="A76" s="19" t="s">
        <v>21</v>
      </c>
      <c r="B76" s="19">
        <v>77</v>
      </c>
      <c r="C76" s="19" t="s">
        <v>15</v>
      </c>
      <c r="D76" s="19" t="s">
        <v>252</v>
      </c>
      <c r="E76" s="19" t="s">
        <v>16</v>
      </c>
      <c r="F76" s="19" t="s">
        <v>16</v>
      </c>
      <c r="G76" s="19">
        <v>4</v>
      </c>
      <c r="H76" s="8">
        <v>4</v>
      </c>
      <c r="I76" s="20">
        <v>28.6</v>
      </c>
      <c r="J76" s="8" t="s">
        <v>16</v>
      </c>
      <c r="K76" s="19">
        <v>205</v>
      </c>
      <c r="L76" s="19">
        <v>645</v>
      </c>
      <c r="M76">
        <v>65.129738200000006</v>
      </c>
      <c r="N76">
        <v>-147.47363780000001</v>
      </c>
      <c r="O76" s="19">
        <v>6</v>
      </c>
      <c r="P76" s="15">
        <v>267</v>
      </c>
      <c r="Q76" s="19">
        <f t="shared" si="12"/>
        <v>138</v>
      </c>
      <c r="R76" s="22">
        <f t="shared" si="13"/>
        <v>1.1367283725519253</v>
      </c>
      <c r="S76" s="23">
        <f t="shared" si="14"/>
        <v>0.10471975511965978</v>
      </c>
      <c r="T76" s="23">
        <f t="shared" si="15"/>
        <v>2.4085543677521746</v>
      </c>
      <c r="U76" s="22">
        <f t="shared" si="16"/>
        <v>-0.57953424295235567</v>
      </c>
      <c r="V76" s="22">
        <f t="shared" si="17"/>
        <v>0.74124150302054193</v>
      </c>
      <c r="W76" s="20">
        <v>3.71</v>
      </c>
      <c r="X76" s="20">
        <v>53.2</v>
      </c>
      <c r="Y76" s="20">
        <v>42.6</v>
      </c>
      <c r="Z76" s="20">
        <v>4.2</v>
      </c>
      <c r="AA76" s="8">
        <v>3</v>
      </c>
      <c r="AB76" s="8">
        <v>3</v>
      </c>
      <c r="AC76" s="24">
        <v>38169</v>
      </c>
      <c r="AD76" s="19">
        <v>183</v>
      </c>
      <c r="AE76" s="22">
        <v>-2.508583E-2</v>
      </c>
      <c r="AF76" s="8" t="s">
        <v>42</v>
      </c>
      <c r="AG76" s="8" t="s">
        <v>34</v>
      </c>
      <c r="AH76" s="19">
        <v>2</v>
      </c>
      <c r="AI76" s="4">
        <v>99</v>
      </c>
      <c r="AJ76" s="8">
        <v>1</v>
      </c>
      <c r="AK76" s="20">
        <v>33.948966189701061</v>
      </c>
      <c r="AL76" s="19">
        <v>76</v>
      </c>
      <c r="AM76" s="19">
        <v>200</v>
      </c>
      <c r="AN76" s="19">
        <v>3</v>
      </c>
      <c r="AO76" s="14">
        <v>116.5</v>
      </c>
      <c r="AP76" s="19">
        <v>2</v>
      </c>
      <c r="AQ76" s="19">
        <v>1.99</v>
      </c>
      <c r="AR76" s="19">
        <v>2.02</v>
      </c>
      <c r="AS76" s="19">
        <v>1.1000000000000001</v>
      </c>
      <c r="AT76" s="20">
        <v>11.681818181818182</v>
      </c>
      <c r="AU76" s="21">
        <v>0.66893033199705765</v>
      </c>
      <c r="AV76" s="25">
        <v>20.545454545454547</v>
      </c>
      <c r="AW76" s="25">
        <v>71.77157211248155</v>
      </c>
      <c r="AX76" s="26">
        <v>36.363636363636367</v>
      </c>
      <c r="AY76" s="27">
        <v>40.044493882091217</v>
      </c>
      <c r="AZ76" s="27">
        <v>13.236929922135705</v>
      </c>
      <c r="BA76" s="27">
        <v>24.972191323692989</v>
      </c>
      <c r="BB76" s="27"/>
      <c r="BC76" s="27"/>
      <c r="BD76" s="21">
        <v>1.8666666666666667</v>
      </c>
      <c r="BE76" s="29">
        <v>6.5588600625320916</v>
      </c>
      <c r="BF76" s="29">
        <v>6.5588600625320916</v>
      </c>
      <c r="BG76" s="19">
        <v>0</v>
      </c>
      <c r="BH76" s="19">
        <v>0</v>
      </c>
      <c r="BI76" s="19">
        <v>0</v>
      </c>
      <c r="BJ76" s="19">
        <v>0</v>
      </c>
      <c r="BK76" s="15">
        <v>1</v>
      </c>
      <c r="BL76" s="16">
        <v>1</v>
      </c>
      <c r="BM76" s="15">
        <v>2</v>
      </c>
      <c r="BN76" s="15">
        <v>2</v>
      </c>
      <c r="BO76" s="15">
        <v>1</v>
      </c>
      <c r="BP76" s="15">
        <v>2</v>
      </c>
      <c r="BQ76" s="15">
        <v>2</v>
      </c>
      <c r="BR76" s="15">
        <v>5</v>
      </c>
      <c r="BS76" s="15">
        <v>5</v>
      </c>
      <c r="BT76" s="27">
        <v>1</v>
      </c>
      <c r="BU76" s="30">
        <v>41</v>
      </c>
      <c r="BV76" s="59">
        <v>26.017966666666666</v>
      </c>
      <c r="BW76" s="20">
        <v>10</v>
      </c>
    </row>
    <row r="77" spans="1:75">
      <c r="A77" s="19" t="s">
        <v>21</v>
      </c>
      <c r="B77" s="19">
        <v>78</v>
      </c>
      <c r="C77" s="19" t="s">
        <v>12</v>
      </c>
      <c r="D77" s="19"/>
      <c r="E77" s="19" t="s">
        <v>13</v>
      </c>
      <c r="F77" s="19" t="s">
        <v>14</v>
      </c>
      <c r="G77" s="19">
        <v>5</v>
      </c>
      <c r="H77" s="8">
        <v>6</v>
      </c>
      <c r="I77" s="20">
        <v>51</v>
      </c>
      <c r="J77" s="8">
        <v>55</v>
      </c>
      <c r="K77" s="19">
        <v>240</v>
      </c>
      <c r="L77" s="19">
        <v>610</v>
      </c>
      <c r="M77">
        <v>65.1529314</v>
      </c>
      <c r="N77">
        <v>-147.4811263</v>
      </c>
      <c r="O77" s="19">
        <v>4</v>
      </c>
      <c r="P77" s="15">
        <v>258</v>
      </c>
      <c r="Q77" s="19">
        <f t="shared" si="12"/>
        <v>147</v>
      </c>
      <c r="R77" s="22">
        <f t="shared" si="13"/>
        <v>1.1371331702559986</v>
      </c>
      <c r="S77" s="23">
        <f t="shared" si="14"/>
        <v>6.9813170079773182E-2</v>
      </c>
      <c r="T77" s="23">
        <f t="shared" si="15"/>
        <v>2.5656340004316642</v>
      </c>
      <c r="U77" s="22">
        <f t="shared" si="16"/>
        <v>-0.60377192665264534</v>
      </c>
      <c r="V77" s="22">
        <f t="shared" si="17"/>
        <v>0.74929127601612122</v>
      </c>
      <c r="W77" s="20">
        <v>4.8250000000000002</v>
      </c>
      <c r="X77" s="20">
        <v>13.4</v>
      </c>
      <c r="Y77" s="20">
        <v>79.2</v>
      </c>
      <c r="Z77" s="20">
        <v>7.4</v>
      </c>
      <c r="AA77" s="8">
        <v>3</v>
      </c>
      <c r="AB77" s="8">
        <v>2</v>
      </c>
      <c r="AC77" s="24">
        <v>38190</v>
      </c>
      <c r="AD77" s="19">
        <v>204</v>
      </c>
      <c r="AE77" s="22">
        <v>-0.22827410000000001</v>
      </c>
      <c r="AF77" s="8" t="s">
        <v>33</v>
      </c>
      <c r="AG77" s="8" t="s">
        <v>37</v>
      </c>
      <c r="AH77" s="19">
        <v>3</v>
      </c>
      <c r="AI77" s="4">
        <v>95</v>
      </c>
      <c r="AJ77" s="8">
        <v>1</v>
      </c>
      <c r="AK77" s="20">
        <v>70.716890027408283</v>
      </c>
      <c r="AL77" s="19">
        <v>94</v>
      </c>
      <c r="AM77" s="19">
        <v>94</v>
      </c>
      <c r="AN77" s="19">
        <v>2.1</v>
      </c>
      <c r="AO77" s="14">
        <v>87.6</v>
      </c>
      <c r="AP77" s="19">
        <v>2.23</v>
      </c>
      <c r="AQ77" s="19">
        <v>2.23</v>
      </c>
      <c r="AR77" s="19" t="s">
        <v>16</v>
      </c>
      <c r="AS77" s="19">
        <v>2.63</v>
      </c>
      <c r="AT77" s="20">
        <v>14.2</v>
      </c>
      <c r="AU77" s="21">
        <v>0.57763652547633482</v>
      </c>
      <c r="AV77" s="25">
        <v>24.388888888888889</v>
      </c>
      <c r="AW77" s="25">
        <v>49.366354641467844</v>
      </c>
      <c r="AX77" s="26">
        <v>10</v>
      </c>
      <c r="AY77" s="27">
        <v>41.666666666666664</v>
      </c>
      <c r="AZ77" s="27">
        <v>28.333333333333332</v>
      </c>
      <c r="BA77" s="27">
        <v>16.666666666666668</v>
      </c>
      <c r="BB77" s="22">
        <v>0.22959752999999999</v>
      </c>
      <c r="BC77" s="21">
        <v>5.1539899399999998</v>
      </c>
      <c r="BD77" s="28">
        <v>0.51666666666666672</v>
      </c>
      <c r="BE77" s="29">
        <v>3.7650678956334684</v>
      </c>
      <c r="BF77" s="29">
        <v>1.5838862961848544E-2</v>
      </c>
      <c r="BG77" s="19">
        <v>0</v>
      </c>
      <c r="BH77" s="19">
        <v>0</v>
      </c>
      <c r="BI77" s="19">
        <v>0</v>
      </c>
      <c r="BJ77" s="19">
        <v>0</v>
      </c>
      <c r="BK77" s="15">
        <v>1</v>
      </c>
      <c r="BL77" s="16">
        <v>1</v>
      </c>
      <c r="BM77" s="15">
        <v>5</v>
      </c>
      <c r="BN77" s="15">
        <v>5</v>
      </c>
      <c r="BO77" s="15">
        <v>1</v>
      </c>
      <c r="BP77" s="15">
        <v>5</v>
      </c>
      <c r="BQ77" s="15">
        <v>5</v>
      </c>
      <c r="BR77" s="15">
        <v>2</v>
      </c>
      <c r="BS77" s="15">
        <v>5</v>
      </c>
      <c r="BT77" s="27">
        <v>5</v>
      </c>
      <c r="BU77" s="30">
        <v>54</v>
      </c>
      <c r="BV77" s="59">
        <v>47.421233333333333</v>
      </c>
      <c r="BW77" s="20">
        <v>6.333333333333333</v>
      </c>
    </row>
    <row r="78" spans="1:75">
      <c r="A78" s="19" t="s">
        <v>21</v>
      </c>
      <c r="B78" s="19">
        <v>79</v>
      </c>
      <c r="C78" s="19" t="s">
        <v>12</v>
      </c>
      <c r="D78" s="19"/>
      <c r="E78" s="19" t="s">
        <v>13</v>
      </c>
      <c r="F78" s="19" t="s">
        <v>14</v>
      </c>
      <c r="G78" s="19">
        <v>5</v>
      </c>
      <c r="H78" s="8">
        <v>3</v>
      </c>
      <c r="I78" s="20">
        <v>38.5</v>
      </c>
      <c r="J78" s="8">
        <v>40.200000000000003</v>
      </c>
      <c r="K78" s="19">
        <v>250</v>
      </c>
      <c r="L78" s="19">
        <v>600</v>
      </c>
      <c r="M78">
        <v>65.150897299999997</v>
      </c>
      <c r="N78">
        <v>-147.47612509999999</v>
      </c>
      <c r="O78" s="19">
        <v>12</v>
      </c>
      <c r="P78" s="15">
        <v>269</v>
      </c>
      <c r="Q78" s="19">
        <f t="shared" si="12"/>
        <v>136</v>
      </c>
      <c r="R78" s="22">
        <f t="shared" si="13"/>
        <v>1.1370976685136838</v>
      </c>
      <c r="S78" s="23">
        <f t="shared" si="14"/>
        <v>0.20943951023931956</v>
      </c>
      <c r="T78" s="23">
        <f t="shared" si="15"/>
        <v>2.3736477827122884</v>
      </c>
      <c r="U78" s="22">
        <f t="shared" si="16"/>
        <v>-0.50263318603364038</v>
      </c>
      <c r="V78" s="22">
        <f t="shared" si="17"/>
        <v>0.72763202457676679</v>
      </c>
      <c r="W78" s="20">
        <v>4.8233333333333333</v>
      </c>
      <c r="X78" s="21" t="s">
        <v>16</v>
      </c>
      <c r="Y78" s="21" t="s">
        <v>16</v>
      </c>
      <c r="Z78" s="21" t="s">
        <v>16</v>
      </c>
      <c r="AA78" s="8">
        <v>3</v>
      </c>
      <c r="AB78" s="8">
        <v>2</v>
      </c>
      <c r="AC78" s="24">
        <v>38190</v>
      </c>
      <c r="AD78" s="19">
        <v>204</v>
      </c>
      <c r="AE78" s="22">
        <v>-0.23915049999999999</v>
      </c>
      <c r="AF78" s="8" t="s">
        <v>48</v>
      </c>
      <c r="AG78" s="8" t="s">
        <v>14</v>
      </c>
      <c r="AH78" s="19">
        <v>5</v>
      </c>
      <c r="AI78" s="4">
        <v>100</v>
      </c>
      <c r="AJ78" s="8">
        <v>2</v>
      </c>
      <c r="AK78" s="20">
        <v>58.648960401004537</v>
      </c>
      <c r="AL78" s="19">
        <v>96</v>
      </c>
      <c r="AM78" s="19">
        <v>176</v>
      </c>
      <c r="AN78" s="19">
        <v>3</v>
      </c>
      <c r="AO78" s="14">
        <v>113.5</v>
      </c>
      <c r="AP78" s="19">
        <v>2.82</v>
      </c>
      <c r="AQ78" s="19">
        <v>2.87</v>
      </c>
      <c r="AR78" s="19">
        <v>2.74</v>
      </c>
      <c r="AS78" s="19">
        <v>2.93</v>
      </c>
      <c r="AT78" s="20">
        <v>1.2954545454545454</v>
      </c>
      <c r="AU78" s="21">
        <v>0.70644424800992323</v>
      </c>
      <c r="AV78" s="25">
        <v>14.125</v>
      </c>
      <c r="AW78" s="25">
        <v>82.136756848132052</v>
      </c>
      <c r="AX78" s="26">
        <v>84</v>
      </c>
      <c r="AY78" s="27">
        <v>13.333333333333334</v>
      </c>
      <c r="AZ78" s="27">
        <v>85</v>
      </c>
      <c r="BA78" s="27">
        <v>0</v>
      </c>
      <c r="BB78" s="22">
        <v>1.702642E-2</v>
      </c>
      <c r="BC78" s="21">
        <v>0.67276345999999998</v>
      </c>
      <c r="BD78" s="28">
        <v>0.95</v>
      </c>
      <c r="BE78" s="29">
        <v>8.4125960776909121</v>
      </c>
      <c r="BF78" s="29">
        <v>0</v>
      </c>
      <c r="BG78" s="19">
        <v>0</v>
      </c>
      <c r="BH78" s="19">
        <v>0</v>
      </c>
      <c r="BI78" s="19">
        <v>0</v>
      </c>
      <c r="BJ78" s="19">
        <v>0</v>
      </c>
      <c r="BK78" s="15">
        <v>0</v>
      </c>
      <c r="BL78" s="15">
        <v>0</v>
      </c>
      <c r="BM78" s="15">
        <v>0</v>
      </c>
      <c r="BN78" s="26">
        <v>0</v>
      </c>
      <c r="BO78" s="15">
        <v>3</v>
      </c>
      <c r="BP78" s="15">
        <v>7</v>
      </c>
      <c r="BQ78" s="15">
        <v>0</v>
      </c>
      <c r="BR78" s="15">
        <v>3</v>
      </c>
      <c r="BS78" s="15" t="s">
        <v>16</v>
      </c>
      <c r="BT78" s="27">
        <v>45</v>
      </c>
      <c r="BU78" s="30">
        <v>26</v>
      </c>
      <c r="BV78" s="59">
        <v>17.340966666666667</v>
      </c>
      <c r="BW78" s="20">
        <v>0</v>
      </c>
    </row>
    <row r="79" spans="1:75">
      <c r="A79" s="19" t="s">
        <v>21</v>
      </c>
      <c r="B79" s="19">
        <v>80</v>
      </c>
      <c r="C79" s="19" t="s">
        <v>15</v>
      </c>
      <c r="D79" s="19"/>
      <c r="E79" s="19" t="s">
        <v>16</v>
      </c>
      <c r="F79" s="19" t="s">
        <v>16</v>
      </c>
      <c r="G79" s="19">
        <v>2</v>
      </c>
      <c r="H79" s="8">
        <v>2</v>
      </c>
      <c r="I79" s="20">
        <v>21.5</v>
      </c>
      <c r="J79" s="8">
        <v>23.8</v>
      </c>
      <c r="K79" s="19">
        <v>270</v>
      </c>
      <c r="L79" s="19">
        <v>580</v>
      </c>
      <c r="M79">
        <v>65.151245700000004</v>
      </c>
      <c r="N79">
        <v>-147.47284020000001</v>
      </c>
      <c r="O79" s="19">
        <v>10</v>
      </c>
      <c r="P79" s="15">
        <v>341</v>
      </c>
      <c r="Q79" s="19">
        <f t="shared" si="12"/>
        <v>64</v>
      </c>
      <c r="R79" s="22">
        <f t="shared" si="13"/>
        <v>1.1371037492407978</v>
      </c>
      <c r="S79" s="23">
        <f t="shared" si="14"/>
        <v>0.17453292519943295</v>
      </c>
      <c r="T79" s="23">
        <f t="shared" si="15"/>
        <v>1.1170107212763709</v>
      </c>
      <c r="U79" s="22">
        <f t="shared" si="16"/>
        <v>-0.7659913982396821</v>
      </c>
      <c r="V79" s="22">
        <f t="shared" si="17"/>
        <v>0.61959294831778333</v>
      </c>
      <c r="W79" s="20">
        <v>3.55</v>
      </c>
      <c r="X79" s="20">
        <v>42</v>
      </c>
      <c r="Y79" s="20">
        <v>53.4</v>
      </c>
      <c r="Z79" s="20">
        <v>4.5999999999999996</v>
      </c>
      <c r="AA79" s="8">
        <v>2</v>
      </c>
      <c r="AB79" s="8">
        <v>1</v>
      </c>
      <c r="AC79" s="24">
        <v>38190</v>
      </c>
      <c r="AD79" s="19">
        <v>204</v>
      </c>
      <c r="AE79" s="22">
        <v>-0.32336999999999999</v>
      </c>
      <c r="AF79" s="8" t="s">
        <v>56</v>
      </c>
      <c r="AG79" s="8" t="s">
        <v>40</v>
      </c>
      <c r="AH79" s="19">
        <v>4</v>
      </c>
      <c r="AI79" s="4">
        <v>100</v>
      </c>
      <c r="AJ79" s="8">
        <v>3</v>
      </c>
      <c r="AK79" s="20">
        <v>68.333455711383607</v>
      </c>
      <c r="AL79" s="19">
        <v>84</v>
      </c>
      <c r="AM79" s="19">
        <v>84</v>
      </c>
      <c r="AN79" s="19">
        <v>2.1</v>
      </c>
      <c r="AO79" s="14">
        <v>75.2</v>
      </c>
      <c r="AP79" s="19">
        <v>2.58</v>
      </c>
      <c r="AQ79" s="19">
        <v>2.63</v>
      </c>
      <c r="AR79" s="19">
        <v>2.48</v>
      </c>
      <c r="AS79" s="19">
        <v>2.35</v>
      </c>
      <c r="AT79" s="20">
        <v>4.6363636363636367</v>
      </c>
      <c r="AU79" s="21">
        <v>1.3786140508745524</v>
      </c>
      <c r="AV79" s="25">
        <v>22.045454545454547</v>
      </c>
      <c r="AW79" s="25">
        <v>82.616192623832049</v>
      </c>
      <c r="AX79" s="26">
        <v>63.636363636363633</v>
      </c>
      <c r="AY79" s="27">
        <v>40.752688172043008</v>
      </c>
      <c r="AZ79" s="27">
        <v>34.784946236559136</v>
      </c>
      <c r="BA79" s="27">
        <v>9.78494623655914</v>
      </c>
      <c r="BB79" s="27"/>
      <c r="BC79" s="27"/>
      <c r="BD79" s="21">
        <v>0.7</v>
      </c>
      <c r="BE79" s="29">
        <v>5.8406134421051235</v>
      </c>
      <c r="BF79" s="29">
        <v>0.61496676194020194</v>
      </c>
      <c r="BG79" s="19">
        <v>0</v>
      </c>
      <c r="BH79" s="19">
        <v>0</v>
      </c>
      <c r="BI79" s="19">
        <v>0</v>
      </c>
      <c r="BJ79" s="19">
        <v>0</v>
      </c>
      <c r="BK79" s="15">
        <v>2</v>
      </c>
      <c r="BL79" s="15">
        <v>2</v>
      </c>
      <c r="BM79" s="15">
        <v>2</v>
      </c>
      <c r="BN79" s="15">
        <v>3</v>
      </c>
      <c r="BO79" s="15">
        <v>2</v>
      </c>
      <c r="BP79" s="15">
        <v>3</v>
      </c>
      <c r="BQ79" s="15">
        <v>3</v>
      </c>
      <c r="BR79" s="15">
        <v>2</v>
      </c>
      <c r="BS79" s="15">
        <v>3</v>
      </c>
      <c r="BT79" s="27">
        <v>7</v>
      </c>
      <c r="BU79" s="30">
        <v>67</v>
      </c>
      <c r="BV79" s="59">
        <v>8.663966666666667</v>
      </c>
      <c r="BW79" s="20">
        <v>1</v>
      </c>
    </row>
    <row r="80" spans="1:75">
      <c r="A80" s="19" t="s">
        <v>21</v>
      </c>
      <c r="B80" s="19">
        <v>81</v>
      </c>
      <c r="C80" s="19" t="s">
        <v>12</v>
      </c>
      <c r="D80" s="19" t="s">
        <v>266</v>
      </c>
      <c r="E80" s="19" t="s">
        <v>19</v>
      </c>
      <c r="F80" s="19" t="s">
        <v>14</v>
      </c>
      <c r="G80" s="16">
        <v>3</v>
      </c>
      <c r="H80" s="8">
        <v>3</v>
      </c>
      <c r="I80" s="20">
        <v>48.5</v>
      </c>
      <c r="J80" s="8">
        <v>46</v>
      </c>
      <c r="K80" s="19">
        <v>260</v>
      </c>
      <c r="L80" s="19">
        <v>590</v>
      </c>
      <c r="M80">
        <v>65.150311000000002</v>
      </c>
      <c r="N80">
        <v>-147.4732443</v>
      </c>
      <c r="O80" s="19">
        <v>9</v>
      </c>
      <c r="P80" s="15">
        <v>272</v>
      </c>
      <c r="Q80" s="19">
        <f t="shared" si="12"/>
        <v>133</v>
      </c>
      <c r="R80" s="22">
        <f t="shared" si="13"/>
        <v>1.1370874356482794</v>
      </c>
      <c r="S80" s="23">
        <f t="shared" si="14"/>
        <v>0.15707963267948966</v>
      </c>
      <c r="T80" s="23">
        <f t="shared" si="15"/>
        <v>2.3212879051524582</v>
      </c>
      <c r="U80" s="22">
        <f t="shared" si="16"/>
        <v>-0.54653335016131199</v>
      </c>
      <c r="V80" s="22">
        <f t="shared" si="17"/>
        <v>0.72858031511841714</v>
      </c>
      <c r="W80" s="20">
        <v>4.9059999999999997</v>
      </c>
      <c r="X80" s="20">
        <v>50.8</v>
      </c>
      <c r="Y80" s="20">
        <v>42</v>
      </c>
      <c r="Z80" s="20">
        <v>7.2</v>
      </c>
      <c r="AA80" s="8">
        <v>3</v>
      </c>
      <c r="AB80" s="8">
        <v>1</v>
      </c>
      <c r="AC80" s="24">
        <v>38190</v>
      </c>
      <c r="AD80" s="19">
        <v>204</v>
      </c>
      <c r="AE80" s="22">
        <v>-0.29632340000000001</v>
      </c>
      <c r="AF80" s="8" t="s">
        <v>48</v>
      </c>
      <c r="AG80" s="8" t="s">
        <v>40</v>
      </c>
      <c r="AH80" s="19">
        <v>4</v>
      </c>
      <c r="AI80" s="4">
        <v>100</v>
      </c>
      <c r="AJ80" s="8">
        <v>4</v>
      </c>
      <c r="AK80" s="20">
        <v>67.916213777749093</v>
      </c>
      <c r="AL80" s="19">
        <v>176</v>
      </c>
      <c r="AM80" s="19">
        <v>176</v>
      </c>
      <c r="AN80" s="19">
        <v>1</v>
      </c>
      <c r="AO80" s="14">
        <v>131.5</v>
      </c>
      <c r="AP80" s="19">
        <v>2.73</v>
      </c>
      <c r="AQ80" s="19">
        <v>2.84</v>
      </c>
      <c r="AR80" s="19">
        <v>2.58</v>
      </c>
      <c r="AS80" s="19">
        <v>2.8</v>
      </c>
      <c r="AT80" s="20">
        <v>7.5</v>
      </c>
      <c r="AU80" s="21">
        <v>1.0179960377005115</v>
      </c>
      <c r="AV80" s="25">
        <v>27.09090909090909</v>
      </c>
      <c r="AW80" s="25">
        <v>74.433760892787632</v>
      </c>
      <c r="AX80" s="26">
        <v>36</v>
      </c>
      <c r="AY80" s="27">
        <v>33.333333333333329</v>
      </c>
      <c r="AZ80" s="27">
        <v>55</v>
      </c>
      <c r="BA80" s="27">
        <v>10</v>
      </c>
      <c r="BB80" s="22">
        <v>0.17418078000000001</v>
      </c>
      <c r="BC80" s="21">
        <v>5.2596857300000002</v>
      </c>
      <c r="BD80" s="28">
        <v>0.76666666666666672</v>
      </c>
      <c r="BE80" s="29">
        <v>3.1657436471142644</v>
      </c>
      <c r="BF80" s="29">
        <v>0.67963121072659183</v>
      </c>
      <c r="BG80" s="19">
        <v>0</v>
      </c>
      <c r="BH80" s="19">
        <v>0</v>
      </c>
      <c r="BI80" s="19">
        <v>8.3333333333333332E-3</v>
      </c>
      <c r="BJ80" s="19">
        <v>0</v>
      </c>
      <c r="BK80" s="15">
        <v>3</v>
      </c>
      <c r="BL80" s="15">
        <v>3</v>
      </c>
      <c r="BM80" s="15">
        <v>3</v>
      </c>
      <c r="BN80" s="15">
        <v>3</v>
      </c>
      <c r="BO80" s="15">
        <v>2</v>
      </c>
      <c r="BP80" s="15">
        <v>2</v>
      </c>
      <c r="BQ80" s="15">
        <v>2</v>
      </c>
      <c r="BR80" s="15">
        <v>3</v>
      </c>
      <c r="BS80" s="15">
        <v>4</v>
      </c>
      <c r="BT80" s="27">
        <v>85</v>
      </c>
      <c r="BU80" s="30">
        <v>65</v>
      </c>
      <c r="BV80" s="59">
        <v>23.125633333333337</v>
      </c>
      <c r="BW80" s="20">
        <v>2.1666666666666665</v>
      </c>
    </row>
    <row r="81" spans="1:75">
      <c r="A81" s="19" t="s">
        <v>21</v>
      </c>
      <c r="B81" s="19">
        <v>82</v>
      </c>
      <c r="C81" s="19" t="s">
        <v>15</v>
      </c>
      <c r="D81" s="19" t="s">
        <v>248</v>
      </c>
      <c r="E81" s="19" t="s">
        <v>16</v>
      </c>
      <c r="F81" s="19" t="s">
        <v>16</v>
      </c>
      <c r="G81" s="19">
        <v>2</v>
      </c>
      <c r="H81" s="8">
        <v>2</v>
      </c>
      <c r="I81" s="20">
        <v>12.7</v>
      </c>
      <c r="J81" s="8">
        <v>15.8</v>
      </c>
      <c r="K81" s="19">
        <v>260</v>
      </c>
      <c r="L81" s="19">
        <v>590</v>
      </c>
      <c r="M81">
        <v>65.148480699999993</v>
      </c>
      <c r="N81">
        <v>-147.4716124</v>
      </c>
      <c r="O81" s="19">
        <v>13</v>
      </c>
      <c r="P81" s="15">
        <v>280</v>
      </c>
      <c r="Q81" s="19">
        <f t="shared" si="12"/>
        <v>125</v>
      </c>
      <c r="R81" s="22">
        <f t="shared" si="13"/>
        <v>1.1370554908869801</v>
      </c>
      <c r="S81" s="23">
        <f t="shared" si="14"/>
        <v>0.22689280275926285</v>
      </c>
      <c r="T81" s="23">
        <f t="shared" si="15"/>
        <v>2.1816615649929121</v>
      </c>
      <c r="U81" s="22">
        <f t="shared" si="16"/>
        <v>-0.52054205239832751</v>
      </c>
      <c r="V81" s="22">
        <f t="shared" si="17"/>
        <v>0.69596991448053824</v>
      </c>
      <c r="W81" s="20">
        <v>3.52</v>
      </c>
      <c r="X81" s="20">
        <v>60.8</v>
      </c>
      <c r="Y81" s="20">
        <v>31</v>
      </c>
      <c r="Z81" s="20">
        <v>8.1999999999999993</v>
      </c>
      <c r="AA81" s="8">
        <v>2</v>
      </c>
      <c r="AB81" s="8">
        <v>1</v>
      </c>
      <c r="AC81" s="24">
        <v>38190</v>
      </c>
      <c r="AD81" s="19">
        <v>204</v>
      </c>
      <c r="AE81" s="22">
        <v>-0.2727812</v>
      </c>
      <c r="AF81" s="8" t="s">
        <v>56</v>
      </c>
      <c r="AG81" s="8" t="s">
        <v>40</v>
      </c>
      <c r="AH81" s="19">
        <v>4</v>
      </c>
      <c r="AI81" s="4">
        <v>100</v>
      </c>
      <c r="AJ81" s="8">
        <v>3</v>
      </c>
      <c r="AK81" s="20">
        <v>68.963738930423418</v>
      </c>
      <c r="AL81" s="19">
        <v>185</v>
      </c>
      <c r="AM81" s="19">
        <v>185</v>
      </c>
      <c r="AN81" s="19">
        <v>1</v>
      </c>
      <c r="AO81" s="14">
        <v>105.8</v>
      </c>
      <c r="AP81" s="19">
        <v>2.64</v>
      </c>
      <c r="AQ81" s="19">
        <v>2.87</v>
      </c>
      <c r="AR81" s="19">
        <v>2.3199999999999998</v>
      </c>
      <c r="AS81" s="19">
        <v>2.85</v>
      </c>
      <c r="AT81" s="20">
        <v>5.7727272727272725</v>
      </c>
      <c r="AU81" s="21">
        <v>1.6801201283263325</v>
      </c>
      <c r="AV81" s="25">
        <v>34.954545454545453</v>
      </c>
      <c r="AW81" s="25">
        <v>83.832415811139214</v>
      </c>
      <c r="AX81" s="26">
        <v>63.636363636363633</v>
      </c>
      <c r="AY81" s="27">
        <v>27.903225806451612</v>
      </c>
      <c r="AZ81" s="27">
        <v>26.182795698924735</v>
      </c>
      <c r="BA81" s="27">
        <v>11.666666666666666</v>
      </c>
      <c r="BB81" s="27"/>
      <c r="BC81" s="27"/>
      <c r="BD81" s="21">
        <v>0.48333333333333334</v>
      </c>
      <c r="BE81" s="29">
        <v>10.941643613677654</v>
      </c>
      <c r="BF81" s="29">
        <v>2.1640337395477691</v>
      </c>
      <c r="BG81" s="19">
        <v>0</v>
      </c>
      <c r="BH81" s="19">
        <v>0</v>
      </c>
      <c r="BI81" s="19">
        <v>0</v>
      </c>
      <c r="BJ81" s="19">
        <v>0</v>
      </c>
      <c r="BK81" s="15">
        <v>2</v>
      </c>
      <c r="BL81" s="15">
        <v>2</v>
      </c>
      <c r="BM81" s="15">
        <v>2</v>
      </c>
      <c r="BN81" s="15">
        <v>2</v>
      </c>
      <c r="BO81" s="15">
        <v>2</v>
      </c>
      <c r="BP81" s="15">
        <v>2</v>
      </c>
      <c r="BQ81" s="15">
        <v>2</v>
      </c>
      <c r="BR81" s="15">
        <v>2</v>
      </c>
      <c r="BS81" s="15">
        <v>2</v>
      </c>
      <c r="BT81" s="27">
        <v>2</v>
      </c>
      <c r="BU81" s="30">
        <v>91</v>
      </c>
      <c r="BV81" s="59">
        <v>5.7716333333333338</v>
      </c>
      <c r="BW81" s="20">
        <v>2</v>
      </c>
    </row>
    <row r="82" spans="1:75">
      <c r="A82" s="19" t="s">
        <v>21</v>
      </c>
      <c r="B82" s="19">
        <v>83</v>
      </c>
      <c r="C82" s="19" t="s">
        <v>15</v>
      </c>
      <c r="D82" s="19" t="s">
        <v>247</v>
      </c>
      <c r="E82" s="19" t="s">
        <v>16</v>
      </c>
      <c r="F82" s="19" t="s">
        <v>16</v>
      </c>
      <c r="G82" s="19">
        <v>2</v>
      </c>
      <c r="H82" s="8">
        <v>2</v>
      </c>
      <c r="I82" s="20">
        <v>7.7</v>
      </c>
      <c r="J82" s="8">
        <v>10</v>
      </c>
      <c r="K82" s="19">
        <v>260</v>
      </c>
      <c r="L82" s="19">
        <v>590</v>
      </c>
      <c r="M82">
        <v>65.148131800000002</v>
      </c>
      <c r="N82">
        <v>-147.47091599999999</v>
      </c>
      <c r="O82" s="19">
        <v>15</v>
      </c>
      <c r="P82" s="15">
        <v>260</v>
      </c>
      <c r="Q82" s="19">
        <f t="shared" si="12"/>
        <v>145</v>
      </c>
      <c r="R82" s="22">
        <f t="shared" si="13"/>
        <v>1.13704940143322</v>
      </c>
      <c r="S82" s="23">
        <f t="shared" si="14"/>
        <v>0.26179938779914941</v>
      </c>
      <c r="T82" s="23">
        <f t="shared" si="15"/>
        <v>2.530727415391778</v>
      </c>
      <c r="U82" s="22">
        <f t="shared" si="16"/>
        <v>-0.44531551272230024</v>
      </c>
      <c r="V82" s="22">
        <f t="shared" si="17"/>
        <v>0.74665121659240308</v>
      </c>
      <c r="W82" s="20">
        <v>6.37</v>
      </c>
      <c r="X82" s="20">
        <v>10.4</v>
      </c>
      <c r="Y82" s="20">
        <v>75.2</v>
      </c>
      <c r="Z82" s="20">
        <v>14.4</v>
      </c>
      <c r="AA82" s="8">
        <v>4</v>
      </c>
      <c r="AB82" s="8">
        <v>0</v>
      </c>
      <c r="AC82" s="24">
        <v>38190</v>
      </c>
      <c r="AD82" s="19">
        <v>204</v>
      </c>
      <c r="AE82" s="22">
        <v>-0.31885340000000001</v>
      </c>
      <c r="AF82" s="8" t="s">
        <v>46</v>
      </c>
      <c r="AG82" s="8" t="s">
        <v>37</v>
      </c>
      <c r="AH82" s="19">
        <v>3</v>
      </c>
      <c r="AI82" s="4">
        <v>100</v>
      </c>
      <c r="AJ82" s="8">
        <v>4</v>
      </c>
      <c r="AK82" s="20">
        <v>79.030782683102132</v>
      </c>
      <c r="AL82" s="19">
        <v>80</v>
      </c>
      <c r="AM82" s="19">
        <v>80</v>
      </c>
      <c r="AN82" s="19">
        <v>2.1</v>
      </c>
      <c r="AO82" s="14">
        <v>73.599999999999994</v>
      </c>
      <c r="AP82" s="19">
        <v>2.4500000000000002</v>
      </c>
      <c r="AQ82" s="19">
        <v>2.25</v>
      </c>
      <c r="AR82" s="19">
        <v>2.78</v>
      </c>
      <c r="AS82" s="19">
        <v>2</v>
      </c>
      <c r="AT82" s="20">
        <v>3.4090909090909092</v>
      </c>
      <c r="AU82" s="21">
        <v>1.0714061373312693</v>
      </c>
      <c r="AV82" s="25">
        <v>21.181818181818183</v>
      </c>
      <c r="AW82" s="25">
        <v>85.322596166935782</v>
      </c>
      <c r="AX82" s="26">
        <v>63.636363636363633</v>
      </c>
      <c r="AY82" s="27">
        <v>45.3125</v>
      </c>
      <c r="AZ82" s="27">
        <v>20.9375</v>
      </c>
      <c r="BA82" s="27">
        <v>22.708333333333336</v>
      </c>
      <c r="BB82" s="27"/>
      <c r="BC82" s="27"/>
      <c r="BD82" s="21">
        <v>0.15</v>
      </c>
      <c r="BE82" s="29">
        <v>14.260736252195269</v>
      </c>
      <c r="BF82" s="29">
        <v>7.3598352895035886</v>
      </c>
      <c r="BG82" s="19">
        <v>0.05</v>
      </c>
      <c r="BH82" s="19">
        <v>0</v>
      </c>
      <c r="BI82" s="19">
        <v>3.3333333333333333E-2</v>
      </c>
      <c r="BJ82" s="19">
        <v>4.1887902047863905</v>
      </c>
      <c r="BK82" s="15">
        <v>2</v>
      </c>
      <c r="BL82" s="15">
        <v>2</v>
      </c>
      <c r="BM82" s="15">
        <v>2</v>
      </c>
      <c r="BN82" s="15">
        <v>2</v>
      </c>
      <c r="BO82" s="15">
        <v>2</v>
      </c>
      <c r="BP82" s="15">
        <v>3</v>
      </c>
      <c r="BQ82" s="15">
        <v>2</v>
      </c>
      <c r="BR82" s="15">
        <v>2</v>
      </c>
      <c r="BS82" s="15">
        <v>2</v>
      </c>
      <c r="BT82" s="27" t="s">
        <v>16</v>
      </c>
      <c r="BU82" s="30" t="s">
        <v>16</v>
      </c>
      <c r="BV82" s="59">
        <v>5.7716333333333338</v>
      </c>
      <c r="BW82" s="20">
        <v>4.166666666666667</v>
      </c>
    </row>
    <row r="83" spans="1:75">
      <c r="A83" s="19" t="s">
        <v>21</v>
      </c>
      <c r="B83" s="19">
        <v>84</v>
      </c>
      <c r="C83" s="19" t="s">
        <v>12</v>
      </c>
      <c r="D83" s="19" t="s">
        <v>253</v>
      </c>
      <c r="E83" s="19" t="s">
        <v>13</v>
      </c>
      <c r="F83" s="19" t="s">
        <v>17</v>
      </c>
      <c r="G83" s="19">
        <v>5</v>
      </c>
      <c r="H83" s="8">
        <v>5</v>
      </c>
      <c r="I83" s="20">
        <v>57.3</v>
      </c>
      <c r="J83" s="8">
        <v>46.2</v>
      </c>
      <c r="K83" s="19">
        <v>240</v>
      </c>
      <c r="L83" s="19">
        <v>610</v>
      </c>
      <c r="M83">
        <v>65.152988199999996</v>
      </c>
      <c r="N83">
        <v>-147.47824009999999</v>
      </c>
      <c r="O83" s="19">
        <v>4</v>
      </c>
      <c r="P83" s="15">
        <v>258</v>
      </c>
      <c r="Q83" s="19">
        <f t="shared" si="12"/>
        <v>147</v>
      </c>
      <c r="R83" s="22">
        <f t="shared" si="13"/>
        <v>1.1371341616030137</v>
      </c>
      <c r="S83" s="23">
        <f t="shared" si="14"/>
        <v>6.9813170079773182E-2</v>
      </c>
      <c r="T83" s="23">
        <f t="shared" si="15"/>
        <v>2.5656340004316642</v>
      </c>
      <c r="U83" s="22">
        <f t="shared" si="16"/>
        <v>-0.60377311421350388</v>
      </c>
      <c r="V83" s="22">
        <f t="shared" si="17"/>
        <v>0.7492906229988785</v>
      </c>
      <c r="W83" s="20">
        <v>4.8020000000000005</v>
      </c>
      <c r="X83" s="20">
        <v>20.8</v>
      </c>
      <c r="Y83" s="20">
        <v>74.400000000000006</v>
      </c>
      <c r="Z83" s="20">
        <v>4.8</v>
      </c>
      <c r="AA83" s="8">
        <v>5</v>
      </c>
      <c r="AB83" s="8">
        <v>2</v>
      </c>
      <c r="AC83" s="24">
        <v>38190</v>
      </c>
      <c r="AD83" s="19">
        <v>204</v>
      </c>
      <c r="AE83" s="22">
        <v>-0.2388468</v>
      </c>
      <c r="AF83" s="8" t="s">
        <v>33</v>
      </c>
      <c r="AG83" s="8" t="s">
        <v>17</v>
      </c>
      <c r="AH83" s="19">
        <v>1</v>
      </c>
      <c r="AI83" s="4">
        <v>100</v>
      </c>
      <c r="AJ83" s="8">
        <v>1</v>
      </c>
      <c r="AK83" s="20">
        <v>44.011419401888958</v>
      </c>
      <c r="AL83" s="19">
        <v>94</v>
      </c>
      <c r="AM83" s="19">
        <v>94</v>
      </c>
      <c r="AN83" s="19">
        <v>2</v>
      </c>
      <c r="AO83" s="14">
        <v>90.4</v>
      </c>
      <c r="AP83" s="19">
        <v>1.94</v>
      </c>
      <c r="AQ83" s="19">
        <v>1.79</v>
      </c>
      <c r="AR83" s="19">
        <v>2.23</v>
      </c>
      <c r="AS83" s="19">
        <v>1.23</v>
      </c>
      <c r="AT83" s="20">
        <v>16.86</v>
      </c>
      <c r="AU83" s="21">
        <v>0.66073921545312697</v>
      </c>
      <c r="AV83" s="25">
        <v>30.136363636363637</v>
      </c>
      <c r="AW83" s="25">
        <v>50.616280776156103</v>
      </c>
      <c r="AX83" s="26">
        <v>0</v>
      </c>
      <c r="AY83" s="27">
        <v>70</v>
      </c>
      <c r="AZ83" s="27">
        <v>11.666666666666668</v>
      </c>
      <c r="BA83" s="27">
        <v>11.666666666666668</v>
      </c>
      <c r="BB83" s="22">
        <v>0.16144813999999999</v>
      </c>
      <c r="BC83" s="21">
        <v>4.9719796699999996</v>
      </c>
      <c r="BD83" s="28">
        <v>0.6</v>
      </c>
      <c r="BE83" s="29">
        <v>3.7087810272566504</v>
      </c>
      <c r="BF83" s="29">
        <v>2.6942429496879967</v>
      </c>
      <c r="BG83" s="19">
        <v>0</v>
      </c>
      <c r="BH83" s="19">
        <v>0</v>
      </c>
      <c r="BI83" s="19">
        <v>0</v>
      </c>
      <c r="BJ83" s="19">
        <v>0</v>
      </c>
      <c r="BK83" s="15">
        <v>1</v>
      </c>
      <c r="BL83" s="16">
        <v>1</v>
      </c>
      <c r="BM83" s="15">
        <v>4</v>
      </c>
      <c r="BN83" s="15">
        <v>4</v>
      </c>
      <c r="BO83" s="15">
        <v>1</v>
      </c>
      <c r="BP83" s="15">
        <v>2</v>
      </c>
      <c r="BQ83" s="15">
        <v>2</v>
      </c>
      <c r="BR83" s="15">
        <v>2</v>
      </c>
      <c r="BS83" s="15">
        <v>5</v>
      </c>
      <c r="BT83" s="27">
        <v>4</v>
      </c>
      <c r="BU83" s="30">
        <v>47</v>
      </c>
      <c r="BV83" s="59">
        <v>61.882900000000006</v>
      </c>
      <c r="BW83" s="20">
        <v>13</v>
      </c>
    </row>
    <row r="84" spans="1:75">
      <c r="A84" s="19" t="s">
        <v>21</v>
      </c>
      <c r="B84" s="19">
        <v>85</v>
      </c>
      <c r="C84" s="19" t="s">
        <v>15</v>
      </c>
      <c r="D84" s="19"/>
      <c r="E84" s="19" t="s">
        <v>16</v>
      </c>
      <c r="F84" s="19" t="s">
        <v>16</v>
      </c>
      <c r="G84" s="19">
        <v>2</v>
      </c>
      <c r="H84" s="8">
        <v>3</v>
      </c>
      <c r="I84" s="20">
        <v>7.5</v>
      </c>
      <c r="J84" s="8" t="s">
        <v>16</v>
      </c>
      <c r="K84" s="19">
        <v>250</v>
      </c>
      <c r="L84" s="19">
        <v>600</v>
      </c>
      <c r="M84">
        <v>65.142733000000007</v>
      </c>
      <c r="N84">
        <v>-147.4658392</v>
      </c>
      <c r="O84" s="19">
        <v>6</v>
      </c>
      <c r="P84" s="15">
        <v>355</v>
      </c>
      <c r="Q84" s="19">
        <f t="shared" si="12"/>
        <v>50</v>
      </c>
      <c r="R84" s="22">
        <f t="shared" si="13"/>
        <v>1.1369551745975635</v>
      </c>
      <c r="S84" s="23">
        <f t="shared" si="14"/>
        <v>0.10471975511965978</v>
      </c>
      <c r="T84" s="23">
        <f t="shared" si="15"/>
        <v>0.87266462599716477</v>
      </c>
      <c r="U84" s="22">
        <f t="shared" si="16"/>
        <v>-0.75687773718943652</v>
      </c>
      <c r="V84" s="22">
        <f t="shared" si="17"/>
        <v>0.66747341116109637</v>
      </c>
      <c r="W84" s="20">
        <v>3.8</v>
      </c>
      <c r="X84" s="20">
        <v>36.799999999999997</v>
      </c>
      <c r="Y84" s="20">
        <v>52.4</v>
      </c>
      <c r="Z84" s="20">
        <v>10.8</v>
      </c>
      <c r="AA84" s="8">
        <v>3</v>
      </c>
      <c r="AB84" s="8">
        <v>1</v>
      </c>
      <c r="AC84" s="24">
        <v>38190</v>
      </c>
      <c r="AD84" s="19">
        <v>204</v>
      </c>
      <c r="AE84" s="22">
        <v>-0.35398780000000002</v>
      </c>
      <c r="AF84" s="8" t="s">
        <v>45</v>
      </c>
      <c r="AG84" s="8" t="s">
        <v>37</v>
      </c>
      <c r="AH84" s="19">
        <v>3</v>
      </c>
      <c r="AI84" s="4">
        <v>100</v>
      </c>
      <c r="AJ84" s="8">
        <v>4</v>
      </c>
      <c r="AK84" s="20">
        <v>81.11081467480308</v>
      </c>
      <c r="AL84" s="19">
        <v>82</v>
      </c>
      <c r="AM84" s="19">
        <v>82</v>
      </c>
      <c r="AN84" s="19">
        <v>2.1</v>
      </c>
      <c r="AO84" s="14">
        <v>71.400000000000006</v>
      </c>
      <c r="AP84" s="19">
        <v>2.27</v>
      </c>
      <c r="AQ84" s="19">
        <v>1.98</v>
      </c>
      <c r="AR84" s="19">
        <v>2.86</v>
      </c>
      <c r="AS84" s="19">
        <v>1.93</v>
      </c>
      <c r="AT84" s="20">
        <v>2.4545454545454546</v>
      </c>
      <c r="AU84" s="21">
        <v>0.70243550441309732</v>
      </c>
      <c r="AV84" s="25">
        <v>19.40909090909091</v>
      </c>
      <c r="AW84" s="25">
        <v>93.316724231893062</v>
      </c>
      <c r="AX84" s="26">
        <v>77.272727272727266</v>
      </c>
      <c r="AY84" s="27">
        <v>43.333333333333329</v>
      </c>
      <c r="AZ84" s="27">
        <v>16.666666666666668</v>
      </c>
      <c r="BA84" s="27">
        <v>18.333333333333332</v>
      </c>
      <c r="BB84" s="27"/>
      <c r="BC84" s="27"/>
      <c r="BD84" s="21">
        <v>0.23333333333333334</v>
      </c>
      <c r="BE84" s="29">
        <v>21.874778747251831</v>
      </c>
      <c r="BF84" s="29">
        <v>19.862065053851968</v>
      </c>
      <c r="BG84" s="19">
        <v>0.05</v>
      </c>
      <c r="BH84" s="19">
        <v>7.5725472920903965</v>
      </c>
      <c r="BI84" s="19">
        <v>3.3333333333333333E-2</v>
      </c>
      <c r="BJ84" s="19">
        <v>1.9671605999228092</v>
      </c>
      <c r="BK84" s="15">
        <v>2</v>
      </c>
      <c r="BL84" s="15">
        <v>3</v>
      </c>
      <c r="BM84" s="15">
        <v>2</v>
      </c>
      <c r="BN84" s="15">
        <v>2</v>
      </c>
      <c r="BO84" s="15">
        <v>3</v>
      </c>
      <c r="BP84" s="15">
        <v>3</v>
      </c>
      <c r="BQ84" s="15">
        <v>2</v>
      </c>
      <c r="BR84" s="15">
        <v>2</v>
      </c>
      <c r="BS84" s="15">
        <v>4</v>
      </c>
      <c r="BT84" s="27">
        <v>1</v>
      </c>
      <c r="BU84" s="30">
        <v>31</v>
      </c>
      <c r="BV84" s="59">
        <v>9.2424333333333326</v>
      </c>
      <c r="BW84" s="20">
        <v>2.8333333333333335</v>
      </c>
    </row>
    <row r="85" spans="1:75">
      <c r="A85" s="19" t="s">
        <v>21</v>
      </c>
      <c r="B85" s="19">
        <v>86</v>
      </c>
      <c r="C85" s="19" t="s">
        <v>12</v>
      </c>
      <c r="D85" s="19" t="s">
        <v>251</v>
      </c>
      <c r="E85" s="19" t="s">
        <v>19</v>
      </c>
      <c r="F85" s="19" t="s">
        <v>17</v>
      </c>
      <c r="G85" s="19">
        <v>2</v>
      </c>
      <c r="H85" s="8">
        <v>3</v>
      </c>
      <c r="I85" s="20">
        <v>25.5</v>
      </c>
      <c r="J85" s="8" t="s">
        <v>16</v>
      </c>
      <c r="K85" s="19">
        <v>250</v>
      </c>
      <c r="L85" s="19">
        <v>600</v>
      </c>
      <c r="M85">
        <v>65.142422499999995</v>
      </c>
      <c r="N85">
        <v>-147.46488930000001</v>
      </c>
      <c r="O85" s="19">
        <v>5</v>
      </c>
      <c r="P85" s="15">
        <v>352</v>
      </c>
      <c r="Q85" s="19">
        <f t="shared" si="12"/>
        <v>53</v>
      </c>
      <c r="R85" s="22">
        <f t="shared" si="13"/>
        <v>1.1369497553502357</v>
      </c>
      <c r="S85" s="23">
        <f t="shared" si="14"/>
        <v>8.7266462599716474E-2</v>
      </c>
      <c r="T85" s="23">
        <f t="shared" si="15"/>
        <v>0.92502450355699462</v>
      </c>
      <c r="U85" s="22">
        <f t="shared" si="16"/>
        <v>-0.73622866841837853</v>
      </c>
      <c r="V85" s="22">
        <f t="shared" si="17"/>
        <v>0.68070633477839881</v>
      </c>
      <c r="W85" s="20">
        <v>4.67</v>
      </c>
      <c r="X85" s="20">
        <v>32.799999999999997</v>
      </c>
      <c r="Y85" s="20">
        <v>50.4</v>
      </c>
      <c r="Z85" s="20">
        <v>16.8</v>
      </c>
      <c r="AA85" s="8">
        <v>3</v>
      </c>
      <c r="AB85" s="8">
        <v>1</v>
      </c>
      <c r="AC85" s="24">
        <v>38190</v>
      </c>
      <c r="AD85" s="19">
        <v>204</v>
      </c>
      <c r="AE85" s="22">
        <v>-0.32052900000000001</v>
      </c>
      <c r="AF85" s="8" t="s">
        <v>46</v>
      </c>
      <c r="AG85" s="8" t="s">
        <v>34</v>
      </c>
      <c r="AH85" s="19">
        <v>2</v>
      </c>
      <c r="AI85" s="4">
        <v>100</v>
      </c>
      <c r="AJ85" s="8">
        <v>5</v>
      </c>
      <c r="AK85" s="20">
        <v>84.745018489264652</v>
      </c>
      <c r="AL85" s="19">
        <v>87</v>
      </c>
      <c r="AM85" s="19">
        <v>87</v>
      </c>
      <c r="AN85" s="19">
        <v>2</v>
      </c>
      <c r="AO85" s="14">
        <v>82.8</v>
      </c>
      <c r="AP85" s="19">
        <v>2.54</v>
      </c>
      <c r="AQ85" s="19">
        <v>2.34</v>
      </c>
      <c r="AR85" s="19">
        <v>2.82</v>
      </c>
      <c r="AS85" s="19">
        <v>1.35</v>
      </c>
      <c r="AT85" s="20">
        <v>4.7727272727272725</v>
      </c>
      <c r="AU85" s="21">
        <v>0.61375987440688284</v>
      </c>
      <c r="AV85" s="25">
        <v>23.454545454545453</v>
      </c>
      <c r="AW85" s="25">
        <v>81.175461891139406</v>
      </c>
      <c r="AX85" s="26">
        <v>36</v>
      </c>
      <c r="AY85" s="27">
        <v>46.666666666666664</v>
      </c>
      <c r="AZ85" s="27">
        <v>51.666666666666657</v>
      </c>
      <c r="BA85" s="27">
        <v>0</v>
      </c>
      <c r="BB85" s="22">
        <v>0.11054811</v>
      </c>
      <c r="BC85" s="21">
        <v>3.7320834700000001</v>
      </c>
      <c r="BD85" s="28">
        <v>1.2083333333333333</v>
      </c>
      <c r="BE85" s="29">
        <v>10.37962577791982</v>
      </c>
      <c r="BF85" s="29">
        <v>5.006651492270934</v>
      </c>
      <c r="BG85" s="19">
        <v>0</v>
      </c>
      <c r="BH85" s="19">
        <v>0</v>
      </c>
      <c r="BI85" s="19">
        <v>8.3333333333333332E-3</v>
      </c>
      <c r="BJ85" s="19">
        <v>0</v>
      </c>
      <c r="BK85" s="15">
        <v>3</v>
      </c>
      <c r="BL85" s="15">
        <v>3</v>
      </c>
      <c r="BM85" s="15">
        <v>3</v>
      </c>
      <c r="BN85" s="15">
        <v>3</v>
      </c>
      <c r="BO85" s="15">
        <v>2</v>
      </c>
      <c r="BP85" s="15">
        <v>2</v>
      </c>
      <c r="BQ85" s="15">
        <v>2</v>
      </c>
      <c r="BR85" s="15">
        <v>3</v>
      </c>
      <c r="BS85" s="15">
        <v>3</v>
      </c>
      <c r="BT85" s="27">
        <v>10</v>
      </c>
      <c r="BU85" s="30">
        <v>81</v>
      </c>
      <c r="BV85" s="59">
        <v>21.968700000000002</v>
      </c>
      <c r="BW85" s="20">
        <v>0</v>
      </c>
    </row>
    <row r="86" spans="1:75">
      <c r="A86" s="19" t="s">
        <v>21</v>
      </c>
      <c r="B86" s="19">
        <v>87</v>
      </c>
      <c r="C86" s="19" t="s">
        <v>12</v>
      </c>
      <c r="D86" s="19"/>
      <c r="E86" s="19" t="s">
        <v>19</v>
      </c>
      <c r="F86" s="19" t="s">
        <v>14</v>
      </c>
      <c r="G86" s="19">
        <v>2</v>
      </c>
      <c r="H86" s="8">
        <v>2</v>
      </c>
      <c r="I86" s="20">
        <v>12.7</v>
      </c>
      <c r="J86" s="8" t="s">
        <v>16</v>
      </c>
      <c r="K86" s="19">
        <v>235</v>
      </c>
      <c r="L86" s="19">
        <v>615</v>
      </c>
      <c r="M86">
        <v>65.141957199999993</v>
      </c>
      <c r="N86">
        <v>-147.4655051</v>
      </c>
      <c r="O86" s="19">
        <v>7</v>
      </c>
      <c r="P86" s="15">
        <v>340</v>
      </c>
      <c r="Q86" s="19">
        <f t="shared" si="12"/>
        <v>65</v>
      </c>
      <c r="R86" s="22">
        <f t="shared" si="13"/>
        <v>1.1369416343332261</v>
      </c>
      <c r="S86" s="23">
        <f t="shared" si="14"/>
        <v>0.12217304763960307</v>
      </c>
      <c r="T86" s="23">
        <f t="shared" si="15"/>
        <v>1.1344640137963142</v>
      </c>
      <c r="U86" s="22">
        <f t="shared" si="16"/>
        <v>-0.7322147029644932</v>
      </c>
      <c r="V86" s="22">
        <f t="shared" si="17"/>
        <v>0.65900317702223998</v>
      </c>
      <c r="W86" s="20">
        <v>4.6219999999999999</v>
      </c>
      <c r="X86" s="20">
        <v>31.8</v>
      </c>
      <c r="Y86" s="20">
        <v>55.5</v>
      </c>
      <c r="Z86" s="20">
        <v>12.8</v>
      </c>
      <c r="AA86" s="8">
        <v>3</v>
      </c>
      <c r="AB86" s="8">
        <v>1</v>
      </c>
      <c r="AC86" s="24">
        <v>38190</v>
      </c>
      <c r="AD86" s="19">
        <v>204</v>
      </c>
      <c r="AE86" s="22">
        <v>-0.1001317</v>
      </c>
      <c r="AF86" s="8" t="s">
        <v>44</v>
      </c>
      <c r="AG86" s="8" t="s">
        <v>14</v>
      </c>
      <c r="AH86" s="19">
        <v>5</v>
      </c>
      <c r="AI86" s="4">
        <v>100</v>
      </c>
      <c r="AJ86" s="8">
        <v>3</v>
      </c>
      <c r="AK86" s="20">
        <v>66.639465266259592</v>
      </c>
      <c r="AL86" s="19">
        <v>84</v>
      </c>
      <c r="AM86" s="19">
        <v>84</v>
      </c>
      <c r="AN86" s="19">
        <v>3</v>
      </c>
      <c r="AO86" s="14">
        <v>98.2</v>
      </c>
      <c r="AP86" s="19">
        <v>2.79</v>
      </c>
      <c r="AQ86" s="19">
        <v>2.9</v>
      </c>
      <c r="AR86" s="19">
        <v>2.72</v>
      </c>
      <c r="AS86" s="19">
        <v>2.85</v>
      </c>
      <c r="AT86" s="20">
        <v>1.8636363636363635</v>
      </c>
      <c r="AU86" s="21">
        <v>1.271348312073542</v>
      </c>
      <c r="AV86" s="25">
        <v>26.727272727272727</v>
      </c>
      <c r="AW86" s="25">
        <v>92.502962524539143</v>
      </c>
      <c r="AX86" s="26">
        <v>82</v>
      </c>
      <c r="AY86" s="27">
        <v>33.333333333333336</v>
      </c>
      <c r="AZ86" s="27">
        <v>50</v>
      </c>
      <c r="BA86" s="27">
        <v>0</v>
      </c>
      <c r="BB86" s="22">
        <v>6.2273019999999998E-2</v>
      </c>
      <c r="BC86" s="21">
        <v>1.8070020200000001</v>
      </c>
      <c r="BD86" s="28">
        <v>0.23333333333333334</v>
      </c>
      <c r="BE86" s="29">
        <v>17.335962760977974</v>
      </c>
      <c r="BF86" s="29">
        <v>0.94548848903662808</v>
      </c>
      <c r="BG86" s="19">
        <v>0</v>
      </c>
      <c r="BH86" s="19">
        <v>0</v>
      </c>
      <c r="BI86" s="19">
        <v>8.3333333333333332E-3</v>
      </c>
      <c r="BJ86" s="19">
        <v>2.1442024359219838</v>
      </c>
      <c r="BK86" s="15">
        <v>2</v>
      </c>
      <c r="BL86" s="15">
        <v>2</v>
      </c>
      <c r="BM86" s="15">
        <v>1</v>
      </c>
      <c r="BN86" s="16">
        <v>1</v>
      </c>
      <c r="BO86" s="15">
        <v>1</v>
      </c>
      <c r="BP86" s="16">
        <v>1</v>
      </c>
      <c r="BQ86" s="15">
        <v>1</v>
      </c>
      <c r="BR86" s="15">
        <v>1</v>
      </c>
      <c r="BS86" s="16">
        <v>1</v>
      </c>
      <c r="BT86" s="27">
        <v>20</v>
      </c>
      <c r="BU86" s="30">
        <v>55</v>
      </c>
      <c r="BV86" s="59">
        <v>13.291700000000001</v>
      </c>
      <c r="BW86" s="20">
        <v>0</v>
      </c>
    </row>
    <row r="87" spans="1:75">
      <c r="A87" s="19" t="s">
        <v>21</v>
      </c>
      <c r="B87" s="19">
        <v>88</v>
      </c>
      <c r="C87" s="19" t="s">
        <v>15</v>
      </c>
      <c r="D87" s="19" t="s">
        <v>268</v>
      </c>
      <c r="E87" s="19" t="s">
        <v>16</v>
      </c>
      <c r="F87" s="19" t="s">
        <v>16</v>
      </c>
      <c r="G87" s="19">
        <v>2</v>
      </c>
      <c r="H87" s="8">
        <v>3</v>
      </c>
      <c r="I87" s="8" t="s">
        <v>16</v>
      </c>
      <c r="J87" s="8">
        <v>49.6</v>
      </c>
      <c r="K87" s="19">
        <v>260</v>
      </c>
      <c r="L87" s="19">
        <v>590</v>
      </c>
      <c r="M87">
        <v>65.151160000000004</v>
      </c>
      <c r="N87">
        <v>-147.3446399</v>
      </c>
      <c r="O87" s="19">
        <v>17</v>
      </c>
      <c r="P87" s="15">
        <v>344</v>
      </c>
      <c r="Q87" s="19">
        <f t="shared" si="12"/>
        <v>61</v>
      </c>
      <c r="R87" s="22">
        <f t="shared" si="13"/>
        <v>1.1371022534936288</v>
      </c>
      <c r="S87" s="23">
        <f t="shared" si="14"/>
        <v>0.29670597283903605</v>
      </c>
      <c r="T87" s="23">
        <f t="shared" si="15"/>
        <v>1.064650843716541</v>
      </c>
      <c r="U87" s="22">
        <f t="shared" si="16"/>
        <v>-0.86239022177227598</v>
      </c>
      <c r="V87" s="22">
        <f t="shared" si="17"/>
        <v>0.51874614546643916</v>
      </c>
      <c r="W87" s="63">
        <v>4.8</v>
      </c>
      <c r="X87" s="21" t="s">
        <v>16</v>
      </c>
      <c r="Y87" s="21" t="s">
        <v>16</v>
      </c>
      <c r="Z87" s="21" t="s">
        <v>16</v>
      </c>
      <c r="AA87" s="8">
        <v>3</v>
      </c>
      <c r="AB87" s="8">
        <v>2</v>
      </c>
      <c r="AC87" s="24">
        <v>38169</v>
      </c>
      <c r="AD87" s="19">
        <v>183</v>
      </c>
      <c r="AE87" s="22">
        <v>-1.223789E-2</v>
      </c>
      <c r="AF87" s="8" t="s">
        <v>41</v>
      </c>
      <c r="AG87" s="8" t="s">
        <v>17</v>
      </c>
      <c r="AH87" s="19">
        <v>1</v>
      </c>
      <c r="AI87" s="4">
        <v>100</v>
      </c>
      <c r="AJ87" s="8">
        <v>2</v>
      </c>
      <c r="AK87" s="20">
        <v>38.500549267157716</v>
      </c>
      <c r="AL87" s="19">
        <v>84</v>
      </c>
      <c r="AM87" s="19">
        <v>177</v>
      </c>
      <c r="AN87" s="19">
        <v>3</v>
      </c>
      <c r="AO87" s="14">
        <v>129</v>
      </c>
      <c r="AP87" s="19">
        <v>1.87</v>
      </c>
      <c r="AQ87" s="19">
        <v>1.69</v>
      </c>
      <c r="AR87" s="19">
        <v>2.2000000000000002</v>
      </c>
      <c r="AS87" s="19">
        <v>0.85</v>
      </c>
      <c r="AT87" s="20">
        <v>18.40909090909091</v>
      </c>
      <c r="AU87" s="21">
        <v>0.58072898283217744</v>
      </c>
      <c r="AV87" s="25">
        <v>32.81818181818182</v>
      </c>
      <c r="AW87" s="25">
        <v>30.432606504966689</v>
      </c>
      <c r="AX87" s="26">
        <v>4.5454545454545459</v>
      </c>
      <c r="AY87" s="27">
        <v>43.333333333333329</v>
      </c>
      <c r="AZ87" s="27">
        <v>10</v>
      </c>
      <c r="BA87" s="27">
        <v>30</v>
      </c>
      <c r="BB87" s="27"/>
      <c r="BC87" s="27"/>
      <c r="BD87" s="21">
        <v>0.71666666666666667</v>
      </c>
      <c r="BE87" s="29">
        <v>2.2709787894637219</v>
      </c>
      <c r="BF87" s="29">
        <v>2.248856741194694</v>
      </c>
      <c r="BG87" s="19">
        <v>0</v>
      </c>
      <c r="BH87" s="19">
        <v>0</v>
      </c>
      <c r="BI87" s="19">
        <v>1.6666666666666666E-2</v>
      </c>
      <c r="BJ87" s="19">
        <v>0</v>
      </c>
      <c r="BK87" s="15">
        <v>2</v>
      </c>
      <c r="BL87" s="15">
        <v>3</v>
      </c>
      <c r="BM87" s="15">
        <v>4</v>
      </c>
      <c r="BN87" s="15">
        <v>4</v>
      </c>
      <c r="BO87" s="15">
        <v>4</v>
      </c>
      <c r="BP87" s="15">
        <v>4</v>
      </c>
      <c r="BQ87" s="15">
        <v>4</v>
      </c>
      <c r="BR87" s="15">
        <v>4</v>
      </c>
      <c r="BS87" s="15">
        <v>4</v>
      </c>
      <c r="BT87" s="27">
        <v>5</v>
      </c>
      <c r="BU87" s="30">
        <v>31</v>
      </c>
      <c r="BV87" s="59">
        <v>51.470499999999994</v>
      </c>
      <c r="BW87" s="20">
        <v>6.333333333333333</v>
      </c>
    </row>
    <row r="88" spans="1:75">
      <c r="A88" s="19" t="s">
        <v>21</v>
      </c>
      <c r="B88" s="19">
        <v>89</v>
      </c>
      <c r="C88" s="19" t="s">
        <v>15</v>
      </c>
      <c r="D88" s="19" t="s">
        <v>267</v>
      </c>
      <c r="E88" s="19" t="s">
        <v>16</v>
      </c>
      <c r="F88" s="19" t="s">
        <v>16</v>
      </c>
      <c r="G88" s="19">
        <v>2</v>
      </c>
      <c r="H88" s="8">
        <v>4</v>
      </c>
      <c r="I88" s="8" t="s">
        <v>16</v>
      </c>
      <c r="J88" s="8">
        <v>50.2</v>
      </c>
      <c r="K88" s="19">
        <v>290</v>
      </c>
      <c r="L88" s="19">
        <v>560</v>
      </c>
      <c r="M88">
        <v>65.150080000000003</v>
      </c>
      <c r="N88">
        <v>-147.34393</v>
      </c>
      <c r="O88" s="19">
        <v>13</v>
      </c>
      <c r="P88" s="15">
        <v>348</v>
      </c>
      <c r="Q88" s="19">
        <f t="shared" si="12"/>
        <v>57</v>
      </c>
      <c r="R88" s="22">
        <f t="shared" si="13"/>
        <v>1.1370834039377073</v>
      </c>
      <c r="S88" s="23">
        <f t="shared" si="14"/>
        <v>0.22689280275926285</v>
      </c>
      <c r="T88" s="23">
        <f t="shared" si="15"/>
        <v>0.99483767363676789</v>
      </c>
      <c r="U88" s="22">
        <f t="shared" si="16"/>
        <v>-0.83300478350427709</v>
      </c>
      <c r="V88" s="22">
        <f t="shared" si="17"/>
        <v>0.57400301585389268</v>
      </c>
      <c r="W88" s="63">
        <v>4.5999999999999996</v>
      </c>
      <c r="X88" s="21" t="s">
        <v>16</v>
      </c>
      <c r="Y88" s="21" t="s">
        <v>16</v>
      </c>
      <c r="Z88" s="21" t="s">
        <v>16</v>
      </c>
      <c r="AA88" s="8">
        <v>3</v>
      </c>
      <c r="AB88" s="8">
        <v>0</v>
      </c>
      <c r="AC88" s="24">
        <v>38169</v>
      </c>
      <c r="AD88" s="19">
        <v>183</v>
      </c>
      <c r="AE88" s="22">
        <v>-9.0909000000000004E-2</v>
      </c>
      <c r="AF88" s="8" t="s">
        <v>42</v>
      </c>
      <c r="AG88" s="8" t="s">
        <v>17</v>
      </c>
      <c r="AH88" s="19">
        <v>1</v>
      </c>
      <c r="AI88" s="4">
        <v>100</v>
      </c>
      <c r="AJ88" s="8">
        <v>3</v>
      </c>
      <c r="AK88" s="20">
        <v>68.786289069856892</v>
      </c>
      <c r="AL88" s="19">
        <v>85</v>
      </c>
      <c r="AM88" s="19">
        <v>85</v>
      </c>
      <c r="AN88" s="19">
        <v>2.1</v>
      </c>
      <c r="AO88" s="14">
        <v>80</v>
      </c>
      <c r="AP88" s="19">
        <v>1.92</v>
      </c>
      <c r="AQ88" s="19">
        <v>1.73</v>
      </c>
      <c r="AR88" s="19">
        <v>2.4500000000000002</v>
      </c>
      <c r="AS88" s="19">
        <v>0.6</v>
      </c>
      <c r="AT88" s="20">
        <v>27.045454545454547</v>
      </c>
      <c r="AU88" s="21">
        <v>0.29642790142203729</v>
      </c>
      <c r="AV88" s="25">
        <v>37.227272727272727</v>
      </c>
      <c r="AW88" s="25">
        <v>26.59401485203524</v>
      </c>
      <c r="AX88" s="26">
        <v>0</v>
      </c>
      <c r="AY88" s="27">
        <v>44.252873563218387</v>
      </c>
      <c r="AZ88" s="27">
        <v>11.896551724137931</v>
      </c>
      <c r="BA88" s="27">
        <v>30.402298850574709</v>
      </c>
      <c r="BB88" s="27"/>
      <c r="BC88" s="27"/>
      <c r="BD88" s="21">
        <v>1.35</v>
      </c>
      <c r="BE88" s="29">
        <v>6.2767712221785077</v>
      </c>
      <c r="BF88" s="29">
        <v>6.1949589134912735</v>
      </c>
      <c r="BG88" s="19">
        <v>0</v>
      </c>
      <c r="BH88" s="19">
        <v>0</v>
      </c>
      <c r="BI88" s="19">
        <v>6.6666666666666666E-2</v>
      </c>
      <c r="BJ88" s="19">
        <v>3.8222710618675819E-2</v>
      </c>
      <c r="BK88" s="15">
        <v>0</v>
      </c>
      <c r="BL88" s="16">
        <v>1</v>
      </c>
      <c r="BM88" s="15">
        <v>4</v>
      </c>
      <c r="BN88" s="15">
        <v>4</v>
      </c>
      <c r="BO88" s="15">
        <v>4</v>
      </c>
      <c r="BP88" s="15">
        <v>4</v>
      </c>
      <c r="BQ88" s="15">
        <v>4</v>
      </c>
      <c r="BR88" s="15">
        <v>4</v>
      </c>
      <c r="BS88" s="15">
        <v>4</v>
      </c>
      <c r="BT88" s="27">
        <v>1</v>
      </c>
      <c r="BU88" s="30">
        <v>33</v>
      </c>
      <c r="BV88" s="59">
        <v>52.048966666666665</v>
      </c>
      <c r="BW88" s="20">
        <v>16.666666666666668</v>
      </c>
    </row>
    <row r="89" spans="1:75">
      <c r="A89" s="19" t="s">
        <v>21</v>
      </c>
      <c r="B89" s="19">
        <v>90</v>
      </c>
      <c r="C89" s="19" t="s">
        <v>15</v>
      </c>
      <c r="D89" s="19"/>
      <c r="E89" s="19" t="s">
        <v>16</v>
      </c>
      <c r="F89" s="19" t="s">
        <v>16</v>
      </c>
      <c r="G89" s="19">
        <v>4</v>
      </c>
      <c r="H89" s="8">
        <v>6</v>
      </c>
      <c r="I89" s="20">
        <v>51.142857142857146</v>
      </c>
      <c r="J89" s="8">
        <v>38.4</v>
      </c>
      <c r="K89" s="19">
        <v>235</v>
      </c>
      <c r="L89" s="19">
        <v>615</v>
      </c>
      <c r="M89">
        <v>65.1544308</v>
      </c>
      <c r="N89">
        <v>-147.3411955</v>
      </c>
      <c r="O89" s="19">
        <v>2</v>
      </c>
      <c r="P89" s="15">
        <v>345</v>
      </c>
      <c r="Q89" s="19">
        <f t="shared" si="12"/>
        <v>60</v>
      </c>
      <c r="R89" s="22">
        <f t="shared" si="13"/>
        <v>1.137159339722803</v>
      </c>
      <c r="S89" s="23">
        <f t="shared" si="14"/>
        <v>3.4906585039886591E-2</v>
      </c>
      <c r="T89" s="23">
        <f t="shared" si="15"/>
        <v>1.0471975511965976</v>
      </c>
      <c r="U89" s="22">
        <f t="shared" si="16"/>
        <v>-0.69004782989976199</v>
      </c>
      <c r="V89" s="22">
        <f t="shared" si="17"/>
        <v>0.71826028509324502</v>
      </c>
      <c r="W89" s="20">
        <v>4.29</v>
      </c>
      <c r="X89" s="21" t="s">
        <v>16</v>
      </c>
      <c r="Y89" s="21" t="s">
        <v>16</v>
      </c>
      <c r="Z89" s="21" t="s">
        <v>16</v>
      </c>
      <c r="AA89" s="8">
        <v>3</v>
      </c>
      <c r="AB89" s="8">
        <v>3</v>
      </c>
      <c r="AC89" s="24">
        <v>38169</v>
      </c>
      <c r="AD89" s="19">
        <v>183</v>
      </c>
      <c r="AE89" s="22">
        <v>-0.16576399999999999</v>
      </c>
      <c r="AF89" s="8" t="s">
        <v>57</v>
      </c>
      <c r="AG89" s="8" t="s">
        <v>17</v>
      </c>
      <c r="AH89" s="19">
        <v>1</v>
      </c>
      <c r="AI89" s="4">
        <v>100</v>
      </c>
      <c r="AJ89" s="8">
        <v>1</v>
      </c>
      <c r="AK89" s="20">
        <v>47.068217960393071</v>
      </c>
      <c r="AL89" s="19">
        <v>107</v>
      </c>
      <c r="AM89" s="19">
        <v>107</v>
      </c>
      <c r="AN89" s="19">
        <v>1</v>
      </c>
      <c r="AO89" s="14">
        <v>84.6</v>
      </c>
      <c r="AP89" s="19">
        <v>1.71</v>
      </c>
      <c r="AQ89" s="19">
        <v>1.58</v>
      </c>
      <c r="AR89" s="19">
        <v>2.04</v>
      </c>
      <c r="AS89" s="19">
        <v>0.9</v>
      </c>
      <c r="AT89" s="20">
        <v>21.681818181818183</v>
      </c>
      <c r="AU89" s="21">
        <v>0.23296489471311049</v>
      </c>
      <c r="AV89" s="25">
        <v>26.181818181818183</v>
      </c>
      <c r="AW89" s="25">
        <v>26.34855898885473</v>
      </c>
      <c r="AX89" s="26">
        <v>0</v>
      </c>
      <c r="AY89" s="27">
        <v>70</v>
      </c>
      <c r="AZ89" s="27">
        <v>1.6666666666666667</v>
      </c>
      <c r="BA89" s="27">
        <v>16.666666666666664</v>
      </c>
      <c r="BB89" s="27"/>
      <c r="BC89" s="27"/>
      <c r="BD89" s="21">
        <v>0.66666666666666663</v>
      </c>
      <c r="BE89" s="29">
        <v>1.585718891899448</v>
      </c>
      <c r="BF89" s="29">
        <v>1.3548118318605984</v>
      </c>
      <c r="BG89" s="19">
        <v>0</v>
      </c>
      <c r="BH89" s="19">
        <v>0</v>
      </c>
      <c r="BI89" s="19">
        <v>0</v>
      </c>
      <c r="BJ89" s="19">
        <v>0</v>
      </c>
      <c r="BK89" s="15">
        <v>2</v>
      </c>
      <c r="BL89" s="15">
        <v>2</v>
      </c>
      <c r="BM89" s="15">
        <v>3</v>
      </c>
      <c r="BN89" s="15">
        <v>3</v>
      </c>
      <c r="BO89" s="15">
        <v>3</v>
      </c>
      <c r="BP89" s="15">
        <v>3</v>
      </c>
      <c r="BQ89" s="15">
        <v>3</v>
      </c>
      <c r="BR89" s="15">
        <v>3</v>
      </c>
      <c r="BS89" s="15">
        <v>3</v>
      </c>
      <c r="BT89" s="27">
        <v>10</v>
      </c>
      <c r="BU89" s="30">
        <v>52</v>
      </c>
      <c r="BV89" s="59">
        <v>52.627433333333329</v>
      </c>
      <c r="BW89" s="20">
        <v>20</v>
      </c>
    </row>
    <row r="90" spans="1:75">
      <c r="A90" s="19" t="s">
        <v>21</v>
      </c>
      <c r="B90" s="19">
        <v>91</v>
      </c>
      <c r="C90" s="19" t="s">
        <v>18</v>
      </c>
      <c r="D90" s="19"/>
      <c r="E90" s="19" t="s">
        <v>16</v>
      </c>
      <c r="F90" s="19" t="s">
        <v>16</v>
      </c>
      <c r="G90" s="19">
        <v>2</v>
      </c>
      <c r="H90" s="8">
        <v>3</v>
      </c>
      <c r="I90" s="20">
        <v>25.6</v>
      </c>
      <c r="J90" s="8">
        <v>27.4</v>
      </c>
      <c r="K90" s="19">
        <v>819</v>
      </c>
      <c r="L90" s="19">
        <v>31</v>
      </c>
      <c r="M90">
        <v>65.319609099999994</v>
      </c>
      <c r="N90">
        <v>-146.7188424</v>
      </c>
      <c r="O90" s="19">
        <v>4</v>
      </c>
      <c r="P90" s="15">
        <v>145</v>
      </c>
      <c r="Q90" s="19">
        <f t="shared" si="12"/>
        <v>100</v>
      </c>
      <c r="R90" s="22">
        <f t="shared" si="13"/>
        <v>1.14004224491065</v>
      </c>
      <c r="S90" s="23">
        <f t="shared" si="14"/>
        <v>6.9813170079773182E-2</v>
      </c>
      <c r="T90" s="23">
        <f t="shared" si="15"/>
        <v>1.7453292519943295</v>
      </c>
      <c r="U90" s="22">
        <f t="shared" si="16"/>
        <v>-0.65374628365217158</v>
      </c>
      <c r="V90" s="22">
        <f t="shared" si="17"/>
        <v>0.77609250735186597</v>
      </c>
      <c r="W90" s="20">
        <v>4.24</v>
      </c>
      <c r="X90" s="20">
        <v>25.8</v>
      </c>
      <c r="Y90" s="20">
        <v>60.4</v>
      </c>
      <c r="Z90" s="20">
        <v>13.8</v>
      </c>
      <c r="AA90" s="8">
        <v>2</v>
      </c>
      <c r="AB90" s="8">
        <v>0</v>
      </c>
      <c r="AC90" s="24">
        <v>38161</v>
      </c>
      <c r="AD90" s="19">
        <v>175</v>
      </c>
      <c r="AE90" s="22">
        <v>-0.29074149999999999</v>
      </c>
      <c r="AF90" s="19" t="s">
        <v>16</v>
      </c>
      <c r="AG90" s="19" t="s">
        <v>16</v>
      </c>
      <c r="AH90" s="19" t="s">
        <v>16</v>
      </c>
      <c r="AI90" s="19">
        <v>100</v>
      </c>
      <c r="AJ90" s="8">
        <v>1</v>
      </c>
      <c r="AK90" s="20">
        <v>22.246834148929466</v>
      </c>
      <c r="AL90" s="19">
        <v>64</v>
      </c>
      <c r="AM90" s="19">
        <v>128</v>
      </c>
      <c r="AN90" s="19">
        <v>3</v>
      </c>
      <c r="AO90" s="14">
        <v>76.8</v>
      </c>
      <c r="AP90" s="33">
        <v>1.921875</v>
      </c>
      <c r="AQ90" s="33">
        <v>1.8958333333333333</v>
      </c>
      <c r="AR90" s="33">
        <v>2</v>
      </c>
      <c r="AS90" s="33">
        <v>0.9375</v>
      </c>
      <c r="AT90" s="20">
        <v>11.545454545454545</v>
      </c>
      <c r="AU90" s="21">
        <v>0.48436398422770705</v>
      </c>
      <c r="AV90" s="25">
        <v>16.59090909090909</v>
      </c>
      <c r="AW90" s="25">
        <v>54.943192772140144</v>
      </c>
      <c r="AX90" s="26">
        <v>0</v>
      </c>
      <c r="AY90" s="27">
        <v>23.333333333333332</v>
      </c>
      <c r="AZ90" s="27">
        <v>5</v>
      </c>
      <c r="BA90" s="27">
        <v>58.333333333333329</v>
      </c>
      <c r="BB90" s="22">
        <v>0.12409315</v>
      </c>
      <c r="BC90" s="21">
        <v>3.7351996299999999</v>
      </c>
      <c r="BD90" s="28">
        <v>5.8333333333333334E-2</v>
      </c>
      <c r="BE90" s="29">
        <v>0.70365130455716407</v>
      </c>
      <c r="BF90" s="29">
        <v>0.64860798327239289</v>
      </c>
      <c r="BG90" s="19">
        <v>0</v>
      </c>
      <c r="BH90" s="19">
        <v>0</v>
      </c>
      <c r="BI90" s="19">
        <v>0</v>
      </c>
      <c r="BJ90" s="19">
        <v>0</v>
      </c>
      <c r="BK90" s="15">
        <v>3</v>
      </c>
      <c r="BL90" s="15">
        <v>3</v>
      </c>
      <c r="BM90" s="15">
        <v>7</v>
      </c>
      <c r="BN90" s="15">
        <v>7</v>
      </c>
      <c r="BO90" s="15">
        <v>7</v>
      </c>
      <c r="BP90" s="15">
        <v>7</v>
      </c>
      <c r="BQ90" s="15">
        <v>7</v>
      </c>
      <c r="BR90" s="15">
        <v>7</v>
      </c>
      <c r="BS90" s="15">
        <v>7</v>
      </c>
      <c r="BT90" s="27">
        <v>4</v>
      </c>
      <c r="BU90" s="30">
        <v>21</v>
      </c>
      <c r="BV90" s="59" t="s">
        <v>16</v>
      </c>
      <c r="BW90" s="20">
        <v>5.333333333333333</v>
      </c>
    </row>
    <row r="91" spans="1:75" ht="14">
      <c r="A91" s="19" t="s">
        <v>21</v>
      </c>
      <c r="B91" s="19">
        <v>92</v>
      </c>
      <c r="C91" s="19" t="s">
        <v>18</v>
      </c>
      <c r="D91" s="19"/>
      <c r="E91" s="19" t="s">
        <v>16</v>
      </c>
      <c r="F91" s="19" t="s">
        <v>16</v>
      </c>
      <c r="G91" s="19">
        <v>3</v>
      </c>
      <c r="H91" s="8">
        <v>3</v>
      </c>
      <c r="I91" s="20">
        <v>13.2</v>
      </c>
      <c r="J91" s="8">
        <v>26.4</v>
      </c>
      <c r="K91" s="19">
        <v>688</v>
      </c>
      <c r="L91" s="19">
        <v>162</v>
      </c>
      <c r="M91">
        <v>65.293192899999994</v>
      </c>
      <c r="N91">
        <v>-146.7150771</v>
      </c>
      <c r="O91" s="19">
        <v>7</v>
      </c>
      <c r="P91" s="15">
        <v>275</v>
      </c>
      <c r="Q91" s="19">
        <f t="shared" si="12"/>
        <v>130</v>
      </c>
      <c r="R91" s="22">
        <f t="shared" si="13"/>
        <v>1.1395811952447845</v>
      </c>
      <c r="S91" s="23">
        <f t="shared" si="14"/>
        <v>0.12217304763960307</v>
      </c>
      <c r="T91" s="23">
        <f t="shared" si="15"/>
        <v>2.2689280275926285</v>
      </c>
      <c r="U91" s="22">
        <f t="shared" si="16"/>
        <v>-0.57965359932656235</v>
      </c>
      <c r="V91" s="22">
        <f t="shared" si="17"/>
        <v>0.7270320580427363</v>
      </c>
      <c r="W91" s="20">
        <v>3.78</v>
      </c>
      <c r="X91" s="20">
        <v>51.8</v>
      </c>
      <c r="Y91" s="20">
        <v>39.4</v>
      </c>
      <c r="Z91" s="20">
        <v>8.8000000000000007</v>
      </c>
      <c r="AA91" s="8">
        <v>4</v>
      </c>
      <c r="AB91" s="8">
        <v>0</v>
      </c>
      <c r="AC91" s="24">
        <v>38161</v>
      </c>
      <c r="AD91" s="19">
        <v>175</v>
      </c>
      <c r="AE91" s="22">
        <v>-0.19689400000000001</v>
      </c>
      <c r="AF91" s="19" t="s">
        <v>16</v>
      </c>
      <c r="AG91" s="19" t="s">
        <v>16</v>
      </c>
      <c r="AH91" s="19" t="s">
        <v>16</v>
      </c>
      <c r="AI91" s="19">
        <v>100</v>
      </c>
      <c r="AJ91" s="8">
        <v>1</v>
      </c>
      <c r="AK91" s="20">
        <v>10.843425568147437</v>
      </c>
      <c r="AL91" s="19">
        <v>64</v>
      </c>
      <c r="AM91" s="19">
        <v>64</v>
      </c>
      <c r="AN91" s="19">
        <v>1</v>
      </c>
      <c r="AO91" s="14">
        <v>48</v>
      </c>
      <c r="AP91" s="33">
        <v>1.72</v>
      </c>
      <c r="AQ91" s="33">
        <v>1.63</v>
      </c>
      <c r="AR91" s="33">
        <v>2</v>
      </c>
      <c r="AS91" s="33">
        <v>0.75</v>
      </c>
      <c r="AT91" s="20">
        <v>7.25</v>
      </c>
      <c r="AU91" s="21">
        <v>0.48543815257804029</v>
      </c>
      <c r="AV91" s="62">
        <v>15</v>
      </c>
      <c r="AW91" s="19" t="s">
        <v>16</v>
      </c>
      <c r="AX91" s="26">
        <v>26</v>
      </c>
      <c r="AY91" s="27">
        <v>33.370411568409345</v>
      </c>
      <c r="AZ91" s="27">
        <v>11.846496106785317</v>
      </c>
      <c r="BA91" s="27">
        <v>34.649610678531701</v>
      </c>
      <c r="BB91" s="27"/>
      <c r="BC91" s="27"/>
      <c r="BD91" s="28">
        <v>0.27777777777777779</v>
      </c>
      <c r="BE91" s="29">
        <v>6.1148483008247343</v>
      </c>
      <c r="BF91" s="29">
        <v>6.1148483008247343</v>
      </c>
      <c r="BG91" s="19">
        <v>0</v>
      </c>
      <c r="BH91" s="19">
        <v>0</v>
      </c>
      <c r="BI91" s="19">
        <v>2.2222222222222223E-2</v>
      </c>
      <c r="BJ91" s="19">
        <v>0.78347830122025452</v>
      </c>
      <c r="BK91" s="15">
        <v>2</v>
      </c>
      <c r="BL91" s="15">
        <v>2</v>
      </c>
      <c r="BM91" s="15">
        <v>0</v>
      </c>
      <c r="BN91" s="15">
        <v>5</v>
      </c>
      <c r="BO91" s="15">
        <v>7</v>
      </c>
      <c r="BP91" s="15">
        <v>7</v>
      </c>
      <c r="BQ91" s="15">
        <v>5</v>
      </c>
      <c r="BR91" s="15">
        <v>1</v>
      </c>
      <c r="BS91" s="15">
        <v>2</v>
      </c>
      <c r="BT91" s="27">
        <v>3</v>
      </c>
      <c r="BU91" s="30">
        <v>35</v>
      </c>
      <c r="BV91" s="59">
        <v>17.919433333333334</v>
      </c>
      <c r="BW91" s="20">
        <v>9.6666666666666661</v>
      </c>
    </row>
    <row r="92" spans="1:75">
      <c r="BJ92" s="15"/>
    </row>
    <row r="93" spans="1:75">
      <c r="W93" s="12"/>
      <c r="BJ93" s="15"/>
    </row>
    <row r="94" spans="1:75">
      <c r="BJ94" s="15"/>
    </row>
    <row r="95" spans="1:75">
      <c r="BJ95" s="15"/>
    </row>
    <row r="96" spans="1:75">
      <c r="BJ96" s="15"/>
    </row>
    <row r="97" spans="13:75">
      <c r="M97" s="9"/>
      <c r="N97" s="9"/>
      <c r="P97" s="9"/>
      <c r="S97" s="9"/>
      <c r="T97" s="9"/>
      <c r="BE97" s="9"/>
      <c r="BF97" s="9"/>
      <c r="BJ97" s="15"/>
      <c r="BV97" s="61"/>
      <c r="BW97" s="9"/>
    </row>
    <row r="98" spans="13:75">
      <c r="M98" s="9"/>
      <c r="N98" s="9"/>
      <c r="P98" s="9"/>
      <c r="S98" s="9"/>
      <c r="T98" s="9"/>
      <c r="BE98" s="9"/>
      <c r="BF98" s="9"/>
      <c r="BJ98" s="15"/>
      <c r="BV98" s="61"/>
      <c r="BW98" s="9"/>
    </row>
    <row r="99" spans="13:75">
      <c r="M99" s="9"/>
      <c r="N99" s="9"/>
      <c r="P99" s="9"/>
      <c r="S99" s="9"/>
      <c r="T99" s="9"/>
      <c r="BE99" s="9"/>
      <c r="BF99" s="9"/>
      <c r="BJ99" s="15"/>
      <c r="BV99" s="61"/>
      <c r="BW99" s="9"/>
    </row>
    <row r="100" spans="13:75">
      <c r="M100" s="9"/>
      <c r="N100" s="9"/>
      <c r="P100" s="9"/>
      <c r="S100" s="9"/>
      <c r="T100" s="9"/>
      <c r="BE100" s="9"/>
      <c r="BF100" s="9"/>
      <c r="BJ100" s="15"/>
      <c r="BV100" s="61"/>
      <c r="BW100" s="9"/>
    </row>
    <row r="101" spans="13:75">
      <c r="M101" s="9"/>
      <c r="N101" s="9"/>
      <c r="P101" s="9"/>
      <c r="S101" s="9"/>
      <c r="T101" s="9"/>
      <c r="BE101" s="9"/>
      <c r="BF101" s="9"/>
      <c r="BJ101" s="15"/>
      <c r="BV101" s="61"/>
      <c r="BW101" s="9"/>
    </row>
    <row r="102" spans="13:75">
      <c r="M102" s="9"/>
      <c r="N102" s="9"/>
      <c r="P102" s="9"/>
      <c r="S102" s="9"/>
      <c r="T102" s="9"/>
      <c r="BE102" s="9"/>
      <c r="BF102" s="9"/>
      <c r="BJ102" s="15"/>
      <c r="BV102" s="61"/>
      <c r="BW102" s="9"/>
    </row>
    <row r="103" spans="13:75">
      <c r="M103" s="9"/>
      <c r="N103" s="9"/>
      <c r="P103" s="9"/>
      <c r="S103" s="9"/>
      <c r="T103" s="9"/>
      <c r="BE103" s="9"/>
      <c r="BF103" s="9"/>
      <c r="BJ103" s="15"/>
      <c r="BV103" s="61"/>
      <c r="BW103" s="9"/>
    </row>
    <row r="104" spans="13:75">
      <c r="M104" s="9"/>
      <c r="N104" s="9"/>
      <c r="P104" s="9"/>
      <c r="S104" s="9"/>
      <c r="T104" s="9"/>
      <c r="BE104" s="9"/>
      <c r="BF104" s="9"/>
      <c r="BJ104" s="15"/>
      <c r="BV104" s="61"/>
      <c r="BW104" s="9"/>
    </row>
    <row r="105" spans="13:75">
      <c r="M105" s="9"/>
      <c r="N105" s="9"/>
      <c r="P105" s="9"/>
      <c r="S105" s="9"/>
      <c r="T105" s="9"/>
      <c r="BE105" s="9"/>
      <c r="BF105" s="9"/>
      <c r="BJ105" s="15"/>
      <c r="BV105" s="61"/>
      <c r="BW105" s="9"/>
    </row>
    <row r="106" spans="13:75">
      <c r="M106" s="9"/>
      <c r="N106" s="9"/>
      <c r="P106" s="9"/>
      <c r="S106" s="9"/>
      <c r="T106" s="9"/>
      <c r="BE106" s="9"/>
      <c r="BF106" s="9"/>
      <c r="BJ106" s="15"/>
      <c r="BV106" s="61"/>
      <c r="BW106" s="9"/>
    </row>
    <row r="107" spans="13:75">
      <c r="M107" s="9"/>
      <c r="N107" s="9"/>
      <c r="P107" s="9"/>
      <c r="S107" s="9"/>
      <c r="T107" s="9"/>
      <c r="BE107" s="9"/>
      <c r="BF107" s="9"/>
      <c r="BJ107" s="15"/>
      <c r="BV107" s="61"/>
      <c r="BW107" s="9"/>
    </row>
    <row r="108" spans="13:75">
      <c r="M108" s="9"/>
      <c r="N108" s="9"/>
      <c r="P108" s="9"/>
      <c r="S108" s="9"/>
      <c r="T108" s="9"/>
      <c r="BE108" s="9"/>
      <c r="BF108" s="9"/>
      <c r="BJ108" s="15"/>
      <c r="BV108" s="61"/>
      <c r="BW108" s="9"/>
    </row>
    <row r="109" spans="13:75">
      <c r="M109" s="9"/>
      <c r="N109" s="9"/>
      <c r="P109" s="9"/>
      <c r="S109" s="9"/>
      <c r="T109" s="9"/>
      <c r="BE109" s="9"/>
      <c r="BF109" s="9"/>
      <c r="BJ109" s="15"/>
      <c r="BV109" s="61"/>
      <c r="BW109" s="9"/>
    </row>
    <row r="110" spans="13:75">
      <c r="M110" s="9"/>
      <c r="N110" s="9"/>
      <c r="P110" s="9"/>
      <c r="S110" s="9"/>
      <c r="T110" s="9"/>
      <c r="BE110" s="9"/>
      <c r="BF110" s="9"/>
      <c r="BJ110" s="15"/>
      <c r="BV110" s="61"/>
      <c r="BW110" s="9"/>
    </row>
    <row r="111" spans="13:75">
      <c r="M111" s="9"/>
      <c r="N111" s="9"/>
      <c r="P111" s="9"/>
      <c r="S111" s="9"/>
      <c r="T111" s="9"/>
      <c r="BE111" s="9"/>
      <c r="BF111" s="9"/>
      <c r="BJ111" s="15"/>
      <c r="BV111" s="61"/>
      <c r="BW111" s="9"/>
    </row>
    <row r="112" spans="13:75">
      <c r="M112" s="9"/>
      <c r="N112" s="9"/>
      <c r="P112" s="9"/>
      <c r="S112" s="9"/>
      <c r="T112" s="9"/>
      <c r="BE112" s="9"/>
      <c r="BF112" s="9"/>
      <c r="BJ112" s="15"/>
      <c r="BV112" s="61"/>
      <c r="BW112" s="9"/>
    </row>
    <row r="113" spans="13:75">
      <c r="M113" s="9"/>
      <c r="N113" s="9"/>
      <c r="P113" s="9"/>
      <c r="S113" s="9"/>
      <c r="T113" s="9"/>
      <c r="BE113" s="9"/>
      <c r="BF113" s="9"/>
      <c r="BJ113" s="15"/>
      <c r="BV113" s="61"/>
      <c r="BW113" s="9"/>
    </row>
    <row r="114" spans="13:75">
      <c r="M114" s="9"/>
      <c r="N114" s="9"/>
      <c r="P114" s="9"/>
      <c r="S114" s="9"/>
      <c r="T114" s="9"/>
      <c r="BE114" s="9"/>
      <c r="BF114" s="9"/>
      <c r="BJ114" s="15"/>
      <c r="BV114" s="61"/>
      <c r="BW114" s="9"/>
    </row>
    <row r="115" spans="13:75">
      <c r="M115" s="9"/>
      <c r="N115" s="9"/>
      <c r="P115" s="9"/>
      <c r="S115" s="9"/>
      <c r="T115" s="9"/>
      <c r="BE115" s="9"/>
      <c r="BF115" s="9"/>
      <c r="BJ115" s="15"/>
      <c r="BV115" s="61"/>
      <c r="BW115" s="9"/>
    </row>
    <row r="116" spans="13:75">
      <c r="M116" s="9"/>
      <c r="N116" s="9"/>
      <c r="P116" s="9"/>
      <c r="S116" s="9"/>
      <c r="T116" s="9"/>
      <c r="BE116" s="9"/>
      <c r="BF116" s="9"/>
      <c r="BJ116" s="15"/>
      <c r="BV116" s="61"/>
      <c r="BW116" s="9"/>
    </row>
    <row r="117" spans="13:75">
      <c r="M117" s="9"/>
      <c r="N117" s="9"/>
      <c r="P117" s="9"/>
      <c r="S117" s="9"/>
      <c r="T117" s="9"/>
      <c r="BE117" s="9"/>
      <c r="BF117" s="9"/>
      <c r="BJ117" s="15"/>
      <c r="BV117" s="61"/>
      <c r="BW117" s="9"/>
    </row>
    <row r="118" spans="13:75">
      <c r="M118" s="9"/>
      <c r="N118" s="9"/>
      <c r="P118" s="9"/>
      <c r="S118" s="9"/>
      <c r="T118" s="9"/>
      <c r="BE118" s="9"/>
      <c r="BF118" s="9"/>
      <c r="BJ118" s="15"/>
      <c r="BV118" s="61"/>
      <c r="BW118" s="9"/>
    </row>
    <row r="119" spans="13:75">
      <c r="M119" s="9"/>
      <c r="N119" s="9"/>
      <c r="P119" s="9"/>
      <c r="S119" s="9"/>
      <c r="T119" s="9"/>
      <c r="BE119" s="9"/>
      <c r="BF119" s="9"/>
      <c r="BJ119" s="15"/>
      <c r="BV119" s="61"/>
      <c r="BW119" s="9"/>
    </row>
    <row r="120" spans="13:75">
      <c r="M120" s="9"/>
      <c r="N120" s="9"/>
      <c r="P120" s="9"/>
      <c r="S120" s="9"/>
      <c r="T120" s="9"/>
      <c r="BE120" s="9"/>
      <c r="BF120" s="9"/>
      <c r="BJ120" s="15"/>
      <c r="BV120" s="61"/>
      <c r="BW120" s="9"/>
    </row>
    <row r="121" spans="13:75">
      <c r="M121" s="9"/>
      <c r="N121" s="9"/>
      <c r="P121" s="9"/>
      <c r="S121" s="9"/>
      <c r="T121" s="9"/>
      <c r="BE121" s="9"/>
      <c r="BF121" s="9"/>
      <c r="BJ121" s="15"/>
      <c r="BV121" s="61"/>
      <c r="BW121" s="9"/>
    </row>
    <row r="122" spans="13:75">
      <c r="M122" s="9"/>
      <c r="N122" s="9"/>
      <c r="P122" s="9"/>
      <c r="S122" s="9"/>
      <c r="T122" s="9"/>
      <c r="BE122" s="9"/>
      <c r="BF122" s="9"/>
      <c r="BJ122" s="15"/>
      <c r="BV122" s="61"/>
      <c r="BW122" s="9"/>
    </row>
    <row r="123" spans="13:75">
      <c r="M123" s="9"/>
      <c r="N123" s="9"/>
      <c r="P123" s="9"/>
      <c r="S123" s="9"/>
      <c r="T123" s="9"/>
      <c r="BE123" s="9"/>
      <c r="BF123" s="9"/>
      <c r="BJ123" s="15"/>
      <c r="BV123" s="61"/>
      <c r="BW123" s="9"/>
    </row>
    <row r="124" spans="13:75">
      <c r="M124" s="9"/>
      <c r="N124" s="9"/>
      <c r="P124" s="9"/>
      <c r="S124" s="9"/>
      <c r="T124" s="9"/>
      <c r="BE124" s="9"/>
      <c r="BF124" s="9"/>
      <c r="BJ124" s="15"/>
      <c r="BV124" s="61"/>
      <c r="BW124" s="9"/>
    </row>
    <row r="125" spans="13:75">
      <c r="M125" s="9"/>
      <c r="N125" s="9"/>
      <c r="P125" s="9"/>
      <c r="S125" s="9"/>
      <c r="T125" s="9"/>
      <c r="BE125" s="9"/>
      <c r="BF125" s="9"/>
      <c r="BJ125" s="15"/>
      <c r="BV125" s="61"/>
      <c r="BW125" s="9"/>
    </row>
    <row r="126" spans="13:75">
      <c r="M126" s="9"/>
      <c r="N126" s="9"/>
      <c r="P126" s="9"/>
      <c r="S126" s="9"/>
      <c r="T126" s="9"/>
      <c r="BE126" s="9"/>
      <c r="BF126" s="9"/>
      <c r="BJ126" s="15"/>
      <c r="BV126" s="61"/>
      <c r="BW126" s="9"/>
    </row>
    <row r="127" spans="13:75">
      <c r="M127" s="9"/>
      <c r="N127" s="9"/>
      <c r="P127" s="9"/>
      <c r="S127" s="9"/>
      <c r="T127" s="9"/>
      <c r="BE127" s="9"/>
      <c r="BF127" s="9"/>
      <c r="BJ127" s="15"/>
      <c r="BV127" s="61"/>
      <c r="BW127" s="9"/>
    </row>
    <row r="128" spans="13:75">
      <c r="M128" s="9"/>
      <c r="N128" s="9"/>
      <c r="P128" s="9"/>
      <c r="S128" s="9"/>
      <c r="T128" s="9"/>
      <c r="BE128" s="9"/>
      <c r="BF128" s="9"/>
      <c r="BJ128" s="15"/>
      <c r="BV128" s="61"/>
      <c r="BW128" s="9"/>
    </row>
    <row r="129" spans="13:75">
      <c r="M129" s="9"/>
      <c r="N129" s="9"/>
      <c r="P129" s="9"/>
      <c r="S129" s="9"/>
      <c r="T129" s="9"/>
      <c r="BE129" s="9"/>
      <c r="BF129" s="9"/>
      <c r="BJ129" s="15"/>
      <c r="BV129" s="61"/>
      <c r="BW129" s="9"/>
    </row>
    <row r="130" spans="13:75">
      <c r="M130" s="9"/>
      <c r="N130" s="9"/>
      <c r="P130" s="9"/>
      <c r="S130" s="9"/>
      <c r="T130" s="9"/>
      <c r="BE130" s="9"/>
      <c r="BF130" s="9"/>
      <c r="BJ130" s="15"/>
      <c r="BV130" s="61"/>
      <c r="BW130" s="9"/>
    </row>
    <row r="131" spans="13:75">
      <c r="M131" s="9"/>
      <c r="N131" s="9"/>
      <c r="P131" s="9"/>
      <c r="S131" s="9"/>
      <c r="T131" s="9"/>
      <c r="BE131" s="9"/>
      <c r="BF131" s="9"/>
      <c r="BJ131" s="15"/>
      <c r="BV131" s="61"/>
      <c r="BW131" s="9"/>
    </row>
    <row r="132" spans="13:75">
      <c r="M132" s="9"/>
      <c r="N132" s="9"/>
      <c r="P132" s="9"/>
      <c r="S132" s="9"/>
      <c r="T132" s="9"/>
      <c r="BE132" s="9"/>
      <c r="BF132" s="9"/>
      <c r="BJ132" s="15"/>
      <c r="BV132" s="61"/>
      <c r="BW132" s="9"/>
    </row>
    <row r="133" spans="13:75">
      <c r="M133" s="9"/>
      <c r="N133" s="9"/>
      <c r="P133" s="9"/>
      <c r="S133" s="9"/>
      <c r="T133" s="9"/>
      <c r="BE133" s="9"/>
      <c r="BF133" s="9"/>
      <c r="BJ133" s="15"/>
      <c r="BV133" s="61"/>
      <c r="BW133" s="9"/>
    </row>
    <row r="134" spans="13:75">
      <c r="M134" s="9"/>
      <c r="N134" s="9"/>
      <c r="P134" s="9"/>
      <c r="S134" s="9"/>
      <c r="T134" s="9"/>
      <c r="BE134" s="9"/>
      <c r="BF134" s="9"/>
      <c r="BJ134" s="15"/>
      <c r="BV134" s="61"/>
      <c r="BW134" s="9"/>
    </row>
    <row r="135" spans="13:75">
      <c r="M135" s="9"/>
      <c r="N135" s="9"/>
      <c r="P135" s="9"/>
      <c r="S135" s="9"/>
      <c r="T135" s="9"/>
      <c r="BE135" s="9"/>
      <c r="BF135" s="9"/>
      <c r="BJ135" s="15"/>
      <c r="BV135" s="61"/>
      <c r="BW135" s="9"/>
    </row>
    <row r="136" spans="13:75">
      <c r="M136" s="9"/>
      <c r="N136" s="9"/>
      <c r="P136" s="9"/>
      <c r="S136" s="9"/>
      <c r="T136" s="9"/>
      <c r="BE136" s="9"/>
      <c r="BF136" s="9"/>
      <c r="BJ136" s="15"/>
      <c r="BV136" s="61"/>
      <c r="BW136" s="9"/>
    </row>
    <row r="137" spans="13:75">
      <c r="M137" s="9"/>
      <c r="N137" s="9"/>
      <c r="P137" s="9"/>
      <c r="S137" s="9"/>
      <c r="T137" s="9"/>
      <c r="BE137" s="9"/>
      <c r="BF137" s="9"/>
      <c r="BJ137" s="15"/>
      <c r="BV137" s="61"/>
      <c r="BW137" s="9"/>
    </row>
    <row r="138" spans="13:75">
      <c r="M138" s="9"/>
      <c r="N138" s="9"/>
      <c r="P138" s="9"/>
      <c r="S138" s="9"/>
      <c r="T138" s="9"/>
      <c r="BE138" s="9"/>
      <c r="BF138" s="9"/>
      <c r="BJ138" s="15"/>
      <c r="BV138" s="61"/>
      <c r="BW138" s="9"/>
    </row>
    <row r="139" spans="13:75">
      <c r="M139" s="9"/>
      <c r="N139" s="9"/>
      <c r="P139" s="9"/>
      <c r="S139" s="9"/>
      <c r="T139" s="9"/>
      <c r="BE139" s="9"/>
      <c r="BF139" s="9"/>
      <c r="BJ139" s="15"/>
      <c r="BV139" s="61"/>
      <c r="BW139" s="9"/>
    </row>
    <row r="140" spans="13:75">
      <c r="M140" s="9"/>
      <c r="N140" s="9"/>
      <c r="P140" s="9"/>
      <c r="S140" s="9"/>
      <c r="T140" s="9"/>
      <c r="BE140" s="9"/>
      <c r="BF140" s="9"/>
      <c r="BJ140" s="15"/>
      <c r="BV140" s="61"/>
      <c r="BW140" s="9"/>
    </row>
    <row r="141" spans="13:75">
      <c r="M141" s="9"/>
      <c r="N141" s="9"/>
      <c r="P141" s="9"/>
      <c r="S141" s="9"/>
      <c r="T141" s="9"/>
      <c r="BE141" s="9"/>
      <c r="BF141" s="9"/>
      <c r="BJ141" s="15"/>
      <c r="BV141" s="61"/>
      <c r="BW141" s="9"/>
    </row>
    <row r="142" spans="13:75">
      <c r="M142" s="9"/>
      <c r="N142" s="9"/>
      <c r="P142" s="9"/>
      <c r="S142" s="9"/>
      <c r="T142" s="9"/>
      <c r="BE142" s="9"/>
      <c r="BF142" s="9"/>
      <c r="BJ142" s="15"/>
      <c r="BV142" s="61"/>
      <c r="BW142" s="9"/>
    </row>
    <row r="143" spans="13:75">
      <c r="M143" s="9"/>
      <c r="N143" s="9"/>
      <c r="P143" s="9"/>
      <c r="S143" s="9"/>
      <c r="T143" s="9"/>
      <c r="BE143" s="9"/>
      <c r="BF143" s="9"/>
      <c r="BJ143" s="15"/>
      <c r="BV143" s="61"/>
      <c r="BW143" s="9"/>
    </row>
    <row r="144" spans="13:75">
      <c r="M144" s="9"/>
      <c r="N144" s="9"/>
      <c r="P144" s="9"/>
      <c r="S144" s="9"/>
      <c r="T144" s="9"/>
      <c r="BE144" s="9"/>
      <c r="BF144" s="9"/>
      <c r="BJ144" s="15"/>
      <c r="BV144" s="61"/>
      <c r="BW144" s="9"/>
    </row>
    <row r="145" spans="13:75">
      <c r="M145" s="9"/>
      <c r="N145" s="9"/>
      <c r="P145" s="9"/>
      <c r="S145" s="9"/>
      <c r="T145" s="9"/>
      <c r="BE145" s="9"/>
      <c r="BF145" s="9"/>
      <c r="BJ145" s="15"/>
      <c r="BV145" s="61"/>
      <c r="BW145" s="9"/>
    </row>
    <row r="146" spans="13:75">
      <c r="M146" s="9"/>
      <c r="N146" s="9"/>
      <c r="P146" s="9"/>
      <c r="S146" s="9"/>
      <c r="T146" s="9"/>
      <c r="BE146" s="9"/>
      <c r="BF146" s="9"/>
      <c r="BJ146" s="15"/>
      <c r="BV146" s="61"/>
      <c r="BW146" s="9"/>
    </row>
    <row r="147" spans="13:75">
      <c r="M147" s="9"/>
      <c r="N147" s="9"/>
      <c r="P147" s="9"/>
      <c r="S147" s="9"/>
      <c r="T147" s="9"/>
      <c r="BE147" s="9"/>
      <c r="BF147" s="9"/>
      <c r="BJ147" s="15"/>
      <c r="BV147" s="61"/>
      <c r="BW147" s="9"/>
    </row>
    <row r="148" spans="13:75">
      <c r="M148" s="9"/>
      <c r="N148" s="9"/>
      <c r="P148" s="9"/>
      <c r="S148" s="9"/>
      <c r="T148" s="9"/>
      <c r="BE148" s="9"/>
      <c r="BF148" s="9"/>
      <c r="BJ148" s="15"/>
      <c r="BV148" s="61"/>
      <c r="BW148" s="9"/>
    </row>
    <row r="149" spans="13:75">
      <c r="M149" s="9"/>
      <c r="N149" s="9"/>
      <c r="P149" s="9"/>
      <c r="S149" s="9"/>
      <c r="T149" s="9"/>
      <c r="BE149" s="9"/>
      <c r="BF149" s="9"/>
      <c r="BJ149" s="15"/>
      <c r="BV149" s="61"/>
      <c r="BW149" s="9"/>
    </row>
    <row r="150" spans="13:75">
      <c r="M150" s="9"/>
      <c r="N150" s="9"/>
      <c r="P150" s="9"/>
      <c r="S150" s="9"/>
      <c r="T150" s="9"/>
      <c r="BE150" s="9"/>
      <c r="BF150" s="9"/>
      <c r="BJ150" s="15"/>
      <c r="BV150" s="61"/>
      <c r="BW150" s="9"/>
    </row>
    <row r="151" spans="13:75">
      <c r="M151" s="9"/>
      <c r="N151" s="9"/>
      <c r="P151" s="9"/>
      <c r="S151" s="9"/>
      <c r="T151" s="9"/>
      <c r="BE151" s="9"/>
      <c r="BF151" s="9"/>
      <c r="BJ151" s="15"/>
      <c r="BV151" s="61"/>
      <c r="BW151" s="9"/>
    </row>
    <row r="152" spans="13:75">
      <c r="M152" s="9"/>
      <c r="N152" s="9"/>
      <c r="P152" s="9"/>
      <c r="S152" s="9"/>
      <c r="T152" s="9"/>
      <c r="BE152" s="9"/>
      <c r="BF152" s="9"/>
      <c r="BJ152" s="15"/>
      <c r="BV152" s="61"/>
      <c r="BW152" s="9"/>
    </row>
    <row r="153" spans="13:75">
      <c r="M153" s="9"/>
      <c r="N153" s="9"/>
      <c r="P153" s="9"/>
      <c r="S153" s="9"/>
      <c r="T153" s="9"/>
      <c r="BE153" s="9"/>
      <c r="BF153" s="9"/>
      <c r="BJ153" s="15"/>
      <c r="BV153" s="61"/>
      <c r="BW153" s="9"/>
    </row>
    <row r="154" spans="13:75">
      <c r="M154" s="9"/>
      <c r="N154" s="9"/>
      <c r="P154" s="9"/>
      <c r="S154" s="9"/>
      <c r="T154" s="9"/>
      <c r="BE154" s="9"/>
      <c r="BF154" s="9"/>
      <c r="BJ154" s="15"/>
      <c r="BV154" s="61"/>
      <c r="BW154" s="9"/>
    </row>
    <row r="155" spans="13:75">
      <c r="M155" s="9"/>
      <c r="N155" s="9"/>
      <c r="P155" s="9"/>
      <c r="S155" s="9"/>
      <c r="T155" s="9"/>
      <c r="BE155" s="9"/>
      <c r="BF155" s="9"/>
      <c r="BJ155" s="15"/>
      <c r="BV155" s="61"/>
      <c r="BW155" s="9"/>
    </row>
    <row r="156" spans="13:75">
      <c r="M156" s="9"/>
      <c r="N156" s="9"/>
      <c r="P156" s="9"/>
      <c r="S156" s="9"/>
      <c r="T156" s="9"/>
      <c r="BE156" s="9"/>
      <c r="BF156" s="9"/>
      <c r="BJ156" s="15"/>
      <c r="BV156" s="61"/>
      <c r="BW156" s="9"/>
    </row>
    <row r="157" spans="13:75">
      <c r="M157" s="9"/>
      <c r="N157" s="9"/>
      <c r="P157" s="9"/>
      <c r="S157" s="9"/>
      <c r="T157" s="9"/>
      <c r="BE157" s="9"/>
      <c r="BF157" s="9"/>
      <c r="BJ157" s="15"/>
      <c r="BV157" s="61"/>
      <c r="BW157" s="9"/>
    </row>
    <row r="158" spans="13:75">
      <c r="M158" s="9"/>
      <c r="N158" s="9"/>
      <c r="P158" s="9"/>
      <c r="S158" s="9"/>
      <c r="T158" s="9"/>
      <c r="BE158" s="9"/>
      <c r="BF158" s="9"/>
      <c r="BJ158" s="15"/>
      <c r="BV158" s="61"/>
      <c r="BW158" s="9"/>
    </row>
    <row r="159" spans="13:75">
      <c r="M159" s="9"/>
      <c r="N159" s="9"/>
      <c r="P159" s="9"/>
      <c r="S159" s="9"/>
      <c r="T159" s="9"/>
      <c r="BE159" s="9"/>
      <c r="BF159" s="9"/>
      <c r="BJ159" s="15"/>
      <c r="BV159" s="61"/>
      <c r="BW159" s="9"/>
    </row>
    <row r="160" spans="13:75">
      <c r="M160" s="9"/>
      <c r="N160" s="9"/>
      <c r="P160" s="9"/>
      <c r="S160" s="9"/>
      <c r="T160" s="9"/>
      <c r="BE160" s="9"/>
      <c r="BF160" s="9"/>
      <c r="BJ160" s="15"/>
      <c r="BV160" s="61"/>
      <c r="BW160" s="9"/>
    </row>
    <row r="161" spans="13:75">
      <c r="M161" s="9"/>
      <c r="N161" s="9"/>
      <c r="P161" s="9"/>
      <c r="S161" s="9"/>
      <c r="T161" s="9"/>
      <c r="BE161" s="9"/>
      <c r="BF161" s="9"/>
      <c r="BJ161" s="15"/>
      <c r="BV161" s="61"/>
      <c r="BW161" s="9"/>
    </row>
    <row r="162" spans="13:75">
      <c r="M162" s="9"/>
      <c r="N162" s="9"/>
      <c r="P162" s="9"/>
      <c r="S162" s="9"/>
      <c r="T162" s="9"/>
      <c r="BE162" s="9"/>
      <c r="BF162" s="9"/>
      <c r="BJ162" s="15"/>
      <c r="BV162" s="61"/>
      <c r="BW162" s="9"/>
    </row>
    <row r="163" spans="13:75">
      <c r="M163" s="9"/>
      <c r="N163" s="9"/>
      <c r="P163" s="9"/>
      <c r="S163" s="9"/>
      <c r="T163" s="9"/>
      <c r="BE163" s="9"/>
      <c r="BF163" s="9"/>
      <c r="BJ163" s="15"/>
      <c r="BV163" s="61"/>
      <c r="BW163" s="9"/>
    </row>
    <row r="164" spans="13:75">
      <c r="M164" s="9"/>
      <c r="N164" s="9"/>
      <c r="P164" s="9"/>
      <c r="S164" s="9"/>
      <c r="T164" s="9"/>
      <c r="BE164" s="9"/>
      <c r="BF164" s="9"/>
      <c r="BJ164" s="15"/>
      <c r="BV164" s="61"/>
      <c r="BW164" s="9"/>
    </row>
    <row r="165" spans="13:75">
      <c r="M165" s="9"/>
      <c r="N165" s="9"/>
      <c r="P165" s="9"/>
      <c r="S165" s="9"/>
      <c r="T165" s="9"/>
      <c r="BE165" s="9"/>
      <c r="BF165" s="9"/>
      <c r="BJ165" s="15"/>
      <c r="BV165" s="61"/>
      <c r="BW165" s="9"/>
    </row>
    <row r="166" spans="13:75">
      <c r="M166" s="9"/>
      <c r="N166" s="9"/>
      <c r="P166" s="9"/>
      <c r="S166" s="9"/>
      <c r="T166" s="9"/>
      <c r="BE166" s="9"/>
      <c r="BF166" s="9"/>
      <c r="BJ166" s="15"/>
      <c r="BV166" s="61"/>
      <c r="BW166" s="9"/>
    </row>
    <row r="167" spans="13:75">
      <c r="M167" s="9"/>
      <c r="N167" s="9"/>
      <c r="P167" s="9"/>
      <c r="S167" s="9"/>
      <c r="T167" s="9"/>
      <c r="BE167" s="9"/>
      <c r="BF167" s="9"/>
      <c r="BJ167" s="15"/>
      <c r="BV167" s="61"/>
      <c r="BW167" s="9"/>
    </row>
    <row r="168" spans="13:75">
      <c r="M168" s="9"/>
      <c r="N168" s="9"/>
      <c r="P168" s="9"/>
      <c r="S168" s="9"/>
      <c r="T168" s="9"/>
      <c r="BE168" s="9"/>
      <c r="BF168" s="9"/>
      <c r="BJ168" s="15"/>
      <c r="BV168" s="61"/>
      <c r="BW168" s="9"/>
    </row>
    <row r="169" spans="13:75">
      <c r="M169" s="9"/>
      <c r="N169" s="9"/>
      <c r="P169" s="9"/>
      <c r="S169" s="9"/>
      <c r="T169" s="9"/>
      <c r="BE169" s="9"/>
      <c r="BF169" s="9"/>
      <c r="BJ169" s="15"/>
      <c r="BV169" s="61"/>
      <c r="BW169" s="9"/>
    </row>
    <row r="170" spans="13:75">
      <c r="M170" s="9"/>
      <c r="N170" s="9"/>
      <c r="P170" s="9"/>
      <c r="S170" s="9"/>
      <c r="T170" s="9"/>
      <c r="BE170" s="9"/>
      <c r="BF170" s="9"/>
      <c r="BJ170" s="15"/>
      <c r="BV170" s="61"/>
      <c r="BW170" s="9"/>
    </row>
    <row r="171" spans="13:75">
      <c r="M171" s="9"/>
      <c r="N171" s="9"/>
      <c r="P171" s="9"/>
      <c r="S171" s="9"/>
      <c r="T171" s="9"/>
      <c r="BE171" s="9"/>
      <c r="BF171" s="9"/>
      <c r="BJ171" s="15"/>
      <c r="BV171" s="61"/>
      <c r="BW171" s="9"/>
    </row>
    <row r="172" spans="13:75">
      <c r="M172" s="9"/>
      <c r="N172" s="9"/>
      <c r="P172" s="9"/>
      <c r="S172" s="9"/>
      <c r="T172" s="9"/>
      <c r="BE172" s="9"/>
      <c r="BF172" s="9"/>
      <c r="BJ172" s="15"/>
      <c r="BV172" s="61"/>
      <c r="BW172" s="9"/>
    </row>
    <row r="173" spans="13:75">
      <c r="M173" s="9"/>
      <c r="N173" s="9"/>
      <c r="P173" s="9"/>
      <c r="S173" s="9"/>
      <c r="T173" s="9"/>
      <c r="BE173" s="9"/>
      <c r="BF173" s="9"/>
      <c r="BJ173" s="15"/>
      <c r="BV173" s="61"/>
      <c r="BW173" s="9"/>
    </row>
    <row r="174" spans="13:75">
      <c r="M174" s="9"/>
      <c r="N174" s="9"/>
      <c r="P174" s="9"/>
      <c r="S174" s="9"/>
      <c r="T174" s="9"/>
      <c r="BE174" s="9"/>
      <c r="BF174" s="9"/>
      <c r="BJ174" s="15"/>
      <c r="BV174" s="61"/>
      <c r="BW174" s="9"/>
    </row>
    <row r="175" spans="13:75">
      <c r="M175" s="9"/>
      <c r="N175" s="9"/>
      <c r="P175" s="9"/>
      <c r="S175" s="9"/>
      <c r="T175" s="9"/>
      <c r="BE175" s="9"/>
      <c r="BF175" s="9"/>
      <c r="BJ175" s="15"/>
      <c r="BV175" s="61"/>
      <c r="BW175" s="9"/>
    </row>
    <row r="176" spans="13:75">
      <c r="M176" s="9"/>
      <c r="N176" s="9"/>
      <c r="P176" s="9"/>
      <c r="S176" s="9"/>
      <c r="T176" s="9"/>
      <c r="BE176" s="9"/>
      <c r="BF176" s="9"/>
      <c r="BJ176" s="15"/>
      <c r="BV176" s="61"/>
      <c r="BW176" s="9"/>
    </row>
    <row r="177" spans="13:75">
      <c r="M177" s="9"/>
      <c r="N177" s="9"/>
      <c r="P177" s="9"/>
      <c r="S177" s="9"/>
      <c r="T177" s="9"/>
      <c r="BE177" s="9"/>
      <c r="BF177" s="9"/>
      <c r="BJ177" s="15"/>
      <c r="BV177" s="61"/>
      <c r="BW177" s="9"/>
    </row>
    <row r="178" spans="13:75">
      <c r="M178" s="9"/>
      <c r="N178" s="9"/>
      <c r="P178" s="9"/>
      <c r="S178" s="9"/>
      <c r="T178" s="9"/>
      <c r="BE178" s="9"/>
      <c r="BF178" s="9"/>
      <c r="BJ178" s="15"/>
      <c r="BV178" s="61"/>
      <c r="BW178" s="9"/>
    </row>
    <row r="179" spans="13:75">
      <c r="M179" s="9"/>
      <c r="N179" s="9"/>
      <c r="P179" s="9"/>
      <c r="S179" s="9"/>
      <c r="T179" s="9"/>
      <c r="BE179" s="9"/>
      <c r="BF179" s="9"/>
      <c r="BJ179" s="15"/>
      <c r="BV179" s="61"/>
      <c r="BW179" s="9"/>
    </row>
    <row r="180" spans="13:75">
      <c r="M180" s="9"/>
      <c r="N180" s="9"/>
      <c r="P180" s="9"/>
      <c r="S180" s="9"/>
      <c r="T180" s="9"/>
      <c r="BE180" s="9"/>
      <c r="BF180" s="9"/>
      <c r="BJ180" s="15"/>
      <c r="BV180" s="61"/>
      <c r="BW180" s="9"/>
    </row>
    <row r="181" spans="13:75">
      <c r="M181" s="9"/>
      <c r="N181" s="9"/>
      <c r="P181" s="9"/>
      <c r="S181" s="9"/>
      <c r="T181" s="9"/>
      <c r="BE181" s="9"/>
      <c r="BF181" s="9"/>
      <c r="BJ181" s="15"/>
      <c r="BV181" s="61"/>
      <c r="BW181" s="9"/>
    </row>
    <row r="182" spans="13:75">
      <c r="M182" s="9"/>
      <c r="N182" s="9"/>
      <c r="P182" s="9"/>
      <c r="S182" s="9"/>
      <c r="T182" s="9"/>
      <c r="BE182" s="9"/>
      <c r="BF182" s="9"/>
      <c r="BJ182" s="15"/>
      <c r="BV182" s="61"/>
      <c r="BW182" s="9"/>
    </row>
    <row r="183" spans="13:75">
      <c r="M183" s="9"/>
      <c r="N183" s="9"/>
      <c r="P183" s="9"/>
      <c r="S183" s="9"/>
      <c r="T183" s="9"/>
      <c r="BE183" s="9"/>
      <c r="BF183" s="9"/>
      <c r="BJ183" s="15"/>
      <c r="BV183" s="61"/>
      <c r="BW183" s="9"/>
    </row>
    <row r="184" spans="13:75">
      <c r="M184" s="9"/>
      <c r="N184" s="9"/>
      <c r="P184" s="9"/>
      <c r="S184" s="9"/>
      <c r="T184" s="9"/>
      <c r="BE184" s="9"/>
      <c r="BF184" s="9"/>
      <c r="BJ184" s="15"/>
      <c r="BV184" s="61"/>
      <c r="BW184" s="9"/>
    </row>
    <row r="185" spans="13:75">
      <c r="M185" s="9"/>
      <c r="N185" s="9"/>
      <c r="P185" s="9"/>
      <c r="S185" s="9"/>
      <c r="T185" s="9"/>
      <c r="BE185" s="9"/>
      <c r="BF185" s="9"/>
      <c r="BJ185" s="15"/>
      <c r="BV185" s="61"/>
      <c r="BW185" s="9"/>
    </row>
    <row r="186" spans="13:75">
      <c r="M186" s="9"/>
      <c r="N186" s="9"/>
      <c r="P186" s="9"/>
      <c r="S186" s="9"/>
      <c r="T186" s="9"/>
      <c r="BE186" s="9"/>
      <c r="BF186" s="9"/>
      <c r="BJ186" s="15"/>
      <c r="BV186" s="61"/>
      <c r="BW186" s="9"/>
    </row>
    <row r="187" spans="13:75">
      <c r="M187" s="9"/>
      <c r="N187" s="9"/>
      <c r="P187" s="9"/>
      <c r="S187" s="9"/>
      <c r="T187" s="9"/>
      <c r="BE187" s="9"/>
      <c r="BF187" s="9"/>
      <c r="BJ187" s="15"/>
      <c r="BV187" s="61"/>
      <c r="BW187" s="9"/>
    </row>
    <row r="188" spans="13:75">
      <c r="M188" s="9"/>
      <c r="N188" s="9"/>
      <c r="P188" s="9"/>
      <c r="S188" s="9"/>
      <c r="T188" s="9"/>
      <c r="BE188" s="9"/>
      <c r="BF188" s="9"/>
      <c r="BJ188" s="15"/>
      <c r="BV188" s="61"/>
      <c r="BW188" s="9"/>
    </row>
    <row r="189" spans="13:75">
      <c r="M189" s="9"/>
      <c r="N189" s="9"/>
      <c r="P189" s="9"/>
      <c r="S189" s="9"/>
      <c r="T189" s="9"/>
      <c r="BE189" s="9"/>
      <c r="BF189" s="9"/>
      <c r="BJ189" s="15"/>
      <c r="BV189" s="61"/>
      <c r="BW189" s="9"/>
    </row>
    <row r="190" spans="13:75">
      <c r="M190" s="9"/>
      <c r="N190" s="9"/>
      <c r="P190" s="9"/>
      <c r="S190" s="9"/>
      <c r="T190" s="9"/>
      <c r="BE190" s="9"/>
      <c r="BF190" s="9"/>
      <c r="BJ190" s="15"/>
      <c r="BV190" s="61"/>
      <c r="BW190" s="9"/>
    </row>
    <row r="191" spans="13:75">
      <c r="M191" s="9"/>
      <c r="N191" s="9"/>
      <c r="P191" s="9"/>
      <c r="S191" s="9"/>
      <c r="T191" s="9"/>
      <c r="BE191" s="9"/>
      <c r="BF191" s="9"/>
      <c r="BJ191" s="15"/>
      <c r="BV191" s="61"/>
      <c r="BW191" s="9"/>
    </row>
    <row r="192" spans="13:75">
      <c r="M192" s="9"/>
      <c r="N192" s="9"/>
      <c r="P192" s="9"/>
      <c r="S192" s="9"/>
      <c r="T192" s="9"/>
      <c r="BE192" s="9"/>
      <c r="BF192" s="9"/>
      <c r="BJ192" s="15"/>
      <c r="BV192" s="61"/>
      <c r="BW192" s="9"/>
    </row>
    <row r="193" spans="13:75">
      <c r="M193" s="9"/>
      <c r="N193" s="9"/>
      <c r="P193" s="9"/>
      <c r="S193" s="9"/>
      <c r="T193" s="9"/>
      <c r="BE193" s="9"/>
      <c r="BF193" s="9"/>
      <c r="BJ193" s="15"/>
      <c r="BV193" s="61"/>
      <c r="BW193" s="9"/>
    </row>
    <row r="194" spans="13:75">
      <c r="M194" s="9"/>
      <c r="N194" s="9"/>
      <c r="P194" s="9"/>
      <c r="S194" s="9"/>
      <c r="T194" s="9"/>
      <c r="BE194" s="9"/>
      <c r="BF194" s="9"/>
      <c r="BJ194" s="15"/>
      <c r="BV194" s="61"/>
      <c r="BW194" s="9"/>
    </row>
    <row r="195" spans="13:75">
      <c r="M195" s="9"/>
      <c r="N195" s="9"/>
      <c r="P195" s="9"/>
      <c r="S195" s="9"/>
      <c r="T195" s="9"/>
      <c r="BE195" s="9"/>
      <c r="BF195" s="9"/>
      <c r="BJ195" s="15"/>
      <c r="BV195" s="61"/>
      <c r="BW195" s="9"/>
    </row>
    <row r="196" spans="13:75">
      <c r="M196" s="9"/>
      <c r="N196" s="9"/>
      <c r="P196" s="9"/>
      <c r="S196" s="9"/>
      <c r="T196" s="9"/>
      <c r="BE196" s="9"/>
      <c r="BF196" s="9"/>
      <c r="BJ196" s="15"/>
      <c r="BV196" s="61"/>
      <c r="BW196" s="9"/>
    </row>
    <row r="197" spans="13:75">
      <c r="M197" s="9"/>
      <c r="N197" s="9"/>
      <c r="P197" s="9"/>
      <c r="S197" s="9"/>
      <c r="T197" s="9"/>
      <c r="BE197" s="9"/>
      <c r="BF197" s="9"/>
      <c r="BJ197" s="15"/>
      <c r="BV197" s="61"/>
      <c r="BW197" s="9"/>
    </row>
    <row r="198" spans="13:75">
      <c r="M198" s="9"/>
      <c r="N198" s="9"/>
      <c r="P198" s="9"/>
      <c r="S198" s="9"/>
      <c r="T198" s="9"/>
      <c r="BE198" s="9"/>
      <c r="BF198" s="9"/>
      <c r="BJ198" s="15"/>
      <c r="BV198" s="61"/>
      <c r="BW198" s="9"/>
    </row>
    <row r="199" spans="13:75">
      <c r="M199" s="9"/>
      <c r="N199" s="9"/>
      <c r="P199" s="9"/>
      <c r="S199" s="9"/>
      <c r="T199" s="9"/>
      <c r="BE199" s="9"/>
      <c r="BF199" s="9"/>
      <c r="BJ199" s="15"/>
      <c r="BV199" s="61"/>
      <c r="BW199" s="9"/>
    </row>
    <row r="200" spans="13:75">
      <c r="M200" s="9"/>
      <c r="N200" s="9"/>
      <c r="P200" s="9"/>
      <c r="S200" s="9"/>
      <c r="T200" s="9"/>
      <c r="BE200" s="9"/>
      <c r="BF200" s="9"/>
      <c r="BJ200" s="15"/>
      <c r="BV200" s="61"/>
      <c r="BW200" s="9"/>
    </row>
    <row r="201" spans="13:75">
      <c r="M201" s="9"/>
      <c r="N201" s="9"/>
      <c r="P201" s="9"/>
      <c r="S201" s="9"/>
      <c r="T201" s="9"/>
      <c r="BE201" s="9"/>
      <c r="BF201" s="9"/>
      <c r="BJ201" s="15"/>
      <c r="BV201" s="61"/>
      <c r="BW201" s="9"/>
    </row>
    <row r="202" spans="13:75">
      <c r="M202" s="9"/>
      <c r="N202" s="9"/>
      <c r="P202" s="9"/>
      <c r="S202" s="9"/>
      <c r="T202" s="9"/>
      <c r="BE202" s="9"/>
      <c r="BF202" s="9"/>
      <c r="BJ202" s="15"/>
      <c r="BV202" s="61"/>
      <c r="BW202" s="9"/>
    </row>
    <row r="203" spans="13:75">
      <c r="M203" s="9"/>
      <c r="N203" s="9"/>
      <c r="P203" s="9"/>
      <c r="S203" s="9"/>
      <c r="T203" s="9"/>
      <c r="BE203" s="9"/>
      <c r="BF203" s="9"/>
      <c r="BJ203" s="15"/>
      <c r="BV203" s="61"/>
      <c r="BW203" s="9"/>
    </row>
    <row r="204" spans="13:75">
      <c r="M204" s="9"/>
      <c r="N204" s="9"/>
      <c r="P204" s="9"/>
      <c r="S204" s="9"/>
      <c r="T204" s="9"/>
      <c r="BE204" s="9"/>
      <c r="BF204" s="9"/>
      <c r="BJ204" s="15"/>
      <c r="BV204" s="61"/>
      <c r="BW204" s="9"/>
    </row>
    <row r="205" spans="13:75">
      <c r="M205" s="9"/>
      <c r="N205" s="9"/>
      <c r="P205" s="9"/>
      <c r="S205" s="9"/>
      <c r="T205" s="9"/>
      <c r="BE205" s="9"/>
      <c r="BF205" s="9"/>
      <c r="BJ205" s="15"/>
      <c r="BV205" s="61"/>
      <c r="BW205" s="9"/>
    </row>
    <row r="206" spans="13:75">
      <c r="M206" s="9"/>
      <c r="N206" s="9"/>
      <c r="P206" s="9"/>
      <c r="S206" s="9"/>
      <c r="T206" s="9"/>
      <c r="BE206" s="9"/>
      <c r="BF206" s="9"/>
      <c r="BJ206" s="15"/>
      <c r="BV206" s="61"/>
      <c r="BW206" s="9"/>
    </row>
    <row r="207" spans="13:75">
      <c r="M207" s="9"/>
      <c r="N207" s="9"/>
      <c r="P207" s="9"/>
      <c r="S207" s="9"/>
      <c r="T207" s="9"/>
      <c r="BE207" s="9"/>
      <c r="BF207" s="9"/>
      <c r="BJ207" s="15"/>
      <c r="BV207" s="61"/>
      <c r="BW207" s="9"/>
    </row>
    <row r="208" spans="13:75">
      <c r="M208" s="9"/>
      <c r="N208" s="9"/>
      <c r="P208" s="9"/>
      <c r="S208" s="9"/>
      <c r="T208" s="9"/>
      <c r="BE208" s="9"/>
      <c r="BF208" s="9"/>
      <c r="BJ208" s="15"/>
      <c r="BV208" s="61"/>
      <c r="BW208" s="9"/>
    </row>
    <row r="209" spans="13:75">
      <c r="M209" s="9"/>
      <c r="N209" s="9"/>
      <c r="P209" s="9"/>
      <c r="S209" s="9"/>
      <c r="T209" s="9"/>
      <c r="BE209" s="9"/>
      <c r="BF209" s="9"/>
      <c r="BJ209" s="15"/>
      <c r="BV209" s="61"/>
      <c r="BW209" s="9"/>
    </row>
    <row r="210" spans="13:75">
      <c r="M210" s="9"/>
      <c r="N210" s="9"/>
      <c r="P210" s="9"/>
      <c r="S210" s="9"/>
      <c r="T210" s="9"/>
      <c r="BE210" s="9"/>
      <c r="BF210" s="9"/>
      <c r="BJ210" s="15"/>
      <c r="BV210" s="61"/>
      <c r="BW210" s="9"/>
    </row>
    <row r="211" spans="13:75">
      <c r="M211" s="9"/>
      <c r="N211" s="9"/>
      <c r="P211" s="9"/>
      <c r="S211" s="9"/>
      <c r="T211" s="9"/>
      <c r="BE211" s="9"/>
      <c r="BF211" s="9"/>
      <c r="BJ211" s="15"/>
      <c r="BV211" s="61"/>
      <c r="BW211" s="9"/>
    </row>
    <row r="212" spans="13:75">
      <c r="M212" s="9"/>
      <c r="N212" s="9"/>
      <c r="P212" s="9"/>
      <c r="S212" s="9"/>
      <c r="T212" s="9"/>
      <c r="BE212" s="9"/>
      <c r="BF212" s="9"/>
      <c r="BJ212" s="15"/>
      <c r="BV212" s="61"/>
      <c r="BW212" s="9"/>
    </row>
    <row r="213" spans="13:75">
      <c r="M213" s="9"/>
      <c r="N213" s="9"/>
      <c r="P213" s="9"/>
      <c r="S213" s="9"/>
      <c r="T213" s="9"/>
      <c r="BE213" s="9"/>
      <c r="BF213" s="9"/>
      <c r="BJ213" s="15"/>
      <c r="BV213" s="61"/>
      <c r="BW213" s="9"/>
    </row>
    <row r="214" spans="13:75">
      <c r="M214" s="9"/>
      <c r="N214" s="9"/>
      <c r="P214" s="9"/>
      <c r="S214" s="9"/>
      <c r="T214" s="9"/>
      <c r="BE214" s="9"/>
      <c r="BF214" s="9"/>
      <c r="BJ214" s="15"/>
      <c r="BV214" s="61"/>
      <c r="BW214" s="9"/>
    </row>
    <row r="215" spans="13:75">
      <c r="M215" s="9"/>
      <c r="N215" s="9"/>
      <c r="P215" s="9"/>
      <c r="S215" s="9"/>
      <c r="T215" s="9"/>
      <c r="BE215" s="9"/>
      <c r="BF215" s="9"/>
      <c r="BJ215" s="15"/>
      <c r="BV215" s="61"/>
      <c r="BW215" s="9"/>
    </row>
    <row r="216" spans="13:75">
      <c r="M216" s="9"/>
      <c r="N216" s="9"/>
      <c r="P216" s="9"/>
      <c r="S216" s="9"/>
      <c r="T216" s="9"/>
      <c r="BE216" s="9"/>
      <c r="BF216" s="9"/>
      <c r="BJ216" s="15"/>
      <c r="BV216" s="61"/>
      <c r="BW216" s="9"/>
    </row>
    <row r="217" spans="13:75">
      <c r="M217" s="9"/>
      <c r="N217" s="9"/>
      <c r="P217" s="9"/>
      <c r="S217" s="9"/>
      <c r="T217" s="9"/>
      <c r="BE217" s="9"/>
      <c r="BF217" s="9"/>
      <c r="BJ217" s="15"/>
      <c r="BV217" s="61"/>
      <c r="BW217" s="9"/>
    </row>
    <row r="218" spans="13:75">
      <c r="M218" s="9"/>
      <c r="N218" s="9"/>
      <c r="P218" s="9"/>
      <c r="S218" s="9"/>
      <c r="T218" s="9"/>
      <c r="BE218" s="9"/>
      <c r="BF218" s="9"/>
      <c r="BJ218" s="15"/>
      <c r="BV218" s="61"/>
      <c r="BW218" s="9"/>
    </row>
    <row r="219" spans="13:75">
      <c r="M219" s="9"/>
      <c r="N219" s="9"/>
      <c r="P219" s="9"/>
      <c r="S219" s="9"/>
      <c r="T219" s="9"/>
      <c r="BE219" s="9"/>
      <c r="BF219" s="9"/>
      <c r="BJ219" s="15"/>
      <c r="BV219" s="61"/>
      <c r="BW219" s="9"/>
    </row>
    <row r="220" spans="13:75">
      <c r="M220" s="9"/>
      <c r="N220" s="9"/>
      <c r="P220" s="9"/>
      <c r="S220" s="9"/>
      <c r="T220" s="9"/>
      <c r="BE220" s="9"/>
      <c r="BF220" s="9"/>
      <c r="BJ220" s="15"/>
      <c r="BV220" s="61"/>
      <c r="BW220" s="9"/>
    </row>
    <row r="221" spans="13:75">
      <c r="M221" s="9"/>
      <c r="N221" s="9"/>
      <c r="P221" s="9"/>
      <c r="S221" s="9"/>
      <c r="T221" s="9"/>
      <c r="BE221" s="9"/>
      <c r="BF221" s="9"/>
      <c r="BJ221" s="15"/>
      <c r="BV221" s="61"/>
      <c r="BW221" s="9"/>
    </row>
    <row r="222" spans="13:75">
      <c r="M222" s="9"/>
      <c r="N222" s="9"/>
      <c r="P222" s="9"/>
      <c r="S222" s="9"/>
      <c r="T222" s="9"/>
      <c r="BE222" s="9"/>
      <c r="BF222" s="9"/>
      <c r="BJ222" s="15"/>
      <c r="BV222" s="61"/>
      <c r="BW222" s="9"/>
    </row>
    <row r="223" spans="13:75">
      <c r="M223" s="9"/>
      <c r="N223" s="9"/>
      <c r="P223" s="9"/>
      <c r="S223" s="9"/>
      <c r="T223" s="9"/>
      <c r="BE223" s="9"/>
      <c r="BF223" s="9"/>
      <c r="BJ223" s="15"/>
      <c r="BV223" s="61"/>
      <c r="BW223" s="9"/>
    </row>
    <row r="224" spans="13:75">
      <c r="M224" s="9"/>
      <c r="N224" s="9"/>
      <c r="P224" s="9"/>
      <c r="S224" s="9"/>
      <c r="T224" s="9"/>
      <c r="BE224" s="9"/>
      <c r="BF224" s="9"/>
      <c r="BJ224" s="15"/>
      <c r="BV224" s="61"/>
      <c r="BW224" s="9"/>
    </row>
    <row r="225" spans="13:75">
      <c r="M225" s="9"/>
      <c r="N225" s="9"/>
      <c r="P225" s="9"/>
      <c r="S225" s="9"/>
      <c r="T225" s="9"/>
      <c r="BE225" s="9"/>
      <c r="BF225" s="9"/>
      <c r="BJ225" s="15"/>
      <c r="BV225" s="61"/>
      <c r="BW225" s="9"/>
    </row>
    <row r="226" spans="13:75">
      <c r="M226" s="9"/>
      <c r="N226" s="9"/>
      <c r="P226" s="9"/>
      <c r="S226" s="9"/>
      <c r="T226" s="9"/>
      <c r="BE226" s="9"/>
      <c r="BF226" s="9"/>
      <c r="BJ226" s="15"/>
      <c r="BV226" s="61"/>
      <c r="BW226" s="9"/>
    </row>
    <row r="227" spans="13:75">
      <c r="M227" s="9"/>
      <c r="N227" s="9"/>
      <c r="P227" s="9"/>
      <c r="S227" s="9"/>
      <c r="T227" s="9"/>
      <c r="BE227" s="9"/>
      <c r="BF227" s="9"/>
      <c r="BJ227" s="15"/>
      <c r="BV227" s="61"/>
      <c r="BW227" s="9"/>
    </row>
    <row r="228" spans="13:75">
      <c r="M228" s="9"/>
      <c r="N228" s="9"/>
      <c r="P228" s="9"/>
      <c r="S228" s="9"/>
      <c r="T228" s="9"/>
      <c r="BE228" s="9"/>
      <c r="BF228" s="9"/>
      <c r="BJ228" s="15"/>
      <c r="BV228" s="61"/>
      <c r="BW228" s="9"/>
    </row>
    <row r="229" spans="13:75">
      <c r="M229" s="9"/>
      <c r="N229" s="9"/>
      <c r="P229" s="9"/>
      <c r="S229" s="9"/>
      <c r="T229" s="9"/>
      <c r="BE229" s="9"/>
      <c r="BF229" s="9"/>
      <c r="BJ229" s="15"/>
      <c r="BV229" s="61"/>
      <c r="BW229" s="9"/>
    </row>
    <row r="230" spans="13:75">
      <c r="M230" s="9"/>
      <c r="N230" s="9"/>
      <c r="P230" s="9"/>
      <c r="S230" s="9"/>
      <c r="T230" s="9"/>
      <c r="BE230" s="9"/>
      <c r="BF230" s="9"/>
      <c r="BJ230" s="15"/>
      <c r="BV230" s="61"/>
      <c r="BW230" s="9"/>
    </row>
    <row r="231" spans="13:75">
      <c r="M231" s="9"/>
      <c r="N231" s="9"/>
      <c r="P231" s="9"/>
      <c r="S231" s="9"/>
      <c r="T231" s="9"/>
      <c r="BE231" s="9"/>
      <c r="BF231" s="9"/>
      <c r="BJ231" s="15"/>
      <c r="BV231" s="61"/>
      <c r="BW231" s="9"/>
    </row>
    <row r="232" spans="13:75">
      <c r="M232" s="9"/>
      <c r="N232" s="9"/>
      <c r="P232" s="9"/>
      <c r="S232" s="9"/>
      <c r="T232" s="9"/>
      <c r="BE232" s="9"/>
      <c r="BF232" s="9"/>
      <c r="BJ232" s="15"/>
      <c r="BV232" s="61"/>
      <c r="BW232" s="9"/>
    </row>
    <row r="233" spans="13:75">
      <c r="M233" s="9"/>
      <c r="N233" s="9"/>
      <c r="P233" s="9"/>
      <c r="S233" s="9"/>
      <c r="T233" s="9"/>
      <c r="BE233" s="9"/>
      <c r="BF233" s="9"/>
      <c r="BJ233" s="15"/>
      <c r="BV233" s="61"/>
      <c r="BW233" s="9"/>
    </row>
    <row r="234" spans="13:75">
      <c r="M234" s="9"/>
      <c r="N234" s="9"/>
      <c r="P234" s="9"/>
      <c r="S234" s="9"/>
      <c r="T234" s="9"/>
      <c r="BE234" s="9"/>
      <c r="BF234" s="9"/>
      <c r="BJ234" s="15"/>
      <c r="BV234" s="61"/>
      <c r="BW234" s="9"/>
    </row>
    <row r="235" spans="13:75">
      <c r="M235" s="9"/>
      <c r="N235" s="9"/>
      <c r="P235" s="9"/>
      <c r="S235" s="9"/>
      <c r="T235" s="9"/>
      <c r="BE235" s="9"/>
      <c r="BF235" s="9"/>
      <c r="BJ235" s="15"/>
      <c r="BV235" s="61"/>
      <c r="BW235" s="9"/>
    </row>
    <row r="236" spans="13:75">
      <c r="M236" s="9"/>
      <c r="N236" s="9"/>
      <c r="P236" s="9"/>
      <c r="S236" s="9"/>
      <c r="T236" s="9"/>
      <c r="BE236" s="9"/>
      <c r="BF236" s="9"/>
      <c r="BJ236" s="15"/>
      <c r="BV236" s="61"/>
      <c r="BW236" s="9"/>
    </row>
    <row r="237" spans="13:75">
      <c r="M237" s="9"/>
      <c r="N237" s="9"/>
      <c r="P237" s="9"/>
      <c r="S237" s="9"/>
      <c r="T237" s="9"/>
      <c r="BE237" s="9"/>
      <c r="BF237" s="9"/>
      <c r="BJ237" s="15"/>
      <c r="BV237" s="61"/>
      <c r="BW237" s="9"/>
    </row>
    <row r="238" spans="13:75">
      <c r="M238" s="9"/>
      <c r="N238" s="9"/>
      <c r="P238" s="9"/>
      <c r="S238" s="9"/>
      <c r="T238" s="9"/>
      <c r="BE238" s="9"/>
      <c r="BF238" s="9"/>
      <c r="BJ238" s="15"/>
      <c r="BV238" s="61"/>
      <c r="BW238" s="9"/>
    </row>
    <row r="239" spans="13:75">
      <c r="M239" s="9"/>
      <c r="N239" s="9"/>
      <c r="P239" s="9"/>
      <c r="S239" s="9"/>
      <c r="T239" s="9"/>
      <c r="BE239" s="9"/>
      <c r="BF239" s="9"/>
      <c r="BJ239" s="15"/>
      <c r="BV239" s="61"/>
      <c r="BW239" s="9"/>
    </row>
    <row r="240" spans="13:75">
      <c r="M240" s="9"/>
      <c r="N240" s="9"/>
      <c r="P240" s="9"/>
      <c r="S240" s="9"/>
      <c r="T240" s="9"/>
      <c r="BE240" s="9"/>
      <c r="BF240" s="9"/>
      <c r="BJ240" s="15"/>
      <c r="BV240" s="61"/>
      <c r="BW240" s="9"/>
    </row>
    <row r="241" spans="13:75">
      <c r="M241" s="9"/>
      <c r="N241" s="9"/>
      <c r="P241" s="9"/>
      <c r="S241" s="9"/>
      <c r="T241" s="9"/>
      <c r="BE241" s="9"/>
      <c r="BF241" s="9"/>
      <c r="BJ241" s="15"/>
      <c r="BV241" s="61"/>
      <c r="BW241" s="9"/>
    </row>
    <row r="242" spans="13:75">
      <c r="M242" s="9"/>
      <c r="N242" s="9"/>
      <c r="P242" s="9"/>
      <c r="S242" s="9"/>
      <c r="T242" s="9"/>
      <c r="BE242" s="9"/>
      <c r="BF242" s="9"/>
      <c r="BJ242" s="15"/>
      <c r="BV242" s="61"/>
      <c r="BW242" s="9"/>
    </row>
    <row r="243" spans="13:75">
      <c r="M243" s="9"/>
      <c r="N243" s="9"/>
      <c r="P243" s="9"/>
      <c r="S243" s="9"/>
      <c r="T243" s="9"/>
      <c r="BE243" s="9"/>
      <c r="BF243" s="9"/>
      <c r="BJ243" s="15"/>
      <c r="BV243" s="61"/>
      <c r="BW243" s="9"/>
    </row>
    <row r="244" spans="13:75">
      <c r="M244" s="9"/>
      <c r="N244" s="9"/>
      <c r="P244" s="9"/>
      <c r="S244" s="9"/>
      <c r="T244" s="9"/>
      <c r="BE244" s="9"/>
      <c r="BF244" s="9"/>
      <c r="BJ244" s="15"/>
      <c r="BV244" s="61"/>
      <c r="BW244" s="9"/>
    </row>
    <row r="245" spans="13:75">
      <c r="M245" s="9"/>
      <c r="N245" s="9"/>
      <c r="P245" s="9"/>
      <c r="S245" s="9"/>
      <c r="T245" s="9"/>
      <c r="BE245" s="9"/>
      <c r="BF245" s="9"/>
      <c r="BJ245" s="15"/>
      <c r="BV245" s="61"/>
      <c r="BW245" s="9"/>
    </row>
    <row r="246" spans="13:75">
      <c r="M246" s="9"/>
      <c r="N246" s="9"/>
      <c r="P246" s="9"/>
      <c r="S246" s="9"/>
      <c r="T246" s="9"/>
      <c r="BE246" s="9"/>
      <c r="BF246" s="9"/>
      <c r="BJ246" s="15"/>
      <c r="BV246" s="61"/>
      <c r="BW246" s="9"/>
    </row>
    <row r="247" spans="13:75">
      <c r="M247" s="9"/>
      <c r="N247" s="9"/>
      <c r="P247" s="9"/>
      <c r="S247" s="9"/>
      <c r="T247" s="9"/>
      <c r="BE247" s="9"/>
      <c r="BF247" s="9"/>
      <c r="BJ247" s="15"/>
      <c r="BV247" s="61"/>
      <c r="BW247" s="9"/>
    </row>
    <row r="248" spans="13:75">
      <c r="M248" s="9"/>
      <c r="N248" s="9"/>
      <c r="P248" s="9"/>
      <c r="S248" s="9"/>
      <c r="T248" s="9"/>
      <c r="BE248" s="9"/>
      <c r="BF248" s="9"/>
      <c r="BJ248" s="15"/>
      <c r="BV248" s="61"/>
      <c r="BW248" s="9"/>
    </row>
    <row r="249" spans="13:75">
      <c r="M249" s="9"/>
      <c r="N249" s="9"/>
      <c r="P249" s="9"/>
      <c r="S249" s="9"/>
      <c r="T249" s="9"/>
      <c r="BE249" s="9"/>
      <c r="BF249" s="9"/>
      <c r="BJ249" s="15"/>
      <c r="BV249" s="61"/>
      <c r="BW249" s="9"/>
    </row>
    <row r="250" spans="13:75">
      <c r="M250" s="9"/>
      <c r="N250" s="9"/>
      <c r="P250" s="9"/>
      <c r="S250" s="9"/>
      <c r="T250" s="9"/>
      <c r="BE250" s="9"/>
      <c r="BF250" s="9"/>
      <c r="BJ250" s="15"/>
      <c r="BV250" s="61"/>
      <c r="BW250" s="9"/>
    </row>
    <row r="251" spans="13:75">
      <c r="M251" s="9"/>
      <c r="N251" s="9"/>
      <c r="P251" s="9"/>
      <c r="S251" s="9"/>
      <c r="T251" s="9"/>
      <c r="BE251" s="9"/>
      <c r="BF251" s="9"/>
      <c r="BJ251" s="15"/>
      <c r="BV251" s="61"/>
      <c r="BW251" s="9"/>
    </row>
    <row r="252" spans="13:75">
      <c r="M252" s="9"/>
      <c r="N252" s="9"/>
      <c r="P252" s="9"/>
      <c r="S252" s="9"/>
      <c r="T252" s="9"/>
      <c r="BE252" s="9"/>
      <c r="BF252" s="9"/>
      <c r="BJ252" s="15"/>
      <c r="BV252" s="61"/>
      <c r="BW252" s="9"/>
    </row>
    <row r="253" spans="13:75">
      <c r="M253" s="9"/>
      <c r="N253" s="9"/>
      <c r="P253" s="9"/>
      <c r="S253" s="9"/>
      <c r="T253" s="9"/>
      <c r="BE253" s="9"/>
      <c r="BF253" s="9"/>
      <c r="BJ253" s="15"/>
      <c r="BV253" s="61"/>
      <c r="BW253" s="9"/>
    </row>
    <row r="254" spans="13:75">
      <c r="M254" s="9"/>
      <c r="N254" s="9"/>
      <c r="P254" s="9"/>
      <c r="S254" s="9"/>
      <c r="T254" s="9"/>
      <c r="BE254" s="9"/>
      <c r="BF254" s="9"/>
      <c r="BJ254" s="15"/>
      <c r="BV254" s="61"/>
      <c r="BW254" s="9"/>
    </row>
    <row r="255" spans="13:75">
      <c r="M255" s="9"/>
      <c r="N255" s="9"/>
      <c r="P255" s="9"/>
      <c r="S255" s="9"/>
      <c r="T255" s="9"/>
      <c r="BE255" s="9"/>
      <c r="BF255" s="9"/>
      <c r="BJ255" s="15"/>
      <c r="BV255" s="61"/>
      <c r="BW255" s="9"/>
    </row>
    <row r="256" spans="13:75">
      <c r="M256" s="9"/>
      <c r="N256" s="9"/>
      <c r="P256" s="9"/>
      <c r="S256" s="9"/>
      <c r="T256" s="9"/>
      <c r="BE256" s="9"/>
      <c r="BF256" s="9"/>
      <c r="BJ256" s="15"/>
      <c r="BV256" s="61"/>
      <c r="BW256" s="9"/>
    </row>
    <row r="257" spans="13:75">
      <c r="M257" s="9"/>
      <c r="N257" s="9"/>
      <c r="P257" s="9"/>
      <c r="S257" s="9"/>
      <c r="T257" s="9"/>
      <c r="BE257" s="9"/>
      <c r="BF257" s="9"/>
      <c r="BJ257" s="15"/>
      <c r="BV257" s="61"/>
      <c r="BW257" s="9"/>
    </row>
    <row r="258" spans="13:75">
      <c r="M258" s="9"/>
      <c r="N258" s="9"/>
      <c r="P258" s="9"/>
      <c r="S258" s="9"/>
      <c r="T258" s="9"/>
      <c r="BE258" s="9"/>
      <c r="BF258" s="9"/>
      <c r="BJ258" s="15"/>
      <c r="BV258" s="61"/>
      <c r="BW258" s="9"/>
    </row>
    <row r="259" spans="13:75">
      <c r="M259" s="9"/>
      <c r="N259" s="9"/>
      <c r="P259" s="9"/>
      <c r="S259" s="9"/>
      <c r="T259" s="9"/>
      <c r="BE259" s="9"/>
      <c r="BF259" s="9"/>
      <c r="BJ259" s="15"/>
      <c r="BV259" s="61"/>
      <c r="BW259" s="9"/>
    </row>
    <row r="260" spans="13:75">
      <c r="M260" s="9"/>
      <c r="N260" s="9"/>
      <c r="P260" s="9"/>
      <c r="S260" s="9"/>
      <c r="T260" s="9"/>
      <c r="BE260" s="9"/>
      <c r="BF260" s="9"/>
      <c r="BJ260" s="15"/>
      <c r="BV260" s="61"/>
      <c r="BW260" s="9"/>
    </row>
    <row r="261" spans="13:75">
      <c r="M261" s="9"/>
      <c r="N261" s="9"/>
      <c r="P261" s="9"/>
      <c r="S261" s="9"/>
      <c r="T261" s="9"/>
      <c r="BE261" s="9"/>
      <c r="BF261" s="9"/>
      <c r="BJ261" s="15"/>
      <c r="BV261" s="61"/>
      <c r="BW261" s="9"/>
    </row>
    <row r="262" spans="13:75">
      <c r="M262" s="9"/>
      <c r="N262" s="9"/>
      <c r="P262" s="9"/>
      <c r="S262" s="9"/>
      <c r="T262" s="9"/>
      <c r="BE262" s="9"/>
      <c r="BF262" s="9"/>
      <c r="BJ262" s="15"/>
      <c r="BV262" s="61"/>
      <c r="BW262" s="9"/>
    </row>
    <row r="263" spans="13:75">
      <c r="M263" s="9"/>
      <c r="N263" s="9"/>
      <c r="P263" s="9"/>
      <c r="S263" s="9"/>
      <c r="T263" s="9"/>
      <c r="BE263" s="9"/>
      <c r="BF263" s="9"/>
      <c r="BJ263" s="15"/>
      <c r="BV263" s="61"/>
      <c r="BW263" s="9"/>
    </row>
    <row r="264" spans="13:75">
      <c r="M264" s="9"/>
      <c r="N264" s="9"/>
      <c r="P264" s="9"/>
      <c r="S264" s="9"/>
      <c r="T264" s="9"/>
      <c r="BE264" s="9"/>
      <c r="BF264" s="9"/>
      <c r="BJ264" s="15"/>
      <c r="BV264" s="61"/>
      <c r="BW264" s="9"/>
    </row>
    <row r="265" spans="13:75">
      <c r="M265" s="9"/>
      <c r="N265" s="9"/>
      <c r="P265" s="9"/>
      <c r="S265" s="9"/>
      <c r="T265" s="9"/>
      <c r="BE265" s="9"/>
      <c r="BF265" s="9"/>
      <c r="BJ265" s="15"/>
      <c r="BV265" s="61"/>
      <c r="BW265" s="9"/>
    </row>
    <row r="266" spans="13:75">
      <c r="M266" s="9"/>
      <c r="N266" s="9"/>
      <c r="P266" s="9"/>
      <c r="S266" s="9"/>
      <c r="T266" s="9"/>
      <c r="BE266" s="9"/>
      <c r="BF266" s="9"/>
      <c r="BJ266" s="15"/>
      <c r="BV266" s="61"/>
      <c r="BW266" s="9"/>
    </row>
    <row r="267" spans="13:75">
      <c r="M267" s="9"/>
      <c r="N267" s="9"/>
      <c r="P267" s="9"/>
      <c r="S267" s="9"/>
      <c r="T267" s="9"/>
      <c r="BE267" s="9"/>
      <c r="BF267" s="9"/>
      <c r="BJ267" s="15"/>
      <c r="BV267" s="61"/>
      <c r="BW267" s="9"/>
    </row>
    <row r="268" spans="13:75">
      <c r="M268" s="9"/>
      <c r="N268" s="9"/>
      <c r="P268" s="9"/>
      <c r="S268" s="9"/>
      <c r="T268" s="9"/>
      <c r="BE268" s="9"/>
      <c r="BF268" s="9"/>
      <c r="BJ268" s="15"/>
      <c r="BV268" s="61"/>
      <c r="BW268" s="9"/>
    </row>
    <row r="269" spans="13:75">
      <c r="M269" s="9"/>
      <c r="N269" s="9"/>
      <c r="P269" s="9"/>
      <c r="S269" s="9"/>
      <c r="T269" s="9"/>
      <c r="BE269" s="9"/>
      <c r="BF269" s="9"/>
      <c r="BJ269" s="15"/>
      <c r="BV269" s="61"/>
      <c r="BW269" s="9"/>
    </row>
    <row r="270" spans="13:75">
      <c r="M270" s="9"/>
      <c r="N270" s="9"/>
      <c r="P270" s="9"/>
      <c r="S270" s="9"/>
      <c r="T270" s="9"/>
      <c r="BE270" s="9"/>
      <c r="BF270" s="9"/>
      <c r="BJ270" s="15"/>
      <c r="BV270" s="61"/>
      <c r="BW270" s="9"/>
    </row>
    <row r="271" spans="13:75">
      <c r="M271" s="9"/>
      <c r="N271" s="9"/>
      <c r="P271" s="9"/>
      <c r="S271" s="9"/>
      <c r="T271" s="9"/>
      <c r="BE271" s="9"/>
      <c r="BF271" s="9"/>
      <c r="BJ271" s="15"/>
      <c r="BV271" s="61"/>
      <c r="BW271" s="9"/>
    </row>
    <row r="272" spans="13:75">
      <c r="M272" s="9"/>
      <c r="N272" s="9"/>
      <c r="P272" s="9"/>
      <c r="S272" s="9"/>
      <c r="T272" s="9"/>
      <c r="BE272" s="9"/>
      <c r="BF272" s="9"/>
      <c r="BJ272" s="15"/>
      <c r="BV272" s="61"/>
      <c r="BW272" s="9"/>
    </row>
    <row r="273" spans="13:75">
      <c r="M273" s="9"/>
      <c r="N273" s="9"/>
      <c r="P273" s="9"/>
      <c r="S273" s="9"/>
      <c r="T273" s="9"/>
      <c r="BE273" s="9"/>
      <c r="BF273" s="9"/>
      <c r="BJ273" s="15"/>
      <c r="BV273" s="61"/>
      <c r="BW273" s="9"/>
    </row>
    <row r="274" spans="13:75">
      <c r="M274" s="9"/>
      <c r="N274" s="9"/>
      <c r="P274" s="9"/>
      <c r="S274" s="9"/>
      <c r="T274" s="9"/>
      <c r="BE274" s="9"/>
      <c r="BF274" s="9"/>
      <c r="BJ274" s="15"/>
      <c r="BV274" s="61"/>
      <c r="BW274" s="9"/>
    </row>
    <row r="275" spans="13:75">
      <c r="M275" s="9"/>
      <c r="N275" s="9"/>
      <c r="P275" s="9"/>
      <c r="S275" s="9"/>
      <c r="T275" s="9"/>
      <c r="BE275" s="9"/>
      <c r="BF275" s="9"/>
      <c r="BJ275" s="15"/>
      <c r="BV275" s="61"/>
      <c r="BW275" s="9"/>
    </row>
    <row r="276" spans="13:75">
      <c r="M276" s="9"/>
      <c r="N276" s="9"/>
      <c r="P276" s="9"/>
      <c r="S276" s="9"/>
      <c r="T276" s="9"/>
      <c r="BE276" s="9"/>
      <c r="BF276" s="9"/>
      <c r="BJ276" s="15"/>
      <c r="BV276" s="61"/>
      <c r="BW276" s="9"/>
    </row>
    <row r="277" spans="13:75">
      <c r="M277" s="9"/>
      <c r="N277" s="9"/>
      <c r="P277" s="9"/>
      <c r="S277" s="9"/>
      <c r="T277" s="9"/>
      <c r="BE277" s="9"/>
      <c r="BF277" s="9"/>
      <c r="BJ277" s="15"/>
      <c r="BV277" s="61"/>
      <c r="BW277" s="9"/>
    </row>
    <row r="278" spans="13:75">
      <c r="M278" s="9"/>
      <c r="N278" s="9"/>
      <c r="P278" s="9"/>
      <c r="S278" s="9"/>
      <c r="T278" s="9"/>
      <c r="BE278" s="9"/>
      <c r="BF278" s="9"/>
      <c r="BJ278" s="15"/>
      <c r="BV278" s="61"/>
      <c r="BW278" s="9"/>
    </row>
    <row r="279" spans="13:75">
      <c r="M279" s="9"/>
      <c r="N279" s="9"/>
      <c r="P279" s="9"/>
      <c r="S279" s="9"/>
      <c r="T279" s="9"/>
      <c r="BE279" s="9"/>
      <c r="BF279" s="9"/>
      <c r="BJ279" s="15"/>
      <c r="BV279" s="61"/>
      <c r="BW279" s="9"/>
    </row>
    <row r="280" spans="13:75">
      <c r="M280" s="9"/>
      <c r="N280" s="9"/>
      <c r="P280" s="9"/>
      <c r="S280" s="9"/>
      <c r="T280" s="9"/>
      <c r="BE280" s="9"/>
      <c r="BF280" s="9"/>
      <c r="BJ280" s="15"/>
      <c r="BV280" s="61"/>
      <c r="BW280" s="9"/>
    </row>
    <row r="281" spans="13:75">
      <c r="M281" s="9"/>
      <c r="N281" s="9"/>
      <c r="P281" s="9"/>
      <c r="S281" s="9"/>
      <c r="T281" s="9"/>
      <c r="BE281" s="9"/>
      <c r="BF281" s="9"/>
      <c r="BJ281" s="15"/>
      <c r="BV281" s="61"/>
      <c r="BW281" s="9"/>
    </row>
    <row r="282" spans="13:75">
      <c r="M282" s="9"/>
      <c r="N282" s="9"/>
      <c r="P282" s="9"/>
      <c r="S282" s="9"/>
      <c r="T282" s="9"/>
      <c r="BE282" s="9"/>
      <c r="BF282" s="9"/>
      <c r="BJ282" s="15"/>
      <c r="BV282" s="61"/>
      <c r="BW282" s="9"/>
    </row>
    <row r="283" spans="13:75">
      <c r="M283" s="9"/>
      <c r="N283" s="9"/>
      <c r="P283" s="9"/>
      <c r="S283" s="9"/>
      <c r="T283" s="9"/>
      <c r="BE283" s="9"/>
      <c r="BF283" s="9"/>
      <c r="BJ283" s="15"/>
      <c r="BV283" s="61"/>
      <c r="BW283" s="9"/>
    </row>
    <row r="284" spans="13:75">
      <c r="M284" s="9"/>
      <c r="N284" s="9"/>
      <c r="P284" s="9"/>
      <c r="S284" s="9"/>
      <c r="T284" s="9"/>
      <c r="BE284" s="9"/>
      <c r="BF284" s="9"/>
      <c r="BJ284" s="15"/>
      <c r="BV284" s="61"/>
      <c r="BW284" s="9"/>
    </row>
    <row r="285" spans="13:75">
      <c r="M285" s="9"/>
      <c r="N285" s="9"/>
      <c r="P285" s="9"/>
      <c r="S285" s="9"/>
      <c r="T285" s="9"/>
      <c r="BE285" s="9"/>
      <c r="BF285" s="9"/>
      <c r="BJ285" s="15"/>
      <c r="BV285" s="61"/>
      <c r="BW285" s="9"/>
    </row>
    <row r="286" spans="13:75">
      <c r="M286" s="9"/>
      <c r="N286" s="9"/>
      <c r="P286" s="9"/>
      <c r="S286" s="9"/>
      <c r="T286" s="9"/>
      <c r="BE286" s="9"/>
      <c r="BF286" s="9"/>
      <c r="BJ286" s="15"/>
      <c r="BV286" s="61"/>
      <c r="BW286" s="9"/>
    </row>
    <row r="287" spans="13:75">
      <c r="M287" s="9"/>
      <c r="N287" s="9"/>
      <c r="P287" s="9"/>
      <c r="S287" s="9"/>
      <c r="T287" s="9"/>
      <c r="BE287" s="9"/>
      <c r="BF287" s="9"/>
      <c r="BJ287" s="15"/>
      <c r="BV287" s="61"/>
      <c r="BW287" s="9"/>
    </row>
    <row r="288" spans="13:75">
      <c r="M288" s="9"/>
      <c r="N288" s="9"/>
      <c r="P288" s="9"/>
      <c r="S288" s="9"/>
      <c r="T288" s="9"/>
      <c r="BE288" s="9"/>
      <c r="BF288" s="9"/>
      <c r="BJ288" s="15"/>
      <c r="BV288" s="61"/>
      <c r="BW288" s="9"/>
    </row>
    <row r="289" spans="13:75">
      <c r="M289" s="9"/>
      <c r="N289" s="9"/>
      <c r="P289" s="9"/>
      <c r="S289" s="9"/>
      <c r="T289" s="9"/>
      <c r="BE289" s="9"/>
      <c r="BF289" s="9"/>
      <c r="BJ289" s="15"/>
      <c r="BV289" s="61"/>
      <c r="BW289" s="9"/>
    </row>
    <row r="290" spans="13:75">
      <c r="M290" s="9"/>
      <c r="N290" s="9"/>
      <c r="P290" s="9"/>
      <c r="S290" s="9"/>
      <c r="T290" s="9"/>
      <c r="BE290" s="9"/>
      <c r="BF290" s="9"/>
      <c r="BJ290" s="15"/>
      <c r="BV290" s="61"/>
      <c r="BW290" s="9"/>
    </row>
    <row r="291" spans="13:75">
      <c r="M291" s="9"/>
      <c r="N291" s="9"/>
      <c r="P291" s="9"/>
      <c r="S291" s="9"/>
      <c r="T291" s="9"/>
      <c r="BE291" s="9"/>
      <c r="BF291" s="9"/>
      <c r="BJ291" s="15"/>
      <c r="BV291" s="61"/>
      <c r="BW291" s="9"/>
    </row>
    <row r="292" spans="13:75">
      <c r="M292" s="9"/>
      <c r="N292" s="9"/>
      <c r="P292" s="9"/>
      <c r="S292" s="9"/>
      <c r="T292" s="9"/>
      <c r="BE292" s="9"/>
      <c r="BF292" s="9"/>
      <c r="BJ292" s="15"/>
      <c r="BV292" s="61"/>
      <c r="BW292" s="9"/>
    </row>
    <row r="293" spans="13:75">
      <c r="M293" s="9"/>
      <c r="N293" s="9"/>
      <c r="P293" s="9"/>
      <c r="S293" s="9"/>
      <c r="T293" s="9"/>
      <c r="BE293" s="9"/>
      <c r="BF293" s="9"/>
      <c r="BJ293" s="15"/>
      <c r="BV293" s="61"/>
      <c r="BW293" s="9"/>
    </row>
    <row r="294" spans="13:75">
      <c r="M294" s="9"/>
      <c r="N294" s="9"/>
      <c r="P294" s="9"/>
      <c r="S294" s="9"/>
      <c r="T294" s="9"/>
      <c r="BE294" s="9"/>
      <c r="BF294" s="9"/>
      <c r="BJ294" s="15"/>
      <c r="BV294" s="61"/>
      <c r="BW294" s="9"/>
    </row>
    <row r="295" spans="13:75">
      <c r="M295" s="9"/>
      <c r="N295" s="9"/>
      <c r="P295" s="9"/>
      <c r="S295" s="9"/>
      <c r="T295" s="9"/>
      <c r="BE295" s="9"/>
      <c r="BF295" s="9"/>
      <c r="BJ295" s="15"/>
      <c r="BV295" s="61"/>
      <c r="BW295" s="9"/>
    </row>
    <row r="296" spans="13:75">
      <c r="M296" s="9"/>
      <c r="N296" s="9"/>
      <c r="P296" s="9"/>
      <c r="S296" s="9"/>
      <c r="T296" s="9"/>
      <c r="BE296" s="9"/>
      <c r="BF296" s="9"/>
      <c r="BJ296" s="15"/>
      <c r="BV296" s="61"/>
      <c r="BW296" s="9"/>
    </row>
    <row r="297" spans="13:75">
      <c r="M297" s="9"/>
      <c r="N297" s="9"/>
      <c r="P297" s="9"/>
      <c r="S297" s="9"/>
      <c r="T297" s="9"/>
      <c r="BE297" s="9"/>
      <c r="BF297" s="9"/>
      <c r="BJ297" s="15"/>
      <c r="BV297" s="61"/>
      <c r="BW297" s="9"/>
    </row>
    <row r="298" spans="13:75">
      <c r="M298" s="9"/>
      <c r="N298" s="9"/>
      <c r="P298" s="9"/>
      <c r="S298" s="9"/>
      <c r="T298" s="9"/>
      <c r="BE298" s="9"/>
      <c r="BF298" s="9"/>
      <c r="BJ298" s="15"/>
      <c r="BV298" s="61"/>
      <c r="BW298" s="9"/>
    </row>
    <row r="299" spans="13:75">
      <c r="M299" s="9"/>
      <c r="N299" s="9"/>
      <c r="P299" s="9"/>
      <c r="S299" s="9"/>
      <c r="T299" s="9"/>
      <c r="BE299" s="9"/>
      <c r="BF299" s="9"/>
      <c r="BJ299" s="15"/>
      <c r="BV299" s="61"/>
      <c r="BW299" s="9"/>
    </row>
    <row r="300" spans="13:75">
      <c r="M300" s="9"/>
      <c r="N300" s="9"/>
      <c r="P300" s="9"/>
      <c r="S300" s="9"/>
      <c r="T300" s="9"/>
      <c r="BE300" s="9"/>
      <c r="BF300" s="9"/>
      <c r="BJ300" s="15"/>
      <c r="BV300" s="61"/>
      <c r="BW300" s="9"/>
    </row>
    <row r="301" spans="13:75">
      <c r="M301" s="9"/>
      <c r="N301" s="9"/>
      <c r="P301" s="9"/>
      <c r="S301" s="9"/>
      <c r="T301" s="9"/>
      <c r="BE301" s="9"/>
      <c r="BF301" s="9"/>
      <c r="BJ301" s="15"/>
      <c r="BV301" s="61"/>
      <c r="BW301" s="9"/>
    </row>
    <row r="302" spans="13:75">
      <c r="M302" s="9"/>
      <c r="N302" s="9"/>
      <c r="P302" s="9"/>
      <c r="S302" s="9"/>
      <c r="T302" s="9"/>
      <c r="BE302" s="9"/>
      <c r="BF302" s="9"/>
      <c r="BJ302" s="15"/>
      <c r="BV302" s="61"/>
      <c r="BW302" s="9"/>
    </row>
    <row r="303" spans="13:75">
      <c r="M303" s="9"/>
      <c r="N303" s="9"/>
      <c r="P303" s="9"/>
      <c r="S303" s="9"/>
      <c r="T303" s="9"/>
      <c r="BE303" s="9"/>
      <c r="BF303" s="9"/>
      <c r="BJ303" s="15"/>
      <c r="BV303" s="61"/>
      <c r="BW303" s="9"/>
    </row>
    <row r="304" spans="13:75">
      <c r="M304" s="9"/>
      <c r="N304" s="9"/>
      <c r="P304" s="9"/>
      <c r="S304" s="9"/>
      <c r="T304" s="9"/>
      <c r="BE304" s="9"/>
      <c r="BF304" s="9"/>
      <c r="BJ304" s="15"/>
      <c r="BV304" s="61"/>
      <c r="BW304" s="9"/>
    </row>
    <row r="305" spans="13:75">
      <c r="M305" s="9"/>
      <c r="N305" s="9"/>
      <c r="P305" s="9"/>
      <c r="S305" s="9"/>
      <c r="T305" s="9"/>
      <c r="BE305" s="9"/>
      <c r="BF305" s="9"/>
      <c r="BJ305" s="15"/>
      <c r="BV305" s="61"/>
      <c r="BW305" s="9"/>
    </row>
    <row r="306" spans="13:75">
      <c r="M306" s="9"/>
      <c r="N306" s="9"/>
      <c r="P306" s="9"/>
      <c r="S306" s="9"/>
      <c r="T306" s="9"/>
      <c r="BE306" s="9"/>
      <c r="BF306" s="9"/>
      <c r="BJ306" s="15"/>
      <c r="BV306" s="61"/>
      <c r="BW306" s="9"/>
    </row>
    <row r="307" spans="13:75">
      <c r="M307" s="9"/>
      <c r="N307" s="9"/>
      <c r="P307" s="9"/>
      <c r="S307" s="9"/>
      <c r="T307" s="9"/>
      <c r="BE307" s="9"/>
      <c r="BF307" s="9"/>
      <c r="BJ307" s="15"/>
      <c r="BV307" s="61"/>
      <c r="BW307" s="9"/>
    </row>
    <row r="308" spans="13:75">
      <c r="M308" s="9"/>
      <c r="N308" s="9"/>
      <c r="P308" s="9"/>
      <c r="S308" s="9"/>
      <c r="T308" s="9"/>
      <c r="BE308" s="9"/>
      <c r="BF308" s="9"/>
      <c r="BJ308" s="15"/>
      <c r="BV308" s="61"/>
      <c r="BW308" s="9"/>
    </row>
    <row r="309" spans="13:75">
      <c r="M309" s="9"/>
      <c r="N309" s="9"/>
      <c r="P309" s="9"/>
      <c r="S309" s="9"/>
      <c r="T309" s="9"/>
      <c r="BE309" s="9"/>
      <c r="BF309" s="9"/>
      <c r="BJ309" s="15"/>
      <c r="BV309" s="61"/>
      <c r="BW309" s="9"/>
    </row>
    <row r="310" spans="13:75">
      <c r="M310" s="9"/>
      <c r="N310" s="9"/>
      <c r="P310" s="9"/>
      <c r="S310" s="9"/>
      <c r="T310" s="9"/>
      <c r="BE310" s="9"/>
      <c r="BF310" s="9"/>
      <c r="BJ310" s="15"/>
      <c r="BV310" s="61"/>
      <c r="BW310" s="9"/>
    </row>
    <row r="311" spans="13:75">
      <c r="M311" s="9"/>
      <c r="N311" s="9"/>
      <c r="P311" s="9"/>
      <c r="S311" s="9"/>
      <c r="T311" s="9"/>
      <c r="BE311" s="9"/>
      <c r="BF311" s="9"/>
      <c r="BJ311" s="15"/>
      <c r="BV311" s="61"/>
      <c r="BW311" s="9"/>
    </row>
    <row r="312" spans="13:75">
      <c r="M312" s="9"/>
      <c r="N312" s="9"/>
      <c r="P312" s="9"/>
      <c r="S312" s="9"/>
      <c r="T312" s="9"/>
      <c r="BE312" s="9"/>
      <c r="BF312" s="9"/>
      <c r="BJ312" s="15"/>
      <c r="BV312" s="61"/>
      <c r="BW312" s="9"/>
    </row>
    <row r="313" spans="13:75">
      <c r="M313" s="9"/>
      <c r="N313" s="9"/>
      <c r="P313" s="9"/>
      <c r="S313" s="9"/>
      <c r="T313" s="9"/>
      <c r="BE313" s="9"/>
      <c r="BF313" s="9"/>
      <c r="BJ313" s="15"/>
      <c r="BV313" s="61"/>
      <c r="BW313" s="9"/>
    </row>
    <row r="314" spans="13:75">
      <c r="M314" s="9"/>
      <c r="N314" s="9"/>
      <c r="P314" s="9"/>
      <c r="S314" s="9"/>
      <c r="T314" s="9"/>
      <c r="BE314" s="9"/>
      <c r="BF314" s="9"/>
      <c r="BJ314" s="15"/>
      <c r="BV314" s="61"/>
      <c r="BW314" s="9"/>
    </row>
    <row r="315" spans="13:75">
      <c r="M315" s="9"/>
      <c r="N315" s="9"/>
      <c r="P315" s="9"/>
      <c r="S315" s="9"/>
      <c r="T315" s="9"/>
      <c r="BE315" s="9"/>
      <c r="BF315" s="9"/>
      <c r="BJ315" s="15"/>
      <c r="BV315" s="61"/>
      <c r="BW315" s="9"/>
    </row>
    <row r="316" spans="13:75">
      <c r="M316" s="9"/>
      <c r="N316" s="9"/>
      <c r="P316" s="9"/>
      <c r="S316" s="9"/>
      <c r="T316" s="9"/>
      <c r="BE316" s="9"/>
      <c r="BF316" s="9"/>
      <c r="BJ316" s="15"/>
      <c r="BV316" s="61"/>
      <c r="BW316" s="9"/>
    </row>
    <row r="317" spans="13:75">
      <c r="M317" s="9"/>
      <c r="N317" s="9"/>
      <c r="P317" s="9"/>
      <c r="S317" s="9"/>
      <c r="T317" s="9"/>
      <c r="BE317" s="9"/>
      <c r="BF317" s="9"/>
      <c r="BJ317" s="15"/>
      <c r="BV317" s="61"/>
      <c r="BW317" s="9"/>
    </row>
    <row r="318" spans="13:75">
      <c r="M318" s="9"/>
      <c r="N318" s="9"/>
      <c r="P318" s="9"/>
      <c r="S318" s="9"/>
      <c r="T318" s="9"/>
      <c r="BE318" s="9"/>
      <c r="BF318" s="9"/>
      <c r="BJ318" s="15"/>
      <c r="BV318" s="61"/>
      <c r="BW318" s="9"/>
    </row>
    <row r="319" spans="13:75">
      <c r="M319" s="9"/>
      <c r="N319" s="9"/>
      <c r="P319" s="9"/>
      <c r="S319" s="9"/>
      <c r="T319" s="9"/>
      <c r="BE319" s="9"/>
      <c r="BF319" s="9"/>
      <c r="BJ319" s="15"/>
      <c r="BV319" s="61"/>
      <c r="BW319" s="9"/>
    </row>
    <row r="320" spans="13:75">
      <c r="M320" s="9"/>
      <c r="N320" s="9"/>
      <c r="P320" s="9"/>
      <c r="S320" s="9"/>
      <c r="T320" s="9"/>
      <c r="BE320" s="9"/>
      <c r="BF320" s="9"/>
      <c r="BJ320" s="15"/>
      <c r="BV320" s="61"/>
      <c r="BW320" s="9"/>
    </row>
    <row r="321" spans="13:75">
      <c r="M321" s="9"/>
      <c r="N321" s="9"/>
      <c r="P321" s="9"/>
      <c r="S321" s="9"/>
      <c r="T321" s="9"/>
      <c r="BE321" s="9"/>
      <c r="BF321" s="9"/>
      <c r="BJ321" s="15"/>
      <c r="BV321" s="61"/>
      <c r="BW321" s="9"/>
    </row>
    <row r="322" spans="13:75">
      <c r="M322" s="9"/>
      <c r="N322" s="9"/>
      <c r="P322" s="9"/>
      <c r="S322" s="9"/>
      <c r="T322" s="9"/>
      <c r="BE322" s="9"/>
      <c r="BF322" s="9"/>
      <c r="BJ322" s="15"/>
      <c r="BV322" s="61"/>
      <c r="BW322" s="9"/>
    </row>
    <row r="323" spans="13:75">
      <c r="M323" s="9"/>
      <c r="N323" s="9"/>
      <c r="P323" s="9"/>
      <c r="S323" s="9"/>
      <c r="T323" s="9"/>
      <c r="BE323" s="9"/>
      <c r="BF323" s="9"/>
      <c r="BJ323" s="15"/>
      <c r="BV323" s="61"/>
      <c r="BW323" s="9"/>
    </row>
    <row r="324" spans="13:75">
      <c r="M324" s="9"/>
      <c r="N324" s="9"/>
      <c r="P324" s="9"/>
      <c r="S324" s="9"/>
      <c r="T324" s="9"/>
      <c r="BE324" s="9"/>
      <c r="BF324" s="9"/>
      <c r="BJ324" s="15"/>
      <c r="BV324" s="61"/>
      <c r="BW324" s="9"/>
    </row>
    <row r="325" spans="13:75">
      <c r="M325" s="9"/>
      <c r="N325" s="9"/>
      <c r="P325" s="9"/>
      <c r="S325" s="9"/>
      <c r="T325" s="9"/>
      <c r="BE325" s="9"/>
      <c r="BF325" s="9"/>
      <c r="BJ325" s="15"/>
      <c r="BV325" s="61"/>
      <c r="BW325" s="9"/>
    </row>
    <row r="326" spans="13:75">
      <c r="M326" s="9"/>
      <c r="N326" s="9"/>
      <c r="P326" s="9"/>
      <c r="S326" s="9"/>
      <c r="T326" s="9"/>
      <c r="BE326" s="9"/>
      <c r="BF326" s="9"/>
      <c r="BJ326" s="15"/>
      <c r="BV326" s="61"/>
      <c r="BW326" s="9"/>
    </row>
    <row r="327" spans="13:75">
      <c r="M327" s="9"/>
      <c r="N327" s="9"/>
      <c r="P327" s="9"/>
      <c r="S327" s="9"/>
      <c r="T327" s="9"/>
      <c r="BE327" s="9"/>
      <c r="BF327" s="9"/>
      <c r="BJ327" s="15"/>
      <c r="BV327" s="61"/>
      <c r="BW327" s="9"/>
    </row>
    <row r="328" spans="13:75">
      <c r="M328" s="9"/>
      <c r="N328" s="9"/>
      <c r="P328" s="9"/>
      <c r="S328" s="9"/>
      <c r="T328" s="9"/>
      <c r="BE328" s="9"/>
      <c r="BF328" s="9"/>
      <c r="BJ328" s="15"/>
      <c r="BV328" s="61"/>
      <c r="BW328" s="9"/>
    </row>
    <row r="329" spans="13:75">
      <c r="M329" s="9"/>
      <c r="N329" s="9"/>
      <c r="P329" s="9"/>
      <c r="S329" s="9"/>
      <c r="T329" s="9"/>
      <c r="BE329" s="9"/>
      <c r="BF329" s="9"/>
      <c r="BJ329" s="15"/>
      <c r="BV329" s="61"/>
      <c r="BW329" s="9"/>
    </row>
    <row r="330" spans="13:75">
      <c r="M330" s="9"/>
      <c r="N330" s="9"/>
      <c r="P330" s="9"/>
      <c r="S330" s="9"/>
      <c r="T330" s="9"/>
      <c r="BE330" s="9"/>
      <c r="BF330" s="9"/>
      <c r="BJ330" s="15"/>
      <c r="BV330" s="61"/>
      <c r="BW330" s="9"/>
    </row>
    <row r="331" spans="13:75">
      <c r="M331" s="9"/>
      <c r="N331" s="9"/>
      <c r="P331" s="9"/>
      <c r="S331" s="9"/>
      <c r="T331" s="9"/>
      <c r="BE331" s="9"/>
      <c r="BF331" s="9"/>
      <c r="BJ331" s="15"/>
      <c r="BV331" s="61"/>
      <c r="BW331" s="9"/>
    </row>
    <row r="332" spans="13:75">
      <c r="M332" s="9"/>
      <c r="N332" s="9"/>
      <c r="P332" s="9"/>
      <c r="S332" s="9"/>
      <c r="T332" s="9"/>
      <c r="BE332" s="9"/>
      <c r="BF332" s="9"/>
      <c r="BJ332" s="15"/>
      <c r="BV332" s="61"/>
      <c r="BW332" s="9"/>
    </row>
    <row r="333" spans="13:75">
      <c r="M333" s="9"/>
      <c r="N333" s="9"/>
      <c r="P333" s="9"/>
      <c r="S333" s="9"/>
      <c r="T333" s="9"/>
      <c r="BE333" s="9"/>
      <c r="BF333" s="9"/>
      <c r="BJ333" s="15"/>
      <c r="BV333" s="61"/>
      <c r="BW333" s="9"/>
    </row>
    <row r="334" spans="13:75">
      <c r="M334" s="9"/>
      <c r="N334" s="9"/>
      <c r="P334" s="9"/>
      <c r="S334" s="9"/>
      <c r="T334" s="9"/>
      <c r="BE334" s="9"/>
      <c r="BF334" s="9"/>
      <c r="BJ334" s="15"/>
      <c r="BV334" s="61"/>
      <c r="BW334" s="9"/>
    </row>
    <row r="335" spans="13:75">
      <c r="M335" s="9"/>
      <c r="N335" s="9"/>
      <c r="P335" s="9"/>
      <c r="S335" s="9"/>
      <c r="T335" s="9"/>
      <c r="BE335" s="9"/>
      <c r="BF335" s="9"/>
      <c r="BJ335" s="15"/>
      <c r="BV335" s="61"/>
      <c r="BW335" s="9"/>
    </row>
    <row r="336" spans="13:75">
      <c r="M336" s="9"/>
      <c r="N336" s="9"/>
      <c r="P336" s="9"/>
      <c r="S336" s="9"/>
      <c r="T336" s="9"/>
      <c r="BE336" s="9"/>
      <c r="BF336" s="9"/>
      <c r="BJ336" s="15"/>
      <c r="BV336" s="61"/>
      <c r="BW336" s="9"/>
    </row>
    <row r="337" spans="13:75">
      <c r="M337" s="9"/>
      <c r="N337" s="9"/>
      <c r="P337" s="9"/>
      <c r="S337" s="9"/>
      <c r="T337" s="9"/>
      <c r="BE337" s="9"/>
      <c r="BF337" s="9"/>
      <c r="BJ337" s="15"/>
      <c r="BV337" s="61"/>
      <c r="BW337" s="9"/>
    </row>
    <row r="338" spans="13:75">
      <c r="M338" s="9"/>
      <c r="N338" s="9"/>
      <c r="P338" s="9"/>
      <c r="S338" s="9"/>
      <c r="T338" s="9"/>
      <c r="BE338" s="9"/>
      <c r="BF338" s="9"/>
      <c r="BJ338" s="15"/>
      <c r="BV338" s="61"/>
      <c r="BW338" s="9"/>
    </row>
    <row r="339" spans="13:75">
      <c r="M339" s="9"/>
      <c r="N339" s="9"/>
      <c r="P339" s="9"/>
      <c r="S339" s="9"/>
      <c r="T339" s="9"/>
      <c r="BE339" s="9"/>
      <c r="BF339" s="9"/>
      <c r="BJ339" s="15"/>
      <c r="BV339" s="61"/>
      <c r="BW339" s="9"/>
    </row>
    <row r="340" spans="13:75">
      <c r="M340" s="9"/>
      <c r="N340" s="9"/>
      <c r="P340" s="9"/>
      <c r="S340" s="9"/>
      <c r="T340" s="9"/>
      <c r="BE340" s="9"/>
      <c r="BF340" s="9"/>
      <c r="BJ340" s="15"/>
      <c r="BV340" s="61"/>
      <c r="BW340" s="9"/>
    </row>
    <row r="341" spans="13:75">
      <c r="M341" s="9"/>
      <c r="N341" s="9"/>
      <c r="P341" s="9"/>
      <c r="S341" s="9"/>
      <c r="T341" s="9"/>
      <c r="BE341" s="9"/>
      <c r="BF341" s="9"/>
      <c r="BJ341" s="15"/>
      <c r="BV341" s="61"/>
      <c r="BW341" s="9"/>
    </row>
    <row r="342" spans="13:75">
      <c r="M342" s="9"/>
      <c r="N342" s="9"/>
      <c r="P342" s="9"/>
      <c r="S342" s="9"/>
      <c r="T342" s="9"/>
      <c r="BE342" s="9"/>
      <c r="BF342" s="9"/>
      <c r="BJ342" s="15"/>
      <c r="BV342" s="61"/>
      <c r="BW342" s="9"/>
    </row>
    <row r="343" spans="13:75">
      <c r="M343" s="9"/>
      <c r="N343" s="9"/>
      <c r="P343" s="9"/>
      <c r="S343" s="9"/>
      <c r="T343" s="9"/>
      <c r="BE343" s="9"/>
      <c r="BF343" s="9"/>
      <c r="BJ343" s="15"/>
      <c r="BV343" s="61"/>
      <c r="BW343" s="9"/>
    </row>
    <row r="344" spans="13:75">
      <c r="M344" s="9"/>
      <c r="N344" s="9"/>
      <c r="P344" s="9"/>
      <c r="S344" s="9"/>
      <c r="T344" s="9"/>
      <c r="BE344" s="9"/>
      <c r="BF344" s="9"/>
      <c r="BJ344" s="15"/>
      <c r="BV344" s="61"/>
      <c r="BW344" s="9"/>
    </row>
    <row r="345" spans="13:75">
      <c r="M345" s="9"/>
      <c r="N345" s="9"/>
      <c r="P345" s="9"/>
      <c r="S345" s="9"/>
      <c r="T345" s="9"/>
      <c r="BE345" s="9"/>
      <c r="BF345" s="9"/>
      <c r="BJ345" s="15"/>
      <c r="BV345" s="61"/>
      <c r="BW345" s="9"/>
    </row>
    <row r="346" spans="13:75">
      <c r="M346" s="9"/>
      <c r="N346" s="9"/>
      <c r="P346" s="9"/>
      <c r="S346" s="9"/>
      <c r="T346" s="9"/>
      <c r="BE346" s="9"/>
      <c r="BF346" s="9"/>
      <c r="BJ346" s="15"/>
      <c r="BV346" s="61"/>
      <c r="BW346" s="9"/>
    </row>
    <row r="347" spans="13:75">
      <c r="M347" s="9"/>
      <c r="N347" s="9"/>
      <c r="P347" s="9"/>
      <c r="S347" s="9"/>
      <c r="T347" s="9"/>
      <c r="BE347" s="9"/>
      <c r="BF347" s="9"/>
      <c r="BJ347" s="15"/>
      <c r="BV347" s="61"/>
      <c r="BW347" s="9"/>
    </row>
    <row r="348" spans="13:75">
      <c r="M348" s="9"/>
      <c r="N348" s="9"/>
      <c r="P348" s="9"/>
      <c r="S348" s="9"/>
      <c r="T348" s="9"/>
      <c r="BE348" s="9"/>
      <c r="BF348" s="9"/>
      <c r="BJ348" s="15"/>
      <c r="BV348" s="61"/>
      <c r="BW348" s="9"/>
    </row>
    <row r="349" spans="13:75">
      <c r="M349" s="9"/>
      <c r="N349" s="9"/>
      <c r="P349" s="9"/>
      <c r="S349" s="9"/>
      <c r="T349" s="9"/>
      <c r="BE349" s="9"/>
      <c r="BF349" s="9"/>
      <c r="BJ349" s="15"/>
      <c r="BV349" s="61"/>
      <c r="BW349" s="9"/>
    </row>
    <row r="350" spans="13:75">
      <c r="M350" s="9"/>
      <c r="N350" s="9"/>
      <c r="P350" s="9"/>
      <c r="S350" s="9"/>
      <c r="T350" s="9"/>
      <c r="BE350" s="9"/>
      <c r="BF350" s="9"/>
      <c r="BJ350" s="15"/>
      <c r="BV350" s="61"/>
      <c r="BW350" s="9"/>
    </row>
    <row r="351" spans="13:75">
      <c r="M351" s="9"/>
      <c r="N351" s="9"/>
      <c r="P351" s="9"/>
      <c r="S351" s="9"/>
      <c r="T351" s="9"/>
      <c r="BE351" s="9"/>
      <c r="BF351" s="9"/>
      <c r="BJ351" s="15"/>
      <c r="BV351" s="61"/>
      <c r="BW351" s="9"/>
    </row>
    <row r="352" spans="13:75">
      <c r="M352" s="9"/>
      <c r="N352" s="9"/>
      <c r="P352" s="9"/>
      <c r="S352" s="9"/>
      <c r="T352" s="9"/>
      <c r="BE352" s="9"/>
      <c r="BF352" s="9"/>
      <c r="BJ352" s="15"/>
      <c r="BV352" s="61"/>
      <c r="BW352" s="9"/>
    </row>
    <row r="353" spans="13:75">
      <c r="M353" s="9"/>
      <c r="N353" s="9"/>
      <c r="P353" s="9"/>
      <c r="S353" s="9"/>
      <c r="T353" s="9"/>
      <c r="BE353" s="9"/>
      <c r="BF353" s="9"/>
      <c r="BJ353" s="15"/>
      <c r="BV353" s="61"/>
      <c r="BW353" s="9"/>
    </row>
    <row r="354" spans="13:75">
      <c r="M354" s="9"/>
      <c r="N354" s="9"/>
      <c r="P354" s="9"/>
      <c r="S354" s="9"/>
      <c r="T354" s="9"/>
      <c r="BE354" s="9"/>
      <c r="BF354" s="9"/>
      <c r="BJ354" s="15"/>
      <c r="BV354" s="61"/>
      <c r="BW354" s="9"/>
    </row>
    <row r="355" spans="13:75">
      <c r="M355" s="9"/>
      <c r="N355" s="9"/>
      <c r="P355" s="9"/>
      <c r="S355" s="9"/>
      <c r="T355" s="9"/>
      <c r="BE355" s="9"/>
      <c r="BF355" s="9"/>
      <c r="BJ355" s="15"/>
      <c r="BV355" s="61"/>
      <c r="BW355" s="9"/>
    </row>
    <row r="356" spans="13:75">
      <c r="M356" s="9"/>
      <c r="N356" s="9"/>
      <c r="P356" s="9"/>
      <c r="S356" s="9"/>
      <c r="T356" s="9"/>
      <c r="BE356" s="9"/>
      <c r="BF356" s="9"/>
      <c r="BJ356" s="15"/>
      <c r="BV356" s="61"/>
      <c r="BW356" s="9"/>
    </row>
    <row r="357" spans="13:75">
      <c r="M357" s="9"/>
      <c r="N357" s="9"/>
      <c r="P357" s="9"/>
      <c r="S357" s="9"/>
      <c r="T357" s="9"/>
      <c r="BE357" s="9"/>
      <c r="BF357" s="9"/>
      <c r="BJ357" s="15"/>
      <c r="BV357" s="61"/>
      <c r="BW357" s="9"/>
    </row>
    <row r="358" spans="13:75">
      <c r="M358" s="9"/>
      <c r="N358" s="9"/>
      <c r="P358" s="9"/>
      <c r="S358" s="9"/>
      <c r="T358" s="9"/>
      <c r="BE358" s="9"/>
      <c r="BF358" s="9"/>
      <c r="BJ358" s="15"/>
      <c r="BV358" s="61"/>
      <c r="BW358" s="9"/>
    </row>
    <row r="359" spans="13:75">
      <c r="M359" s="9"/>
      <c r="N359" s="9"/>
      <c r="P359" s="9"/>
      <c r="S359" s="9"/>
      <c r="T359" s="9"/>
      <c r="BE359" s="9"/>
      <c r="BF359" s="9"/>
      <c r="BJ359" s="15"/>
      <c r="BV359" s="61"/>
      <c r="BW359" s="9"/>
    </row>
    <row r="360" spans="13:75">
      <c r="M360" s="9"/>
      <c r="N360" s="9"/>
      <c r="P360" s="9"/>
      <c r="S360" s="9"/>
      <c r="T360" s="9"/>
      <c r="BE360" s="9"/>
      <c r="BF360" s="9"/>
      <c r="BJ360" s="15"/>
      <c r="BV360" s="61"/>
      <c r="BW360" s="9"/>
    </row>
    <row r="361" spans="13:75">
      <c r="M361" s="9"/>
      <c r="N361" s="9"/>
      <c r="P361" s="9"/>
      <c r="S361" s="9"/>
      <c r="T361" s="9"/>
      <c r="BE361" s="9"/>
      <c r="BF361" s="9"/>
      <c r="BJ361" s="15"/>
      <c r="BV361" s="61"/>
      <c r="BW361" s="9"/>
    </row>
  </sheetData>
  <sortState ref="A2:BW361">
    <sortCondition ref="B2:B361"/>
  </sortState>
  <phoneticPr fontId="7" type="noConversion"/>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data</vt:lpstr>
    </vt:vector>
  </TitlesOfParts>
  <Company>University of Saskatchewan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Johnstone</dc:creator>
  <cp:lastModifiedBy>Jill Johnstone</cp:lastModifiedBy>
  <cp:lastPrinted>2017-07-05T18:34:59Z</cp:lastPrinted>
  <dcterms:created xsi:type="dcterms:W3CDTF">2007-06-27T19:48:14Z</dcterms:created>
  <dcterms:modified xsi:type="dcterms:W3CDTF">2018-05-30T21:54:48Z</dcterms:modified>
</cp:coreProperties>
</file>