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lpio\public\files\magictracks\context\"/>
    </mc:Choice>
  </mc:AlternateContent>
  <bookViews>
    <workbookView xWindow="0" yWindow="0" windowWidth="28800" windowHeight="11700" tabRatio="500"/>
  </bookViews>
  <sheets>
    <sheet name="Лист1" sheetId="1" r:id="rId1"/>
  </sheet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J2" i="1"/>
  <c r="K2" i="1"/>
  <c r="M2" i="1"/>
  <c r="N2" i="1"/>
  <c r="J3" i="1"/>
  <c r="M3" i="1"/>
  <c r="N3" i="1"/>
  <c r="J4" i="1"/>
  <c r="M4" i="1"/>
  <c r="N4" i="1"/>
  <c r="J5" i="1"/>
  <c r="M5" i="1"/>
  <c r="N5" i="1"/>
  <c r="J6" i="1"/>
  <c r="M6" i="1"/>
  <c r="N6" i="1"/>
  <c r="J7" i="1"/>
  <c r="M7" i="1"/>
  <c r="N7" i="1"/>
  <c r="J8" i="1"/>
  <c r="M8" i="1"/>
  <c r="N8" i="1"/>
  <c r="J9" i="1"/>
  <c r="M9" i="1"/>
  <c r="N9" i="1"/>
  <c r="J10" i="1"/>
  <c r="M10" i="1"/>
  <c r="N10" i="1"/>
  <c r="J11" i="1"/>
  <c r="M11" i="1"/>
  <c r="N11" i="1"/>
  <c r="J12" i="1"/>
  <c r="M12" i="1"/>
  <c r="N12" i="1"/>
  <c r="J13" i="1"/>
  <c r="M13" i="1"/>
  <c r="N13" i="1"/>
  <c r="J14" i="1"/>
  <c r="M14" i="1"/>
  <c r="N14" i="1"/>
  <c r="J15" i="1"/>
  <c r="M15" i="1"/>
  <c r="N15" i="1"/>
  <c r="J16" i="1"/>
  <c r="M16" i="1"/>
  <c r="N16" i="1"/>
  <c r="J17" i="1"/>
  <c r="M17" i="1"/>
  <c r="N17" i="1"/>
  <c r="J18" i="1"/>
  <c r="M18" i="1"/>
  <c r="N18" i="1"/>
  <c r="J19" i="1"/>
  <c r="M19" i="1"/>
  <c r="N19" i="1"/>
  <c r="J20" i="1"/>
  <c r="M20" i="1"/>
  <c r="N20" i="1"/>
  <c r="J21" i="1"/>
  <c r="M21" i="1"/>
  <c r="N21" i="1"/>
  <c r="J22" i="1"/>
  <c r="M22" i="1"/>
  <c r="N22" i="1"/>
  <c r="J23" i="1"/>
  <c r="M23" i="1"/>
  <c r="N23" i="1"/>
  <c r="J24" i="1"/>
  <c r="M24" i="1"/>
  <c r="N24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D3" i="1"/>
  <c r="D4" i="1"/>
  <c r="D5" i="1"/>
  <c r="D6" i="1"/>
  <c r="D7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19" i="1"/>
  <c r="D20" i="1"/>
  <c r="C21" i="1"/>
  <c r="D21" i="1"/>
  <c r="C22" i="1"/>
  <c r="D22" i="1"/>
  <c r="C23" i="1"/>
  <c r="D23" i="1"/>
  <c r="C24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" i="1"/>
  <c r="D2" i="1"/>
</calcChain>
</file>

<file path=xl/sharedStrings.xml><?xml version="1.0" encoding="utf-8"?>
<sst xmlns="http://schemas.openxmlformats.org/spreadsheetml/2006/main" count="47" uniqueCount="36">
  <si>
    <t>Keyword</t>
  </si>
  <si>
    <t>Correct keyword</t>
  </si>
  <si>
    <t>Final URL</t>
  </si>
  <si>
    <t>Headline 1</t>
  </si>
  <si>
    <t>Headline 2</t>
  </si>
  <si>
    <t>Description</t>
  </si>
  <si>
    <t>Количество слов</t>
  </si>
  <si>
    <t>Формула</t>
  </si>
  <si>
    <t>э=СЖПРОБЕЛЫ(ПСТР(ПОДСТАВИТЬ([@[Correct keyword]];" ";ПОВТОР(" ";ДЛСТР([@[Correct keyword]])));ДЛСТР([@[Correct keyword]])*(4-1)+1;ДЛСТР([@[Correct keyword]])))</t>
  </si>
  <si>
    <t>Длина</t>
  </si>
  <si>
    <t>Длина2</t>
  </si>
  <si>
    <t>Длина3</t>
  </si>
  <si>
    <t>Длина4</t>
  </si>
  <si>
    <t>Длина5</t>
  </si>
  <si>
    <t>Path1</t>
  </si>
  <si>
    <t>Path2</t>
  </si>
  <si>
    <t>site.ru</t>
  </si>
  <si>
    <t>magic tracks</t>
  </si>
  <si>
    <t>tracks купить</t>
  </si>
  <si>
    <t>гоночный трек</t>
  </si>
  <si>
    <t>детская трасса</t>
  </si>
  <si>
    <t>мейджик трек</t>
  </si>
  <si>
    <t>трек игрушка</t>
  </si>
  <si>
    <t>Конструктор Magic Tracks</t>
  </si>
  <si>
    <t>Купить игрушку Magic Tracks</t>
  </si>
  <si>
    <t>Гоночный трек Magic Tracks</t>
  </si>
  <si>
    <t>Детская трасса Magic Tracks</t>
  </si>
  <si>
    <t>Мейджик Трек - Magic Tracks</t>
  </si>
  <si>
    <t>Трек игрушка - Magic Tracks</t>
  </si>
  <si>
    <t>Конструктор гоночная трасса</t>
  </si>
  <si>
    <t>220 деталей. Светится в темноте. 1650 р.</t>
  </si>
  <si>
    <t>221 деталей. Светится в темноте. 1650 р.</t>
  </si>
  <si>
    <t>222 деталей. Светится в темноте. 1650 р.</t>
  </si>
  <si>
    <t>223 деталей. Светится в темноте. 1650 р.</t>
  </si>
  <si>
    <t>224 деталей. Светится в темноте. 1650 р.</t>
  </si>
  <si>
    <t>225 деталей. Светится в темноте. 1650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</si>
</sst>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3" fillId="6" borderId="1" xfId="0" applyFont="1" applyFill="1" applyBorder="1"/>
  </cellXfs>
  <cellStyles count="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67" displayName="Таблица167" ref="A1:O24">
  <autoFilter ref="A1:O24"/>
  <tableColumns count="15">
    <tableColumn id="1" name="Keyword" totalsRowLabel="Итог"/>
    <tableColumn id="2" name="Correct keyword"/>
    <tableColumn id="3" name="Headline 1">
      <calculatedColumnFormula>PROPER(TRIM(Таблица167[Correct keyword]))</calculatedColumnFormula>
    </tableColumn>
    <tableColumn id="8" name="Длина">
      <calculatedColumnFormula>LEN(Таблица167[Headline 1])</calculatedColumnFormula>
    </tableColumn>
    <tableColumn id="4" name="Headline 2" dataDxfId="7"/>
    <tableColumn id="9" name="Длина2" dataDxfId="6">
      <calculatedColumnFormula>LEN(Таблица167[Headline 2])</calculatedColumnFormula>
    </tableColumn>
    <tableColumn id="5" name="Description"/>
    <tableColumn id="10" name="Длина3">
      <calculatedColumnFormula>LEN(Таблица167[Description])</calculatedColumnFormula>
    </tableColumn>
    <tableColumn id="7" name="Final URL" totalsRowFunction="count"/>
    <tableColumn id="6" name="Количество слов" dataDxfId="5">
      <calculatedColumnFormula>IF(ISBLANK(Таблица167[[#This Row],[Correct keyword]]),0,LEN(TRIM(Таблица167[[#This Row],[Correct keyword]]))-LEN(SUBSTITUTE(Таблица167[[#This Row],[Correct keyword]]," ",""))+1)</calculatedColumnFormula>
    </tableColumn>
    <tableColumn id="11" name="Path1" dataDxfId="4">
      <calculatedColumnFormula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calculatedColumnFormula>
    </tableColumn>
    <tableColumn id="14" name="Длина4" dataDxfId="3">
      <calculatedColumnFormula>LEN(Таблица167[[#This Row],[Path1]])</calculatedColumnFormula>
    </tableColumn>
    <tableColumn id="12" name="Path2" dataDxfId="2">
      <calculatedColumnFormula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calculatedColumnFormula>
    </tableColumn>
    <tableColumn id="15" name="Длина5" dataDxfId="1">
      <calculatedColumnFormula>LEN(Таблица167[[#This Row],[Path2]])</calculatedColumnFormula>
    </tableColumn>
    <tableColumn id="13" name="Формула" dataDxfId="0">
      <calculatedColumnFormula>TRIM(MID(SUBSTITUTE(Таблица167[[#This Row],[Correct keyword]]," ",REPT(" ",LEN(Таблица167[[#This Row],[Correct keyword]]))),LEN(Таблица167[[#This Row],[Correct keyword]])*(4-1)+1,LEN(Таблица167[[#This Row],[Correct keyword]])))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D1" workbookViewId="0">
      <selection activeCell="I29" sqref="I29"/>
    </sheetView>
  </sheetViews>
  <sheetFormatPr defaultColWidth="11" defaultRowHeight="15.75" x14ac:dyDescent="0.25"/>
  <cols>
    <col min="1" max="1" width="35.375" customWidth="1"/>
    <col min="2" max="2" width="33.625" customWidth="1"/>
    <col min="3" max="3" width="31.375" customWidth="1"/>
    <col min="4" max="4" width="12.125" customWidth="1"/>
    <col min="5" max="5" width="33.625" customWidth="1"/>
    <col min="6" max="6" width="11.5" customWidth="1"/>
    <col min="7" max="7" width="29.875" customWidth="1"/>
    <col min="9" max="9" width="18.5" customWidth="1"/>
    <col min="10" max="10" width="9.625" customWidth="1"/>
    <col min="11" max="11" width="24.375" customWidth="1"/>
    <col min="12" max="12" width="9.875" customWidth="1"/>
    <col min="13" max="13" width="23.5" customWidth="1"/>
    <col min="14" max="14" width="9.875" customWidth="1"/>
  </cols>
  <sheetData>
    <row r="1" spans="1:15" x14ac:dyDescent="0.25">
      <c r="A1" t="s">
        <v>0</v>
      </c>
      <c r="B1" s="1" t="s">
        <v>1</v>
      </c>
      <c r="C1" s="2" t="s">
        <v>3</v>
      </c>
      <c r="D1" s="3" t="s">
        <v>9</v>
      </c>
      <c r="E1" s="4" t="s">
        <v>4</v>
      </c>
      <c r="F1" s="1" t="s">
        <v>10</v>
      </c>
      <c r="G1" s="2" t="s">
        <v>5</v>
      </c>
      <c r="H1" s="3" t="s">
        <v>11</v>
      </c>
      <c r="I1" s="1" t="s">
        <v>2</v>
      </c>
      <c r="J1" t="s">
        <v>6</v>
      </c>
      <c r="K1" t="s">
        <v>14</v>
      </c>
      <c r="L1" t="s">
        <v>12</v>
      </c>
      <c r="M1" t="s">
        <v>15</v>
      </c>
      <c r="N1" t="s">
        <v>13</v>
      </c>
      <c r="O1" t="s">
        <v>7</v>
      </c>
    </row>
    <row r="2" spans="1:15" x14ac:dyDescent="0.25">
      <c r="A2" t="s">
        <v>17</v>
      </c>
      <c r="B2" t="s">
        <v>17</v>
      </c>
      <c r="C2" t="s">
        <v>23</v>
      </c>
      <c r="D2">
        <f>LEN(Таблица167[Headline 1])</f>
        <v>24</v>
      </c>
      <c r="E2" t="s">
        <v>29</v>
      </c>
      <c r="F2">
        <f>LEN(Таблица167[Headline 2])</f>
        <v>27</v>
      </c>
      <c r="G2" s="6" t="s">
        <v>30</v>
      </c>
      <c r="H2">
        <f>LEN(Таблица167[Description])</f>
        <v>40</v>
      </c>
      <c r="I2" t="s">
        <v>16</v>
      </c>
      <c r="J2">
        <f>IF(ISBLANK(Таблица167[[#This Row],[Correct keyword]]),0,LEN(TRIM(Таблица167[[#This Row],[Correct keyword]]))-LEN(SUBSTITUTE(Таблица167[[#This Row],[Correct keyword]]," ",""))+1)</f>
        <v>2</v>
      </c>
      <c r="K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magic</v>
      </c>
      <c r="L2">
        <f>LEN(Таблица167[[#This Row],[Path1]])</f>
        <v>5</v>
      </c>
      <c r="M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tracks</v>
      </c>
      <c r="N2">
        <f>LEN(Таблица167[[#This Row],[Path2]])</f>
        <v>6</v>
      </c>
      <c r="O2" s="5" t="s">
        <v>8</v>
      </c>
    </row>
    <row r="3" spans="1:15" x14ac:dyDescent="0.25">
      <c r="A3" t="s">
        <v>18</v>
      </c>
      <c r="B3" t="s">
        <v>18</v>
      </c>
      <c r="C3" t="s">
        <v>24</v>
      </c>
      <c r="D3">
        <f>LEN(Таблица167[Headline 1])</f>
        <v>27</v>
      </c>
      <c r="E3" t="s">
        <v>29</v>
      </c>
      <c r="F3">
        <f>LEN(Таблица167[Headline 2])</f>
        <v>27</v>
      </c>
      <c r="G3" s="6" t="s">
        <v>31</v>
      </c>
      <c r="H3">
        <f>LEN(Таблица167[Description])</f>
        <v>40</v>
      </c>
      <c r="J3">
        <f>IF(ISBLANK(Таблица167[[#This Row],[Correct keyword]]),0,LEN(TRIM(Таблица167[[#This Row],[Correct keyword]]))-LEN(SUBSTITUTE(Таблица167[[#This Row],[Correct keyword]]," ",""))+1)</f>
        <v>2</v>
      </c>
      <c r="K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tracks</v>
      </c>
      <c r="L3">
        <f>LEN(Таблица167[[#This Row],[Path1]])</f>
        <v>6</v>
      </c>
      <c r="M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купить</v>
      </c>
      <c r="N3">
        <f>LEN(Таблица167[[#This Row],[Path2]])</f>
        <v>6</v>
      </c>
    </row>
    <row r="4" spans="1:15" x14ac:dyDescent="0.25">
      <c r="A4" t="s">
        <v>19</v>
      </c>
      <c r="B4" t="s">
        <v>19</v>
      </c>
      <c r="C4" t="s">
        <v>25</v>
      </c>
      <c r="D4">
        <f>LEN(Таблица167[Headline 1])</f>
        <v>26</v>
      </c>
      <c r="E4" t="s">
        <v>29</v>
      </c>
      <c r="F4">
        <f>LEN(Таблица167[Headline 2])</f>
        <v>27</v>
      </c>
      <c r="G4" s="6" t="s">
        <v>32</v>
      </c>
      <c r="H4">
        <f>LEN(Таблица167[Description])</f>
        <v>40</v>
      </c>
      <c r="J4">
        <f>IF(ISBLANK(Таблица167[[#This Row],[Correct keyword]]),0,LEN(TRIM(Таблица167[[#This Row],[Correct keyword]]))-LEN(SUBSTITUTE(Таблица167[[#This Row],[Correct keyword]]," ",""))+1)</f>
        <v>2</v>
      </c>
      <c r="K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гоночный</v>
      </c>
      <c r="L4">
        <f>LEN(Таблица167[[#This Row],[Path1]])</f>
        <v>8</v>
      </c>
      <c r="M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трек</v>
      </c>
      <c r="N4">
        <f>LEN(Таблица167[[#This Row],[Path2]])</f>
        <v>4</v>
      </c>
    </row>
    <row r="5" spans="1:15" x14ac:dyDescent="0.25">
      <c r="A5" t="s">
        <v>20</v>
      </c>
      <c r="B5" t="s">
        <v>20</v>
      </c>
      <c r="C5" t="s">
        <v>26</v>
      </c>
      <c r="D5">
        <f>LEN(Таблица167[Headline 1])</f>
        <v>27</v>
      </c>
      <c r="E5" t="s">
        <v>29</v>
      </c>
      <c r="F5">
        <f>LEN(Таблица167[Headline 2])</f>
        <v>27</v>
      </c>
      <c r="G5" s="6" t="s">
        <v>33</v>
      </c>
      <c r="H5">
        <f>LEN(Таблица167[Description])</f>
        <v>40</v>
      </c>
      <c r="J5">
        <f>IF(ISBLANK(Таблица167[[#This Row],[Correct keyword]]),0,LEN(TRIM(Таблица167[[#This Row],[Correct keyword]]))-LEN(SUBSTITUTE(Таблица167[[#This Row],[Correct keyword]]," ",""))+1)</f>
        <v>2</v>
      </c>
      <c r="K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детская</v>
      </c>
      <c r="L5">
        <f>LEN(Таблица167[[#This Row],[Path1]])</f>
        <v>7</v>
      </c>
      <c r="M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трасса</v>
      </c>
      <c r="N5">
        <f>LEN(Таблица167[[#This Row],[Path2]])</f>
        <v>6</v>
      </c>
    </row>
    <row r="6" spans="1:15" x14ac:dyDescent="0.25">
      <c r="A6" t="s">
        <v>21</v>
      </c>
      <c r="B6" t="s">
        <v>21</v>
      </c>
      <c r="C6" t="s">
        <v>27</v>
      </c>
      <c r="D6">
        <f>LEN(Таблица167[Headline 1])</f>
        <v>27</v>
      </c>
      <c r="E6" t="s">
        <v>29</v>
      </c>
      <c r="F6">
        <f>LEN(Таблица167[Headline 2])</f>
        <v>27</v>
      </c>
      <c r="G6" s="6" t="s">
        <v>34</v>
      </c>
      <c r="H6">
        <f>LEN(Таблица167[Description])</f>
        <v>40</v>
      </c>
      <c r="J6">
        <f>IF(ISBLANK(Таблица167[[#This Row],[Correct keyword]]),0,LEN(TRIM(Таблица167[[#This Row],[Correct keyword]]))-LEN(SUBSTITUTE(Таблица167[[#This Row],[Correct keyword]]," ",""))+1)</f>
        <v>2</v>
      </c>
      <c r="K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мейджик</v>
      </c>
      <c r="L6">
        <f>LEN(Таблица167[[#This Row],[Path1]])</f>
        <v>7</v>
      </c>
      <c r="M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трек</v>
      </c>
      <c r="N6">
        <f>LEN(Таблица167[[#This Row],[Path2]])</f>
        <v>4</v>
      </c>
    </row>
    <row r="7" spans="1:15" x14ac:dyDescent="0.25">
      <c r="A7" t="s">
        <v>22</v>
      </c>
      <c r="B7" t="s">
        <v>22</v>
      </c>
      <c r="C7" t="s">
        <v>28</v>
      </c>
      <c r="D7">
        <f>LEN(Таблица167[Headline 1])</f>
        <v>27</v>
      </c>
      <c r="E7" t="s">
        <v>29</v>
      </c>
      <c r="F7">
        <f>LEN(Таблица167[Headline 2])</f>
        <v>27</v>
      </c>
      <c r="G7" s="6" t="s">
        <v>35</v>
      </c>
      <c r="H7">
        <f>LEN(Таблица167[Description])</f>
        <v>40</v>
      </c>
      <c r="J7">
        <f>IF(ISBLANK(Таблица167[[#This Row],[Correct keyword]]),0,LEN(TRIM(Таблица167[[#This Row],[Correct keyword]]))-LEN(SUBSTITUTE(Таблица167[[#This Row],[Correct keyword]]," ",""))+1)</f>
        <v>2</v>
      </c>
      <c r="K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трек</v>
      </c>
      <c r="L7">
        <f>LEN(Таблица167[[#This Row],[Path1]])</f>
        <v>4</v>
      </c>
      <c r="M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игрушка</v>
      </c>
      <c r="N7">
        <f>LEN(Таблица167[[#This Row],[Path2]])</f>
        <v>7</v>
      </c>
    </row>
    <row r="8" spans="1:15" x14ac:dyDescent="0.25">
      <c r="C8" t="str">
        <f>PROPER(TRIM(Таблица167[Correct keyword]))</f>
        <v/>
      </c>
      <c r="D8">
        <f>LEN(Таблица167[Headline 1])</f>
        <v>0</v>
      </c>
      <c r="F8">
        <f>LEN(Таблица167[Headline 2])</f>
        <v>0</v>
      </c>
      <c r="G8" s="6"/>
      <c r="H8">
        <f>LEN(Таблица167[Description])</f>
        <v>0</v>
      </c>
      <c r="J8">
        <f>IF(ISBLANK(Таблица167[[#This Row],[Correct keyword]]),0,LEN(TRIM(Таблица167[[#This Row],[Correct keyword]]))-LEN(SUBSTITUTE(Таблица167[[#This Row],[Correct keyword]]," ",""))+1)</f>
        <v>0</v>
      </c>
      <c r="K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8">
        <f>LEN(Таблица167[[#This Row],[Path1]])</f>
        <v>1</v>
      </c>
      <c r="M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8">
        <f>LEN(Таблица167[[#This Row],[Path2]])</f>
        <v>1</v>
      </c>
    </row>
    <row r="9" spans="1:15" x14ac:dyDescent="0.25">
      <c r="C9" t="str">
        <f>PROPER(TRIM(Таблица167[Correct keyword]))</f>
        <v/>
      </c>
      <c r="D9">
        <f>LEN(Таблица167[Headline 1])</f>
        <v>0</v>
      </c>
      <c r="F9">
        <f>LEN(Таблица167[Headline 2])</f>
        <v>0</v>
      </c>
      <c r="G9" s="6"/>
      <c r="H9">
        <f>LEN(Таблица167[Description])</f>
        <v>0</v>
      </c>
      <c r="J9">
        <f>IF(ISBLANK(Таблица167[[#This Row],[Correct keyword]]),0,LEN(TRIM(Таблица167[[#This Row],[Correct keyword]]))-LEN(SUBSTITUTE(Таблица167[[#This Row],[Correct keyword]]," ",""))+1)</f>
        <v>0</v>
      </c>
      <c r="K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9">
        <f>LEN(Таблица167[[#This Row],[Path1]])</f>
        <v>1</v>
      </c>
      <c r="M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9">
        <f>LEN(Таблица167[[#This Row],[Path2]])</f>
        <v>1</v>
      </c>
    </row>
    <row r="10" spans="1:15" x14ac:dyDescent="0.25">
      <c r="C10" t="str">
        <f>PROPER(TRIM(Таблица167[Correct keyword]))</f>
        <v/>
      </c>
      <c r="D10">
        <f>LEN(Таблица167[Headline 1])</f>
        <v>0</v>
      </c>
      <c r="F10">
        <f>LEN(Таблица167[Headline 2])</f>
        <v>0</v>
      </c>
      <c r="G10" s="6"/>
      <c r="H10">
        <f>LEN(Таблица167[Description])</f>
        <v>0</v>
      </c>
      <c r="J10">
        <f>IF(ISBLANK(Таблица167[[#This Row],[Correct keyword]]),0,LEN(TRIM(Таблица167[[#This Row],[Correct keyword]]))-LEN(SUBSTITUTE(Таблица167[[#This Row],[Correct keyword]]," ",""))+1)</f>
        <v>0</v>
      </c>
      <c r="K1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0">
        <f>LEN(Таблица167[[#This Row],[Path1]])</f>
        <v>1</v>
      </c>
      <c r="M1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0">
        <f>LEN(Таблица167[[#This Row],[Path2]])</f>
        <v>1</v>
      </c>
    </row>
    <row r="11" spans="1:15" x14ac:dyDescent="0.25">
      <c r="C11" t="str">
        <f>PROPER(TRIM(Таблица167[Correct keyword]))</f>
        <v/>
      </c>
      <c r="D11">
        <f>LEN(Таблица167[Headline 1])</f>
        <v>0</v>
      </c>
      <c r="F11">
        <f>LEN(Таблица167[Headline 2])</f>
        <v>0</v>
      </c>
      <c r="G11" s="6"/>
      <c r="H11">
        <f>LEN(Таблица167[Description])</f>
        <v>0</v>
      </c>
      <c r="J11">
        <f>IF(ISBLANK(Таблица167[[#This Row],[Correct keyword]]),0,LEN(TRIM(Таблица167[[#This Row],[Correct keyword]]))-LEN(SUBSTITUTE(Таблица167[[#This Row],[Correct keyword]]," ",""))+1)</f>
        <v>0</v>
      </c>
      <c r="K1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1">
        <f>LEN(Таблица167[[#This Row],[Path1]])</f>
        <v>1</v>
      </c>
      <c r="M1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1">
        <f>LEN(Таблица167[[#This Row],[Path2]])</f>
        <v>1</v>
      </c>
    </row>
    <row r="12" spans="1:15" x14ac:dyDescent="0.25">
      <c r="C12" t="str">
        <f>PROPER(TRIM(Таблица167[Correct keyword]))</f>
        <v/>
      </c>
      <c r="D12">
        <f>LEN(Таблица167[Headline 1])</f>
        <v>0</v>
      </c>
      <c r="F12">
        <f>LEN(Таблица167[Headline 2])</f>
        <v>0</v>
      </c>
      <c r="G12" s="6"/>
      <c r="H12">
        <f>LEN(Таблица167[Description])</f>
        <v>0</v>
      </c>
      <c r="J12">
        <f>IF(ISBLANK(Таблица167[[#This Row],[Correct keyword]]),0,LEN(TRIM(Таблица167[[#This Row],[Correct keyword]]))-LEN(SUBSTITUTE(Таблица167[[#This Row],[Correct keyword]]," ",""))+1)</f>
        <v>0</v>
      </c>
      <c r="K1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2">
        <f>LEN(Таблица167[[#This Row],[Path1]])</f>
        <v>1</v>
      </c>
      <c r="M1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2">
        <f>LEN(Таблица167[[#This Row],[Path2]])</f>
        <v>1</v>
      </c>
    </row>
    <row r="13" spans="1:15" x14ac:dyDescent="0.25">
      <c r="C13" t="str">
        <f>PROPER(TRIM(Таблица167[Correct keyword]))</f>
        <v/>
      </c>
      <c r="D13">
        <f>LEN(Таблица167[Headline 1])</f>
        <v>0</v>
      </c>
      <c r="F13">
        <f>LEN(Таблица167[Headline 2])</f>
        <v>0</v>
      </c>
      <c r="G13" s="6"/>
      <c r="H13">
        <f>LEN(Таблица167[Description])</f>
        <v>0</v>
      </c>
      <c r="J13">
        <f>IF(ISBLANK(Таблица167[[#This Row],[Correct keyword]]),0,LEN(TRIM(Таблица167[[#This Row],[Correct keyword]]))-LEN(SUBSTITUTE(Таблица167[[#This Row],[Correct keyword]]," ",""))+1)</f>
        <v>0</v>
      </c>
      <c r="K1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3">
        <f>LEN(Таблица167[[#This Row],[Path1]])</f>
        <v>1</v>
      </c>
      <c r="M1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3">
        <f>LEN(Таблица167[[#This Row],[Path2]])</f>
        <v>1</v>
      </c>
    </row>
    <row r="14" spans="1:15" x14ac:dyDescent="0.25">
      <c r="C14" t="str">
        <f>PROPER(TRIM(Таблица167[Correct keyword]))</f>
        <v/>
      </c>
      <c r="D14">
        <f>LEN(Таблица167[Headline 1])</f>
        <v>0</v>
      </c>
      <c r="F14">
        <f>LEN(Таблица167[Headline 2])</f>
        <v>0</v>
      </c>
      <c r="G14" s="6"/>
      <c r="H14">
        <f>LEN(Таблица167[Description])</f>
        <v>0</v>
      </c>
      <c r="J14">
        <f>IF(ISBLANK(Таблица167[[#This Row],[Correct keyword]]),0,LEN(TRIM(Таблица167[[#This Row],[Correct keyword]]))-LEN(SUBSTITUTE(Таблица167[[#This Row],[Correct keyword]]," ",""))+1)</f>
        <v>0</v>
      </c>
      <c r="K1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4">
        <f>LEN(Таблица167[[#This Row],[Path1]])</f>
        <v>1</v>
      </c>
      <c r="M1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4">
        <f>LEN(Таблица167[[#This Row],[Path2]])</f>
        <v>1</v>
      </c>
    </row>
    <row r="15" spans="1:15" x14ac:dyDescent="0.25">
      <c r="C15" t="str">
        <f>PROPER(TRIM(Таблица167[Correct keyword]))</f>
        <v/>
      </c>
      <c r="D15">
        <f>LEN(Таблица167[Headline 1])</f>
        <v>0</v>
      </c>
      <c r="F15">
        <f>LEN(Таблица167[Headline 2])</f>
        <v>0</v>
      </c>
      <c r="G15" s="6"/>
      <c r="H15">
        <f>LEN(Таблица167[Description])</f>
        <v>0</v>
      </c>
      <c r="J15">
        <f>IF(ISBLANK(Таблица167[[#This Row],[Correct keyword]]),0,LEN(TRIM(Таблица167[[#This Row],[Correct keyword]]))-LEN(SUBSTITUTE(Таблица167[[#This Row],[Correct keyword]]," ",""))+1)</f>
        <v>0</v>
      </c>
      <c r="K15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5">
        <f>LEN(Таблица167[[#This Row],[Path1]])</f>
        <v>1</v>
      </c>
      <c r="M15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5">
        <f>LEN(Таблица167[[#This Row],[Path2]])</f>
        <v>1</v>
      </c>
    </row>
    <row r="16" spans="1:15" x14ac:dyDescent="0.25">
      <c r="C16" t="str">
        <f>PROPER(TRIM(Таблица167[Correct keyword]))</f>
        <v/>
      </c>
      <c r="D16">
        <f>LEN(Таблица167[Headline 1])</f>
        <v>0</v>
      </c>
      <c r="F16">
        <f>LEN(Таблица167[Headline 2])</f>
        <v>0</v>
      </c>
      <c r="G16" s="6"/>
      <c r="H16">
        <f>LEN(Таблица167[Description])</f>
        <v>0</v>
      </c>
      <c r="J16">
        <f>IF(ISBLANK(Таблица167[[#This Row],[Correct keyword]]),0,LEN(TRIM(Таблица167[[#This Row],[Correct keyword]]))-LEN(SUBSTITUTE(Таблица167[[#This Row],[Correct keyword]]," ",""))+1)</f>
        <v>0</v>
      </c>
      <c r="K16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6">
        <f>LEN(Таблица167[[#This Row],[Path1]])</f>
        <v>1</v>
      </c>
      <c r="M16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6">
        <f>LEN(Таблица167[[#This Row],[Path2]])</f>
        <v>1</v>
      </c>
    </row>
    <row r="17" spans="3:14" x14ac:dyDescent="0.25">
      <c r="C17" t="str">
        <f>PROPER(TRIM(Таблица167[Correct keyword]))</f>
        <v/>
      </c>
      <c r="D17">
        <f>LEN(Таблица167[Headline 1])</f>
        <v>0</v>
      </c>
      <c r="F17">
        <f>LEN(Таблица167[Headline 2])</f>
        <v>0</v>
      </c>
      <c r="G17" s="6"/>
      <c r="H17">
        <f>LEN(Таблица167[Description])</f>
        <v>0</v>
      </c>
      <c r="J17">
        <f>IF(ISBLANK(Таблица167[[#This Row],[Correct keyword]]),0,LEN(TRIM(Таблица167[[#This Row],[Correct keyword]]))-LEN(SUBSTITUTE(Таблица167[[#This Row],[Correct keyword]]," ",""))+1)</f>
        <v>0</v>
      </c>
      <c r="K17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7">
        <f>LEN(Таблица167[[#This Row],[Path1]])</f>
        <v>1</v>
      </c>
      <c r="M17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7">
        <f>LEN(Таблица167[[#This Row],[Path2]])</f>
        <v>1</v>
      </c>
    </row>
    <row r="18" spans="3:14" x14ac:dyDescent="0.25">
      <c r="C18" t="str">
        <f>PROPER(TRIM(Таблица167[Correct keyword]))</f>
        <v/>
      </c>
      <c r="D18">
        <f>LEN(Таблица167[Headline 1])</f>
        <v>0</v>
      </c>
      <c r="F18">
        <f>LEN(Таблица167[Headline 2])</f>
        <v>0</v>
      </c>
      <c r="G18" s="6"/>
      <c r="H18">
        <f>LEN(Таблица167[Description])</f>
        <v>0</v>
      </c>
      <c r="J18">
        <f>IF(ISBLANK(Таблица167[[#This Row],[Correct keyword]]),0,LEN(TRIM(Таблица167[[#This Row],[Correct keyword]]))-LEN(SUBSTITUTE(Таблица167[[#This Row],[Correct keyword]]," ",""))+1)</f>
        <v>0</v>
      </c>
      <c r="K18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8">
        <f>LEN(Таблица167[[#This Row],[Path1]])</f>
        <v>1</v>
      </c>
      <c r="M18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8">
        <f>LEN(Таблица167[[#This Row],[Path2]])</f>
        <v>1</v>
      </c>
    </row>
    <row r="19" spans="3:14" x14ac:dyDescent="0.25">
      <c r="D19">
        <f>LEN(Таблица167[Headline 1])</f>
        <v>0</v>
      </c>
      <c r="F19">
        <f>LEN(Таблица167[Headline 2])</f>
        <v>0</v>
      </c>
      <c r="G19" s="6"/>
      <c r="H19">
        <f>LEN(Таблица167[Description])</f>
        <v>0</v>
      </c>
      <c r="J19">
        <f>IF(ISBLANK(Таблица167[[#This Row],[Correct keyword]]),0,LEN(TRIM(Таблица167[[#This Row],[Correct keyword]]))-LEN(SUBSTITUTE(Таблица167[[#This Row],[Correct keyword]]," ",""))+1)</f>
        <v>0</v>
      </c>
      <c r="K19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19">
        <f>LEN(Таблица167[[#This Row],[Path1]])</f>
        <v>1</v>
      </c>
      <c r="M19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19">
        <f>LEN(Таблица167[[#This Row],[Path2]])</f>
        <v>1</v>
      </c>
    </row>
    <row r="20" spans="3:14" x14ac:dyDescent="0.25">
      <c r="D20">
        <f>LEN(Таблица167[Headline 1])</f>
        <v>0</v>
      </c>
      <c r="F20">
        <f>LEN(Таблица167[Headline 2])</f>
        <v>0</v>
      </c>
      <c r="G20" s="6"/>
      <c r="H20">
        <f>LEN(Таблица167[Description])</f>
        <v>0</v>
      </c>
      <c r="J20">
        <f>IF(ISBLANK(Таблица167[[#This Row],[Correct keyword]]),0,LEN(TRIM(Таблица167[[#This Row],[Correct keyword]]))-LEN(SUBSTITUTE(Таблица167[[#This Row],[Correct keyword]]," ",""))+1)</f>
        <v>0</v>
      </c>
      <c r="K20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0">
        <f>LEN(Таблица167[[#This Row],[Path1]])</f>
        <v>1</v>
      </c>
      <c r="M20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0">
        <f>LEN(Таблица167[[#This Row],[Path2]])</f>
        <v>1</v>
      </c>
    </row>
    <row r="21" spans="3:14" x14ac:dyDescent="0.25">
      <c r="C21" t="str">
        <f>PROPER(TRIM(Таблица167[Correct keyword]))</f>
        <v/>
      </c>
      <c r="D21">
        <f>LEN(Таблица167[Headline 1])</f>
        <v>0</v>
      </c>
      <c r="F21">
        <f>LEN(Таблица167[Headline 2])</f>
        <v>0</v>
      </c>
      <c r="G21" s="6"/>
      <c r="H21">
        <f>LEN(Таблица167[Description])</f>
        <v>0</v>
      </c>
      <c r="J21">
        <f>IF(ISBLANK(Таблица167[[#This Row],[Correct keyword]]),0,LEN(TRIM(Таблица167[[#This Row],[Correct keyword]]))-LEN(SUBSTITUTE(Таблица167[[#This Row],[Correct keyword]]," ",""))+1)</f>
        <v>0</v>
      </c>
      <c r="K21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1">
        <f>LEN(Таблица167[[#This Row],[Path1]])</f>
        <v>1</v>
      </c>
      <c r="M21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1">
        <f>LEN(Таблица167[[#This Row],[Path2]])</f>
        <v>1</v>
      </c>
    </row>
    <row r="22" spans="3:14" x14ac:dyDescent="0.25">
      <c r="C22" t="str">
        <f>PROPER(TRIM(Таблица167[Correct keyword]))</f>
        <v/>
      </c>
      <c r="D22">
        <f>LEN(Таблица167[Headline 1])</f>
        <v>0</v>
      </c>
      <c r="F22">
        <f>LEN(Таблица167[Headline 2])</f>
        <v>0</v>
      </c>
      <c r="G22" s="6"/>
      <c r="H22">
        <f>LEN(Таблица167[Description])</f>
        <v>0</v>
      </c>
      <c r="J22">
        <f>IF(ISBLANK(Таблица167[[#This Row],[Correct keyword]]),0,LEN(TRIM(Таблица167[[#This Row],[Correct keyword]]))-LEN(SUBSTITUTE(Таблица167[[#This Row],[Correct keyword]]," ",""))+1)</f>
        <v>0</v>
      </c>
      <c r="K22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2">
        <f>LEN(Таблица167[[#This Row],[Path1]])</f>
        <v>1</v>
      </c>
      <c r="M22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2">
        <f>LEN(Таблица167[[#This Row],[Path2]])</f>
        <v>1</v>
      </c>
    </row>
    <row r="23" spans="3:14" x14ac:dyDescent="0.25">
      <c r="C23" t="str">
        <f>PROPER(TRIM(Таблица167[Correct keyword]))</f>
        <v/>
      </c>
      <c r="D23">
        <f>LEN(Таблица167[Headline 1])</f>
        <v>0</v>
      </c>
      <c r="F23">
        <f>LEN(Таблица167[Headline 2])</f>
        <v>0</v>
      </c>
      <c r="G23" s="6"/>
      <c r="H23">
        <f>LEN(Таблица167[Description])</f>
        <v>0</v>
      </c>
      <c r="J23">
        <f>IF(ISBLANK(Таблица167[[#This Row],[Correct keyword]]),0,LEN(TRIM(Таблица167[[#This Row],[Correct keyword]]))-LEN(SUBSTITUTE(Таблица167[[#This Row],[Correct keyword]]," ",""))+1)</f>
        <v>0</v>
      </c>
      <c r="K23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3">
        <f>LEN(Таблица167[[#This Row],[Path1]])</f>
        <v>1</v>
      </c>
      <c r="M23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3">
        <f>LEN(Таблица167[[#This Row],[Path2]])</f>
        <v>1</v>
      </c>
    </row>
    <row r="24" spans="3:14" x14ac:dyDescent="0.25">
      <c r="C24" t="str">
        <f>PROPER(TRIM(Таблица167[Correct keyword]))</f>
        <v/>
      </c>
      <c r="D24">
        <f>LEN(Таблица167[Headline 1])</f>
        <v>0</v>
      </c>
      <c r="F24">
        <f>LEN(Таблица167[Headline 2])</f>
        <v>0</v>
      </c>
      <c r="G24" s="6"/>
      <c r="H24">
        <f>LEN(Таблица167[Description])</f>
        <v>0</v>
      </c>
      <c r="J24">
        <f>IF(ISBLANK(Таблица167[[#This Row],[Correct keyword]]),0,LEN(TRIM(Таблица167[[#This Row],[Correct keyword]]))-LEN(SUBSTITUTE(Таблица167[[#This Row],[Correct keyword]]," ",""))+1)</f>
        <v>0</v>
      </c>
      <c r="K24" t="str">
        <f>IF(Таблица167[[#This Row],[Количество слов]]=1,TRIM(MID(SUBSTITUTE(Таблица167[[#This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слов]]=2,TRIM(MID(SUBSTITUTE(Таблица167[[#This Row],[Correct keyword]]," ",REPT(" ",LEN(Таблица167[[#This Row],[Correct keyword]]))),LEN(Таблица167[[#This Row],[Correct keyword]])*(1-1)+1,LEN(Таблица167[[#This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keyword]]))),TRIM(MID(SUBSTITUTE(Таблица167[[#This Row],[Correct keyword]]," ",REPT(" ",LEN(Таблица167[[#This Row],[Correct keyword]]))),LEN(Таблица167[[#This Row],[Correct keyword]])*(1-1)+1,LEN(Таблица167[[#This Row],[Correct keyword]])))&amp;"_"&amp;TRIM(MID(SUBSTITUTE(Таблица167[[#This Row],[Correct keyword]]," ",REPT(" ",LEN(Таблица167[[#This Row],[Correct keyword]]))),LEN(Таблица167[[#This Row],[Correct keyword]])*(2-1)+1,LEN(Таблица167[[#This Row],[Correct keyword]]))))))</f>
        <v>_</v>
      </c>
      <c r="L24">
        <f>LEN(Таблица167[[#This Row],[Path1]])</f>
        <v>1</v>
      </c>
      <c r="M24" t="str">
        <f>IF(Таблица167[[#This Row],[Количество слов]]=1," ",IF(Таблица167[[#This Row],[Количество слов]]=2,TRIM(MID(SUBSTITUTE(Таблица167[[#This Row],[Correct keyword]]," ",REPT(" ",LEN(Таблица167[[#This Row],[Correct keyword]]))),LEN(Таблица167[[#This Row],[Correct keyword]])*(2-1)+1,LEN(Таблица167[[#This Row],[Correct keyword]]))),IF(Таблица167[[#This Row],[Количество слов]]=3,TRIM(MID(SUBSTITUTE(Таблица167[[#This Row],[Correct keyword]]," ",REPT(" ",LEN(Таблица167[[#This Row],[Correct keyword]]))),LEN(Таблица167[[#This Row],[Correct keyword]])*(3-1)+1,LEN(Таблица167[[#This Row],[Correct keyword]]))),TRIM(MID(SUBSTITUTE(Таблица167[[#This Row],[Correct keyword]]," ",REPT(" ",LEN(Таблица167[[#This Row],[Correct keyword]]))),LEN(Таблица167[[#This Row],[Correct keyword]])*(3-1)+1,LEN(Таблица167[[#This Row],[Correct keyword]])))&amp;"_"&amp;TRIM(MID(SUBSTITUTE(Таблица167[[#This Row],[Correct keyword]]," ",REPT(" ",LEN(Таблица167[[#This Row],[Correct keyword]]))),LEN(Таблица167[[#This Row],[Correct keyword]])*(4-1)+1,LEN(Таблица167[[#This Row],[Correct keyword]]))))))</f>
        <v>_</v>
      </c>
      <c r="N24">
        <f>LEN(Таблица167[[#This Row],[Path2]])</f>
        <v>1</v>
      </c>
    </row>
  </sheetData>
  <conditionalFormatting sqref="F3:F24">
    <cfRule type="cellIs" dxfId="16" priority="12" operator="greaterThan">
      <formula>38</formula>
    </cfRule>
  </conditionalFormatting>
  <conditionalFormatting sqref="F2:F1048576 D2:D1048576">
    <cfRule type="cellIs" dxfId="15" priority="11" operator="greaterThan">
      <formula>30</formula>
    </cfRule>
  </conditionalFormatting>
  <conditionalFormatting sqref="F2:F24">
    <cfRule type="cellIs" dxfId="14" priority="10" operator="greaterThan">
      <formula>38</formula>
    </cfRule>
  </conditionalFormatting>
  <conditionalFormatting sqref="H2:H23">
    <cfRule type="cellIs" dxfId="13" priority="6" operator="greaterThan">
      <formula>80</formula>
    </cfRule>
  </conditionalFormatting>
  <conditionalFormatting sqref="H24">
    <cfRule type="cellIs" dxfId="12" priority="5" operator="greaterThan">
      <formula>80</formula>
    </cfRule>
  </conditionalFormatting>
  <conditionalFormatting sqref="L2">
    <cfRule type="cellIs" dxfId="11" priority="4" operator="greaterThan">
      <formula>80</formula>
    </cfRule>
  </conditionalFormatting>
  <conditionalFormatting sqref="N2">
    <cfRule type="cellIs" dxfId="10" priority="3" operator="greaterThan">
      <formula>80</formula>
    </cfRule>
  </conditionalFormatting>
  <conditionalFormatting sqref="L2:L24">
    <cfRule type="cellIs" dxfId="9" priority="2" operator="greaterThan">
      <formula>15</formula>
    </cfRule>
  </conditionalFormatting>
  <conditionalFormatting sqref="N2:N24">
    <cfRule type="cellIs" dxfId="8" priority="1" operator="greaterThan">
      <formula>15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ООО Рога и Копыта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Павел Г. Лысенко</cp:lastModifiedBy>
  <dcterms:created xsi:type="dcterms:W3CDTF">2017-01-03T13:58:19Z</dcterms:created>
  <dcterms:modified xsi:type="dcterms:W3CDTF">2017-07-03T13:34:59Z</dcterms:modified>
</cp:coreProperties>
</file>