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<sst xmlns="http://schemas.openxmlformats.org/spreadsheetml/2006/main" count="188" uniqueCount="113">
  <si>
    <t>Análise de pontos por função Projeto Smart Home</t>
  </si>
  <si>
    <t>FUNÇÃO DE DADOS</t>
  </si>
  <si>
    <t>USUARIO</t>
  </si>
  <si>
    <t>DISPOSITIVO</t>
  </si>
  <si>
    <t>COMODO</t>
  </si>
  <si>
    <t>PERMISSOES</t>
  </si>
  <si>
    <t>HISTÓRICO</t>
  </si>
  <si>
    <t>NOME</t>
  </si>
  <si>
    <t>NOME DISPOSITIVO</t>
  </si>
  <si>
    <t>NOME COMODO</t>
  </si>
  <si>
    <t>CLASSE ACESSO</t>
  </si>
  <si>
    <t>DATA AÇÃO</t>
  </si>
  <si>
    <t>DATA NASCIMENTO</t>
  </si>
  <si>
    <t>ID_COMODO</t>
  </si>
  <si>
    <t>COMODO ACESSO</t>
  </si>
  <si>
    <t>USUÁRIO_ID</t>
  </si>
  <si>
    <t>SENHA</t>
  </si>
  <si>
    <t>ESTADO</t>
  </si>
  <si>
    <t>HISTÓRICO ACESSO</t>
  </si>
  <si>
    <t>DISPOSTIVO_ID</t>
  </si>
  <si>
    <t>CLASSE USUÁRIO</t>
  </si>
  <si>
    <t>GASTO</t>
  </si>
  <si>
    <t>COMODO_ID</t>
  </si>
  <si>
    <t>ADM</t>
  </si>
  <si>
    <t>LOGIN</t>
  </si>
  <si>
    <t>CLASSIFICAÇÃO ALI/AIE</t>
  </si>
  <si>
    <t>TIPOS DE DADOS: 6</t>
  </si>
  <si>
    <t>TIPOS DE DADOS: 3</t>
  </si>
  <si>
    <t>TIPOS DE DADOS: 1</t>
  </si>
  <si>
    <t>TIPOS DE REGISTROS: 1</t>
  </si>
  <si>
    <t>TIPOS DE REGISTROS: 2</t>
  </si>
  <si>
    <t>TIPOS DE REGISTROS: 4</t>
  </si>
  <si>
    <t>COMPLEXIDADE: BAIXA</t>
  </si>
  <si>
    <t>CONTRIBUIÇÃO: 6 PONTOS</t>
  </si>
  <si>
    <t>CONTRIBUIÇÃO: 7 PONTOS</t>
  </si>
  <si>
    <t>FUNÇÕES DE TRANSAÇÕES</t>
  </si>
  <si>
    <t>Entrada Externa (EE)</t>
  </si>
  <si>
    <t xml:space="preserve">Consulta Externa (CE) </t>
  </si>
  <si>
    <t>Saída Externa (SE)</t>
  </si>
  <si>
    <t>CADASTRAR DADOS DO USUARIO</t>
  </si>
  <si>
    <t>DELETAR USUÁRIO</t>
  </si>
  <si>
    <t>ALTERAR DADOS DO USUÁRIO</t>
  </si>
  <si>
    <t>LOGAR NO SISTEMA</t>
  </si>
  <si>
    <t>DESLOGAR DO SISTEMA</t>
  </si>
  <si>
    <t>TIPO DE TRANSAÇÃO: (EE)</t>
  </si>
  <si>
    <t>ARQUIVOS REFENCIADOS: 2</t>
  </si>
  <si>
    <t>ARQUIVOS REFENCIADOS:  2</t>
  </si>
  <si>
    <t>TIPOS DE DADOS: 7</t>
  </si>
  <si>
    <t>TIPOS DE DADOS: 2</t>
  </si>
  <si>
    <t>COMPLEXIDADE: MÉDIA</t>
  </si>
  <si>
    <t>CONTRIBUIÇÃO: 4 PONTOS</t>
  </si>
  <si>
    <t>CONTRIBUIÇÃO:  4 PONTOS</t>
  </si>
  <si>
    <t>CONTRIBUIÇÃO:3 PONTOS</t>
  </si>
  <si>
    <t>CONTRIBUIÇÃO: 3 PONTOS</t>
  </si>
  <si>
    <t>CADASTRAR DISPOSITIVO NO SISTEMA</t>
  </si>
  <si>
    <t>ALTERAR DADOS DO DISPOSITIVO</t>
  </si>
  <si>
    <t>DELETAR DISPOSITIVO</t>
  </si>
  <si>
    <t>CADASTRAR COMODO</t>
  </si>
  <si>
    <t>EDITAR COMODO</t>
  </si>
  <si>
    <t>ARQUIVOS REFENCIADOS: 5</t>
  </si>
  <si>
    <t>ARQUIVOS REFENCIADOS: 4</t>
  </si>
  <si>
    <t>TIPOS DE DADOS: 5</t>
  </si>
  <si>
    <t>COMPLEXIDADE: ALTA</t>
  </si>
  <si>
    <t>COMPLEXIDADE: MEDIA</t>
  </si>
  <si>
    <t>DELETAR COMODO</t>
  </si>
  <si>
    <t>CRIAR CLASSE DE USUÁRIO</t>
  </si>
  <si>
    <t>EDITAR CLASSE DE USUÁRIO</t>
  </si>
  <si>
    <t>DELETAR CLASSE DE USUÁRIO</t>
  </si>
  <si>
    <t>VISUALIZAR STATUS DO DISPOSITIVO</t>
  </si>
  <si>
    <t>TIPO DE TRANSAÇÃO: (CE)</t>
  </si>
  <si>
    <t>ARQUIVOS REFENCIADOS: 3</t>
  </si>
  <si>
    <t xml:space="preserve">ARQUIVOS REFENCIADOS: 3 </t>
  </si>
  <si>
    <t>ARQUIVOS REFENCIADOS:3</t>
  </si>
  <si>
    <t>TIPOS DE DADOS: 4</t>
  </si>
  <si>
    <t>COMPLEXIDADE:MÉDIA</t>
  </si>
  <si>
    <t>VISUALIZAR HISTÓRICO</t>
  </si>
  <si>
    <t>Fator de ajuste</t>
  </si>
  <si>
    <t>Comunicação de dados</t>
  </si>
  <si>
    <t>Legenda</t>
  </si>
  <si>
    <t>Processamento distribuído</t>
  </si>
  <si>
    <t>Performance</t>
  </si>
  <si>
    <t>1 – mínima</t>
  </si>
  <si>
    <t>Configuração altamente utilizada</t>
  </si>
  <si>
    <t>2 – moderada</t>
  </si>
  <si>
    <t>Volume de transações</t>
  </si>
  <si>
    <t>3 – média</t>
  </si>
  <si>
    <t>Entrada de dados on-line</t>
  </si>
  <si>
    <t xml:space="preserve">4 – significativa </t>
  </si>
  <si>
    <t>Eficiência do usuário final</t>
  </si>
  <si>
    <t>5 – grande</t>
  </si>
  <si>
    <t>Atualização on-line</t>
  </si>
  <si>
    <t>Complexidade de processamento</t>
  </si>
  <si>
    <t>Reutilização</t>
  </si>
  <si>
    <t>Facilidade de instalação</t>
  </si>
  <si>
    <t>Facilidade de operação</t>
  </si>
  <si>
    <t>Múltiplos locais</t>
  </si>
  <si>
    <t>Facilidade de mudanças</t>
  </si>
  <si>
    <t>Total de Pontos fator de ajuste</t>
  </si>
  <si>
    <t>Fator de ajuste calculado</t>
  </si>
  <si>
    <t>Total pontos de função de dados</t>
  </si>
  <si>
    <t>Total pontos de função de transação</t>
  </si>
  <si>
    <t>Total de pontos não ajustados</t>
  </si>
  <si>
    <t>Total de pontos ajustados</t>
  </si>
  <si>
    <t>Quantidade de Horas trabalhadas por
funcionário em um dia</t>
  </si>
  <si>
    <t>Tamanho da Equipe</t>
  </si>
  <si>
    <t>Produtividade por H/PF</t>
  </si>
  <si>
    <t>Horas totais necessárias para a concluisão o projeto</t>
  </si>
  <si>
    <t>Total de dias com equipe total</t>
  </si>
  <si>
    <t>Total em semanas uteis (5 dias)</t>
  </si>
  <si>
    <t>Custo</t>
  </si>
  <si>
    <t>R$ por ponto de função</t>
  </si>
  <si>
    <t>Custo do Projeto</t>
  </si>
  <si>
    <t>Tempo estimado (dias)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</si>
</sst>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[$R$ -416]#,##0.00"/>
  </numFmts>
  <fonts count="12">
    <font>
      <sz val="10.0"/>
      <color rgb="FF000000"/>
      <name val="Arial"/>
    </font>
    <font>
      <b/>
      <sz val="12.0"/>
      <name val="Roboto Condensed"/>
    </font>
    <font/>
    <font>
      <b/>
    </font>
    <font>
      <name val="Arial"/>
    </font>
    <font>
      <b/>
      <color rgb="FF000000"/>
    </font>
    <font>
      <b/>
      <name val="Arial"/>
    </font>
    <font>
      <color rgb="FF000000"/>
      <name val="Arial"/>
    </font>
    <font>
      <color rgb="FF000000"/>
    </font>
    <font>
      <sz val="11.0"/>
      <color rgb="FF000000"/>
      <name val="Inconsolata"/>
    </font>
    <font>
      <b/>
      <sz val="14.0"/>
    </font>
    <font>
      <sz val="14.0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vertical="bottom"/>
    </xf>
    <xf borderId="5" fillId="4" fontId="5" numFmtId="0" xfId="0" applyAlignment="1" applyBorder="1" applyFill="1" applyFont="1">
      <alignment readingOrder="0"/>
    </xf>
    <xf borderId="6" fillId="0" fontId="4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6" fillId="0" fontId="4" numFmtId="0" xfId="0" applyAlignment="1" applyBorder="1" applyFont="1">
      <alignment shrinkToFit="0" vertical="bottom" wrapText="0"/>
    </xf>
    <xf borderId="4" fillId="2" fontId="6" numFmtId="0" xfId="0" applyAlignment="1" applyBorder="1" applyFont="1">
      <alignment shrinkToFit="0" vertical="bottom" wrapText="0"/>
    </xf>
    <xf borderId="0" fillId="2" fontId="3" numFmtId="0" xfId="0" applyAlignment="1" applyFont="1">
      <alignment readingOrder="0"/>
    </xf>
    <xf borderId="6" fillId="2" fontId="6" numFmtId="0" xfId="0" applyAlignment="1" applyBorder="1" applyFont="1">
      <alignment shrinkToFit="0" vertical="bottom" wrapText="0"/>
    </xf>
    <xf borderId="6" fillId="6" fontId="4" numFmtId="0" xfId="0" applyAlignment="1" applyBorder="1" applyFill="1" applyFont="1">
      <alignment shrinkToFit="0" vertical="bottom" wrapText="0"/>
    </xf>
    <xf borderId="4" fillId="6" fontId="4" numFmtId="0" xfId="0" applyAlignment="1" applyBorder="1" applyFont="1">
      <alignment shrinkToFit="0" vertical="bottom" wrapText="0"/>
    </xf>
    <xf borderId="0" fillId="6" fontId="2" numFmtId="0" xfId="0" applyFont="1"/>
    <xf borderId="0" fillId="0" fontId="4" numFmtId="0" xfId="0" applyAlignment="1" applyFont="1">
      <alignment readingOrder="0" vertical="bottom"/>
    </xf>
    <xf borderId="0" fillId="6" fontId="4" numFmtId="0" xfId="0" applyAlignment="1" applyFont="1">
      <alignment vertical="bottom"/>
    </xf>
    <xf borderId="4" fillId="0" fontId="4" numFmtId="0" xfId="0" applyAlignment="1" applyBorder="1" applyFont="1">
      <alignment readingOrder="0" shrinkToFit="0" vertical="bottom" wrapText="0"/>
    </xf>
    <xf borderId="6" fillId="2" fontId="6" numFmtId="0" xfId="0" applyAlignment="1" applyBorder="1" applyFont="1">
      <alignment vertical="center"/>
    </xf>
    <xf borderId="4" fillId="2" fontId="6" numFmtId="0" xfId="0" applyAlignment="1" applyBorder="1" applyFont="1">
      <alignment vertical="center"/>
    </xf>
    <xf borderId="6" fillId="2" fontId="6" numFmtId="0" xfId="0" applyAlignment="1" applyBorder="1" applyFont="1">
      <alignment readingOrder="0" vertical="center"/>
    </xf>
    <xf borderId="4" fillId="6" fontId="4" numFmtId="0" xfId="0" applyAlignment="1" applyBorder="1" applyFont="1">
      <alignment vertical="center"/>
    </xf>
    <xf borderId="6" fillId="0" fontId="2" numFmtId="0" xfId="0" applyBorder="1" applyFont="1"/>
    <xf borderId="4" fillId="0" fontId="2" numFmtId="0" xfId="0" applyBorder="1" applyFont="1"/>
    <xf borderId="4" fillId="6" fontId="4" numFmtId="0" xfId="0" applyAlignment="1" applyBorder="1" applyFont="1">
      <alignment readingOrder="0" shrinkToFit="0" vertical="bottom" wrapText="0"/>
    </xf>
    <xf borderId="0" fillId="6" fontId="4" numFmtId="0" xfId="0" applyAlignment="1" applyFont="1">
      <alignment vertical="center"/>
    </xf>
    <xf borderId="7" fillId="6" fontId="4" numFmtId="0" xfId="0" applyAlignment="1" applyBorder="1" applyFont="1">
      <alignment readingOrder="0" vertical="center"/>
    </xf>
    <xf borderId="0" fillId="6" fontId="4" numFmtId="0" xfId="0" applyAlignment="1" applyFont="1">
      <alignment readingOrder="0" vertical="center"/>
    </xf>
    <xf borderId="6" fillId="2" fontId="6" numFmtId="0" xfId="0" applyAlignment="1" applyBorder="1" applyFont="1">
      <alignment shrinkToFit="0" vertical="center" wrapText="0"/>
    </xf>
    <xf borderId="4" fillId="2" fontId="6" numFmtId="0" xfId="0" applyAlignment="1" applyBorder="1" applyFont="1">
      <alignment readingOrder="0" vertical="center"/>
    </xf>
    <xf borderId="0" fillId="6" fontId="2" numFmtId="0" xfId="0" applyAlignment="1" applyFont="1">
      <alignment readingOrder="0"/>
    </xf>
    <xf borderId="4" fillId="2" fontId="6" numFmtId="0" xfId="0" applyAlignment="1" applyBorder="1" applyFont="1">
      <alignment readingOrder="0"/>
    </xf>
    <xf borderId="6" fillId="6" fontId="4" numFmtId="0" xfId="0" applyAlignment="1" applyBorder="1" applyFont="1">
      <alignment readingOrder="0" shrinkToFit="0" vertical="bottom" wrapText="0"/>
    </xf>
    <xf borderId="1" fillId="7" fontId="2" numFmtId="0" xfId="0" applyAlignment="1" applyBorder="1" applyFill="1" applyFont="1">
      <alignment horizontal="center" readingOrder="0"/>
    </xf>
    <xf borderId="5" fillId="7" fontId="2" numFmtId="0" xfId="0" applyAlignment="1" applyBorder="1" applyFont="1">
      <alignment readingOrder="0"/>
    </xf>
    <xf borderId="5" fillId="7" fontId="4" numFmtId="0" xfId="0" applyAlignment="1" applyBorder="1" applyFont="1">
      <alignment readingOrder="0" shrinkToFit="0" vertical="bottom" wrapText="0"/>
    </xf>
    <xf borderId="5" fillId="8" fontId="2" numFmtId="0" xfId="0" applyAlignment="1" applyBorder="1" applyFill="1" applyFont="1">
      <alignment horizontal="center" readingOrder="0"/>
    </xf>
    <xf borderId="5" fillId="8" fontId="7" numFmtId="0" xfId="0" applyAlignment="1" applyBorder="1" applyFont="1">
      <alignment horizontal="center" readingOrder="0"/>
    </xf>
    <xf borderId="8" fillId="7" fontId="2" numFmtId="0" xfId="0" applyAlignment="1" applyBorder="1" applyFont="1">
      <alignment readingOrder="0"/>
    </xf>
    <xf borderId="9" fillId="2" fontId="8" numFmtId="0" xfId="0" applyAlignment="1" applyBorder="1" applyFont="1">
      <alignment readingOrder="0"/>
    </xf>
    <xf borderId="9" fillId="2" fontId="8" numFmtId="0" xfId="0" applyBorder="1" applyFont="1"/>
    <xf borderId="0" fillId="2" fontId="8" numFmtId="0" xfId="0" applyAlignment="1" applyFont="1">
      <alignment readingOrder="0"/>
    </xf>
    <xf borderId="0" fillId="2" fontId="9" numFmtId="0" xfId="0" applyFont="1"/>
    <xf borderId="0" fillId="2" fontId="8" numFmtId="0" xfId="0" applyFont="1"/>
    <xf borderId="0" fillId="2" fontId="7" numFmtId="0" xfId="0" applyAlignment="1" applyFont="1">
      <alignment readingOrder="0" vertical="bottom"/>
    </xf>
    <xf borderId="0" fillId="2" fontId="5" numFmtId="0" xfId="0" applyFont="1"/>
    <xf borderId="0" fillId="0" fontId="10" numFmtId="0" xfId="0" applyFont="1"/>
    <xf borderId="5" fillId="9" fontId="4" numFmtId="0" xfId="0" applyAlignment="1" applyBorder="1" applyFill="1" applyFont="1">
      <alignment vertical="bottom"/>
    </xf>
    <xf borderId="5" fillId="9" fontId="2" numFmtId="0" xfId="0" applyAlignment="1" applyBorder="1" applyFont="1">
      <alignment readingOrder="0"/>
    </xf>
    <xf borderId="5" fillId="9" fontId="4" numFmtId="0" xfId="0" applyAlignment="1" applyBorder="1" applyFont="1">
      <alignment readingOrder="0" vertical="bottom"/>
    </xf>
    <xf borderId="5" fillId="9" fontId="4" numFmtId="0" xfId="0" applyAlignment="1" applyBorder="1" applyFont="1">
      <alignment vertical="bottom"/>
    </xf>
    <xf borderId="5" fillId="9" fontId="2" numFmtId="164" xfId="0" applyBorder="1" applyFont="1" applyNumberFormat="1"/>
    <xf borderId="5" fillId="9" fontId="10" numFmtId="0" xfId="0" applyBorder="1" applyFont="1"/>
    <xf borderId="5" fillId="9" fontId="2" numFmtId="2" xfId="0" applyBorder="1" applyFont="1" applyNumberFormat="1"/>
    <xf borderId="0" fillId="6" fontId="6" numFmtId="0" xfId="0" applyAlignment="1" applyFont="1">
      <alignment horizontal="center" readingOrder="0" vertical="bottom"/>
    </xf>
    <xf borderId="5" fillId="5" fontId="4" numFmtId="0" xfId="0" applyAlignment="1" applyBorder="1" applyFont="1">
      <alignment readingOrder="0" vertical="bottom"/>
    </xf>
    <xf borderId="5" fillId="5" fontId="11" numFmtId="0" xfId="0" applyBorder="1" applyFont="1"/>
    <xf borderId="5" fillId="5" fontId="2" numFmtId="0" xfId="0" applyAlignment="1" applyBorder="1" applyFont="1">
      <alignment readingOrder="0"/>
    </xf>
    <xf borderId="5" fillId="5" fontId="11" numFmtId="165" xfId="0" applyAlignment="1" applyBorder="1" applyFont="1" applyNumberFormat="1">
      <alignment readingOrder="0"/>
    </xf>
    <xf borderId="5" fillId="5" fontId="10" numFmtId="165" xfId="0" applyBorder="1" applyFont="1" applyNumberFormat="1"/>
    <xf borderId="5" fillId="5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41.43"/>
    <col customWidth="1" min="3" max="3" width="32.29"/>
    <col customWidth="1" min="4" max="4" width="32.57"/>
    <col customWidth="1" min="5" max="5" width="35.0"/>
    <col customWidth="1" min="6" max="6" width="36.43"/>
    <col customWidth="1" min="7" max="7" width="37.0"/>
    <col customWidth="1" min="8" max="8" width="36.57"/>
    <col customWidth="1" min="9" max="9" width="25.14"/>
    <col customWidth="1" min="10" max="10" width="24.57"/>
    <col customWidth="1" min="11" max="11" width="19.14"/>
    <col customWidth="1" min="12" max="12" width="27.29"/>
    <col customWidth="1" min="13" max="13" width="31.14"/>
    <col customWidth="1" min="14" max="14" width="63.86"/>
    <col customWidth="1" min="15" max="15" width="56.29"/>
  </cols>
  <sheetData>
    <row r="1">
      <c r="A1" s="1" t="s">
        <v>0</v>
      </c>
      <c r="B1" s="2"/>
      <c r="C1" s="2"/>
      <c r="D1" s="2"/>
      <c r="E1" s="3"/>
    </row>
    <row r="3">
      <c r="A3" s="4" t="s">
        <v>1</v>
      </c>
      <c r="B3" s="2"/>
      <c r="C3" s="2"/>
      <c r="D3" s="2"/>
      <c r="E3" s="3"/>
      <c r="F3" s="5"/>
      <c r="I3" s="6"/>
    </row>
    <row r="4">
      <c r="F4" s="6"/>
      <c r="I4" s="6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5"/>
      <c r="G5" s="5"/>
      <c r="I5" s="8"/>
    </row>
    <row r="6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6"/>
      <c r="G6" s="10"/>
      <c r="I6" s="6"/>
    </row>
    <row r="7">
      <c r="A7" s="9" t="s">
        <v>12</v>
      </c>
      <c r="B7" s="9" t="s">
        <v>13</v>
      </c>
      <c r="D7" s="9" t="s">
        <v>14</v>
      </c>
      <c r="E7" s="9" t="s">
        <v>15</v>
      </c>
      <c r="F7" s="6"/>
      <c r="G7" s="5"/>
      <c r="I7" s="8"/>
    </row>
    <row r="8">
      <c r="A8" s="9" t="s">
        <v>16</v>
      </c>
      <c r="B8" s="9" t="s">
        <v>17</v>
      </c>
      <c r="D8" s="9" t="s">
        <v>18</v>
      </c>
      <c r="E8" s="9" t="s">
        <v>19</v>
      </c>
      <c r="F8" s="5"/>
      <c r="G8" s="5"/>
      <c r="I8" s="8"/>
    </row>
    <row r="9">
      <c r="A9" s="9" t="s">
        <v>20</v>
      </c>
      <c r="B9" s="9" t="s">
        <v>21</v>
      </c>
      <c r="E9" s="9" t="s">
        <v>22</v>
      </c>
      <c r="F9" s="5"/>
      <c r="G9" s="5"/>
      <c r="I9" s="8"/>
    </row>
    <row r="10">
      <c r="A10" s="9" t="s">
        <v>23</v>
      </c>
      <c r="F10" s="8"/>
      <c r="G10" s="10"/>
      <c r="I10" s="8"/>
    </row>
    <row r="11">
      <c r="A11" s="9" t="s">
        <v>24</v>
      </c>
      <c r="F11" s="6"/>
      <c r="G11" s="10"/>
      <c r="I11" s="6"/>
    </row>
    <row r="12">
      <c r="A12" s="11"/>
      <c r="F12" s="6"/>
      <c r="G12" s="10"/>
      <c r="I12" s="6"/>
    </row>
    <row r="13">
      <c r="F13" s="6"/>
      <c r="G13" s="10"/>
      <c r="I13" s="6"/>
    </row>
    <row r="14">
      <c r="A14" s="12" t="s">
        <v>25</v>
      </c>
      <c r="B14" s="12" t="s">
        <v>25</v>
      </c>
      <c r="C14" s="12" t="s">
        <v>25</v>
      </c>
      <c r="D14" s="12" t="s">
        <v>25</v>
      </c>
      <c r="E14" s="12" t="s">
        <v>25</v>
      </c>
      <c r="F14" s="8"/>
      <c r="G14" s="5"/>
      <c r="I14" s="8"/>
    </row>
    <row r="15">
      <c r="A15" s="11" t="s">
        <v>26</v>
      </c>
      <c r="B15" s="11" t="s">
        <v>27</v>
      </c>
      <c r="C15" s="11" t="s">
        <v>28</v>
      </c>
      <c r="D15" s="11" t="s">
        <v>27</v>
      </c>
      <c r="E15" s="11" t="s">
        <v>28</v>
      </c>
      <c r="F15" s="13"/>
      <c r="G15" s="5"/>
      <c r="I15" s="8"/>
    </row>
    <row r="16">
      <c r="A16" s="11" t="s">
        <v>29</v>
      </c>
      <c r="B16" s="11" t="s">
        <v>30</v>
      </c>
      <c r="C16" s="11" t="s">
        <v>29</v>
      </c>
      <c r="D16" s="11" t="s">
        <v>29</v>
      </c>
      <c r="E16" s="11" t="s">
        <v>31</v>
      </c>
      <c r="F16" s="13"/>
      <c r="G16" s="5"/>
      <c r="I16" s="8"/>
    </row>
    <row r="17">
      <c r="A17" s="11" t="s">
        <v>32</v>
      </c>
      <c r="B17" s="11" t="s">
        <v>32</v>
      </c>
      <c r="C17" s="11" t="s">
        <v>32</v>
      </c>
      <c r="D17" s="11" t="s">
        <v>32</v>
      </c>
      <c r="E17" s="11" t="s">
        <v>32</v>
      </c>
      <c r="F17" s="13"/>
      <c r="G17" s="5"/>
      <c r="I17" s="13"/>
    </row>
    <row r="18">
      <c r="A18" s="11" t="s">
        <v>33</v>
      </c>
      <c r="B18" s="11" t="s">
        <v>34</v>
      </c>
      <c r="C18" s="11" t="s">
        <v>34</v>
      </c>
      <c r="D18" s="11" t="s">
        <v>34</v>
      </c>
      <c r="E18" s="11" t="s">
        <v>34</v>
      </c>
      <c r="F18" s="13"/>
      <c r="G18" s="5"/>
      <c r="I18" s="13"/>
    </row>
    <row r="19">
      <c r="A19" s="11">
        <v>6.0</v>
      </c>
      <c r="B19" s="11">
        <v>7.0</v>
      </c>
      <c r="C19" s="11">
        <v>7.0</v>
      </c>
      <c r="D19" s="11">
        <v>7.0</v>
      </c>
      <c r="E19" s="11">
        <v>7.0</v>
      </c>
      <c r="F19" s="6">
        <f>SUM(A19:E19)</f>
        <v>34</v>
      </c>
    </row>
    <row r="20">
      <c r="A20" s="4" t="s">
        <v>35</v>
      </c>
      <c r="B20" s="2"/>
      <c r="C20" s="2"/>
      <c r="D20" s="2"/>
      <c r="E20" s="3"/>
      <c r="F20" s="10"/>
    </row>
    <row r="21">
      <c r="A21" s="11" t="s">
        <v>36</v>
      </c>
      <c r="B21" s="11" t="s">
        <v>37</v>
      </c>
      <c r="C21" s="11" t="s">
        <v>38</v>
      </c>
      <c r="F21" s="10"/>
    </row>
    <row r="22">
      <c r="A22" s="14" t="s">
        <v>39</v>
      </c>
      <c r="B22" s="15" t="s">
        <v>40</v>
      </c>
      <c r="C22" s="14" t="s">
        <v>41</v>
      </c>
      <c r="D22" s="14" t="s">
        <v>42</v>
      </c>
      <c r="E22" s="16" t="s">
        <v>43</v>
      </c>
      <c r="F22" s="17"/>
      <c r="G22" s="17"/>
      <c r="H22" s="17"/>
      <c r="I22" s="17"/>
      <c r="J22" s="18"/>
      <c r="K22" s="18"/>
      <c r="L22" s="18"/>
      <c r="M22" s="18"/>
      <c r="N22" s="18"/>
      <c r="O22" s="18"/>
      <c r="P22" s="19"/>
      <c r="Q22" s="19"/>
    </row>
    <row r="23">
      <c r="A23" s="20" t="s">
        <v>44</v>
      </c>
      <c r="B23" s="20" t="s">
        <v>44</v>
      </c>
      <c r="C23" s="20" t="s">
        <v>44</v>
      </c>
      <c r="D23" s="20" t="s">
        <v>44</v>
      </c>
      <c r="E23" s="20" t="s">
        <v>44</v>
      </c>
      <c r="F23" s="21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>
      <c r="A24" s="20" t="s">
        <v>45</v>
      </c>
      <c r="B24" s="20" t="s">
        <v>45</v>
      </c>
      <c r="C24" s="20" t="s">
        <v>45</v>
      </c>
      <c r="D24" s="20" t="s">
        <v>45</v>
      </c>
      <c r="E24" s="20" t="s">
        <v>46</v>
      </c>
      <c r="F24" s="2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>
      <c r="A25" s="20" t="s">
        <v>47</v>
      </c>
      <c r="B25" s="20" t="s">
        <v>47</v>
      </c>
      <c r="C25" s="20" t="s">
        <v>47</v>
      </c>
      <c r="D25" s="20" t="s">
        <v>27</v>
      </c>
      <c r="E25" s="20" t="s">
        <v>48</v>
      </c>
      <c r="F25" s="2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>
      <c r="A26" s="20" t="s">
        <v>49</v>
      </c>
      <c r="B26" s="20" t="s">
        <v>49</v>
      </c>
      <c r="C26" s="20" t="s">
        <v>49</v>
      </c>
      <c r="D26" s="20" t="s">
        <v>32</v>
      </c>
      <c r="E26" s="20" t="s">
        <v>32</v>
      </c>
      <c r="F26" s="21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>
      <c r="A27" s="20" t="s">
        <v>50</v>
      </c>
      <c r="B27" s="20" t="s">
        <v>50</v>
      </c>
      <c r="C27" s="20" t="s">
        <v>51</v>
      </c>
      <c r="D27" s="20" t="s">
        <v>52</v>
      </c>
      <c r="E27" s="20" t="s">
        <v>53</v>
      </c>
      <c r="F27" s="21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>
      <c r="A28" s="11">
        <v>4.0</v>
      </c>
      <c r="B28" s="11">
        <v>4.0</v>
      </c>
      <c r="C28" s="11">
        <v>4.0</v>
      </c>
      <c r="D28" s="11">
        <v>3.0</v>
      </c>
      <c r="E28" s="22">
        <v>3.0</v>
      </c>
      <c r="F28" s="6">
        <f>SUM(A28:E28)</f>
        <v>18</v>
      </c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>
      <c r="A29" s="23" t="s">
        <v>54</v>
      </c>
      <c r="B29" s="24" t="s">
        <v>55</v>
      </c>
      <c r="C29" s="24" t="s">
        <v>56</v>
      </c>
      <c r="D29" s="24" t="s">
        <v>57</v>
      </c>
      <c r="E29" s="25" t="s">
        <v>58</v>
      </c>
      <c r="F29" s="26"/>
      <c r="G29" s="26"/>
      <c r="H29" s="26"/>
      <c r="I29" s="19"/>
      <c r="J29" s="19"/>
      <c r="K29" s="19"/>
      <c r="L29" s="19"/>
      <c r="M29" s="19"/>
      <c r="N29" s="19"/>
      <c r="O29" s="19"/>
      <c r="P29" s="19"/>
      <c r="Q29" s="19"/>
    </row>
    <row r="30">
      <c r="A30" s="27"/>
      <c r="B30" s="28"/>
      <c r="C30" s="28"/>
      <c r="D30" s="28"/>
      <c r="E30" s="27"/>
      <c r="F30" s="28"/>
      <c r="G30" s="28"/>
      <c r="H30" s="28"/>
      <c r="I30" s="19"/>
      <c r="J30" s="19"/>
      <c r="K30" s="19"/>
      <c r="L30" s="19"/>
      <c r="M30" s="19"/>
      <c r="N30" s="19"/>
      <c r="O30" s="19"/>
      <c r="P30" s="19"/>
      <c r="Q30" s="19"/>
    </row>
    <row r="31">
      <c r="A31" s="20" t="s">
        <v>44</v>
      </c>
      <c r="B31" s="20" t="s">
        <v>44</v>
      </c>
      <c r="C31" s="20" t="s">
        <v>44</v>
      </c>
      <c r="D31" s="20" t="s">
        <v>44</v>
      </c>
      <c r="E31" s="20" t="s">
        <v>44</v>
      </c>
      <c r="F31" s="21"/>
      <c r="G31" s="2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>
      <c r="A32" s="20" t="s">
        <v>59</v>
      </c>
      <c r="B32" s="20" t="s">
        <v>59</v>
      </c>
      <c r="C32" s="20" t="s">
        <v>59</v>
      </c>
      <c r="D32" s="20" t="s">
        <v>60</v>
      </c>
      <c r="E32" s="20" t="s">
        <v>60</v>
      </c>
      <c r="F32" s="18"/>
      <c r="G32" s="2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>
      <c r="A33" s="20" t="s">
        <v>47</v>
      </c>
      <c r="B33" s="20" t="s">
        <v>47</v>
      </c>
      <c r="C33" s="20" t="s">
        <v>47</v>
      </c>
      <c r="D33" s="20" t="s">
        <v>61</v>
      </c>
      <c r="E33" s="20" t="s">
        <v>61</v>
      </c>
      <c r="F33" s="5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>
      <c r="A34" s="20" t="s">
        <v>62</v>
      </c>
      <c r="B34" s="20" t="s">
        <v>62</v>
      </c>
      <c r="C34" s="20" t="s">
        <v>62</v>
      </c>
      <c r="D34" s="20" t="s">
        <v>63</v>
      </c>
      <c r="E34" s="20" t="s">
        <v>63</v>
      </c>
      <c r="F34" s="6"/>
      <c r="G34" s="17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>
      <c r="A35" s="20" t="s">
        <v>33</v>
      </c>
      <c r="B35" s="20" t="s">
        <v>33</v>
      </c>
      <c r="C35" s="20" t="s">
        <v>33</v>
      </c>
      <c r="D35" s="20" t="s">
        <v>50</v>
      </c>
      <c r="E35" s="20" t="s">
        <v>50</v>
      </c>
      <c r="F35" s="13"/>
      <c r="G35" s="30"/>
      <c r="H35" s="30"/>
      <c r="I35" s="30"/>
      <c r="J35" s="30"/>
      <c r="K35" s="30"/>
      <c r="L35" s="30"/>
      <c r="M35" s="30"/>
      <c r="N35" s="30"/>
      <c r="O35" s="26"/>
      <c r="P35" s="19"/>
      <c r="Q35" s="19"/>
    </row>
    <row r="36" ht="21.75" customHeight="1">
      <c r="A36" s="31">
        <v>6.0</v>
      </c>
      <c r="B36" s="32">
        <v>6.0</v>
      </c>
      <c r="C36" s="32">
        <v>6.0</v>
      </c>
      <c r="D36" s="32">
        <v>4.0</v>
      </c>
      <c r="E36" s="32">
        <v>4.0</v>
      </c>
      <c r="F36" s="6">
        <f>SUM(A36:E36)</f>
        <v>26</v>
      </c>
      <c r="G36" s="30"/>
      <c r="H36" s="30"/>
      <c r="I36" s="30"/>
      <c r="J36" s="30"/>
      <c r="K36" s="30"/>
      <c r="L36" s="30"/>
      <c r="M36" s="30"/>
      <c r="N36" s="30"/>
      <c r="O36" s="26"/>
    </row>
    <row r="37">
      <c r="A37" s="23" t="s">
        <v>64</v>
      </c>
      <c r="B37" s="24" t="s">
        <v>65</v>
      </c>
      <c r="C37" s="24" t="s">
        <v>66</v>
      </c>
      <c r="D37" s="33" t="s">
        <v>67</v>
      </c>
      <c r="E37" s="34" t="s">
        <v>68</v>
      </c>
      <c r="F37" s="8"/>
      <c r="G37" s="5"/>
    </row>
    <row r="38">
      <c r="A38" s="20" t="s">
        <v>44</v>
      </c>
      <c r="B38" s="20" t="s">
        <v>44</v>
      </c>
      <c r="C38" s="20" t="s">
        <v>44</v>
      </c>
      <c r="D38" s="20" t="s">
        <v>44</v>
      </c>
      <c r="E38" s="20" t="s">
        <v>69</v>
      </c>
      <c r="F38" s="13"/>
      <c r="G38" s="5"/>
    </row>
    <row r="39">
      <c r="A39" s="20" t="s">
        <v>70</v>
      </c>
      <c r="B39" s="20" t="s">
        <v>70</v>
      </c>
      <c r="C39" s="20" t="s">
        <v>70</v>
      </c>
      <c r="D39" s="20" t="s">
        <v>71</v>
      </c>
      <c r="E39" s="20" t="s">
        <v>72</v>
      </c>
      <c r="F39" s="13"/>
      <c r="G39" s="5"/>
    </row>
    <row r="40">
      <c r="A40" s="20" t="s">
        <v>73</v>
      </c>
      <c r="B40" s="20" t="s">
        <v>73</v>
      </c>
      <c r="C40" s="20" t="s">
        <v>73</v>
      </c>
      <c r="D40" s="20" t="s">
        <v>73</v>
      </c>
      <c r="E40" s="20" t="s">
        <v>47</v>
      </c>
      <c r="F40" s="8"/>
      <c r="G40" s="5"/>
    </row>
    <row r="41">
      <c r="A41" s="20" t="s">
        <v>49</v>
      </c>
      <c r="B41" s="20" t="s">
        <v>49</v>
      </c>
      <c r="C41" s="20" t="s">
        <v>74</v>
      </c>
      <c r="D41" s="20" t="s">
        <v>49</v>
      </c>
      <c r="E41" s="20" t="s">
        <v>49</v>
      </c>
      <c r="F41" s="6"/>
      <c r="G41" s="5"/>
    </row>
    <row r="42" ht="19.5" customHeight="1">
      <c r="A42" s="20" t="s">
        <v>50</v>
      </c>
      <c r="B42" s="20" t="s">
        <v>50</v>
      </c>
      <c r="C42" s="20" t="s">
        <v>50</v>
      </c>
      <c r="D42" s="20" t="s">
        <v>50</v>
      </c>
      <c r="E42" s="20" t="s">
        <v>50</v>
      </c>
      <c r="F42" s="6"/>
      <c r="G42" s="5"/>
    </row>
    <row r="43">
      <c r="A43" s="35">
        <v>4.0</v>
      </c>
      <c r="B43" s="35">
        <v>4.0</v>
      </c>
      <c r="C43" s="35">
        <v>4.0</v>
      </c>
      <c r="D43" s="22">
        <v>4.0</v>
      </c>
      <c r="E43" s="22">
        <v>4.0</v>
      </c>
      <c r="F43" s="6">
        <f>SUM(A43:E43)</f>
        <v>20</v>
      </c>
      <c r="G43" s="5"/>
    </row>
    <row r="44">
      <c r="A44" s="36" t="s">
        <v>75</v>
      </c>
      <c r="B44" s="29"/>
      <c r="C44" s="19"/>
      <c r="F44" s="13"/>
    </row>
    <row r="45">
      <c r="A45" s="20" t="s">
        <v>69</v>
      </c>
      <c r="B45" s="18"/>
      <c r="C45" s="19"/>
      <c r="F45" s="13"/>
    </row>
    <row r="46">
      <c r="A46" s="20" t="s">
        <v>45</v>
      </c>
      <c r="B46" s="18"/>
      <c r="C46" s="19"/>
      <c r="F46" s="13"/>
    </row>
    <row r="47">
      <c r="A47" s="20" t="s">
        <v>27</v>
      </c>
      <c r="B47" s="18"/>
      <c r="C47" s="19"/>
      <c r="F47" s="13"/>
    </row>
    <row r="48">
      <c r="A48" s="20" t="s">
        <v>32</v>
      </c>
      <c r="B48" s="18"/>
      <c r="C48" s="19"/>
      <c r="E48" s="19"/>
      <c r="F48" s="13"/>
    </row>
    <row r="49">
      <c r="A49" s="20" t="s">
        <v>53</v>
      </c>
      <c r="B49" s="17"/>
      <c r="C49" s="19"/>
      <c r="E49" s="37"/>
      <c r="F49" s="29"/>
    </row>
    <row r="50">
      <c r="A50" s="19"/>
      <c r="B50" s="17"/>
      <c r="C50" s="19"/>
    </row>
    <row r="51">
      <c r="A51" s="38" t="s">
        <v>76</v>
      </c>
      <c r="B51" s="3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>
      <c r="A52" s="39" t="s">
        <v>77</v>
      </c>
      <c r="B52" s="40">
        <v>5.0</v>
      </c>
      <c r="C52" s="41" t="s">
        <v>78</v>
      </c>
    </row>
    <row r="53">
      <c r="A53" s="39" t="s">
        <v>79</v>
      </c>
      <c r="B53" s="40">
        <v>4.0</v>
      </c>
      <c r="C53" s="41"/>
    </row>
    <row r="54">
      <c r="A54" s="39" t="s">
        <v>80</v>
      </c>
      <c r="B54" s="40">
        <v>4.0</v>
      </c>
      <c r="C54" s="42" t="s">
        <v>81</v>
      </c>
    </row>
    <row r="55">
      <c r="A55" s="39" t="s">
        <v>82</v>
      </c>
      <c r="B55" s="40">
        <v>3.0</v>
      </c>
      <c r="C55" s="41" t="s">
        <v>83</v>
      </c>
    </row>
    <row r="56">
      <c r="A56" s="39" t="s">
        <v>84</v>
      </c>
      <c r="B56" s="40">
        <v>4.0</v>
      </c>
      <c r="C56" s="41" t="s">
        <v>85</v>
      </c>
    </row>
    <row r="57">
      <c r="A57" s="39" t="s">
        <v>86</v>
      </c>
      <c r="B57" s="40">
        <v>2.0</v>
      </c>
      <c r="C57" s="41" t="s">
        <v>87</v>
      </c>
    </row>
    <row r="58">
      <c r="A58" s="39" t="s">
        <v>88</v>
      </c>
      <c r="B58" s="40">
        <v>4.0</v>
      </c>
      <c r="C58" s="42" t="s">
        <v>89</v>
      </c>
    </row>
    <row r="59">
      <c r="A59" s="39" t="s">
        <v>90</v>
      </c>
      <c r="B59" s="40">
        <v>5.0</v>
      </c>
      <c r="C59" s="19"/>
    </row>
    <row r="60">
      <c r="A60" s="39" t="s">
        <v>91</v>
      </c>
      <c r="B60" s="40">
        <v>3.0</v>
      </c>
      <c r="C60" s="19"/>
    </row>
    <row r="61">
      <c r="A61" s="39" t="s">
        <v>92</v>
      </c>
      <c r="B61" s="39">
        <v>3.0</v>
      </c>
      <c r="C61" s="19"/>
    </row>
    <row r="62">
      <c r="A62" s="39" t="s">
        <v>93</v>
      </c>
      <c r="B62" s="39">
        <v>4.0</v>
      </c>
      <c r="C62" s="19"/>
    </row>
    <row r="63">
      <c r="A63" s="39" t="s">
        <v>94</v>
      </c>
      <c r="B63" s="39">
        <v>2.0</v>
      </c>
      <c r="C63" s="19"/>
    </row>
    <row r="64">
      <c r="A64" s="39" t="s">
        <v>95</v>
      </c>
      <c r="B64" s="39">
        <v>5.0</v>
      </c>
    </row>
    <row r="65">
      <c r="A65" s="43" t="s">
        <v>96</v>
      </c>
      <c r="B65" s="43">
        <v>3.0</v>
      </c>
    </row>
    <row r="66">
      <c r="A66" s="44" t="s">
        <v>97</v>
      </c>
      <c r="B66" s="45">
        <f>SUM(B52:B65)</f>
        <v>51</v>
      </c>
      <c r="C66" s="11"/>
    </row>
    <row r="67">
      <c r="A67" s="46" t="s">
        <v>98</v>
      </c>
      <c r="B67" s="47">
        <f>( B66 * 0.01) + 0.65</f>
        <v>1.16</v>
      </c>
    </row>
    <row r="68" ht="18.75" customHeight="1">
      <c r="A68" s="46" t="s">
        <v>99</v>
      </c>
      <c r="B68" s="48">
        <f>F19</f>
        <v>34</v>
      </c>
    </row>
    <row r="69">
      <c r="A69" s="46" t="s">
        <v>100</v>
      </c>
      <c r="B69" s="48">
        <f>SUM(F28,F36,F43)</f>
        <v>64</v>
      </c>
    </row>
    <row r="70">
      <c r="A70" s="49" t="s">
        <v>101</v>
      </c>
      <c r="B70" s="50">
        <f>SUM(B68,B69)</f>
        <v>98</v>
      </c>
    </row>
    <row r="71">
      <c r="A71" s="20" t="s">
        <v>102</v>
      </c>
      <c r="B71" s="51">
        <f>(B67*B70)</f>
        <v>113.68</v>
      </c>
    </row>
    <row r="72">
      <c r="A72" s="21"/>
    </row>
    <row r="73">
      <c r="A73" s="52" t="s">
        <v>103</v>
      </c>
      <c r="B73" s="53">
        <v>8.0</v>
      </c>
    </row>
    <row r="74">
      <c r="A74" s="54" t="s">
        <v>104</v>
      </c>
      <c r="B74" s="53">
        <v>5.0</v>
      </c>
    </row>
    <row r="75">
      <c r="A75" s="55" t="s">
        <v>105</v>
      </c>
      <c r="B75" s="53">
        <v>12.0</v>
      </c>
    </row>
    <row r="76">
      <c r="A76" s="53" t="s">
        <v>106</v>
      </c>
      <c r="B76" s="56">
        <f>(B71*B75)</f>
        <v>1364.16</v>
      </c>
    </row>
    <row r="77">
      <c r="A77" s="54" t="s">
        <v>107</v>
      </c>
      <c r="B77" s="57">
        <f>((B76/B73)/B74)
</f>
        <v>34.104</v>
      </c>
    </row>
    <row r="78">
      <c r="A78" s="54" t="s">
        <v>108</v>
      </c>
      <c r="B78" s="58">
        <f>(B77/5)</f>
        <v>6.8208</v>
      </c>
    </row>
    <row r="79">
      <c r="A79" s="21"/>
    </row>
    <row r="80">
      <c r="A80" s="59" t="s">
        <v>109</v>
      </c>
    </row>
    <row r="81">
      <c r="A81" s="60" t="s">
        <v>102</v>
      </c>
      <c r="B81" s="61">
        <f>(B71)</f>
        <v>113.68</v>
      </c>
    </row>
    <row r="82">
      <c r="A82" s="62" t="s">
        <v>110</v>
      </c>
      <c r="B82" s="63">
        <v>300.0</v>
      </c>
    </row>
    <row r="83">
      <c r="A83" s="62" t="s">
        <v>111</v>
      </c>
      <c r="B83" s="64">
        <f>(B81*B82)</f>
        <v>34104</v>
      </c>
    </row>
    <row r="84">
      <c r="A84" s="62" t="s">
        <v>112</v>
      </c>
      <c r="B84" s="65">
        <f>B77</f>
        <v>34.104</v>
      </c>
      <c r="C84" s="11"/>
    </row>
  </sheetData>
  <mergeCells count="13">
    <mergeCell ref="B29:B30"/>
    <mergeCell ref="A80:B80"/>
    <mergeCell ref="A51:B51"/>
    <mergeCell ref="F29:F30"/>
    <mergeCell ref="E29:E30"/>
    <mergeCell ref="A20:E20"/>
    <mergeCell ref="A3:E3"/>
    <mergeCell ref="A1:E1"/>
    <mergeCell ref="G29:G30"/>
    <mergeCell ref="H29:H30"/>
    <mergeCell ref="C29:C30"/>
    <mergeCell ref="A29:A30"/>
    <mergeCell ref="D29:D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