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xr:revisionPtr revIDLastSave="0" documentId="13_ncr:1_{91153A9F-D4A7-4CD2-85D0-BA8D1B006E60}" xr6:coauthVersionLast="45" xr6:coauthVersionMax="45" xr10:uidLastSave="{00000000-0000-0000-0000-000000000000}"/>
  <bookViews>
    <workbookView xWindow="-120" yWindow="-120" windowWidth="25440" windowHeight="15390" xr2:uid="{00000000-000D-0000-FFFF-FFFF00000000}"/>
  </bookViews>
  <sheets>
    <sheet name="Feuil1" sheetId="1" r:id="rId1"/>
    <sheet name="Feuil2" sheetId="2" r:id="rId2"/>
  </sheets>
  <definedNames>
    <definedName name="profils">Feuil2!$F$3:$F$6</definedName>
    <definedName name="seuil_apprentissage">Tableau2[Niveau]</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6" i="1" l="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M6" i="1" l="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E6" i="1" l="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alcChain>
</file>

<file path=xl/sharedStrings.xml><?xml version="1.0" encoding="utf-8"?>
<sst xmlns="http://schemas.openxmlformats.org/spreadsheetml/2006/main" count="96" uniqueCount="60">
  <si>
    <t>Voie</t>
  </si>
  <si>
    <t>Souffle</t>
  </si>
  <si>
    <t>Concentration</t>
  </si>
  <si>
    <t>Adrénaline</t>
  </si>
  <si>
    <t>Passif ?</t>
  </si>
  <si>
    <t>Action de combat ?</t>
  </si>
  <si>
    <t>Innée ?</t>
  </si>
  <si>
    <t>Niveau</t>
  </si>
  <si>
    <t>Effets</t>
  </si>
  <si>
    <t>Améliorable ?</t>
  </si>
  <si>
    <t>Déplacement</t>
  </si>
  <si>
    <t>Masqué</t>
  </si>
  <si>
    <t>Nom</t>
  </si>
  <si>
    <t>Courir</t>
  </si>
  <si>
    <t>Leste</t>
  </si>
  <si>
    <t>Apprentissage</t>
  </si>
  <si>
    <t>Le personnage se déplace d’un mouvement maximal de 8m. Si le terrain est difficilement praticable (gravats, végétation dense, …) le personnage doit diviser sa vitesse par deux ou réussir un test d’&lt;span class="stat"&gt;Adresse&lt;/span&gt; à 15 pour ne pas chuter.&lt;br /&gt;S’agenouiller et s’accroupir se font sans pénalité, par contre s’allonger et se relever réduisent la distance de déplacement de 3m. 
    &lt;br /&gt;Il est possible d'associer une course avec une autre action. Dans ce cas, additionner les valeurs d'Execution, de &lt;span class="jauge"&gt;Souffle&lt;/span&gt; et de &lt;span class="jauge"&gt;Concentration&lt;/span&gt;</t>
  </si>
  <si>
    <t>Exécution</t>
  </si>
  <si>
    <t>La distance maximale du déplacement du personnage passe à 9m. De plus le test d'&lt;span class="stat"&gt;Adresse&lt;/span&gt; pour ne pas chuter en cas de terrain difficile est réduit à 12.</t>
  </si>
  <si>
    <t>-</t>
  </si>
  <si>
    <t>Déplacement en armure</t>
  </si>
  <si>
    <t>Le personnage n’est plus ralenti lorsqu’il porte une armure (cf. section équipement).</t>
  </si>
  <si>
    <t>Vitesse</t>
  </si>
  <si>
    <t>Précision</t>
  </si>
  <si>
    <t>Puissance</t>
  </si>
  <si>
    <t>Distance</t>
  </si>
  <si>
    <t>Parade</t>
  </si>
  <si>
    <t>Esquive</t>
  </si>
  <si>
    <t>Replacement stratégique</t>
  </si>
  <si>
    <t>Coup rapide</t>
  </si>
  <si>
    <t>Coup précis</t>
  </si>
  <si>
    <t>Coup puissant</t>
  </si>
  <si>
    <t>Endurent</t>
  </si>
  <si>
    <t>Encore plus vite</t>
  </si>
  <si>
    <t>Encore plus précis</t>
  </si>
  <si>
    <t>Ignore l'armure</t>
  </si>
  <si>
    <t>Les actions de combat de la voie de la vitesse nécessitent 1 temps d'Exécution de moins.</t>
  </si>
  <si>
    <t>Frappe lourde</t>
  </si>
  <si>
    <t>Rush</t>
  </si>
  <si>
    <t>Une attaque rapide inflige un malus de -5 pour toute esquive qui leur est opposée.</t>
  </si>
  <si>
    <t>Les actions de combat de la voie de la puissance nécessite 1 point de souffle de moins.</t>
  </si>
  <si>
    <t>Une attaque puissante qui inflige un malus de  -5 à la parade.</t>
  </si>
  <si>
    <t>Profil</t>
  </si>
  <si>
    <t>Seuils d'apprentissage</t>
  </si>
  <si>
    <t>Profils</t>
  </si>
  <si>
    <t>Rapide</t>
  </si>
  <si>
    <t>Puissant</t>
  </si>
  <si>
    <t>Précis</t>
  </si>
  <si>
    <t>Distant</t>
  </si>
  <si>
    <t>Double coup</t>
  </si>
  <si>
    <t>2 attaques distinctes</t>
  </si>
  <si>
    <t>Les actions de combat de la voie de la précision lancent un dé de localisation supplémentaire.</t>
  </si>
  <si>
    <t>Attaque à distance</t>
  </si>
  <si>
    <t>Coup ciblé</t>
  </si>
  <si>
    <t>Sélectionne la localisation mais -5 en attaque</t>
  </si>
  <si>
    <t>Attaque avec 2 jets de localisation qui ignore l'armure si les jets de localisation forment une paire</t>
  </si>
  <si>
    <t>HTML_passif</t>
  </si>
  <si>
    <t>HTML_profil</t>
  </si>
  <si>
    <t>HTML_nom</t>
  </si>
  <si>
    <t>Colonne1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</si>
</sst>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FF0000"/>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0" fillId="0" borderId="0" xfId="0" applyAlignment="1">
      <alignment wrapText="1"/>
    </xf>
    <xf numFmtId="0" fontId="0" fillId="0" borderId="0" xfId="0" quotePrefix="1"/>
    <xf numFmtId="0" fontId="1" fillId="0" borderId="0" xfId="0" applyFont="1"/>
    <xf numFmtId="0" fontId="0" fillId="2" borderId="0" xfId="0" applyNumberFormat="1" applyFill="1" applyAlignment="1">
      <alignment wrapText="1"/>
    </xf>
    <xf numFmtId="0" fontId="0" fillId="0" borderId="0" xfId="0" applyAlignment="1">
      <alignment vertical="center" wrapText="1"/>
    </xf>
  </cellXfs>
  <cellStyles count="1">
    <cellStyle name="Normal" xfId="0" builtinId="0"/>
  </cellStyles>
  <dxfs count="8">
    <dxf>
      <numFmt numFmtId="0" formatCode="General"/>
    </dxf>
    <dxf>
      <numFmt numFmtId="0" formatCode="General"/>
    </dxf>
    <dxf>
      <numFmt numFmtId="0" formatCode="General"/>
    </dxf>
    <dxf>
      <numFmt numFmtId="0" formatCode="General"/>
      <fill>
        <patternFill patternType="solid">
          <fgColor indexed="64"/>
          <bgColor theme="4" tint="0.79998168889431442"/>
        </patternFill>
      </fill>
    </dxf>
    <dxf>
      <fill>
        <patternFill patternType="solid">
          <fgColor indexed="64"/>
          <bgColor theme="4" tint="0.79998168889431442"/>
        </patternFill>
      </fill>
    </dxf>
    <dxf>
      <numFmt numFmtId="0" formatCode="General"/>
    </dxf>
    <dxf>
      <numFmt numFmtId="0" formatCode="General"/>
    </dxf>
    <dxf>
      <fill>
        <patternFill patternType="solid">
          <fgColor indexed="64"/>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B5:S62" totalsRowShown="0">
  <autoFilter ref="B5:S62" xr:uid="{00000000-0009-0000-0100-000001000000}"/>
  <tableColumns count="18">
    <tableColumn id="1" xr3:uid="{00000000-0010-0000-0000-000001000000}" name="Voie"/>
    <tableColumn id="2" xr3:uid="{00000000-0010-0000-0000-000002000000}" name="Niveau" dataDxfId="7"/>
    <tableColumn id="3" xr3:uid="{00000000-0010-0000-0000-000003000000}" name="Nom"/>
    <tableColumn id="15" xr3:uid="{00000000-0010-0000-0000-00000F000000}" name="Apprentissage" dataDxfId="6">
      <calculatedColumnFormula>IFERROR(VLOOKUP(Tableau1[[#This Row],[Niveau]],Tableau2[],2,FALSE),"")</calculatedColumnFormula>
    </tableColumn>
    <tableColumn id="4" xr3:uid="{00000000-0010-0000-0000-000004000000}" name="Exécution"/>
    <tableColumn id="5" xr3:uid="{00000000-0010-0000-0000-000005000000}" name="Souffle"/>
    <tableColumn id="6" xr3:uid="{00000000-0010-0000-0000-000006000000}" name="Concentration"/>
    <tableColumn id="7" xr3:uid="{00000000-0010-0000-0000-000007000000}" name="Adrénaline"/>
    <tableColumn id="8" xr3:uid="{00000000-0010-0000-0000-000008000000}" name="Passif ?"/>
    <tableColumn id="9" xr3:uid="{00000000-0010-0000-0000-000009000000}" name="Action de combat ?"/>
    <tableColumn id="16" xr3:uid="{00000000-0010-0000-0000-000010000000}" name="Profil"/>
    <tableColumn id="10" xr3:uid="{00000000-0010-0000-0000-00000A000000}" name="Innée ?" dataDxfId="5">
      <calculatedColumnFormula>IF(Tableau1[[#This Row],[Niveau]]=0,TRUE,FALSE)</calculatedColumnFormula>
    </tableColumn>
    <tableColumn id="11" xr3:uid="{00000000-0010-0000-0000-00000B000000}" name="Effets"/>
    <tableColumn id="12" xr3:uid="{00000000-0010-0000-0000-00000C000000}" name="Améliorable ?" dataDxfId="4"/>
    <tableColumn id="13" xr3:uid="{00000000-0010-0000-0000-00000D000000}" name="HTML_nom" dataDxfId="3">
      <calculatedColumnFormula>CONCATENATE("&lt;div class=""comp""&gt;&lt;h4 class=""nom""&gt;",Tableau1[[#This Row],[Nom]],"&lt;/h4&gt;&lt;table class=""spec""&gt;&lt;tr&gt;&lt;td class=""left""&gt;&lt;span class=""specifs""&gt;")</calculatedColumnFormula>
    </tableColumn>
    <tableColumn id="14" xr3:uid="{84516C33-63C3-44C6-A15E-FCCAA86CD9D2}" name="HTML_passif" dataDxfId="2">
      <calculatedColumnFormula>IF(Tableau1[[#This Row],[Innée ?]],"&lt;span class=""passive""&gt;Action passive&lt;/span&gt;","")</calculatedColumnFormula>
    </tableColumn>
    <tableColumn id="17" xr3:uid="{A7C0B43E-A134-401B-BF02-AF99C25F13D1}" name="HTML_profil" dataDxfId="1">
      <calculatedColumnFormula>IF(ISBLANK(Tableau1[[#This Row],[Profil]]),"",CONCATENATE("&lt;span class=""profil""&gt;Profil ",Tableau1[[#This Row],[Profil]],"&lt;/span&gt;"))</calculatedColumnFormula>
    </tableColumn>
    <tableColumn id="18" xr3:uid="{6E90796F-9644-4C6E-A066-ECE48AFFE23B}" name="Colonne1" dataDxfId="0">
      <calculatedColumnFormula>IF(ISBLANK(Tableau1[[#This Row],[Action de combat ?]]),"",CONCATENATE("&lt;span class=""combat""&gt;Action de combat&lt;/span&gt;"))</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au2" displayName="Tableau2" ref="B3:C8" totalsRowShown="0">
  <autoFilter ref="B3:C8" xr:uid="{00000000-0009-0000-0100-000002000000}"/>
  <tableColumns count="2">
    <tableColumn id="1" xr3:uid="{00000000-0010-0000-0100-000001000000}" name="Niveau"/>
    <tableColumn id="2" xr3:uid="{00000000-0010-0000-0100-000002000000}" name="Apprentissage"/>
  </tableColumns>
  <tableStyleInfo name="TableStyleLight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62"/>
  <sheetViews>
    <sheetView tabSelected="1" topLeftCell="Q1" workbookViewId="0">
      <selection activeCell="Q6" sqref="Q6"/>
    </sheetView>
  </sheetViews>
  <sheetFormatPr baseColWidth="10" defaultColWidth="9.140625" defaultRowHeight="15" x14ac:dyDescent="0.25"/>
  <cols>
    <col min="2" max="2" width="12.85546875" bestFit="1" customWidth="1"/>
    <col min="3" max="3" width="9.5703125" customWidth="1"/>
    <col min="4" max="4" width="22.7109375" bestFit="1" customWidth="1"/>
    <col min="5" max="5" width="6.85546875" customWidth="1"/>
    <col min="7" max="7" width="9.5703125" customWidth="1"/>
    <col min="8" max="8" width="15.7109375" customWidth="1"/>
    <col min="9" max="9" width="13.28515625" customWidth="1"/>
    <col min="10" max="10" width="9.7109375" customWidth="1"/>
    <col min="11" max="12" width="20" customWidth="1"/>
    <col min="13" max="13" width="9.7109375" customWidth="1"/>
    <col min="14" max="14" width="78.7109375" customWidth="1"/>
    <col min="15" max="15" width="15.5703125" style="1" customWidth="1"/>
    <col min="16" max="16" width="78.42578125" style="1" customWidth="1"/>
    <col min="17" max="17" width="41.42578125" bestFit="1" customWidth="1"/>
    <col min="18" max="18" width="19" customWidth="1"/>
  </cols>
  <sheetData>
    <row r="1" spans="2:19" x14ac:dyDescent="0.25">
      <c r="B1" t="s">
        <v>11</v>
      </c>
    </row>
    <row r="5" spans="2:19" x14ac:dyDescent="0.25">
      <c r="B5" t="s">
        <v>0</v>
      </c>
      <c r="C5" t="s">
        <v>7</v>
      </c>
      <c r="D5" t="s">
        <v>12</v>
      </c>
      <c r="E5" t="s">
        <v>15</v>
      </c>
      <c r="F5" t="s">
        <v>17</v>
      </c>
      <c r="G5" t="s">
        <v>1</v>
      </c>
      <c r="H5" t="s">
        <v>2</v>
      </c>
      <c r="I5" t="s">
        <v>3</v>
      </c>
      <c r="J5" t="s">
        <v>4</v>
      </c>
      <c r="K5" t="s">
        <v>5</v>
      </c>
      <c r="L5" t="s">
        <v>42</v>
      </c>
      <c r="M5" t="s">
        <v>6</v>
      </c>
      <c r="N5" t="s">
        <v>8</v>
      </c>
      <c r="O5" s="1" t="s">
        <v>9</v>
      </c>
      <c r="P5" s="1" t="s">
        <v>58</v>
      </c>
      <c r="Q5" t="s">
        <v>56</v>
      </c>
      <c r="R5" t="s">
        <v>57</v>
      </c>
      <c r="S5" t="s">
        <v>59</v>
      </c>
    </row>
    <row r="6" spans="2:19" ht="15" customHeight="1" x14ac:dyDescent="0.25">
      <c r="B6" t="s">
        <v>10</v>
      </c>
      <c r="C6">
        <v>0</v>
      </c>
      <c r="D6" t="s">
        <v>13</v>
      </c>
      <c r="E6" t="str">
        <f>IFERROR(VLOOKUP(Tableau1[[#This Row],[Niveau]],Tableau2[],2,FALSE),"")</f>
        <v/>
      </c>
      <c r="F6">
        <v>2</v>
      </c>
      <c r="G6">
        <v>1</v>
      </c>
      <c r="H6">
        <v>0</v>
      </c>
      <c r="M6" t="b">
        <f>IF(Tableau1[[#This Row],[Niveau]]=0,TRUE,FALSE)</f>
        <v>1</v>
      </c>
      <c r="N6" s="2" t="s">
        <v>16</v>
      </c>
      <c r="P6" s="5" t="str">
        <f>CONCATENATE("&lt;div class=""comp""&gt;&lt;h4 class=""nom""&gt;",Tableau1[[#This Row],[Nom]],"&lt;/h4&gt;&lt;table class=""spec""&gt;&lt;tr&gt;&lt;td class=""left""&gt;&lt;span class=""specifs""&gt;")</f>
        <v>&lt;div class="comp"&gt;&lt;h4 class="nom"&gt;Courir&lt;/h4&gt;&lt;table class="spec"&gt;&lt;tr&gt;&lt;td class="left"&gt;&lt;span class="specifs"&gt;</v>
      </c>
      <c r="Q6" s="6" t="str">
        <f>IF(Tableau1[[#This Row],[Innée ?]],"&lt;span class=""passive""&gt;Action passive&lt;/span&gt;","")</f>
        <v>&lt;span class="passive"&gt;Action passive&lt;/span&gt;</v>
      </c>
      <c r="R6" t="str">
        <f>IF(ISBLANK(Tableau1[[#This Row],[Profil]]),"",CONCATENATE("&lt;span class=""profil""&gt;Profil ",Tableau1[[#This Row],[Profil]],"&lt;/span&gt;"))</f>
        <v/>
      </c>
      <c r="S6" t="str">
        <f>IF(ISBLANK(Tableau1[[#This Row],[Action de combat ?]]),"",CONCATENATE("&lt;span class=""combat""&gt;Action de combat&lt;/span&gt;"))</f>
        <v/>
      </c>
    </row>
    <row r="7" spans="2:19" ht="15" customHeight="1" x14ac:dyDescent="0.25">
      <c r="B7" t="s">
        <v>10</v>
      </c>
      <c r="C7">
        <v>1</v>
      </c>
      <c r="D7" t="s">
        <v>14</v>
      </c>
      <c r="E7">
        <f>IFERROR(VLOOKUP(Tableau1[[#This Row],[Niveau]],Tableau2[],2,FALSE),"")</f>
        <v>10</v>
      </c>
      <c r="F7" s="3" t="s">
        <v>19</v>
      </c>
      <c r="G7" s="3" t="s">
        <v>19</v>
      </c>
      <c r="H7" s="3" t="s">
        <v>19</v>
      </c>
      <c r="J7" t="b">
        <v>1</v>
      </c>
      <c r="M7" t="b">
        <f>IF(Tableau1[[#This Row],[Niveau]]=0,TRUE,FALSE)</f>
        <v>0</v>
      </c>
      <c r="N7" t="s">
        <v>18</v>
      </c>
      <c r="P7" s="5" t="str">
        <f>CONCATENATE("&lt;div class=""comp""&gt;&lt;h4 class=""nom""&gt;",Tableau1[[#This Row],[Nom]],"&lt;/h4&gt;&lt;table class=""spec""&gt;&lt;tr&gt;&lt;td class=""left""&gt;&lt;span class=""specifs""&gt;")</f>
        <v>&lt;div class="comp"&gt;&lt;h4 class="nom"&gt;Leste&lt;/h4&gt;&lt;table class="spec"&gt;&lt;tr&gt;&lt;td class="left"&gt;&lt;span class="specifs"&gt;</v>
      </c>
      <c r="Q7" s="6" t="str">
        <f>IF(Tableau1[[#This Row],[Innée ?]],"&lt;span class=""passive""&gt;Action passive&lt;/span&gt;","")</f>
        <v/>
      </c>
      <c r="R7" t="str">
        <f>IF(ISBLANK(Tableau1[[#This Row],[Profil]]),"",CONCATENATE("&lt;span class=""profil""&gt;Profil ",Tableau1[[#This Row],[Profil]],"&lt;/span&gt;"))</f>
        <v/>
      </c>
      <c r="S7" t="str">
        <f>IF(ISBLANK(Tableau1[[#This Row],[Action de combat ?]]),"",CONCATENATE("&lt;span class=""combat""&gt;Action de combat&lt;/span&gt;"))</f>
        <v/>
      </c>
    </row>
    <row r="8" spans="2:19" ht="15" customHeight="1" x14ac:dyDescent="0.25">
      <c r="B8" t="s">
        <v>10</v>
      </c>
      <c r="C8">
        <v>1</v>
      </c>
      <c r="D8" t="s">
        <v>20</v>
      </c>
      <c r="E8">
        <f>IFERROR(VLOOKUP(Tableau1[[#This Row],[Niveau]],Tableau2[],2,FALSE),"")</f>
        <v>10</v>
      </c>
      <c r="F8" s="3" t="s">
        <v>19</v>
      </c>
      <c r="J8" t="b">
        <v>1</v>
      </c>
      <c r="M8" t="b">
        <f>IF(Tableau1[[#This Row],[Niveau]]=0,TRUE,FALSE)</f>
        <v>0</v>
      </c>
      <c r="N8" t="s">
        <v>21</v>
      </c>
      <c r="P8" s="5" t="str">
        <f>CONCATENATE("&lt;div class=""comp""&gt;&lt;h4 class=""nom""&gt;",Tableau1[[#This Row],[Nom]],"&lt;/h4&gt;&lt;table class=""spec""&gt;&lt;tr&gt;&lt;td class=""left""&gt;&lt;span class=""specifs""&gt;")</f>
        <v>&lt;div class="comp"&gt;&lt;h4 class="nom"&gt;Déplacement en armure&lt;/h4&gt;&lt;table class="spec"&gt;&lt;tr&gt;&lt;td class="left"&gt;&lt;span class="specifs"&gt;</v>
      </c>
      <c r="Q8" s="6" t="str">
        <f>IF(Tableau1[[#This Row],[Innée ?]],"&lt;span class=""passive""&gt;Action passive&lt;/span&gt;","")</f>
        <v/>
      </c>
      <c r="R8" t="str">
        <f>IF(ISBLANK(Tableau1[[#This Row],[Profil]]),"",CONCATENATE("&lt;span class=""profil""&gt;Profil ",Tableau1[[#This Row],[Profil]],"&lt;/span&gt;"))</f>
        <v/>
      </c>
      <c r="S8" t="str">
        <f>IF(ISBLANK(Tableau1[[#This Row],[Action de combat ?]]),"",CONCATENATE("&lt;span class=""combat""&gt;Action de combat&lt;/span&gt;"))</f>
        <v/>
      </c>
    </row>
    <row r="9" spans="2:19" ht="15" customHeight="1" x14ac:dyDescent="0.25">
      <c r="B9" t="s">
        <v>10</v>
      </c>
      <c r="C9">
        <v>2</v>
      </c>
      <c r="D9" t="s">
        <v>28</v>
      </c>
      <c r="E9">
        <f>IFERROR(VLOOKUP(Tableau1[[#This Row],[Niveau]],Tableau2[],2,FALSE),"")</f>
        <v>15</v>
      </c>
      <c r="M9" t="b">
        <f>IF(Tableau1[[#This Row],[Niveau]]=0,TRUE,FALSE)</f>
        <v>0</v>
      </c>
      <c r="P9" s="5" t="str">
        <f>CONCATENATE("&lt;div class=""comp""&gt;&lt;h4 class=""nom""&gt;",Tableau1[[#This Row],[Nom]],"&lt;/h4&gt;&lt;table class=""spec""&gt;&lt;tr&gt;&lt;td class=""left""&gt;&lt;span class=""specifs""&gt;")</f>
        <v>&lt;div class="comp"&gt;&lt;h4 class="nom"&gt;Replacement stratégique&lt;/h4&gt;&lt;table class="spec"&gt;&lt;tr&gt;&lt;td class="left"&gt;&lt;span class="specifs"&gt;</v>
      </c>
      <c r="Q9" s="6" t="str">
        <f>IF(Tableau1[[#This Row],[Innée ?]],"&lt;span class=""passive""&gt;Action passive&lt;/span&gt;","")</f>
        <v/>
      </c>
      <c r="R9" t="str">
        <f>IF(ISBLANK(Tableau1[[#This Row],[Profil]]),"",CONCATENATE("&lt;span class=""profil""&gt;Profil ",Tableau1[[#This Row],[Profil]],"&lt;/span&gt;"))</f>
        <v/>
      </c>
      <c r="S9" t="str">
        <f>IF(ISBLANK(Tableau1[[#This Row],[Action de combat ?]]),"",CONCATENATE("&lt;span class=""combat""&gt;Action de combat&lt;/span&gt;"))</f>
        <v/>
      </c>
    </row>
    <row r="10" spans="2:19" ht="15" customHeight="1" x14ac:dyDescent="0.25">
      <c r="B10" t="s">
        <v>10</v>
      </c>
      <c r="E10" t="str">
        <f>IFERROR(VLOOKUP(Tableau1[[#This Row],[Niveau]],Tableau2[],2,FALSE),"")</f>
        <v/>
      </c>
      <c r="M10" t="b">
        <f>IF(Tableau1[[#This Row],[Niveau]]=0,TRUE,FALSE)</f>
        <v>1</v>
      </c>
      <c r="P10" s="5" t="str">
        <f>CONCATENATE("&lt;div class=""comp""&gt;&lt;h4 class=""nom""&gt;",Tableau1[[#This Row],[Nom]],"&lt;/h4&gt;&lt;table class=""spec""&gt;&lt;tr&gt;&lt;td class=""left""&gt;&lt;span class=""specifs""&gt;")</f>
        <v>&lt;div class="comp"&gt;&lt;h4 class="nom"&gt;&lt;/h4&gt;&lt;table class="spec"&gt;&lt;tr&gt;&lt;td class="left"&gt;&lt;span class="specifs"&gt;</v>
      </c>
      <c r="Q10" s="6" t="str">
        <f>IF(Tableau1[[#This Row],[Innée ?]],"&lt;span class=""passive""&gt;Action passive&lt;/span&gt;","")</f>
        <v>&lt;span class="passive"&gt;Action passive&lt;/span&gt;</v>
      </c>
      <c r="R10" t="str">
        <f>IF(ISBLANK(Tableau1[[#This Row],[Profil]]),"",CONCATENATE("&lt;span class=""profil""&gt;Profil ",Tableau1[[#This Row],[Profil]],"&lt;/span&gt;"))</f>
        <v/>
      </c>
      <c r="S10" t="str">
        <f>IF(ISBLANK(Tableau1[[#This Row],[Action de combat ?]]),"",CONCATENATE("&lt;span class=""combat""&gt;Action de combat&lt;/span&gt;"))</f>
        <v/>
      </c>
    </row>
    <row r="11" spans="2:19" ht="90" x14ac:dyDescent="0.25">
      <c r="B11" t="s">
        <v>22</v>
      </c>
      <c r="C11">
        <v>0</v>
      </c>
      <c r="D11" t="s">
        <v>29</v>
      </c>
      <c r="E11" t="str">
        <f>IFERROR(VLOOKUP(Tableau1[[#This Row],[Niveau]],Tableau2[],2,FALSE),"")</f>
        <v/>
      </c>
      <c r="K11" t="b">
        <v>1</v>
      </c>
      <c r="L11" t="s">
        <v>45</v>
      </c>
      <c r="M11" t="b">
        <f>IF(Tableau1[[#This Row],[Niveau]]=0,TRUE,FALSE)</f>
        <v>1</v>
      </c>
      <c r="P11" s="5" t="str">
        <f>CONCATENATE("&lt;div class=""comp""&gt;&lt;h4 class=""nom""&gt;",Tableau1[[#This Row],[Nom]],"&lt;/h4&gt;&lt;table class=""spec""&gt;&lt;tr&gt;&lt;td class=""left""&gt;&lt;span class=""specifs""&gt;")</f>
        <v>&lt;div class="comp"&gt;&lt;h4 class="nom"&gt;Coup rapide&lt;/h4&gt;&lt;table class="spec"&gt;&lt;tr&gt;&lt;td class="left"&gt;&lt;span class="specifs"&gt;</v>
      </c>
      <c r="Q11" s="6" t="str">
        <f>IF(Tableau1[[#This Row],[Innée ?]],"&lt;span class=""passive""&gt;Action passive&lt;/span&gt;","")</f>
        <v>&lt;span class="passive"&gt;Action passive&lt;/span&gt;</v>
      </c>
      <c r="R11" t="str">
        <f>IF(ISBLANK(Tableau1[[#This Row],[Profil]]),"",CONCATENATE("&lt;span class=""profil""&gt;Profil ",Tableau1[[#This Row],[Profil]],"&lt;/span&gt;"))</f>
        <v>&lt;span class="profil"&gt;Profil Rapide&lt;/span&gt;</v>
      </c>
      <c r="S11" t="str">
        <f>IF(ISBLANK(Tableau1[[#This Row],[Action de combat ?]]),"",CONCATENATE("&lt;span class=""combat""&gt;Action de combat&lt;/span&gt;"))</f>
        <v>&lt;span class="combat"&gt;Action de combat&lt;/span&gt;</v>
      </c>
    </row>
    <row r="12" spans="2:19" ht="30" x14ac:dyDescent="0.25">
      <c r="B12" t="s">
        <v>22</v>
      </c>
      <c r="C12">
        <v>1</v>
      </c>
      <c r="D12" t="s">
        <v>33</v>
      </c>
      <c r="E12">
        <f>IFERROR(VLOOKUP(Tableau1[[#This Row],[Niveau]],Tableau2[],2,FALSE),"")</f>
        <v>10</v>
      </c>
      <c r="J12" t="b">
        <v>1</v>
      </c>
      <c r="M12" t="b">
        <f>IF(Tableau1[[#This Row],[Niveau]]=0,TRUE,FALSE)</f>
        <v>0</v>
      </c>
      <c r="N12" t="s">
        <v>36</v>
      </c>
      <c r="P12" s="5" t="str">
        <f>CONCATENATE("&lt;div class=""comp""&gt;&lt;h4 class=""nom""&gt;",Tableau1[[#This Row],[Nom]],"&lt;/h4&gt;&lt;table class=""spec""&gt;&lt;tr&gt;&lt;td class=""left""&gt;&lt;span class=""specifs""&gt;")</f>
        <v>&lt;div class="comp"&gt;&lt;h4 class="nom"&gt;Encore plus vite&lt;/h4&gt;&lt;table class="spec"&gt;&lt;tr&gt;&lt;td class="left"&gt;&lt;span class="specifs"&gt;</v>
      </c>
      <c r="Q12" s="6" t="str">
        <f>IF(Tableau1[[#This Row],[Innée ?]],"&lt;span class=""passive""&gt;Action passive&lt;/span&gt;","")</f>
        <v/>
      </c>
      <c r="R12" t="str">
        <f>IF(ISBLANK(Tableau1[[#This Row],[Profil]]),"",CONCATENATE("&lt;span class=""profil""&gt;Profil ",Tableau1[[#This Row],[Profil]],"&lt;/span&gt;"))</f>
        <v/>
      </c>
      <c r="S12" t="str">
        <f>IF(ISBLANK(Tableau1[[#This Row],[Action de combat ?]]),"",CONCATENATE("&lt;span class=""combat""&gt;Action de combat&lt;/span&gt;"))</f>
        <v/>
      </c>
    </row>
    <row r="13" spans="2:19" ht="30" x14ac:dyDescent="0.25">
      <c r="B13" t="s">
        <v>22</v>
      </c>
      <c r="C13">
        <v>2</v>
      </c>
      <c r="D13" t="s">
        <v>38</v>
      </c>
      <c r="E13">
        <f>IFERROR(VLOOKUP(Tableau1[[#This Row],[Niveau]],Tableau2[],2,FALSE),"")</f>
        <v>15</v>
      </c>
      <c r="K13" t="b">
        <v>1</v>
      </c>
      <c r="L13" t="s">
        <v>45</v>
      </c>
      <c r="M13" t="b">
        <f>IF(Tableau1[[#This Row],[Niveau]]=0,TRUE,FALSE)</f>
        <v>0</v>
      </c>
      <c r="N13" t="s">
        <v>39</v>
      </c>
      <c r="P13" s="5" t="str">
        <f>CONCATENATE("&lt;div class=""comp""&gt;&lt;h4 class=""nom""&gt;",Tableau1[[#This Row],[Nom]],"&lt;/h4&gt;&lt;table class=""spec""&gt;&lt;tr&gt;&lt;td class=""left""&gt;&lt;span class=""specifs""&gt;")</f>
        <v>&lt;div class="comp"&gt;&lt;h4 class="nom"&gt;Rush&lt;/h4&gt;&lt;table class="spec"&gt;&lt;tr&gt;&lt;td class="left"&gt;&lt;span class="specifs"&gt;</v>
      </c>
      <c r="Q13" s="6" t="str">
        <f>IF(Tableau1[[#This Row],[Innée ?]],"&lt;span class=""passive""&gt;Action passive&lt;/span&gt;","")</f>
        <v/>
      </c>
      <c r="R13" t="str">
        <f>IF(ISBLANK(Tableau1[[#This Row],[Profil]]),"",CONCATENATE("&lt;span class=""profil""&gt;Profil ",Tableau1[[#This Row],[Profil]],"&lt;/span&gt;"))</f>
        <v>&lt;span class="profil"&gt;Profil Rapide&lt;/span&gt;</v>
      </c>
      <c r="S13" t="str">
        <f>IF(ISBLANK(Tableau1[[#This Row],[Action de combat ?]]),"",CONCATENATE("&lt;span class=""combat""&gt;Action de combat&lt;/span&gt;"))</f>
        <v>&lt;span class="combat"&gt;Action de combat&lt;/span&gt;</v>
      </c>
    </row>
    <row r="14" spans="2:19" ht="90" x14ac:dyDescent="0.25">
      <c r="B14" t="s">
        <v>22</v>
      </c>
      <c r="C14">
        <v>3</v>
      </c>
      <c r="D14" t="s">
        <v>49</v>
      </c>
      <c r="E14">
        <f>IFERROR(VLOOKUP(Tableau1[[#This Row],[Niveau]],Tableau2[],2,FALSE),"")</f>
        <v>20</v>
      </c>
      <c r="L14" t="s">
        <v>45</v>
      </c>
      <c r="M14" t="b">
        <f>IF(Tableau1[[#This Row],[Niveau]]=0,TRUE,FALSE)</f>
        <v>0</v>
      </c>
      <c r="N14" t="s">
        <v>50</v>
      </c>
      <c r="P14" s="5" t="str">
        <f>CONCATENATE("&lt;div class=""comp""&gt;&lt;h4 class=""nom""&gt;",Tableau1[[#This Row],[Nom]],"&lt;/h4&gt;&lt;table class=""spec""&gt;&lt;tr&gt;&lt;td class=""left""&gt;&lt;span class=""specifs""&gt;")</f>
        <v>&lt;div class="comp"&gt;&lt;h4 class="nom"&gt;Double coup&lt;/h4&gt;&lt;table class="spec"&gt;&lt;tr&gt;&lt;td class="left"&gt;&lt;span class="specifs"&gt;</v>
      </c>
      <c r="Q14" s="6" t="str">
        <f>IF(Tableau1[[#This Row],[Innée ?]],"&lt;span class=""passive""&gt;Action passive&lt;/span&gt;","")</f>
        <v/>
      </c>
      <c r="R14" t="str">
        <f>IF(ISBLANK(Tableau1[[#This Row],[Profil]]),"",CONCATENATE("&lt;span class=""profil""&gt;Profil ",Tableau1[[#This Row],[Profil]],"&lt;/span&gt;"))</f>
        <v>&lt;span class="profil"&gt;Profil Rapide&lt;/span&gt;</v>
      </c>
      <c r="S14" t="str">
        <f>IF(ISBLANK(Tableau1[[#This Row],[Action de combat ?]]),"",CONCATENATE("&lt;span class=""combat""&gt;Action de combat&lt;/span&gt;"))</f>
        <v/>
      </c>
    </row>
    <row r="15" spans="2:19" ht="90" x14ac:dyDescent="0.25">
      <c r="B15" t="s">
        <v>22</v>
      </c>
      <c r="E15" t="str">
        <f>IFERROR(VLOOKUP(Tableau1[[#This Row],[Niveau]],Tableau2[],2,FALSE),"")</f>
        <v/>
      </c>
      <c r="M15" t="b">
        <f>IF(Tableau1[[#This Row],[Niveau]]=0,TRUE,FALSE)</f>
        <v>1</v>
      </c>
      <c r="P15" s="5" t="str">
        <f>CONCATENATE("&lt;div class=""comp""&gt;&lt;h4 class=""nom""&gt;",Tableau1[[#This Row],[Nom]],"&lt;/h4&gt;&lt;table class=""spec""&gt;&lt;tr&gt;&lt;td class=""left""&gt;&lt;span class=""specifs""&gt;")</f>
        <v>&lt;div class="comp"&gt;&lt;h4 class="nom"&gt;&lt;/h4&gt;&lt;table class="spec"&gt;&lt;tr&gt;&lt;td class="left"&gt;&lt;span class="specifs"&gt;</v>
      </c>
      <c r="Q15" s="6" t="str">
        <f>IF(Tableau1[[#This Row],[Innée ?]],"&lt;span class=""passive""&gt;Action passive&lt;/span&gt;","")</f>
        <v>&lt;span class="passive"&gt;Action passive&lt;/span&gt;</v>
      </c>
      <c r="R15" t="str">
        <f>IF(ISBLANK(Tableau1[[#This Row],[Profil]]),"",CONCATENATE("&lt;span class=""profil""&gt;Profil ",Tableau1[[#This Row],[Profil]],"&lt;/span&gt;"))</f>
        <v/>
      </c>
      <c r="S15" t="str">
        <f>IF(ISBLANK(Tableau1[[#This Row],[Action de combat ?]]),"",CONCATENATE("&lt;span class=""combat""&gt;Action de combat&lt;/span&gt;"))</f>
        <v/>
      </c>
    </row>
    <row r="16" spans="2:19" ht="30" x14ac:dyDescent="0.25">
      <c r="B16" t="s">
        <v>23</v>
      </c>
      <c r="C16">
        <v>0</v>
      </c>
      <c r="D16" t="s">
        <v>30</v>
      </c>
      <c r="E16" t="str">
        <f>IFERROR(VLOOKUP(Tableau1[[#This Row],[Niveau]],Tableau2[],2,FALSE),"")</f>
        <v/>
      </c>
      <c r="M16" t="b">
        <f>IF(Tableau1[[#This Row],[Niveau]]=0,TRUE,FALSE)</f>
        <v>1</v>
      </c>
      <c r="P16" s="5" t="str">
        <f>CONCATENATE("&lt;div class=""comp""&gt;&lt;h4 class=""nom""&gt;",Tableau1[[#This Row],[Nom]],"&lt;/h4&gt;&lt;table class=""spec""&gt;&lt;tr&gt;&lt;td class=""left""&gt;&lt;span class=""specifs""&gt;")</f>
        <v>&lt;div class="comp"&gt;&lt;h4 class="nom"&gt;Coup précis&lt;/h4&gt;&lt;table class="spec"&gt;&lt;tr&gt;&lt;td class="left"&gt;&lt;span class="specifs"&gt;</v>
      </c>
      <c r="Q16" s="6" t="str">
        <f>IF(Tableau1[[#This Row],[Innée ?]],"&lt;span class=""passive""&gt;Action passive&lt;/span&gt;","")</f>
        <v>&lt;span class="passive"&gt;Action passive&lt;/span&gt;</v>
      </c>
      <c r="R16" t="str">
        <f>IF(ISBLANK(Tableau1[[#This Row],[Profil]]),"",CONCATENATE("&lt;span class=""profil""&gt;Profil ",Tableau1[[#This Row],[Profil]],"&lt;/span&gt;"))</f>
        <v/>
      </c>
      <c r="S16" t="str">
        <f>IF(ISBLANK(Tableau1[[#This Row],[Action de combat ?]]),"",CONCATENATE("&lt;span class=""combat""&gt;Action de combat&lt;/span&gt;"))</f>
        <v/>
      </c>
    </row>
    <row r="17" spans="2:19" ht="30" x14ac:dyDescent="0.25">
      <c r="B17" t="s">
        <v>23</v>
      </c>
      <c r="C17">
        <v>1</v>
      </c>
      <c r="D17" t="s">
        <v>34</v>
      </c>
      <c r="E17">
        <f>IFERROR(VLOOKUP(Tableau1[[#This Row],[Niveau]],Tableau2[],2,FALSE),"")</f>
        <v>10</v>
      </c>
      <c r="J17" t="b">
        <v>1</v>
      </c>
      <c r="M17" t="b">
        <f>IF(Tableau1[[#This Row],[Niveau]]=0,TRUE,FALSE)</f>
        <v>0</v>
      </c>
      <c r="N17" t="s">
        <v>51</v>
      </c>
      <c r="P17" s="5" t="str">
        <f>CONCATENATE("&lt;div class=""comp""&gt;&lt;h4 class=""nom""&gt;",Tableau1[[#This Row],[Nom]],"&lt;/h4&gt;&lt;table class=""spec""&gt;&lt;tr&gt;&lt;td class=""left""&gt;&lt;span class=""specifs""&gt;")</f>
        <v>&lt;div class="comp"&gt;&lt;h4 class="nom"&gt;Encore plus précis&lt;/h4&gt;&lt;table class="spec"&gt;&lt;tr&gt;&lt;td class="left"&gt;&lt;span class="specifs"&gt;</v>
      </c>
      <c r="Q17" s="6" t="str">
        <f>IF(Tableau1[[#This Row],[Innée ?]],"&lt;span class=""passive""&gt;Action passive&lt;/span&gt;","")</f>
        <v/>
      </c>
      <c r="R17" t="str">
        <f>IF(ISBLANK(Tableau1[[#This Row],[Profil]]),"",CONCATENATE("&lt;span class=""profil""&gt;Profil ",Tableau1[[#This Row],[Profil]],"&lt;/span&gt;"))</f>
        <v/>
      </c>
      <c r="S17" t="str">
        <f>IF(ISBLANK(Tableau1[[#This Row],[Action de combat ?]]),"",CONCATENATE("&lt;span class=""combat""&gt;Action de combat&lt;/span&gt;"))</f>
        <v/>
      </c>
    </row>
    <row r="18" spans="2:19" ht="30" x14ac:dyDescent="0.25">
      <c r="B18" t="s">
        <v>23</v>
      </c>
      <c r="C18">
        <v>2</v>
      </c>
      <c r="D18" t="s">
        <v>35</v>
      </c>
      <c r="E18">
        <f>IFERROR(VLOOKUP(Tableau1[[#This Row],[Niveau]],Tableau2[],2,FALSE),"")</f>
        <v>15</v>
      </c>
      <c r="M18" t="b">
        <f>IF(Tableau1[[#This Row],[Niveau]]=0,TRUE,FALSE)</f>
        <v>0</v>
      </c>
      <c r="N18" t="s">
        <v>55</v>
      </c>
      <c r="P18" s="5" t="str">
        <f>CONCATENATE("&lt;div class=""comp""&gt;&lt;h4 class=""nom""&gt;",Tableau1[[#This Row],[Nom]],"&lt;/h4&gt;&lt;table class=""spec""&gt;&lt;tr&gt;&lt;td class=""left""&gt;&lt;span class=""specifs""&gt;")</f>
        <v>&lt;div class="comp"&gt;&lt;h4 class="nom"&gt;Ignore l'armure&lt;/h4&gt;&lt;table class="spec"&gt;&lt;tr&gt;&lt;td class="left"&gt;&lt;span class="specifs"&gt;</v>
      </c>
      <c r="Q18" s="6" t="str">
        <f>IF(Tableau1[[#This Row],[Innée ?]],"&lt;span class=""passive""&gt;Action passive&lt;/span&gt;","")</f>
        <v/>
      </c>
      <c r="R18" t="str">
        <f>IF(ISBLANK(Tableau1[[#This Row],[Profil]]),"",CONCATENATE("&lt;span class=""profil""&gt;Profil ",Tableau1[[#This Row],[Profil]],"&lt;/span&gt;"))</f>
        <v/>
      </c>
      <c r="S18" t="str">
        <f>IF(ISBLANK(Tableau1[[#This Row],[Action de combat ?]]),"",CONCATENATE("&lt;span class=""combat""&gt;Action de combat&lt;/span&gt;"))</f>
        <v/>
      </c>
    </row>
    <row r="19" spans="2:19" ht="30" x14ac:dyDescent="0.25">
      <c r="B19" t="s">
        <v>23</v>
      </c>
      <c r="C19">
        <v>3</v>
      </c>
      <c r="D19" t="s">
        <v>53</v>
      </c>
      <c r="E19">
        <f>IFERROR(VLOOKUP(Tableau1[[#This Row],[Niveau]],Tableau2[],2,FALSE),"")</f>
        <v>20</v>
      </c>
      <c r="M19" t="b">
        <f>IF(Tableau1[[#This Row],[Niveau]]=0,TRUE,FALSE)</f>
        <v>0</v>
      </c>
      <c r="N19" t="s">
        <v>54</v>
      </c>
      <c r="P19" s="5" t="str">
        <f>CONCATENATE("&lt;div class=""comp""&gt;&lt;h4 class=""nom""&gt;",Tableau1[[#This Row],[Nom]],"&lt;/h4&gt;&lt;table class=""spec""&gt;&lt;tr&gt;&lt;td class=""left""&gt;&lt;span class=""specifs""&gt;")</f>
        <v>&lt;div class="comp"&gt;&lt;h4 class="nom"&gt;Coup ciblé&lt;/h4&gt;&lt;table class="spec"&gt;&lt;tr&gt;&lt;td class="left"&gt;&lt;span class="specifs"&gt;</v>
      </c>
      <c r="Q19" s="6" t="str">
        <f>IF(Tableau1[[#This Row],[Innée ?]],"&lt;span class=""passive""&gt;Action passive&lt;/span&gt;","")</f>
        <v/>
      </c>
      <c r="R19" t="str">
        <f>IF(ISBLANK(Tableau1[[#This Row],[Profil]]),"",CONCATENATE("&lt;span class=""profil""&gt;Profil ",Tableau1[[#This Row],[Profil]],"&lt;/span&gt;"))</f>
        <v/>
      </c>
      <c r="S19" t="str">
        <f>IF(ISBLANK(Tableau1[[#This Row],[Action de combat ?]]),"",CONCATENATE("&lt;span class=""combat""&gt;Action de combat&lt;/span&gt;"))</f>
        <v/>
      </c>
    </row>
    <row r="20" spans="2:19" ht="30" x14ac:dyDescent="0.25">
      <c r="B20" t="s">
        <v>23</v>
      </c>
      <c r="E20" t="str">
        <f>IFERROR(VLOOKUP(Tableau1[[#This Row],[Niveau]],Tableau2[],2,FALSE),"")</f>
        <v/>
      </c>
      <c r="M20" t="b">
        <f>IF(Tableau1[[#This Row],[Niveau]]=0,TRUE,FALSE)</f>
        <v>1</v>
      </c>
      <c r="P20" s="5" t="str">
        <f>CONCATENATE("&lt;div class=""comp""&gt;&lt;h4 class=""nom""&gt;",Tableau1[[#This Row],[Nom]],"&lt;/h4&gt;&lt;table class=""spec""&gt;&lt;tr&gt;&lt;td class=""left""&gt;&lt;span class=""specifs""&gt;")</f>
        <v>&lt;div class="comp"&gt;&lt;h4 class="nom"&gt;&lt;/h4&gt;&lt;table class="spec"&gt;&lt;tr&gt;&lt;td class="left"&gt;&lt;span class="specifs"&gt;</v>
      </c>
      <c r="Q20" s="6" t="str">
        <f>IF(Tableau1[[#This Row],[Innée ?]],"&lt;span class=""passive""&gt;Action passive&lt;/span&gt;","")</f>
        <v>&lt;span class="passive"&gt;Action passive&lt;/span&gt;</v>
      </c>
      <c r="R20" t="str">
        <f>IF(ISBLANK(Tableau1[[#This Row],[Profil]]),"",CONCATENATE("&lt;span class=""profil""&gt;Profil ",Tableau1[[#This Row],[Profil]],"&lt;/span&gt;"))</f>
        <v/>
      </c>
      <c r="S20" t="str">
        <f>IF(ISBLANK(Tableau1[[#This Row],[Action de combat ?]]),"",CONCATENATE("&lt;span class=""combat""&gt;Action de combat&lt;/span&gt;"))</f>
        <v/>
      </c>
    </row>
    <row r="21" spans="2:19" ht="30" x14ac:dyDescent="0.25">
      <c r="B21" t="s">
        <v>24</v>
      </c>
      <c r="C21">
        <v>0</v>
      </c>
      <c r="D21" t="s">
        <v>31</v>
      </c>
      <c r="E21" t="str">
        <f>IFERROR(VLOOKUP(Tableau1[[#This Row],[Niveau]],Tableau2[],2,FALSE),"")</f>
        <v/>
      </c>
      <c r="M21" t="b">
        <f>IF(Tableau1[[#This Row],[Niveau]]=0,TRUE,FALSE)</f>
        <v>1</v>
      </c>
      <c r="P21" s="5" t="str">
        <f>CONCATENATE("&lt;div class=""comp""&gt;&lt;h4 class=""nom""&gt;",Tableau1[[#This Row],[Nom]],"&lt;/h4&gt;&lt;table class=""spec""&gt;&lt;tr&gt;&lt;td class=""left""&gt;&lt;span class=""specifs""&gt;")</f>
        <v>&lt;div class="comp"&gt;&lt;h4 class="nom"&gt;Coup puissant&lt;/h4&gt;&lt;table class="spec"&gt;&lt;tr&gt;&lt;td class="left"&gt;&lt;span class="specifs"&gt;</v>
      </c>
      <c r="Q21" s="6" t="str">
        <f>IF(Tableau1[[#This Row],[Innée ?]],"&lt;span class=""passive""&gt;Action passive&lt;/span&gt;","")</f>
        <v>&lt;span class="passive"&gt;Action passive&lt;/span&gt;</v>
      </c>
      <c r="R21" t="str">
        <f>IF(ISBLANK(Tableau1[[#This Row],[Profil]]),"",CONCATENATE("&lt;span class=""profil""&gt;Profil ",Tableau1[[#This Row],[Profil]],"&lt;/span&gt;"))</f>
        <v/>
      </c>
      <c r="S21" t="str">
        <f>IF(ISBLANK(Tableau1[[#This Row],[Action de combat ?]]),"",CONCATENATE("&lt;span class=""combat""&gt;Action de combat&lt;/span&gt;"))</f>
        <v/>
      </c>
    </row>
    <row r="22" spans="2:19" ht="30" x14ac:dyDescent="0.25">
      <c r="B22" t="s">
        <v>24</v>
      </c>
      <c r="C22">
        <v>1</v>
      </c>
      <c r="D22" t="s">
        <v>32</v>
      </c>
      <c r="E22">
        <f>IFERROR(VLOOKUP(Tableau1[[#This Row],[Niveau]],Tableau2[],2,FALSE),"")</f>
        <v>10</v>
      </c>
      <c r="J22" t="b">
        <v>1</v>
      </c>
      <c r="M22" t="b">
        <f>IF(Tableau1[[#This Row],[Niveau]]=0,TRUE,FALSE)</f>
        <v>0</v>
      </c>
      <c r="N22" t="s">
        <v>40</v>
      </c>
      <c r="P22" s="5" t="str">
        <f>CONCATENATE("&lt;div class=""comp""&gt;&lt;h4 class=""nom""&gt;",Tableau1[[#This Row],[Nom]],"&lt;/h4&gt;&lt;table class=""spec""&gt;&lt;tr&gt;&lt;td class=""left""&gt;&lt;span class=""specifs""&gt;")</f>
        <v>&lt;div class="comp"&gt;&lt;h4 class="nom"&gt;Endurent&lt;/h4&gt;&lt;table class="spec"&gt;&lt;tr&gt;&lt;td class="left"&gt;&lt;span class="specifs"&gt;</v>
      </c>
      <c r="Q22" s="6" t="str">
        <f>IF(Tableau1[[#This Row],[Innée ?]],"&lt;span class=""passive""&gt;Action passive&lt;/span&gt;","")</f>
        <v/>
      </c>
      <c r="R22" t="str">
        <f>IF(ISBLANK(Tableau1[[#This Row],[Profil]]),"",CONCATENATE("&lt;span class=""profil""&gt;Profil ",Tableau1[[#This Row],[Profil]],"&lt;/span&gt;"))</f>
        <v/>
      </c>
      <c r="S22" t="str">
        <f>IF(ISBLANK(Tableau1[[#This Row],[Action de combat ?]]),"",CONCATENATE("&lt;span class=""combat""&gt;Action de combat&lt;/span&gt;"))</f>
        <v/>
      </c>
    </row>
    <row r="23" spans="2:19" ht="30" x14ac:dyDescent="0.25">
      <c r="B23" t="s">
        <v>24</v>
      </c>
      <c r="C23">
        <v>2</v>
      </c>
      <c r="D23" t="s">
        <v>37</v>
      </c>
      <c r="E23">
        <f>IFERROR(VLOOKUP(Tableau1[[#This Row],[Niveau]],Tableau2[],2,FALSE),"")</f>
        <v>15</v>
      </c>
      <c r="M23" t="b">
        <f>IF(Tableau1[[#This Row],[Niveau]]=0,TRUE,FALSE)</f>
        <v>0</v>
      </c>
      <c r="N23" t="s">
        <v>41</v>
      </c>
      <c r="P23" s="5" t="str">
        <f>CONCATENATE("&lt;div class=""comp""&gt;&lt;h4 class=""nom""&gt;",Tableau1[[#This Row],[Nom]],"&lt;/h4&gt;&lt;table class=""spec""&gt;&lt;tr&gt;&lt;td class=""left""&gt;&lt;span class=""specifs""&gt;")</f>
        <v>&lt;div class="comp"&gt;&lt;h4 class="nom"&gt;Frappe lourde&lt;/h4&gt;&lt;table class="spec"&gt;&lt;tr&gt;&lt;td class="left"&gt;&lt;span class="specifs"&gt;</v>
      </c>
      <c r="Q23" s="6" t="str">
        <f>IF(Tableau1[[#This Row],[Innée ?]],"&lt;span class=""passive""&gt;Action passive&lt;/span&gt;","")</f>
        <v/>
      </c>
      <c r="R23" t="str">
        <f>IF(ISBLANK(Tableau1[[#This Row],[Profil]]),"",CONCATENATE("&lt;span class=""profil""&gt;Profil ",Tableau1[[#This Row],[Profil]],"&lt;/span&gt;"))</f>
        <v/>
      </c>
      <c r="S23" t="str">
        <f>IF(ISBLANK(Tableau1[[#This Row],[Action de combat ?]]),"",CONCATENATE("&lt;span class=""combat""&gt;Action de combat&lt;/span&gt;"))</f>
        <v/>
      </c>
    </row>
    <row r="24" spans="2:19" ht="30" x14ac:dyDescent="0.25">
      <c r="B24" t="s">
        <v>24</v>
      </c>
      <c r="C24">
        <v>3</v>
      </c>
      <c r="E24">
        <f>IFERROR(VLOOKUP(Tableau1[[#This Row],[Niveau]],Tableau2[],2,FALSE),"")</f>
        <v>20</v>
      </c>
      <c r="M24" t="b">
        <f>IF(Tableau1[[#This Row],[Niveau]]=0,TRUE,FALSE)</f>
        <v>0</v>
      </c>
      <c r="P24" s="5" t="str">
        <f>CONCATENATE("&lt;div class=""comp""&gt;&lt;h4 class=""nom""&gt;",Tableau1[[#This Row],[Nom]],"&lt;/h4&gt;&lt;table class=""spec""&gt;&lt;tr&gt;&lt;td class=""left""&gt;&lt;span class=""specifs""&gt;")</f>
        <v>&lt;div class="comp"&gt;&lt;h4 class="nom"&gt;&lt;/h4&gt;&lt;table class="spec"&gt;&lt;tr&gt;&lt;td class="left"&gt;&lt;span class="specifs"&gt;</v>
      </c>
      <c r="Q24" s="6" t="str">
        <f>IF(Tableau1[[#This Row],[Innée ?]],"&lt;span class=""passive""&gt;Action passive&lt;/span&gt;","")</f>
        <v/>
      </c>
      <c r="R24" t="str">
        <f>IF(ISBLANK(Tableau1[[#This Row],[Profil]]),"",CONCATENATE("&lt;span class=""profil""&gt;Profil ",Tableau1[[#This Row],[Profil]],"&lt;/span&gt;"))</f>
        <v/>
      </c>
      <c r="S24" t="str">
        <f>IF(ISBLANK(Tableau1[[#This Row],[Action de combat ?]]),"",CONCATENATE("&lt;span class=""combat""&gt;Action de combat&lt;/span&gt;"))</f>
        <v/>
      </c>
    </row>
    <row r="25" spans="2:19" ht="30" x14ac:dyDescent="0.25">
      <c r="B25" t="s">
        <v>24</v>
      </c>
      <c r="E25" t="str">
        <f>IFERROR(VLOOKUP(Tableau1[[#This Row],[Niveau]],Tableau2[],2,FALSE),"")</f>
        <v/>
      </c>
      <c r="M25" t="b">
        <f>IF(Tableau1[[#This Row],[Niveau]]=0,TRUE,FALSE)</f>
        <v>1</v>
      </c>
      <c r="P25" s="5" t="str">
        <f>CONCATENATE("&lt;div class=""comp""&gt;&lt;h4 class=""nom""&gt;",Tableau1[[#This Row],[Nom]],"&lt;/h4&gt;&lt;table class=""spec""&gt;&lt;tr&gt;&lt;td class=""left""&gt;&lt;span class=""specifs""&gt;")</f>
        <v>&lt;div class="comp"&gt;&lt;h4 class="nom"&gt;&lt;/h4&gt;&lt;table class="spec"&gt;&lt;tr&gt;&lt;td class="left"&gt;&lt;span class="specifs"&gt;</v>
      </c>
      <c r="Q25" s="6" t="str">
        <f>IF(Tableau1[[#This Row],[Innée ?]],"&lt;span class=""passive""&gt;Action passive&lt;/span&gt;","")</f>
        <v>&lt;span class="passive"&gt;Action passive&lt;/span&gt;</v>
      </c>
      <c r="R25" t="str">
        <f>IF(ISBLANK(Tableau1[[#This Row],[Profil]]),"",CONCATENATE("&lt;span class=""profil""&gt;Profil ",Tableau1[[#This Row],[Profil]],"&lt;/span&gt;"))</f>
        <v/>
      </c>
      <c r="S25" t="str">
        <f>IF(ISBLANK(Tableau1[[#This Row],[Action de combat ?]]),"",CONCATENATE("&lt;span class=""combat""&gt;Action de combat&lt;/span&gt;"))</f>
        <v/>
      </c>
    </row>
    <row r="26" spans="2:19" ht="30" x14ac:dyDescent="0.25">
      <c r="B26" t="s">
        <v>25</v>
      </c>
      <c r="D26" t="s">
        <v>52</v>
      </c>
      <c r="E26" t="str">
        <f>IFERROR(VLOOKUP(Tableau1[[#This Row],[Niveau]],Tableau2[],2,FALSE),"")</f>
        <v/>
      </c>
      <c r="M26" t="b">
        <f>IF(Tableau1[[#This Row],[Niveau]]=0,TRUE,FALSE)</f>
        <v>1</v>
      </c>
      <c r="P26" s="5" t="str">
        <f>CONCATENATE("&lt;div class=""comp""&gt;&lt;h4 class=""nom""&gt;",Tableau1[[#This Row],[Nom]],"&lt;/h4&gt;&lt;table class=""spec""&gt;&lt;tr&gt;&lt;td class=""left""&gt;&lt;span class=""specifs""&gt;")</f>
        <v>&lt;div class="comp"&gt;&lt;h4 class="nom"&gt;Attaque à distance&lt;/h4&gt;&lt;table class="spec"&gt;&lt;tr&gt;&lt;td class="left"&gt;&lt;span class="specifs"&gt;</v>
      </c>
      <c r="Q26" s="6" t="str">
        <f>IF(Tableau1[[#This Row],[Innée ?]],"&lt;span class=""passive""&gt;Action passive&lt;/span&gt;","")</f>
        <v>&lt;span class="passive"&gt;Action passive&lt;/span&gt;</v>
      </c>
      <c r="R26" t="str">
        <f>IF(ISBLANK(Tableau1[[#This Row],[Profil]]),"",CONCATENATE("&lt;span class=""profil""&gt;Profil ",Tableau1[[#This Row],[Profil]],"&lt;/span&gt;"))</f>
        <v/>
      </c>
      <c r="S26" t="str">
        <f>IF(ISBLANK(Tableau1[[#This Row],[Action de combat ?]]),"",CONCATENATE("&lt;span class=""combat""&gt;Action de combat&lt;/span&gt;"))</f>
        <v/>
      </c>
    </row>
    <row r="27" spans="2:19" ht="30" x14ac:dyDescent="0.25">
      <c r="B27" t="s">
        <v>25</v>
      </c>
      <c r="E27" t="str">
        <f>IFERROR(VLOOKUP(Tableau1[[#This Row],[Niveau]],Tableau2[],2,FALSE),"")</f>
        <v/>
      </c>
      <c r="M27" t="b">
        <f>IF(Tableau1[[#This Row],[Niveau]]=0,TRUE,FALSE)</f>
        <v>1</v>
      </c>
      <c r="P27" s="5" t="str">
        <f>CONCATENATE("&lt;div class=""comp""&gt;&lt;h4 class=""nom""&gt;",Tableau1[[#This Row],[Nom]],"&lt;/h4&gt;&lt;table class=""spec""&gt;&lt;tr&gt;&lt;td class=""left""&gt;&lt;span class=""specifs""&gt;")</f>
        <v>&lt;div class="comp"&gt;&lt;h4 class="nom"&gt;&lt;/h4&gt;&lt;table class="spec"&gt;&lt;tr&gt;&lt;td class="left"&gt;&lt;span class="specifs"&gt;</v>
      </c>
      <c r="Q27" s="6" t="str">
        <f>IF(Tableau1[[#This Row],[Innée ?]],"&lt;span class=""passive""&gt;Action passive&lt;/span&gt;","")</f>
        <v>&lt;span class="passive"&gt;Action passive&lt;/span&gt;</v>
      </c>
      <c r="R27" t="str">
        <f>IF(ISBLANK(Tableau1[[#This Row],[Profil]]),"",CONCATENATE("&lt;span class=""profil""&gt;Profil ",Tableau1[[#This Row],[Profil]],"&lt;/span&gt;"))</f>
        <v/>
      </c>
      <c r="S27" t="str">
        <f>IF(ISBLANK(Tableau1[[#This Row],[Action de combat ?]]),"",CONCATENATE("&lt;span class=""combat""&gt;Action de combat&lt;/span&gt;"))</f>
        <v/>
      </c>
    </row>
    <row r="28" spans="2:19" ht="30" x14ac:dyDescent="0.25">
      <c r="B28" t="s">
        <v>25</v>
      </c>
      <c r="E28" t="str">
        <f>IFERROR(VLOOKUP(Tableau1[[#This Row],[Niveau]],Tableau2[],2,FALSE),"")</f>
        <v/>
      </c>
      <c r="M28" t="b">
        <f>IF(Tableau1[[#This Row],[Niveau]]=0,TRUE,FALSE)</f>
        <v>1</v>
      </c>
      <c r="P28" s="5" t="str">
        <f>CONCATENATE("&lt;div class=""comp""&gt;&lt;h4 class=""nom""&gt;",Tableau1[[#This Row],[Nom]],"&lt;/h4&gt;&lt;table class=""spec""&gt;&lt;tr&gt;&lt;td class=""left""&gt;&lt;span class=""specifs""&gt;")</f>
        <v>&lt;div class="comp"&gt;&lt;h4 class="nom"&gt;&lt;/h4&gt;&lt;table class="spec"&gt;&lt;tr&gt;&lt;td class="left"&gt;&lt;span class="specifs"&gt;</v>
      </c>
      <c r="Q28" s="6" t="str">
        <f>IF(Tableau1[[#This Row],[Innée ?]],"&lt;span class=""passive""&gt;Action passive&lt;/span&gt;","")</f>
        <v>&lt;span class="passive"&gt;Action passive&lt;/span&gt;</v>
      </c>
      <c r="R28" t="str">
        <f>IF(ISBLANK(Tableau1[[#This Row],[Profil]]),"",CONCATENATE("&lt;span class=""profil""&gt;Profil ",Tableau1[[#This Row],[Profil]],"&lt;/span&gt;"))</f>
        <v/>
      </c>
      <c r="S28" t="str">
        <f>IF(ISBLANK(Tableau1[[#This Row],[Action de combat ?]]),"",CONCATENATE("&lt;span class=""combat""&gt;Action de combat&lt;/span&gt;"))</f>
        <v/>
      </c>
    </row>
    <row r="29" spans="2:19" ht="30" x14ac:dyDescent="0.25">
      <c r="B29" t="s">
        <v>25</v>
      </c>
      <c r="E29" t="str">
        <f>IFERROR(VLOOKUP(Tableau1[[#This Row],[Niveau]],Tableau2[],2,FALSE),"")</f>
        <v/>
      </c>
      <c r="M29" t="b">
        <f>IF(Tableau1[[#This Row],[Niveau]]=0,TRUE,FALSE)</f>
        <v>1</v>
      </c>
      <c r="P29" s="5" t="str">
        <f>CONCATENATE("&lt;div class=""comp""&gt;&lt;h4 class=""nom""&gt;",Tableau1[[#This Row],[Nom]],"&lt;/h4&gt;&lt;table class=""spec""&gt;&lt;tr&gt;&lt;td class=""left""&gt;&lt;span class=""specifs""&gt;")</f>
        <v>&lt;div class="comp"&gt;&lt;h4 class="nom"&gt;&lt;/h4&gt;&lt;table class="spec"&gt;&lt;tr&gt;&lt;td class="left"&gt;&lt;span class="specifs"&gt;</v>
      </c>
      <c r="Q29" s="6" t="str">
        <f>IF(Tableau1[[#This Row],[Innée ?]],"&lt;span class=""passive""&gt;Action passive&lt;/span&gt;","")</f>
        <v>&lt;span class="passive"&gt;Action passive&lt;/span&gt;</v>
      </c>
      <c r="R29" t="str">
        <f>IF(ISBLANK(Tableau1[[#This Row],[Profil]]),"",CONCATENATE("&lt;span class=""profil""&gt;Profil ",Tableau1[[#This Row],[Profil]],"&lt;/span&gt;"))</f>
        <v/>
      </c>
      <c r="S29" t="str">
        <f>IF(ISBLANK(Tableau1[[#This Row],[Action de combat ?]]),"",CONCATENATE("&lt;span class=""combat""&gt;Action de combat&lt;/span&gt;"))</f>
        <v/>
      </c>
    </row>
    <row r="30" spans="2:19" ht="30" x14ac:dyDescent="0.25">
      <c r="B30" t="s">
        <v>25</v>
      </c>
      <c r="E30" t="str">
        <f>IFERROR(VLOOKUP(Tableau1[[#This Row],[Niveau]],Tableau2[],2,FALSE),"")</f>
        <v/>
      </c>
      <c r="M30" t="b">
        <f>IF(Tableau1[[#This Row],[Niveau]]=0,TRUE,FALSE)</f>
        <v>1</v>
      </c>
      <c r="P30" s="5" t="str">
        <f>CONCATENATE("&lt;div class=""comp""&gt;&lt;h4 class=""nom""&gt;",Tableau1[[#This Row],[Nom]],"&lt;/h4&gt;&lt;table class=""spec""&gt;&lt;tr&gt;&lt;td class=""left""&gt;&lt;span class=""specifs""&gt;")</f>
        <v>&lt;div class="comp"&gt;&lt;h4 class="nom"&gt;&lt;/h4&gt;&lt;table class="spec"&gt;&lt;tr&gt;&lt;td class="left"&gt;&lt;span class="specifs"&gt;</v>
      </c>
      <c r="Q30" s="6" t="str">
        <f>IF(Tableau1[[#This Row],[Innée ?]],"&lt;span class=""passive""&gt;Action passive&lt;/span&gt;","")</f>
        <v>&lt;span class="passive"&gt;Action passive&lt;/span&gt;</v>
      </c>
      <c r="R30" t="str">
        <f>IF(ISBLANK(Tableau1[[#This Row],[Profil]]),"",CONCATENATE("&lt;span class=""profil""&gt;Profil ",Tableau1[[#This Row],[Profil]],"&lt;/span&gt;"))</f>
        <v/>
      </c>
      <c r="S30" t="str">
        <f>IF(ISBLANK(Tableau1[[#This Row],[Action de combat ?]]),"",CONCATENATE("&lt;span class=""combat""&gt;Action de combat&lt;/span&gt;"))</f>
        <v/>
      </c>
    </row>
    <row r="31" spans="2:19" ht="30" x14ac:dyDescent="0.25">
      <c r="B31" t="s">
        <v>26</v>
      </c>
      <c r="E31" t="str">
        <f>IFERROR(VLOOKUP(Tableau1[[#This Row],[Niveau]],Tableau2[],2,FALSE),"")</f>
        <v/>
      </c>
      <c r="M31" t="b">
        <f>IF(Tableau1[[#This Row],[Niveau]]=0,TRUE,FALSE)</f>
        <v>1</v>
      </c>
      <c r="P31" s="5" t="str">
        <f>CONCATENATE("&lt;div class=""comp""&gt;&lt;h4 class=""nom""&gt;",Tableau1[[#This Row],[Nom]],"&lt;/h4&gt;&lt;table class=""spec""&gt;&lt;tr&gt;&lt;td class=""left""&gt;&lt;span class=""specifs""&gt;")</f>
        <v>&lt;div class="comp"&gt;&lt;h4 class="nom"&gt;&lt;/h4&gt;&lt;table class="spec"&gt;&lt;tr&gt;&lt;td class="left"&gt;&lt;span class="specifs"&gt;</v>
      </c>
      <c r="Q31" s="6" t="str">
        <f>IF(Tableau1[[#This Row],[Innée ?]],"&lt;span class=""passive""&gt;Action passive&lt;/span&gt;","")</f>
        <v>&lt;span class="passive"&gt;Action passive&lt;/span&gt;</v>
      </c>
      <c r="R31" t="str">
        <f>IF(ISBLANK(Tableau1[[#This Row],[Profil]]),"",CONCATENATE("&lt;span class=""profil""&gt;Profil ",Tableau1[[#This Row],[Profil]],"&lt;/span&gt;"))</f>
        <v/>
      </c>
      <c r="S31" t="str">
        <f>IF(ISBLANK(Tableau1[[#This Row],[Action de combat ?]]),"",CONCATENATE("&lt;span class=""combat""&gt;Action de combat&lt;/span&gt;"))</f>
        <v/>
      </c>
    </row>
    <row r="32" spans="2:19" ht="30" x14ac:dyDescent="0.25">
      <c r="B32" t="s">
        <v>26</v>
      </c>
      <c r="E32" t="str">
        <f>IFERROR(VLOOKUP(Tableau1[[#This Row],[Niveau]],Tableau2[],2,FALSE),"")</f>
        <v/>
      </c>
      <c r="M32" t="b">
        <f>IF(Tableau1[[#This Row],[Niveau]]=0,TRUE,FALSE)</f>
        <v>1</v>
      </c>
      <c r="P32" s="5" t="str">
        <f>CONCATENATE("&lt;div class=""comp""&gt;&lt;h4 class=""nom""&gt;",Tableau1[[#This Row],[Nom]],"&lt;/h4&gt;&lt;table class=""spec""&gt;&lt;tr&gt;&lt;td class=""left""&gt;&lt;span class=""specifs""&gt;")</f>
        <v>&lt;div class="comp"&gt;&lt;h4 class="nom"&gt;&lt;/h4&gt;&lt;table class="spec"&gt;&lt;tr&gt;&lt;td class="left"&gt;&lt;span class="specifs"&gt;</v>
      </c>
      <c r="Q32" s="6" t="str">
        <f>IF(Tableau1[[#This Row],[Innée ?]],"&lt;span class=""passive""&gt;Action passive&lt;/span&gt;","")</f>
        <v>&lt;span class="passive"&gt;Action passive&lt;/span&gt;</v>
      </c>
      <c r="R32" t="str">
        <f>IF(ISBLANK(Tableau1[[#This Row],[Profil]]),"",CONCATENATE("&lt;span class=""profil""&gt;Profil ",Tableau1[[#This Row],[Profil]],"&lt;/span&gt;"))</f>
        <v/>
      </c>
      <c r="S32" t="str">
        <f>IF(ISBLANK(Tableau1[[#This Row],[Action de combat ?]]),"",CONCATENATE("&lt;span class=""combat""&gt;Action de combat&lt;/span&gt;"))</f>
        <v/>
      </c>
    </row>
    <row r="33" spans="2:19" ht="30" x14ac:dyDescent="0.25">
      <c r="B33" t="s">
        <v>26</v>
      </c>
      <c r="E33" t="str">
        <f>IFERROR(VLOOKUP(Tableau1[[#This Row],[Niveau]],Tableau2[],2,FALSE),"")</f>
        <v/>
      </c>
      <c r="M33" t="b">
        <f>IF(Tableau1[[#This Row],[Niveau]]=0,TRUE,FALSE)</f>
        <v>1</v>
      </c>
      <c r="P33" s="5" t="str">
        <f>CONCATENATE("&lt;div class=""comp""&gt;&lt;h4 class=""nom""&gt;",Tableau1[[#This Row],[Nom]],"&lt;/h4&gt;&lt;table class=""spec""&gt;&lt;tr&gt;&lt;td class=""left""&gt;&lt;span class=""specifs""&gt;")</f>
        <v>&lt;div class="comp"&gt;&lt;h4 class="nom"&gt;&lt;/h4&gt;&lt;table class="spec"&gt;&lt;tr&gt;&lt;td class="left"&gt;&lt;span class="specifs"&gt;</v>
      </c>
      <c r="Q33" s="6" t="str">
        <f>IF(Tableau1[[#This Row],[Innée ?]],"&lt;span class=""passive""&gt;Action passive&lt;/span&gt;","")</f>
        <v>&lt;span class="passive"&gt;Action passive&lt;/span&gt;</v>
      </c>
      <c r="R33" t="str">
        <f>IF(ISBLANK(Tableau1[[#This Row],[Profil]]),"",CONCATENATE("&lt;span class=""profil""&gt;Profil ",Tableau1[[#This Row],[Profil]],"&lt;/span&gt;"))</f>
        <v/>
      </c>
      <c r="S33" t="str">
        <f>IF(ISBLANK(Tableau1[[#This Row],[Action de combat ?]]),"",CONCATENATE("&lt;span class=""combat""&gt;Action de combat&lt;/span&gt;"))</f>
        <v/>
      </c>
    </row>
    <row r="34" spans="2:19" ht="30" x14ac:dyDescent="0.25">
      <c r="B34" t="s">
        <v>26</v>
      </c>
      <c r="E34" t="str">
        <f>IFERROR(VLOOKUP(Tableau1[[#This Row],[Niveau]],Tableau2[],2,FALSE),"")</f>
        <v/>
      </c>
      <c r="M34" t="b">
        <f>IF(Tableau1[[#This Row],[Niveau]]=0,TRUE,FALSE)</f>
        <v>1</v>
      </c>
      <c r="P34" s="5" t="str">
        <f>CONCATENATE("&lt;div class=""comp""&gt;&lt;h4 class=""nom""&gt;",Tableau1[[#This Row],[Nom]],"&lt;/h4&gt;&lt;table class=""spec""&gt;&lt;tr&gt;&lt;td class=""left""&gt;&lt;span class=""specifs""&gt;")</f>
        <v>&lt;div class="comp"&gt;&lt;h4 class="nom"&gt;&lt;/h4&gt;&lt;table class="spec"&gt;&lt;tr&gt;&lt;td class="left"&gt;&lt;span class="specifs"&gt;</v>
      </c>
      <c r="Q34" s="6" t="str">
        <f>IF(Tableau1[[#This Row],[Innée ?]],"&lt;span class=""passive""&gt;Action passive&lt;/span&gt;","")</f>
        <v>&lt;span class="passive"&gt;Action passive&lt;/span&gt;</v>
      </c>
      <c r="R34" t="str">
        <f>IF(ISBLANK(Tableau1[[#This Row],[Profil]]),"",CONCATENATE("&lt;span class=""profil""&gt;Profil ",Tableau1[[#This Row],[Profil]],"&lt;/span&gt;"))</f>
        <v/>
      </c>
      <c r="S34" t="str">
        <f>IF(ISBLANK(Tableau1[[#This Row],[Action de combat ?]]),"",CONCATENATE("&lt;span class=""combat""&gt;Action de combat&lt;/span&gt;"))</f>
        <v/>
      </c>
    </row>
    <row r="35" spans="2:19" ht="30" x14ac:dyDescent="0.25">
      <c r="B35" t="s">
        <v>26</v>
      </c>
      <c r="E35" t="str">
        <f>IFERROR(VLOOKUP(Tableau1[[#This Row],[Niveau]],Tableau2[],2,FALSE),"")</f>
        <v/>
      </c>
      <c r="M35" t="b">
        <f>IF(Tableau1[[#This Row],[Niveau]]=0,TRUE,FALSE)</f>
        <v>1</v>
      </c>
      <c r="P35" s="5" t="str">
        <f>CONCATENATE("&lt;div class=""comp""&gt;&lt;h4 class=""nom""&gt;",Tableau1[[#This Row],[Nom]],"&lt;/h4&gt;&lt;table class=""spec""&gt;&lt;tr&gt;&lt;td class=""left""&gt;&lt;span class=""specifs""&gt;")</f>
        <v>&lt;div class="comp"&gt;&lt;h4 class="nom"&gt;&lt;/h4&gt;&lt;table class="spec"&gt;&lt;tr&gt;&lt;td class="left"&gt;&lt;span class="specifs"&gt;</v>
      </c>
      <c r="Q35" s="6" t="str">
        <f>IF(Tableau1[[#This Row],[Innée ?]],"&lt;span class=""passive""&gt;Action passive&lt;/span&gt;","")</f>
        <v>&lt;span class="passive"&gt;Action passive&lt;/span&gt;</v>
      </c>
      <c r="R35" t="str">
        <f>IF(ISBLANK(Tableau1[[#This Row],[Profil]]),"",CONCATENATE("&lt;span class=""profil""&gt;Profil ",Tableau1[[#This Row],[Profil]],"&lt;/span&gt;"))</f>
        <v/>
      </c>
      <c r="S35" t="str">
        <f>IF(ISBLANK(Tableau1[[#This Row],[Action de combat ?]]),"",CONCATENATE("&lt;span class=""combat""&gt;Action de combat&lt;/span&gt;"))</f>
        <v/>
      </c>
    </row>
    <row r="36" spans="2:19" ht="30" x14ac:dyDescent="0.25">
      <c r="B36" t="s">
        <v>27</v>
      </c>
      <c r="E36" t="str">
        <f>IFERROR(VLOOKUP(Tableau1[[#This Row],[Niveau]],Tableau2[],2,FALSE),"")</f>
        <v/>
      </c>
      <c r="M36" t="b">
        <f>IF(Tableau1[[#This Row],[Niveau]]=0,TRUE,FALSE)</f>
        <v>1</v>
      </c>
      <c r="P36" s="5" t="str">
        <f>CONCATENATE("&lt;div class=""comp""&gt;&lt;h4 class=""nom""&gt;",Tableau1[[#This Row],[Nom]],"&lt;/h4&gt;&lt;table class=""spec""&gt;&lt;tr&gt;&lt;td class=""left""&gt;&lt;span class=""specifs""&gt;")</f>
        <v>&lt;div class="comp"&gt;&lt;h4 class="nom"&gt;&lt;/h4&gt;&lt;table class="spec"&gt;&lt;tr&gt;&lt;td class="left"&gt;&lt;span class="specifs"&gt;</v>
      </c>
      <c r="Q36" s="6" t="str">
        <f>IF(Tableau1[[#This Row],[Innée ?]],"&lt;span class=""passive""&gt;Action passive&lt;/span&gt;","")</f>
        <v>&lt;span class="passive"&gt;Action passive&lt;/span&gt;</v>
      </c>
      <c r="R36" t="str">
        <f>IF(ISBLANK(Tableau1[[#This Row],[Profil]]),"",CONCATENATE("&lt;span class=""profil""&gt;Profil ",Tableau1[[#This Row],[Profil]],"&lt;/span&gt;"))</f>
        <v/>
      </c>
      <c r="S36" t="str">
        <f>IF(ISBLANK(Tableau1[[#This Row],[Action de combat ?]]),"",CONCATENATE("&lt;span class=""combat""&gt;Action de combat&lt;/span&gt;"))</f>
        <v/>
      </c>
    </row>
    <row r="37" spans="2:19" ht="30" x14ac:dyDescent="0.25">
      <c r="B37" t="s">
        <v>27</v>
      </c>
      <c r="E37" t="str">
        <f>IFERROR(VLOOKUP(Tableau1[[#This Row],[Niveau]],Tableau2[],2,FALSE),"")</f>
        <v/>
      </c>
      <c r="M37" t="b">
        <f>IF(Tableau1[[#This Row],[Niveau]]=0,TRUE,FALSE)</f>
        <v>1</v>
      </c>
      <c r="P37" s="5" t="str">
        <f>CONCATENATE("&lt;div class=""comp""&gt;&lt;h4 class=""nom""&gt;",Tableau1[[#This Row],[Nom]],"&lt;/h4&gt;&lt;table class=""spec""&gt;&lt;tr&gt;&lt;td class=""left""&gt;&lt;span class=""specifs""&gt;")</f>
        <v>&lt;div class="comp"&gt;&lt;h4 class="nom"&gt;&lt;/h4&gt;&lt;table class="spec"&gt;&lt;tr&gt;&lt;td class="left"&gt;&lt;span class="specifs"&gt;</v>
      </c>
      <c r="Q37" s="6" t="str">
        <f>IF(Tableau1[[#This Row],[Innée ?]],"&lt;span class=""passive""&gt;Action passive&lt;/span&gt;","")</f>
        <v>&lt;span class="passive"&gt;Action passive&lt;/span&gt;</v>
      </c>
      <c r="R37" t="str">
        <f>IF(ISBLANK(Tableau1[[#This Row],[Profil]]),"",CONCATENATE("&lt;span class=""profil""&gt;Profil ",Tableau1[[#This Row],[Profil]],"&lt;/span&gt;"))</f>
        <v/>
      </c>
      <c r="S37" t="str">
        <f>IF(ISBLANK(Tableau1[[#This Row],[Action de combat ?]]),"",CONCATENATE("&lt;span class=""combat""&gt;Action de combat&lt;/span&gt;"))</f>
        <v/>
      </c>
    </row>
    <row r="38" spans="2:19" ht="30" x14ac:dyDescent="0.25">
      <c r="B38" t="s">
        <v>27</v>
      </c>
      <c r="E38" t="str">
        <f>IFERROR(VLOOKUP(Tableau1[[#This Row],[Niveau]],Tableau2[],2,FALSE),"")</f>
        <v/>
      </c>
      <c r="M38" t="b">
        <f>IF(Tableau1[[#This Row],[Niveau]]=0,TRUE,FALSE)</f>
        <v>1</v>
      </c>
      <c r="P38" s="5" t="str">
        <f>CONCATENATE("&lt;div class=""comp""&gt;&lt;h4 class=""nom""&gt;",Tableau1[[#This Row],[Nom]],"&lt;/h4&gt;&lt;table class=""spec""&gt;&lt;tr&gt;&lt;td class=""left""&gt;&lt;span class=""specifs""&gt;")</f>
        <v>&lt;div class="comp"&gt;&lt;h4 class="nom"&gt;&lt;/h4&gt;&lt;table class="spec"&gt;&lt;tr&gt;&lt;td class="left"&gt;&lt;span class="specifs"&gt;</v>
      </c>
      <c r="Q38" s="6" t="str">
        <f>IF(Tableau1[[#This Row],[Innée ?]],"&lt;span class=""passive""&gt;Action passive&lt;/span&gt;","")</f>
        <v>&lt;span class="passive"&gt;Action passive&lt;/span&gt;</v>
      </c>
      <c r="R38" t="str">
        <f>IF(ISBLANK(Tableau1[[#This Row],[Profil]]),"",CONCATENATE("&lt;span class=""profil""&gt;Profil ",Tableau1[[#This Row],[Profil]],"&lt;/span&gt;"))</f>
        <v/>
      </c>
      <c r="S38" t="str">
        <f>IF(ISBLANK(Tableau1[[#This Row],[Action de combat ?]]),"",CONCATENATE("&lt;span class=""combat""&gt;Action de combat&lt;/span&gt;"))</f>
        <v/>
      </c>
    </row>
    <row r="39" spans="2:19" ht="30" x14ac:dyDescent="0.25">
      <c r="B39" t="s">
        <v>27</v>
      </c>
      <c r="E39" t="str">
        <f>IFERROR(VLOOKUP(Tableau1[[#This Row],[Niveau]],Tableau2[],2,FALSE),"")</f>
        <v/>
      </c>
      <c r="M39" t="b">
        <f>IF(Tableau1[[#This Row],[Niveau]]=0,TRUE,FALSE)</f>
        <v>1</v>
      </c>
      <c r="P39" s="5" t="str">
        <f>CONCATENATE("&lt;div class=""comp""&gt;&lt;h4 class=""nom""&gt;",Tableau1[[#This Row],[Nom]],"&lt;/h4&gt;&lt;table class=""spec""&gt;&lt;tr&gt;&lt;td class=""left""&gt;&lt;span class=""specifs""&gt;")</f>
        <v>&lt;div class="comp"&gt;&lt;h4 class="nom"&gt;&lt;/h4&gt;&lt;table class="spec"&gt;&lt;tr&gt;&lt;td class="left"&gt;&lt;span class="specifs"&gt;</v>
      </c>
      <c r="Q39" s="6" t="str">
        <f>IF(Tableau1[[#This Row],[Innée ?]],"&lt;span class=""passive""&gt;Action passive&lt;/span&gt;","")</f>
        <v>&lt;span class="passive"&gt;Action passive&lt;/span&gt;</v>
      </c>
      <c r="R39" t="str">
        <f>IF(ISBLANK(Tableau1[[#This Row],[Profil]]),"",CONCATENATE("&lt;span class=""profil""&gt;Profil ",Tableau1[[#This Row],[Profil]],"&lt;/span&gt;"))</f>
        <v/>
      </c>
      <c r="S39" t="str">
        <f>IF(ISBLANK(Tableau1[[#This Row],[Action de combat ?]]),"",CONCATENATE("&lt;span class=""combat""&gt;Action de combat&lt;/span&gt;"))</f>
        <v/>
      </c>
    </row>
    <row r="40" spans="2:19" ht="30" x14ac:dyDescent="0.25">
      <c r="B40" t="s">
        <v>27</v>
      </c>
      <c r="E40" t="str">
        <f>IFERROR(VLOOKUP(Tableau1[[#This Row],[Niveau]],Tableau2[],2,FALSE),"")</f>
        <v/>
      </c>
      <c r="M40" t="b">
        <f>IF(Tableau1[[#This Row],[Niveau]]=0,TRUE,FALSE)</f>
        <v>1</v>
      </c>
      <c r="P40" s="5" t="str">
        <f>CONCATENATE("&lt;div class=""comp""&gt;&lt;h4 class=""nom""&gt;",Tableau1[[#This Row],[Nom]],"&lt;/h4&gt;&lt;table class=""spec""&gt;&lt;tr&gt;&lt;td class=""left""&gt;&lt;span class=""specifs""&gt;")</f>
        <v>&lt;div class="comp"&gt;&lt;h4 class="nom"&gt;&lt;/h4&gt;&lt;table class="spec"&gt;&lt;tr&gt;&lt;td class="left"&gt;&lt;span class="specifs"&gt;</v>
      </c>
      <c r="Q40" s="6" t="str">
        <f>IF(Tableau1[[#This Row],[Innée ?]],"&lt;span class=""passive""&gt;Action passive&lt;/span&gt;","")</f>
        <v>&lt;span class="passive"&gt;Action passive&lt;/span&gt;</v>
      </c>
      <c r="R40" t="str">
        <f>IF(ISBLANK(Tableau1[[#This Row],[Profil]]),"",CONCATENATE("&lt;span class=""profil""&gt;Profil ",Tableau1[[#This Row],[Profil]],"&lt;/span&gt;"))</f>
        <v/>
      </c>
      <c r="S40" t="str">
        <f>IF(ISBLANK(Tableau1[[#This Row],[Action de combat ?]]),"",CONCATENATE("&lt;span class=""combat""&gt;Action de combat&lt;/span&gt;"))</f>
        <v/>
      </c>
    </row>
    <row r="41" spans="2:19" ht="30" x14ac:dyDescent="0.25">
      <c r="E41" t="str">
        <f>IFERROR(VLOOKUP(Tableau1[[#This Row],[Niveau]],Tableau2[],2,FALSE),"")</f>
        <v/>
      </c>
      <c r="M41" t="b">
        <f>IF(Tableau1[[#This Row],[Niveau]]=0,TRUE,FALSE)</f>
        <v>1</v>
      </c>
      <c r="P41" s="5" t="str">
        <f>CONCATENATE("&lt;div class=""comp""&gt;&lt;h4 class=""nom""&gt;",Tableau1[[#This Row],[Nom]],"&lt;/h4&gt;&lt;table class=""spec""&gt;&lt;tr&gt;&lt;td class=""left""&gt;&lt;span class=""specifs""&gt;")</f>
        <v>&lt;div class="comp"&gt;&lt;h4 class="nom"&gt;&lt;/h4&gt;&lt;table class="spec"&gt;&lt;tr&gt;&lt;td class="left"&gt;&lt;span class="specifs"&gt;</v>
      </c>
      <c r="Q41" s="6" t="str">
        <f>IF(Tableau1[[#This Row],[Innée ?]],"&lt;span class=""passive""&gt;Action passive&lt;/span&gt;","")</f>
        <v>&lt;span class="passive"&gt;Action passive&lt;/span&gt;</v>
      </c>
      <c r="R41" t="str">
        <f>IF(ISBLANK(Tableau1[[#This Row],[Profil]]),"",CONCATENATE("&lt;span class=""profil""&gt;Profil ",Tableau1[[#This Row],[Profil]],"&lt;/span&gt;"))</f>
        <v/>
      </c>
      <c r="S41" t="str">
        <f>IF(ISBLANK(Tableau1[[#This Row],[Action de combat ?]]),"",CONCATENATE("&lt;span class=""combat""&gt;Action de combat&lt;/span&gt;"))</f>
        <v/>
      </c>
    </row>
    <row r="42" spans="2:19" ht="30" x14ac:dyDescent="0.25">
      <c r="E42" t="str">
        <f>IFERROR(VLOOKUP(Tableau1[[#This Row],[Niveau]],Tableau2[],2,FALSE),"")</f>
        <v/>
      </c>
      <c r="M42" t="b">
        <f>IF(Tableau1[[#This Row],[Niveau]]=0,TRUE,FALSE)</f>
        <v>1</v>
      </c>
      <c r="P42" s="5" t="str">
        <f>CONCATENATE("&lt;div class=""comp""&gt;&lt;h4 class=""nom""&gt;",Tableau1[[#This Row],[Nom]],"&lt;/h4&gt;&lt;table class=""spec""&gt;&lt;tr&gt;&lt;td class=""left""&gt;&lt;span class=""specifs""&gt;")</f>
        <v>&lt;div class="comp"&gt;&lt;h4 class="nom"&gt;&lt;/h4&gt;&lt;table class="spec"&gt;&lt;tr&gt;&lt;td class="left"&gt;&lt;span class="specifs"&gt;</v>
      </c>
      <c r="Q42" s="6" t="str">
        <f>IF(Tableau1[[#This Row],[Innée ?]],"&lt;span class=""passive""&gt;Action passive&lt;/span&gt;","")</f>
        <v>&lt;span class="passive"&gt;Action passive&lt;/span&gt;</v>
      </c>
      <c r="R42" t="str">
        <f>IF(ISBLANK(Tableau1[[#This Row],[Profil]]),"",CONCATENATE("&lt;span class=""profil""&gt;Profil ",Tableau1[[#This Row],[Profil]],"&lt;/span&gt;"))</f>
        <v/>
      </c>
      <c r="S42" t="str">
        <f>IF(ISBLANK(Tableau1[[#This Row],[Action de combat ?]]),"",CONCATENATE("&lt;span class=""combat""&gt;Action de combat&lt;/span&gt;"))</f>
        <v/>
      </c>
    </row>
    <row r="43" spans="2:19" ht="30" x14ac:dyDescent="0.25">
      <c r="E43" t="str">
        <f>IFERROR(VLOOKUP(Tableau1[[#This Row],[Niveau]],Tableau2[],2,FALSE),"")</f>
        <v/>
      </c>
      <c r="M43" t="b">
        <f>IF(Tableau1[[#This Row],[Niveau]]=0,TRUE,FALSE)</f>
        <v>1</v>
      </c>
      <c r="P43" s="5" t="str">
        <f>CONCATENATE("&lt;div class=""comp""&gt;&lt;h4 class=""nom""&gt;",Tableau1[[#This Row],[Nom]],"&lt;/h4&gt;&lt;table class=""spec""&gt;&lt;tr&gt;&lt;td class=""left""&gt;&lt;span class=""specifs""&gt;")</f>
        <v>&lt;div class="comp"&gt;&lt;h4 class="nom"&gt;&lt;/h4&gt;&lt;table class="spec"&gt;&lt;tr&gt;&lt;td class="left"&gt;&lt;span class="specifs"&gt;</v>
      </c>
      <c r="Q43" s="6" t="str">
        <f>IF(Tableau1[[#This Row],[Innée ?]],"&lt;span class=""passive""&gt;Action passive&lt;/span&gt;","")</f>
        <v>&lt;span class="passive"&gt;Action passive&lt;/span&gt;</v>
      </c>
      <c r="R43" t="str">
        <f>IF(ISBLANK(Tableau1[[#This Row],[Profil]]),"",CONCATENATE("&lt;span class=""profil""&gt;Profil ",Tableau1[[#This Row],[Profil]],"&lt;/span&gt;"))</f>
        <v/>
      </c>
      <c r="S43" t="str">
        <f>IF(ISBLANK(Tableau1[[#This Row],[Action de combat ?]]),"",CONCATENATE("&lt;span class=""combat""&gt;Action de combat&lt;/span&gt;"))</f>
        <v/>
      </c>
    </row>
    <row r="44" spans="2:19" ht="30" x14ac:dyDescent="0.25">
      <c r="E44" t="str">
        <f>IFERROR(VLOOKUP(Tableau1[[#This Row],[Niveau]],Tableau2[],2,FALSE),"")</f>
        <v/>
      </c>
      <c r="M44" t="b">
        <f>IF(Tableau1[[#This Row],[Niveau]]=0,TRUE,FALSE)</f>
        <v>1</v>
      </c>
      <c r="P44" s="5" t="str">
        <f>CONCATENATE("&lt;div class=""comp""&gt;&lt;h4 class=""nom""&gt;",Tableau1[[#This Row],[Nom]],"&lt;/h4&gt;&lt;table class=""spec""&gt;&lt;tr&gt;&lt;td class=""left""&gt;&lt;span class=""specifs""&gt;")</f>
        <v>&lt;div class="comp"&gt;&lt;h4 class="nom"&gt;&lt;/h4&gt;&lt;table class="spec"&gt;&lt;tr&gt;&lt;td class="left"&gt;&lt;span class="specifs"&gt;</v>
      </c>
      <c r="Q44" s="6" t="str">
        <f>IF(Tableau1[[#This Row],[Innée ?]],"&lt;span class=""passive""&gt;Action passive&lt;/span&gt;","")</f>
        <v>&lt;span class="passive"&gt;Action passive&lt;/span&gt;</v>
      </c>
      <c r="R44" t="str">
        <f>IF(ISBLANK(Tableau1[[#This Row],[Profil]]),"",CONCATENATE("&lt;span class=""profil""&gt;Profil ",Tableau1[[#This Row],[Profil]],"&lt;/span&gt;"))</f>
        <v/>
      </c>
      <c r="S44" t="str">
        <f>IF(ISBLANK(Tableau1[[#This Row],[Action de combat ?]]),"",CONCATENATE("&lt;span class=""combat""&gt;Action de combat&lt;/span&gt;"))</f>
        <v/>
      </c>
    </row>
    <row r="45" spans="2:19" ht="30" x14ac:dyDescent="0.25">
      <c r="E45" t="str">
        <f>IFERROR(VLOOKUP(Tableau1[[#This Row],[Niveau]],Tableau2[],2,FALSE),"")</f>
        <v/>
      </c>
      <c r="M45" t="b">
        <f>IF(Tableau1[[#This Row],[Niveau]]=0,TRUE,FALSE)</f>
        <v>1</v>
      </c>
      <c r="P45" s="5" t="str">
        <f>CONCATENATE("&lt;div class=""comp""&gt;&lt;h4 class=""nom""&gt;",Tableau1[[#This Row],[Nom]],"&lt;/h4&gt;&lt;table class=""spec""&gt;&lt;tr&gt;&lt;td class=""left""&gt;&lt;span class=""specifs""&gt;")</f>
        <v>&lt;div class="comp"&gt;&lt;h4 class="nom"&gt;&lt;/h4&gt;&lt;table class="spec"&gt;&lt;tr&gt;&lt;td class="left"&gt;&lt;span class="specifs"&gt;</v>
      </c>
      <c r="Q45" s="6" t="str">
        <f>IF(Tableau1[[#This Row],[Innée ?]],"&lt;span class=""passive""&gt;Action passive&lt;/span&gt;","")</f>
        <v>&lt;span class="passive"&gt;Action passive&lt;/span&gt;</v>
      </c>
      <c r="R45" t="str">
        <f>IF(ISBLANK(Tableau1[[#This Row],[Profil]]),"",CONCATENATE("&lt;span class=""profil""&gt;Profil ",Tableau1[[#This Row],[Profil]],"&lt;/span&gt;"))</f>
        <v/>
      </c>
      <c r="S45" t="str">
        <f>IF(ISBLANK(Tableau1[[#This Row],[Action de combat ?]]),"",CONCATENATE("&lt;span class=""combat""&gt;Action de combat&lt;/span&gt;"))</f>
        <v/>
      </c>
    </row>
    <row r="46" spans="2:19" ht="30" x14ac:dyDescent="0.25">
      <c r="E46" t="str">
        <f>IFERROR(VLOOKUP(Tableau1[[#This Row],[Niveau]],Tableau2[],2,FALSE),"")</f>
        <v/>
      </c>
      <c r="M46" t="b">
        <f>IF(Tableau1[[#This Row],[Niveau]]=0,TRUE,FALSE)</f>
        <v>1</v>
      </c>
      <c r="P46" s="5" t="str">
        <f>CONCATENATE("&lt;div class=""comp""&gt;&lt;h4 class=""nom""&gt;",Tableau1[[#This Row],[Nom]],"&lt;/h4&gt;&lt;table class=""spec""&gt;&lt;tr&gt;&lt;td class=""left""&gt;&lt;span class=""specifs""&gt;")</f>
        <v>&lt;div class="comp"&gt;&lt;h4 class="nom"&gt;&lt;/h4&gt;&lt;table class="spec"&gt;&lt;tr&gt;&lt;td class="left"&gt;&lt;span class="specifs"&gt;</v>
      </c>
      <c r="Q46" s="6" t="str">
        <f>IF(Tableau1[[#This Row],[Innée ?]],"&lt;span class=""passive""&gt;Action passive&lt;/span&gt;","")</f>
        <v>&lt;span class="passive"&gt;Action passive&lt;/span&gt;</v>
      </c>
      <c r="R46" t="str">
        <f>IF(ISBLANK(Tableau1[[#This Row],[Profil]]),"",CONCATENATE("&lt;span class=""profil""&gt;Profil ",Tableau1[[#This Row],[Profil]],"&lt;/span&gt;"))</f>
        <v/>
      </c>
      <c r="S46" t="str">
        <f>IF(ISBLANK(Tableau1[[#This Row],[Action de combat ?]]),"",CONCATENATE("&lt;span class=""combat""&gt;Action de combat&lt;/span&gt;"))</f>
        <v/>
      </c>
    </row>
    <row r="47" spans="2:19" ht="30" x14ac:dyDescent="0.25">
      <c r="E47" t="str">
        <f>IFERROR(VLOOKUP(Tableau1[[#This Row],[Niveau]],Tableau2[],2,FALSE),"")</f>
        <v/>
      </c>
      <c r="M47" t="b">
        <f>IF(Tableau1[[#This Row],[Niveau]]=0,TRUE,FALSE)</f>
        <v>1</v>
      </c>
      <c r="P47" s="5" t="str">
        <f>CONCATENATE("&lt;div class=""comp""&gt;&lt;h4 class=""nom""&gt;",Tableau1[[#This Row],[Nom]],"&lt;/h4&gt;&lt;table class=""spec""&gt;&lt;tr&gt;&lt;td class=""left""&gt;&lt;span class=""specifs""&gt;")</f>
        <v>&lt;div class="comp"&gt;&lt;h4 class="nom"&gt;&lt;/h4&gt;&lt;table class="spec"&gt;&lt;tr&gt;&lt;td class="left"&gt;&lt;span class="specifs"&gt;</v>
      </c>
      <c r="Q47" s="6" t="str">
        <f>IF(Tableau1[[#This Row],[Innée ?]],"&lt;span class=""passive""&gt;Action passive&lt;/span&gt;","")</f>
        <v>&lt;span class="passive"&gt;Action passive&lt;/span&gt;</v>
      </c>
      <c r="R47" t="str">
        <f>IF(ISBLANK(Tableau1[[#This Row],[Profil]]),"",CONCATENATE("&lt;span class=""profil""&gt;Profil ",Tableau1[[#This Row],[Profil]],"&lt;/span&gt;"))</f>
        <v/>
      </c>
      <c r="S47" t="str">
        <f>IF(ISBLANK(Tableau1[[#This Row],[Action de combat ?]]),"",CONCATENATE("&lt;span class=""combat""&gt;Action de combat&lt;/span&gt;"))</f>
        <v/>
      </c>
    </row>
    <row r="48" spans="2:19" ht="30" x14ac:dyDescent="0.25">
      <c r="E48" t="str">
        <f>IFERROR(VLOOKUP(Tableau1[[#This Row],[Niveau]],Tableau2[],2,FALSE),"")</f>
        <v/>
      </c>
      <c r="M48" t="b">
        <f>IF(Tableau1[[#This Row],[Niveau]]=0,TRUE,FALSE)</f>
        <v>1</v>
      </c>
      <c r="P48" s="5" t="str">
        <f>CONCATENATE("&lt;div class=""comp""&gt;&lt;h4 class=""nom""&gt;",Tableau1[[#This Row],[Nom]],"&lt;/h4&gt;&lt;table class=""spec""&gt;&lt;tr&gt;&lt;td class=""left""&gt;&lt;span class=""specifs""&gt;")</f>
        <v>&lt;div class="comp"&gt;&lt;h4 class="nom"&gt;&lt;/h4&gt;&lt;table class="spec"&gt;&lt;tr&gt;&lt;td class="left"&gt;&lt;span class="specifs"&gt;</v>
      </c>
      <c r="Q48" s="6" t="str">
        <f>IF(Tableau1[[#This Row],[Innée ?]],"&lt;span class=""passive""&gt;Action passive&lt;/span&gt;","")</f>
        <v>&lt;span class="passive"&gt;Action passive&lt;/span&gt;</v>
      </c>
      <c r="R48" t="str">
        <f>IF(ISBLANK(Tableau1[[#This Row],[Profil]]),"",CONCATENATE("&lt;span class=""profil""&gt;Profil ",Tableau1[[#This Row],[Profil]],"&lt;/span&gt;"))</f>
        <v/>
      </c>
      <c r="S48" t="str">
        <f>IF(ISBLANK(Tableau1[[#This Row],[Action de combat ?]]),"",CONCATENATE("&lt;span class=""combat""&gt;Action de combat&lt;/span&gt;"))</f>
        <v/>
      </c>
    </row>
    <row r="49" spans="5:19" ht="30" x14ac:dyDescent="0.25">
      <c r="E49" t="str">
        <f>IFERROR(VLOOKUP(Tableau1[[#This Row],[Niveau]],Tableau2[],2,FALSE),"")</f>
        <v/>
      </c>
      <c r="M49" t="b">
        <f>IF(Tableau1[[#This Row],[Niveau]]=0,TRUE,FALSE)</f>
        <v>1</v>
      </c>
      <c r="P49" s="5" t="str">
        <f>CONCATENATE("&lt;div class=""comp""&gt;&lt;h4 class=""nom""&gt;",Tableau1[[#This Row],[Nom]],"&lt;/h4&gt;&lt;table class=""spec""&gt;&lt;tr&gt;&lt;td class=""left""&gt;&lt;span class=""specifs""&gt;")</f>
        <v>&lt;div class="comp"&gt;&lt;h4 class="nom"&gt;&lt;/h4&gt;&lt;table class="spec"&gt;&lt;tr&gt;&lt;td class="left"&gt;&lt;span class="specifs"&gt;</v>
      </c>
      <c r="Q49" s="6" t="str">
        <f>IF(Tableau1[[#This Row],[Innée ?]],"&lt;span class=""passive""&gt;Action passive&lt;/span&gt;","")</f>
        <v>&lt;span class="passive"&gt;Action passive&lt;/span&gt;</v>
      </c>
      <c r="R49" t="str">
        <f>IF(ISBLANK(Tableau1[[#This Row],[Profil]]),"",CONCATENATE("&lt;span class=""profil""&gt;Profil ",Tableau1[[#This Row],[Profil]],"&lt;/span&gt;"))</f>
        <v/>
      </c>
      <c r="S49" t="str">
        <f>IF(ISBLANK(Tableau1[[#This Row],[Action de combat ?]]),"",CONCATENATE("&lt;span class=""combat""&gt;Action de combat&lt;/span&gt;"))</f>
        <v/>
      </c>
    </row>
    <row r="50" spans="5:19" ht="30" x14ac:dyDescent="0.25">
      <c r="E50" t="str">
        <f>IFERROR(VLOOKUP(Tableau1[[#This Row],[Niveau]],Tableau2[],2,FALSE),"")</f>
        <v/>
      </c>
      <c r="M50" t="b">
        <f>IF(Tableau1[[#This Row],[Niveau]]=0,TRUE,FALSE)</f>
        <v>1</v>
      </c>
      <c r="P50" s="5" t="str">
        <f>CONCATENATE("&lt;div class=""comp""&gt;&lt;h4 class=""nom""&gt;",Tableau1[[#This Row],[Nom]],"&lt;/h4&gt;&lt;table class=""spec""&gt;&lt;tr&gt;&lt;td class=""left""&gt;&lt;span class=""specifs""&gt;")</f>
        <v>&lt;div class="comp"&gt;&lt;h4 class="nom"&gt;&lt;/h4&gt;&lt;table class="spec"&gt;&lt;tr&gt;&lt;td class="left"&gt;&lt;span class="specifs"&gt;</v>
      </c>
      <c r="Q50" s="6" t="str">
        <f>IF(Tableau1[[#This Row],[Innée ?]],"&lt;span class=""passive""&gt;Action passive&lt;/span&gt;","")</f>
        <v>&lt;span class="passive"&gt;Action passive&lt;/span&gt;</v>
      </c>
      <c r="R50" t="str">
        <f>IF(ISBLANK(Tableau1[[#This Row],[Profil]]),"",CONCATENATE("&lt;span class=""profil""&gt;Profil ",Tableau1[[#This Row],[Profil]],"&lt;/span&gt;"))</f>
        <v/>
      </c>
      <c r="S50" t="str">
        <f>IF(ISBLANK(Tableau1[[#This Row],[Action de combat ?]]),"",CONCATENATE("&lt;span class=""combat""&gt;Action de combat&lt;/span&gt;"))</f>
        <v/>
      </c>
    </row>
    <row r="51" spans="5:19" ht="30" x14ac:dyDescent="0.25">
      <c r="E51" t="str">
        <f>IFERROR(VLOOKUP(Tableau1[[#This Row],[Niveau]],Tableau2[],2,FALSE),"")</f>
        <v/>
      </c>
      <c r="M51" t="b">
        <f>IF(Tableau1[[#This Row],[Niveau]]=0,TRUE,FALSE)</f>
        <v>1</v>
      </c>
      <c r="P51" s="5" t="str">
        <f>CONCATENATE("&lt;div class=""comp""&gt;&lt;h4 class=""nom""&gt;",Tableau1[[#This Row],[Nom]],"&lt;/h4&gt;&lt;table class=""spec""&gt;&lt;tr&gt;&lt;td class=""left""&gt;&lt;span class=""specifs""&gt;")</f>
        <v>&lt;div class="comp"&gt;&lt;h4 class="nom"&gt;&lt;/h4&gt;&lt;table class="spec"&gt;&lt;tr&gt;&lt;td class="left"&gt;&lt;span class="specifs"&gt;</v>
      </c>
      <c r="Q51" s="6" t="str">
        <f>IF(Tableau1[[#This Row],[Innée ?]],"&lt;span class=""passive""&gt;Action passive&lt;/span&gt;","")</f>
        <v>&lt;span class="passive"&gt;Action passive&lt;/span&gt;</v>
      </c>
      <c r="R51" t="str">
        <f>IF(ISBLANK(Tableau1[[#This Row],[Profil]]),"",CONCATENATE("&lt;span class=""profil""&gt;Profil ",Tableau1[[#This Row],[Profil]],"&lt;/span&gt;"))</f>
        <v/>
      </c>
      <c r="S51" t="str">
        <f>IF(ISBLANK(Tableau1[[#This Row],[Action de combat ?]]),"",CONCATENATE("&lt;span class=""combat""&gt;Action de combat&lt;/span&gt;"))</f>
        <v/>
      </c>
    </row>
    <row r="52" spans="5:19" ht="30" x14ac:dyDescent="0.25">
      <c r="E52" t="str">
        <f>IFERROR(VLOOKUP(Tableau1[[#This Row],[Niveau]],Tableau2[],2,FALSE),"")</f>
        <v/>
      </c>
      <c r="M52" t="b">
        <f>IF(Tableau1[[#This Row],[Niveau]]=0,TRUE,FALSE)</f>
        <v>1</v>
      </c>
      <c r="P52" s="5" t="str">
        <f>CONCATENATE("&lt;div class=""comp""&gt;&lt;h4 class=""nom""&gt;",Tableau1[[#This Row],[Nom]],"&lt;/h4&gt;&lt;table class=""spec""&gt;&lt;tr&gt;&lt;td class=""left""&gt;&lt;span class=""specifs""&gt;")</f>
        <v>&lt;div class="comp"&gt;&lt;h4 class="nom"&gt;&lt;/h4&gt;&lt;table class="spec"&gt;&lt;tr&gt;&lt;td class="left"&gt;&lt;span class="specifs"&gt;</v>
      </c>
      <c r="Q52" s="6" t="str">
        <f>IF(Tableau1[[#This Row],[Innée ?]],"&lt;span class=""passive""&gt;Action passive&lt;/span&gt;","")</f>
        <v>&lt;span class="passive"&gt;Action passive&lt;/span&gt;</v>
      </c>
      <c r="R52" t="str">
        <f>IF(ISBLANK(Tableau1[[#This Row],[Profil]]),"",CONCATENATE("&lt;span class=""profil""&gt;Profil ",Tableau1[[#This Row],[Profil]],"&lt;/span&gt;"))</f>
        <v/>
      </c>
      <c r="S52" t="str">
        <f>IF(ISBLANK(Tableau1[[#This Row],[Action de combat ?]]),"",CONCATENATE("&lt;span class=""combat""&gt;Action de combat&lt;/span&gt;"))</f>
        <v/>
      </c>
    </row>
    <row r="53" spans="5:19" ht="30" x14ac:dyDescent="0.25">
      <c r="E53" t="str">
        <f>IFERROR(VLOOKUP(Tableau1[[#This Row],[Niveau]],Tableau2[],2,FALSE),"")</f>
        <v/>
      </c>
      <c r="M53" t="b">
        <f>IF(Tableau1[[#This Row],[Niveau]]=0,TRUE,FALSE)</f>
        <v>1</v>
      </c>
      <c r="P53" s="5" t="str">
        <f>CONCATENATE("&lt;div class=""comp""&gt;&lt;h4 class=""nom""&gt;",Tableau1[[#This Row],[Nom]],"&lt;/h4&gt;&lt;table class=""spec""&gt;&lt;tr&gt;&lt;td class=""left""&gt;&lt;span class=""specifs""&gt;")</f>
        <v>&lt;div class="comp"&gt;&lt;h4 class="nom"&gt;&lt;/h4&gt;&lt;table class="spec"&gt;&lt;tr&gt;&lt;td class="left"&gt;&lt;span class="specifs"&gt;</v>
      </c>
      <c r="Q53" s="6" t="str">
        <f>IF(Tableau1[[#This Row],[Innée ?]],"&lt;span class=""passive""&gt;Action passive&lt;/span&gt;","")</f>
        <v>&lt;span class="passive"&gt;Action passive&lt;/span&gt;</v>
      </c>
      <c r="R53" t="str">
        <f>IF(ISBLANK(Tableau1[[#This Row],[Profil]]),"",CONCATENATE("&lt;span class=""profil""&gt;Profil ",Tableau1[[#This Row],[Profil]],"&lt;/span&gt;"))</f>
        <v/>
      </c>
      <c r="S53" t="str">
        <f>IF(ISBLANK(Tableau1[[#This Row],[Action de combat ?]]),"",CONCATENATE("&lt;span class=""combat""&gt;Action de combat&lt;/span&gt;"))</f>
        <v/>
      </c>
    </row>
    <row r="54" spans="5:19" ht="30" x14ac:dyDescent="0.25">
      <c r="E54" t="str">
        <f>IFERROR(VLOOKUP(Tableau1[[#This Row],[Niveau]],Tableau2[],2,FALSE),"")</f>
        <v/>
      </c>
      <c r="M54" t="b">
        <f>IF(Tableau1[[#This Row],[Niveau]]=0,TRUE,FALSE)</f>
        <v>1</v>
      </c>
      <c r="P54" s="5" t="str">
        <f>CONCATENATE("&lt;div class=""comp""&gt;&lt;h4 class=""nom""&gt;",Tableau1[[#This Row],[Nom]],"&lt;/h4&gt;&lt;table class=""spec""&gt;&lt;tr&gt;&lt;td class=""left""&gt;&lt;span class=""specifs""&gt;")</f>
        <v>&lt;div class="comp"&gt;&lt;h4 class="nom"&gt;&lt;/h4&gt;&lt;table class="spec"&gt;&lt;tr&gt;&lt;td class="left"&gt;&lt;span class="specifs"&gt;</v>
      </c>
      <c r="Q54" s="6" t="str">
        <f>IF(Tableau1[[#This Row],[Innée ?]],"&lt;span class=""passive""&gt;Action passive&lt;/span&gt;","")</f>
        <v>&lt;span class="passive"&gt;Action passive&lt;/span&gt;</v>
      </c>
      <c r="R54" t="str">
        <f>IF(ISBLANK(Tableau1[[#This Row],[Profil]]),"",CONCATENATE("&lt;span class=""profil""&gt;Profil ",Tableau1[[#This Row],[Profil]],"&lt;/span&gt;"))</f>
        <v/>
      </c>
      <c r="S54" t="str">
        <f>IF(ISBLANK(Tableau1[[#This Row],[Action de combat ?]]),"",CONCATENATE("&lt;span class=""combat""&gt;Action de combat&lt;/span&gt;"))</f>
        <v/>
      </c>
    </row>
    <row r="55" spans="5:19" ht="30" x14ac:dyDescent="0.25">
      <c r="E55" t="str">
        <f>IFERROR(VLOOKUP(Tableau1[[#This Row],[Niveau]],Tableau2[],2,FALSE),"")</f>
        <v/>
      </c>
      <c r="M55" t="b">
        <f>IF(Tableau1[[#This Row],[Niveau]]=0,TRUE,FALSE)</f>
        <v>1</v>
      </c>
      <c r="P55" s="5" t="str">
        <f>CONCATENATE("&lt;div class=""comp""&gt;&lt;h4 class=""nom""&gt;",Tableau1[[#This Row],[Nom]],"&lt;/h4&gt;&lt;table class=""spec""&gt;&lt;tr&gt;&lt;td class=""left""&gt;&lt;span class=""specifs""&gt;")</f>
        <v>&lt;div class="comp"&gt;&lt;h4 class="nom"&gt;&lt;/h4&gt;&lt;table class="spec"&gt;&lt;tr&gt;&lt;td class="left"&gt;&lt;span class="specifs"&gt;</v>
      </c>
      <c r="Q55" s="6" t="str">
        <f>IF(Tableau1[[#This Row],[Innée ?]],"&lt;span class=""passive""&gt;Action passive&lt;/span&gt;","")</f>
        <v>&lt;span class="passive"&gt;Action passive&lt;/span&gt;</v>
      </c>
      <c r="R55" t="str">
        <f>IF(ISBLANK(Tableau1[[#This Row],[Profil]]),"",CONCATENATE("&lt;span class=""profil""&gt;Profil ",Tableau1[[#This Row],[Profil]],"&lt;/span&gt;"))</f>
        <v/>
      </c>
      <c r="S55" t="str">
        <f>IF(ISBLANK(Tableau1[[#This Row],[Action de combat ?]]),"",CONCATENATE("&lt;span class=""combat""&gt;Action de combat&lt;/span&gt;"))</f>
        <v/>
      </c>
    </row>
    <row r="56" spans="5:19" ht="30" x14ac:dyDescent="0.25">
      <c r="E56" t="str">
        <f>IFERROR(VLOOKUP(Tableau1[[#This Row],[Niveau]],Tableau2[],2,FALSE),"")</f>
        <v/>
      </c>
      <c r="M56" t="b">
        <f>IF(Tableau1[[#This Row],[Niveau]]=0,TRUE,FALSE)</f>
        <v>1</v>
      </c>
      <c r="P56" s="5" t="str">
        <f>CONCATENATE("&lt;div class=""comp""&gt;&lt;h4 class=""nom""&gt;",Tableau1[[#This Row],[Nom]],"&lt;/h4&gt;&lt;table class=""spec""&gt;&lt;tr&gt;&lt;td class=""left""&gt;&lt;span class=""specifs""&gt;")</f>
        <v>&lt;div class="comp"&gt;&lt;h4 class="nom"&gt;&lt;/h4&gt;&lt;table class="spec"&gt;&lt;tr&gt;&lt;td class="left"&gt;&lt;span class="specifs"&gt;</v>
      </c>
      <c r="Q56" s="6" t="str">
        <f>IF(Tableau1[[#This Row],[Innée ?]],"&lt;span class=""passive""&gt;Action passive&lt;/span&gt;","")</f>
        <v>&lt;span class="passive"&gt;Action passive&lt;/span&gt;</v>
      </c>
      <c r="R56" t="str">
        <f>IF(ISBLANK(Tableau1[[#This Row],[Profil]]),"",CONCATENATE("&lt;span class=""profil""&gt;Profil ",Tableau1[[#This Row],[Profil]],"&lt;/span&gt;"))</f>
        <v/>
      </c>
      <c r="S56" t="str">
        <f>IF(ISBLANK(Tableau1[[#This Row],[Action de combat ?]]),"",CONCATENATE("&lt;span class=""combat""&gt;Action de combat&lt;/span&gt;"))</f>
        <v/>
      </c>
    </row>
    <row r="57" spans="5:19" ht="30" x14ac:dyDescent="0.25">
      <c r="E57" t="str">
        <f>IFERROR(VLOOKUP(Tableau1[[#This Row],[Niveau]],Tableau2[],2,FALSE),"")</f>
        <v/>
      </c>
      <c r="M57" t="b">
        <f>IF(Tableau1[[#This Row],[Niveau]]=0,TRUE,FALSE)</f>
        <v>1</v>
      </c>
      <c r="P57" s="5" t="str">
        <f>CONCATENATE("&lt;div class=""comp""&gt;&lt;h4 class=""nom""&gt;",Tableau1[[#This Row],[Nom]],"&lt;/h4&gt;&lt;table class=""spec""&gt;&lt;tr&gt;&lt;td class=""left""&gt;&lt;span class=""specifs""&gt;")</f>
        <v>&lt;div class="comp"&gt;&lt;h4 class="nom"&gt;&lt;/h4&gt;&lt;table class="spec"&gt;&lt;tr&gt;&lt;td class="left"&gt;&lt;span class="specifs"&gt;</v>
      </c>
      <c r="Q57" s="6" t="str">
        <f>IF(Tableau1[[#This Row],[Innée ?]],"&lt;span class=""passive""&gt;Action passive&lt;/span&gt;","")</f>
        <v>&lt;span class="passive"&gt;Action passive&lt;/span&gt;</v>
      </c>
      <c r="R57" t="str">
        <f>IF(ISBLANK(Tableau1[[#This Row],[Profil]]),"",CONCATENATE("&lt;span class=""profil""&gt;Profil ",Tableau1[[#This Row],[Profil]],"&lt;/span&gt;"))</f>
        <v/>
      </c>
      <c r="S57" t="str">
        <f>IF(ISBLANK(Tableau1[[#This Row],[Action de combat ?]]),"",CONCATENATE("&lt;span class=""combat""&gt;Action de combat&lt;/span&gt;"))</f>
        <v/>
      </c>
    </row>
    <row r="58" spans="5:19" ht="30" x14ac:dyDescent="0.25">
      <c r="E58" t="str">
        <f>IFERROR(VLOOKUP(Tableau1[[#This Row],[Niveau]],Tableau2[],2,FALSE),"")</f>
        <v/>
      </c>
      <c r="M58" t="b">
        <f>IF(Tableau1[[#This Row],[Niveau]]=0,TRUE,FALSE)</f>
        <v>1</v>
      </c>
      <c r="P58" s="5" t="str">
        <f>CONCATENATE("&lt;div class=""comp""&gt;&lt;h4 class=""nom""&gt;",Tableau1[[#This Row],[Nom]],"&lt;/h4&gt;&lt;table class=""spec""&gt;&lt;tr&gt;&lt;td class=""left""&gt;&lt;span class=""specifs""&gt;")</f>
        <v>&lt;div class="comp"&gt;&lt;h4 class="nom"&gt;&lt;/h4&gt;&lt;table class="spec"&gt;&lt;tr&gt;&lt;td class="left"&gt;&lt;span class="specifs"&gt;</v>
      </c>
      <c r="Q58" s="6" t="str">
        <f>IF(Tableau1[[#This Row],[Innée ?]],"&lt;span class=""passive""&gt;Action passive&lt;/span&gt;","")</f>
        <v>&lt;span class="passive"&gt;Action passive&lt;/span&gt;</v>
      </c>
      <c r="R58" t="str">
        <f>IF(ISBLANK(Tableau1[[#This Row],[Profil]]),"",CONCATENATE("&lt;span class=""profil""&gt;Profil ",Tableau1[[#This Row],[Profil]],"&lt;/span&gt;"))</f>
        <v/>
      </c>
      <c r="S58" t="str">
        <f>IF(ISBLANK(Tableau1[[#This Row],[Action de combat ?]]),"",CONCATENATE("&lt;span class=""combat""&gt;Action de combat&lt;/span&gt;"))</f>
        <v/>
      </c>
    </row>
    <row r="59" spans="5:19" ht="30" x14ac:dyDescent="0.25">
      <c r="E59" t="str">
        <f>IFERROR(VLOOKUP(Tableau1[[#This Row],[Niveau]],Tableau2[],2,FALSE),"")</f>
        <v/>
      </c>
      <c r="M59" t="b">
        <f>IF(Tableau1[[#This Row],[Niveau]]=0,TRUE,FALSE)</f>
        <v>1</v>
      </c>
      <c r="P59" s="5" t="str">
        <f>CONCATENATE("&lt;div class=""comp""&gt;&lt;h4 class=""nom""&gt;",Tableau1[[#This Row],[Nom]],"&lt;/h4&gt;&lt;table class=""spec""&gt;&lt;tr&gt;&lt;td class=""left""&gt;&lt;span class=""specifs""&gt;")</f>
        <v>&lt;div class="comp"&gt;&lt;h4 class="nom"&gt;&lt;/h4&gt;&lt;table class="spec"&gt;&lt;tr&gt;&lt;td class="left"&gt;&lt;span class="specifs"&gt;</v>
      </c>
      <c r="Q59" s="6" t="str">
        <f>IF(Tableau1[[#This Row],[Innée ?]],"&lt;span class=""passive""&gt;Action passive&lt;/span&gt;","")</f>
        <v>&lt;span class="passive"&gt;Action passive&lt;/span&gt;</v>
      </c>
      <c r="R59" t="str">
        <f>IF(ISBLANK(Tableau1[[#This Row],[Profil]]),"",CONCATENATE("&lt;span class=""profil""&gt;Profil ",Tableau1[[#This Row],[Profil]],"&lt;/span&gt;"))</f>
        <v/>
      </c>
      <c r="S59" t="str">
        <f>IF(ISBLANK(Tableau1[[#This Row],[Action de combat ?]]),"",CONCATENATE("&lt;span class=""combat""&gt;Action de combat&lt;/span&gt;"))</f>
        <v/>
      </c>
    </row>
    <row r="60" spans="5:19" ht="30" x14ac:dyDescent="0.25">
      <c r="E60" t="str">
        <f>IFERROR(VLOOKUP(Tableau1[[#This Row],[Niveau]],Tableau2[],2,FALSE),"")</f>
        <v/>
      </c>
      <c r="M60" t="b">
        <f>IF(Tableau1[[#This Row],[Niveau]]=0,TRUE,FALSE)</f>
        <v>1</v>
      </c>
      <c r="P60" s="5" t="str">
        <f>CONCATENATE("&lt;div class=""comp""&gt;&lt;h4 class=""nom""&gt;",Tableau1[[#This Row],[Nom]],"&lt;/h4&gt;&lt;table class=""spec""&gt;&lt;tr&gt;&lt;td class=""left""&gt;&lt;span class=""specifs""&gt;")</f>
        <v>&lt;div class="comp"&gt;&lt;h4 class="nom"&gt;&lt;/h4&gt;&lt;table class="spec"&gt;&lt;tr&gt;&lt;td class="left"&gt;&lt;span class="specifs"&gt;</v>
      </c>
      <c r="Q60" s="6" t="str">
        <f>IF(Tableau1[[#This Row],[Innée ?]],"&lt;span class=""passive""&gt;Action passive&lt;/span&gt;","")</f>
        <v>&lt;span class="passive"&gt;Action passive&lt;/span&gt;</v>
      </c>
      <c r="R60" t="str">
        <f>IF(ISBLANK(Tableau1[[#This Row],[Profil]]),"",CONCATENATE("&lt;span class=""profil""&gt;Profil ",Tableau1[[#This Row],[Profil]],"&lt;/span&gt;"))</f>
        <v/>
      </c>
      <c r="S60" t="str">
        <f>IF(ISBLANK(Tableau1[[#This Row],[Action de combat ?]]),"",CONCATENATE("&lt;span class=""combat""&gt;Action de combat&lt;/span&gt;"))</f>
        <v/>
      </c>
    </row>
    <row r="61" spans="5:19" ht="30" x14ac:dyDescent="0.25">
      <c r="E61" t="str">
        <f>IFERROR(VLOOKUP(Tableau1[[#This Row],[Niveau]],Tableau2[],2,FALSE),"")</f>
        <v/>
      </c>
      <c r="M61" t="b">
        <f>IF(Tableau1[[#This Row],[Niveau]]=0,TRUE,FALSE)</f>
        <v>1</v>
      </c>
      <c r="P61" s="5" t="str">
        <f>CONCATENATE("&lt;div class=""comp""&gt;&lt;h4 class=""nom""&gt;",Tableau1[[#This Row],[Nom]],"&lt;/h4&gt;&lt;table class=""spec""&gt;&lt;tr&gt;&lt;td class=""left""&gt;&lt;span class=""specifs""&gt;")</f>
        <v>&lt;div class="comp"&gt;&lt;h4 class="nom"&gt;&lt;/h4&gt;&lt;table class="spec"&gt;&lt;tr&gt;&lt;td class="left"&gt;&lt;span class="specifs"&gt;</v>
      </c>
      <c r="Q61" s="6" t="str">
        <f>IF(Tableau1[[#This Row],[Innée ?]],"&lt;span class=""passive""&gt;Action passive&lt;/span&gt;","")</f>
        <v>&lt;span class="passive"&gt;Action passive&lt;/span&gt;</v>
      </c>
      <c r="R61" t="str">
        <f>IF(ISBLANK(Tableau1[[#This Row],[Profil]]),"",CONCATENATE("&lt;span class=""profil""&gt;Profil ",Tableau1[[#This Row],[Profil]],"&lt;/span&gt;"))</f>
        <v/>
      </c>
      <c r="S61" t="str">
        <f>IF(ISBLANK(Tableau1[[#This Row],[Action de combat ?]]),"",CONCATENATE("&lt;span class=""combat""&gt;Action de combat&lt;/span&gt;"))</f>
        <v/>
      </c>
    </row>
    <row r="62" spans="5:19" ht="30" x14ac:dyDescent="0.25">
      <c r="E62" t="str">
        <f>IFERROR(VLOOKUP(Tableau1[[#This Row],[Niveau]],Tableau2[],2,FALSE),"")</f>
        <v/>
      </c>
      <c r="M62" t="b">
        <f>IF(Tableau1[[#This Row],[Niveau]]=0,TRUE,FALSE)</f>
        <v>1</v>
      </c>
      <c r="P62" s="5" t="str">
        <f>CONCATENATE("&lt;div class=""comp""&gt;&lt;h4 class=""nom""&gt;",Tableau1[[#This Row],[Nom]],"&lt;/h4&gt;&lt;table class=""spec""&gt;&lt;tr&gt;&lt;td class=""left""&gt;&lt;span class=""specifs""&gt;")</f>
        <v>&lt;div class="comp"&gt;&lt;h4 class="nom"&gt;&lt;/h4&gt;&lt;table class="spec"&gt;&lt;tr&gt;&lt;td class="left"&gt;&lt;span class="specifs"&gt;</v>
      </c>
      <c r="Q62" s="6" t="str">
        <f>IF(Tableau1[[#This Row],[Innée ?]],"&lt;span class=""passive""&gt;Action passive&lt;/span&gt;","")</f>
        <v>&lt;span class="passive"&gt;Action passive&lt;/span&gt;</v>
      </c>
      <c r="R62" t="str">
        <f>IF(ISBLANK(Tableau1[[#This Row],[Profil]]),"",CONCATENATE("&lt;span class=""profil""&gt;Profil ",Tableau1[[#This Row],[Profil]],"&lt;/span&gt;"))</f>
        <v/>
      </c>
      <c r="S62" t="str">
        <f>IF(ISBLANK(Tableau1[[#This Row],[Action de combat ?]]),"",CONCATENATE("&lt;span class=""combat""&gt;Action de combat&lt;/span&gt;"))</f>
        <v/>
      </c>
    </row>
  </sheetData>
  <phoneticPr fontId="2" type="noConversion"/>
  <dataValidations count="2">
    <dataValidation type="list" allowBlank="1" showInputMessage="1" showErrorMessage="1" sqref="L6:L62" xr:uid="{00000000-0002-0000-0000-000000000000}">
      <formula1>profils</formula1>
    </dataValidation>
    <dataValidation type="list" allowBlank="1" showInputMessage="1" showErrorMessage="1" sqref="C6:C62" xr:uid="{00000000-0002-0000-0000-000001000000}">
      <formula1>seuil_apprentissage</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8"/>
  <sheetViews>
    <sheetView workbookViewId="0">
      <selection activeCell="H4" sqref="H4"/>
    </sheetView>
  </sheetViews>
  <sheetFormatPr baseColWidth="10" defaultRowHeight="15" x14ac:dyDescent="0.25"/>
  <cols>
    <col min="2" max="2" width="12.7109375" customWidth="1"/>
    <col min="3" max="3" width="15.85546875" customWidth="1"/>
  </cols>
  <sheetData>
    <row r="2" spans="2:8" x14ac:dyDescent="0.25">
      <c r="B2" s="4" t="s">
        <v>43</v>
      </c>
      <c r="F2" s="4" t="s">
        <v>44</v>
      </c>
    </row>
    <row r="3" spans="2:8" x14ac:dyDescent="0.25">
      <c r="B3" t="s">
        <v>7</v>
      </c>
      <c r="C3" t="s">
        <v>15</v>
      </c>
      <c r="F3" t="s">
        <v>45</v>
      </c>
      <c r="H3" t="b">
        <v>1</v>
      </c>
    </row>
    <row r="4" spans="2:8" x14ac:dyDescent="0.25">
      <c r="B4">
        <v>1</v>
      </c>
      <c r="C4">
        <v>10</v>
      </c>
      <c r="F4" t="s">
        <v>46</v>
      </c>
    </row>
    <row r="5" spans="2:8" x14ac:dyDescent="0.25">
      <c r="B5">
        <v>2</v>
      </c>
      <c r="C5">
        <v>15</v>
      </c>
      <c r="F5" t="s">
        <v>47</v>
      </c>
    </row>
    <row r="6" spans="2:8" x14ac:dyDescent="0.25">
      <c r="B6">
        <v>3</v>
      </c>
      <c r="C6">
        <v>20</v>
      </c>
      <c r="F6" t="s">
        <v>48</v>
      </c>
    </row>
    <row r="7" spans="2:8" x14ac:dyDescent="0.25">
      <c r="B7">
        <v>4</v>
      </c>
      <c r="C7">
        <v>25</v>
      </c>
    </row>
    <row r="8" spans="2:8" x14ac:dyDescent="0.25">
      <c r="B8">
        <v>5</v>
      </c>
      <c r="C8">
        <v>30</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Feuil1</vt:lpstr>
      <vt:lpstr>Feuil2</vt:lpstr>
      <vt:lpstr>profils</vt:lpstr>
      <vt:lpstr>seuil_apprentissage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2020-11-28T20:18:14Z</dcterms:modified>
</cp:coreProperties>
</file>