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Eric\Github\kW-Labs\openstudio-standards\data\standards\"/>
    </mc:Choice>
  </mc:AlternateContent>
  <xr:revisionPtr revIDLastSave="0" documentId="13_ncr:1_{74CB5C00-926D-433A-9894-C152A64B3A4A}" xr6:coauthVersionLast="47" xr6:coauthVersionMax="47" xr10:uidLastSave="{00000000-0000-0000-0000-000000000000}"/>
  <bookViews>
    <workbookView xWindow="3165" yWindow="2490" windowWidth="28980" windowHeight="15285" tabRatio="873" firstSheet="25" activeTab="34" xr2:uid="{00000000-000D-0000-FFFF-FFFF00000000}"/>
  </bookViews>
  <sheets>
    <sheet name="Templates" sheetId="1" r:id="rId1"/>
    <sheet name="Standards" sheetId="2" r:id="rId2"/>
    <sheet name="Prototype Inputs" sheetId="3" r:id="rId3"/>
    <sheet name="Climate Zones" sheetId="4" r:id="rId4"/>
    <sheet name="Climate Zone Sets" sheetId="5" r:id="rId5"/>
    <sheet name="Parking" sheetId="6" r:id="rId6"/>
    <sheet name="Entryways" sheetId="7" r:id="rId7"/>
    <sheet name="DEER Lighting Fractions" sheetId="8" r:id="rId8"/>
    <sheet name="Materials" sheetId="9" r:id="rId9"/>
    <sheet name="Constructions" sheetId="10" r:id="rId10"/>
    <sheet name="Construction Sets" sheetId="11" r:id="rId11"/>
    <sheet name="PV System" sheetId="38" r:id="rId12"/>
    <sheet name="Battery Storage System" sheetId="39" r:id="rId13"/>
    <sheet name="Construction Properties" sheetId="12" r:id="rId14"/>
    <sheet name="Window Types and Weights" sheetId="13" r:id="rId15"/>
    <sheet name="Boilers" sheetId="14" r:id="rId16"/>
    <sheet name="Chillers" sheetId="15" r:id="rId17"/>
    <sheet name="Heat Rejection" sheetId="16" r:id="rId18"/>
    <sheet name="Heat Pumps" sheetId="17" r:id="rId19"/>
    <sheet name="Heat Pumps Heating" sheetId="18" r:id="rId20"/>
    <sheet name="Water Source Heat Pumps" sheetId="36" r:id="rId21"/>
    <sheet name="Water Source Heat Pumps Heating" sheetId="37" r:id="rId22"/>
    <sheet name="Unitary ACs" sheetId="19" r:id="rId23"/>
    <sheet name="Air Conditioner VRF" sheetId="40" r:id="rId24"/>
    <sheet name="Water Heaters" sheetId="20" r:id="rId25"/>
    <sheet name="Elevators" sheetId="21" r:id="rId26"/>
    <sheet name="Refrigeration System Lineup" sheetId="22" r:id="rId27"/>
    <sheet name="Refrigeration System" sheetId="23" r:id="rId28"/>
    <sheet name="Refrigerated Cases" sheetId="24" r:id="rId29"/>
    <sheet name="Refrigeration Walkins" sheetId="25" r:id="rId30"/>
    <sheet name="Refrigeration Condenser" sheetId="26" r:id="rId31"/>
    <sheet name="Refrigeration Compressors" sheetId="27" r:id="rId32"/>
    <sheet name="Economizers" sheetId="28" r:id="rId33"/>
    <sheet name="Curves" sheetId="29" r:id="rId34"/>
    <sheet name="Fans" sheetId="30" r:id="rId35"/>
    <sheet name="Motors" sheetId="31" r:id="rId36"/>
    <sheet name="Ground Temperatures" sheetId="32" r:id="rId37"/>
    <sheet name="HVAC Inference" sheetId="33" r:id="rId38"/>
    <sheet name="Size Category" sheetId="34" r:id="rId39"/>
    <sheet name="Lookups" sheetId="35" r:id="rId40"/>
  </sheets>
  <externalReferences>
    <externalReference r:id="rId41"/>
  </externalReferences>
  <definedNames>
    <definedName name="_xlnm._FilterDatabase" localSheetId="15" hidden="1">Boilers!$A$3:$N$6</definedName>
    <definedName name="_xlnm._FilterDatabase" localSheetId="16" hidden="1">Chillers!$A$3:$P$17</definedName>
    <definedName name="_xlnm._FilterDatabase" localSheetId="13" hidden="1">'Construction Properties'!$A$3:$R$345</definedName>
    <definedName name="_xlnm._FilterDatabase" localSheetId="10" hidden="1">'Construction Sets'!$A$3:$AO$31</definedName>
    <definedName name="_xlnm._FilterDatabase" localSheetId="9" hidden="1">Constructions!$A$3:$K$272</definedName>
    <definedName name="_xlnm._FilterDatabase" localSheetId="33" hidden="1">Curves!$A$3:$W$713</definedName>
    <definedName name="_xlnm._FilterDatabase" localSheetId="32" hidden="1">Economizers!$A$3:$E$29</definedName>
    <definedName name="_xlnm._FilterDatabase" localSheetId="25" hidden="1">Elevators!$A$3:$N$339</definedName>
    <definedName name="_xlnm._FilterDatabase" localSheetId="36" hidden="1">'Ground Temperatures'!$A$3:$O$3</definedName>
    <definedName name="_xlnm._FilterDatabase" localSheetId="18" hidden="1">'Heat Pumps'!$A$3:$T$19</definedName>
    <definedName name="_xlnm._FilterDatabase" localSheetId="19" hidden="1">'Heat Pumps Heating'!$A$3:$R$6</definedName>
    <definedName name="_xlnm._FilterDatabase" localSheetId="37" hidden="1">'HVAC Inference'!$A$3:$I$90</definedName>
    <definedName name="_xlnm._FilterDatabase" localSheetId="8" hidden="1">Materials!$A$3:$AL$1177</definedName>
    <definedName name="_xlnm._FilterDatabase" localSheetId="35" hidden="1">Motors!$A$3:$H$203</definedName>
    <definedName name="_xlnm._FilterDatabase" localSheetId="2" hidden="1">'Prototype Inputs'!$A$3:$CT$163</definedName>
    <definedName name="_xlnm._FilterDatabase" localSheetId="28" hidden="1">'Refrigerated Cases'!$A$3:$AE$47</definedName>
    <definedName name="_xlnm._FilterDatabase" localSheetId="31" hidden="1">'Refrigeration Compressors'!$A$3:$G$9</definedName>
    <definedName name="_xlnm._FilterDatabase" localSheetId="30" hidden="1">'Refrigeration Condenser'!$A$3:$K$309</definedName>
    <definedName name="_xlnm._FilterDatabase" localSheetId="27" hidden="1">'Refrigeration System'!$A$3:$F$15</definedName>
    <definedName name="_xlnm._FilterDatabase" localSheetId="26" hidden="1">'Refrigeration System Lineup'!$A$3:$AC$21</definedName>
    <definedName name="_xlnm._FilterDatabase" localSheetId="29" hidden="1">'Refrigeration Walkins'!$A$3:$AM$45</definedName>
    <definedName name="_xlnm._FilterDatabase" localSheetId="38" hidden="1">'Size Category'!$A$3:$G$10</definedName>
    <definedName name="_xlnm._FilterDatabase" localSheetId="22" hidden="1">'Unitary ACs'!$A$3:$U$5</definedName>
    <definedName name="_xlnm._FilterDatabase" localSheetId="24" hidden="1">'Water Heaters'!$A$3:$O$5</definedName>
    <definedName name="Z_1566003B_99F1_4A30_9979_E5E2B07C304B_.wvu.FilterData" localSheetId="10" hidden="1">'Construction Sets'!$A$3:$AO$3</definedName>
    <definedName name="Z_18992540_B063_4C92_84C7_5285AED1BD47_.wvu.FilterData" localSheetId="10" hidden="1">'Construction Sets'!$A$3:$AO$3</definedName>
    <definedName name="Z_18992540_B063_4C92_84C7_5285AED1BD47_.wvu.FilterData" localSheetId="39" hidden="1">Lookups!$H$3:$H$60</definedName>
    <definedName name="Z_56A97C7C_0F19_4101_863C_7A37104A1A4D_.wvu.FilterData" localSheetId="13" hidden="1">'Construction Properties'!$A$3:$R$3</definedName>
    <definedName name="Z_56A97C7C_0F19_4101_863C_7A37104A1A4D_.wvu.FilterData" localSheetId="10" hidden="1">'Construction Sets'!$A$3:$AN$3</definedName>
    <definedName name="Z_FB3C8EE9_636F_40AB_BFD3_F62A0F43FCC7_.wvu.FilterData" localSheetId="10" hidden="1">'Construction Sets'!$A$3:$AO$3</definedName>
  </definedNames>
  <calcPr calcId="191029"/>
  <customWorkbookViews>
    <customWorkbookView name="Filter 2" guid="{1566003B-99F1-4A30-9979-E5E2B07C304B}" maximized="1" windowWidth="0" windowHeight="0" activeSheetId="0"/>
    <customWorkbookView name="NREL ZNE Ready 2017" guid="{56A97C7C-0F19-4101-863C-7A37104A1A4D}" maximized="1" windowWidth="0" windowHeight="0" activeSheetId="0"/>
    <customWorkbookView name="Filter 3" guid="{FB3C8EE9-636F-40AB-BFD3-F62A0F43FCC7}" maximized="1" windowWidth="0" windowHeight="0" activeSheetId="0"/>
    <customWorkbookView name="Filter 1" guid="{18992540-B063-4C92-84C7-5285AED1BD4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5" i="26" l="1"/>
  <c r="H314" i="26"/>
  <c r="H313" i="26"/>
  <c r="H312" i="26"/>
  <c r="H311" i="26"/>
  <c r="H310" i="26"/>
  <c r="K2" i="37" l="1"/>
  <c r="H243" i="26"/>
  <c r="H242" i="26"/>
  <c r="H241" i="26"/>
  <c r="H240" i="26"/>
  <c r="H239" i="26"/>
  <c r="H238" i="26"/>
  <c r="S45" i="25"/>
  <c r="S44" i="25"/>
  <c r="S43" i="25"/>
  <c r="S42" i="25"/>
  <c r="S41" i="25"/>
  <c r="S40" i="25"/>
  <c r="S39" i="25"/>
  <c r="S38" i="25"/>
  <c r="S37" i="25"/>
  <c r="S36" i="25"/>
  <c r="S35" i="25"/>
  <c r="S34" i="25"/>
  <c r="L7" i="15"/>
  <c r="K7" i="15"/>
  <c r="L6" i="15"/>
  <c r="K6" i="15"/>
  <c r="L5" i="15"/>
  <c r="K5" i="15"/>
  <c r="L4" i="15"/>
  <c r="K4" i="15"/>
  <c r="F1177" i="9"/>
  <c r="F1176" i="9"/>
  <c r="F1175" i="9"/>
  <c r="F1174" i="9"/>
  <c r="F1173" i="9"/>
  <c r="F1172" i="9"/>
  <c r="F971" i="9"/>
  <c r="F970" i="9"/>
  <c r="F969" i="9"/>
  <c r="F968" i="9"/>
  <c r="F967" i="9"/>
  <c r="F966" i="9"/>
  <c r="F965" i="9"/>
  <c r="F956" i="9"/>
  <c r="F955" i="9"/>
  <c r="F954" i="9"/>
  <c r="F953" i="9"/>
  <c r="F878" i="9"/>
  <c r="F868" i="9"/>
  <c r="F867" i="9"/>
  <c r="F866" i="9"/>
  <c r="F865" i="9"/>
  <c r="F864" i="9"/>
  <c r="F862" i="9"/>
  <c r="F861" i="9"/>
  <c r="F860" i="9"/>
  <c r="F859" i="9"/>
  <c r="F858" i="9"/>
  <c r="F857" i="9"/>
  <c r="F856" i="9"/>
  <c r="F855" i="9"/>
  <c r="F854" i="9"/>
  <c r="F853" i="9"/>
  <c r="F852" i="9"/>
  <c r="F851" i="9"/>
  <c r="F850" i="9"/>
  <c r="F849" i="9"/>
  <c r="F848" i="9"/>
  <c r="F847" i="9"/>
  <c r="F846" i="9"/>
  <c r="F845" i="9"/>
  <c r="F844" i="9"/>
  <c r="F843" i="9"/>
  <c r="F842" i="9"/>
  <c r="F841" i="9"/>
  <c r="F840" i="9"/>
  <c r="F839" i="9"/>
  <c r="F838" i="9"/>
  <c r="F837" i="9"/>
  <c r="F836" i="9"/>
  <c r="F835" i="9"/>
  <c r="F834" i="9"/>
  <c r="F833" i="9"/>
  <c r="F832" i="9"/>
  <c r="F830" i="9"/>
  <c r="F829" i="9"/>
  <c r="F828" i="9"/>
  <c r="F827" i="9"/>
  <c r="F826" i="9"/>
  <c r="F825" i="9"/>
  <c r="F824" i="9"/>
  <c r="F823" i="9"/>
  <c r="F822" i="9"/>
  <c r="F821" i="9"/>
  <c r="F820" i="9"/>
  <c r="F819" i="9"/>
  <c r="F818" i="9"/>
  <c r="F817" i="9"/>
  <c r="F816" i="9"/>
  <c r="F815" i="9"/>
  <c r="F814" i="9"/>
  <c r="F813" i="9"/>
  <c r="F812" i="9"/>
  <c r="F811" i="9"/>
  <c r="F810" i="9"/>
  <c r="F809" i="9"/>
  <c r="F808" i="9"/>
  <c r="F807" i="9"/>
  <c r="F806" i="9"/>
  <c r="F805" i="9"/>
  <c r="F804" i="9"/>
  <c r="F803" i="9"/>
  <c r="F802" i="9"/>
  <c r="F801" i="9"/>
  <c r="F800" i="9"/>
  <c r="F799" i="9"/>
  <c r="F798" i="9"/>
  <c r="F797" i="9"/>
  <c r="F796" i="9"/>
  <c r="F794" i="9"/>
  <c r="F793" i="9"/>
  <c r="F792" i="9"/>
  <c r="F791" i="9"/>
  <c r="F790" i="9"/>
  <c r="F789" i="9"/>
  <c r="F788" i="9"/>
  <c r="F787" i="9"/>
  <c r="F786" i="9"/>
  <c r="F785" i="9"/>
  <c r="F784" i="9"/>
  <c r="F783" i="9"/>
  <c r="F782" i="9"/>
  <c r="F781" i="9"/>
  <c r="F780" i="9"/>
  <c r="F779" i="9"/>
  <c r="F778" i="9"/>
  <c r="F777" i="9"/>
  <c r="F776" i="9"/>
  <c r="F775" i="9"/>
  <c r="F774" i="9"/>
  <c r="F773" i="9"/>
  <c r="F772" i="9"/>
  <c r="F771" i="9"/>
  <c r="F770" i="9"/>
  <c r="F769" i="9"/>
  <c r="F768" i="9"/>
  <c r="F767" i="9"/>
  <c r="F766" i="9"/>
  <c r="F765" i="9"/>
  <c r="F764" i="9"/>
  <c r="F763" i="9"/>
  <c r="F762" i="9"/>
  <c r="F761" i="9"/>
  <c r="F760" i="9"/>
  <c r="F759" i="9"/>
  <c r="F758" i="9"/>
  <c r="F757" i="9"/>
  <c r="F756" i="9"/>
  <c r="F755" i="9"/>
  <c r="F754" i="9"/>
  <c r="F753" i="9"/>
  <c r="F752" i="9"/>
  <c r="F751" i="9"/>
  <c r="F750" i="9"/>
  <c r="F749" i="9"/>
  <c r="F748" i="9"/>
  <c r="F747" i="9"/>
  <c r="F746" i="9"/>
  <c r="F745" i="9"/>
  <c r="F744" i="9"/>
  <c r="F743" i="9"/>
  <c r="F742" i="9"/>
  <c r="F741" i="9"/>
  <c r="F740" i="9"/>
  <c r="F739" i="9"/>
  <c r="F738" i="9"/>
  <c r="F737" i="9"/>
  <c r="F736" i="9"/>
  <c r="F735" i="9"/>
  <c r="F734" i="9"/>
  <c r="F733" i="9"/>
  <c r="F732" i="9"/>
  <c r="F731" i="9"/>
  <c r="F730" i="9"/>
  <c r="F729" i="9"/>
  <c r="F728" i="9"/>
  <c r="F727" i="9"/>
  <c r="F726" i="9"/>
  <c r="F725" i="9"/>
  <c r="F724" i="9"/>
  <c r="F723" i="9"/>
  <c r="F722" i="9"/>
  <c r="F721" i="9"/>
  <c r="F720" i="9"/>
  <c r="F719" i="9"/>
  <c r="F718" i="9"/>
  <c r="F717" i="9"/>
  <c r="F716" i="9"/>
  <c r="F715" i="9"/>
  <c r="F714" i="9"/>
  <c r="F713" i="9"/>
  <c r="F712" i="9"/>
  <c r="F711" i="9"/>
  <c r="F709" i="9"/>
  <c r="F708" i="9"/>
  <c r="F707" i="9"/>
  <c r="F706" i="9"/>
  <c r="F705" i="9"/>
  <c r="F704" i="9"/>
  <c r="F703" i="9"/>
  <c r="F702" i="9"/>
  <c r="F701" i="9"/>
  <c r="F700" i="9"/>
  <c r="F699" i="9"/>
  <c r="F698" i="9"/>
  <c r="F697" i="9"/>
  <c r="F696" i="9"/>
  <c r="F695" i="9"/>
  <c r="F694" i="9"/>
  <c r="F693" i="9"/>
  <c r="F692" i="9"/>
  <c r="F691" i="9"/>
  <c r="F679" i="9"/>
  <c r="F674" i="9"/>
  <c r="F668" i="9"/>
  <c r="F666" i="9"/>
  <c r="F665" i="9"/>
  <c r="F664" i="9"/>
  <c r="F663" i="9"/>
  <c r="F662" i="9"/>
  <c r="F661" i="9"/>
  <c r="F660" i="9"/>
  <c r="F659" i="9"/>
  <c r="F658" i="9"/>
  <c r="F657" i="9"/>
  <c r="F656" i="9"/>
  <c r="F655" i="9"/>
  <c r="F654" i="9"/>
  <c r="F653" i="9"/>
  <c r="F652" i="9"/>
  <c r="F651" i="9"/>
  <c r="F650" i="9"/>
  <c r="F649" i="9"/>
  <c r="F648" i="9"/>
  <c r="F647" i="9"/>
  <c r="F642" i="9"/>
  <c r="F641" i="9"/>
  <c r="F640" i="9"/>
  <c r="F619" i="9"/>
  <c r="F618" i="9"/>
  <c r="F617" i="9"/>
  <c r="F616" i="9"/>
  <c r="F610" i="9"/>
  <c r="F609" i="9"/>
  <c r="F608" i="9"/>
  <c r="F607" i="9"/>
  <c r="F606" i="9"/>
  <c r="F605" i="9"/>
  <c r="F604" i="9"/>
  <c r="F603" i="9"/>
  <c r="F602" i="9"/>
  <c r="F601" i="9"/>
  <c r="F600" i="9"/>
  <c r="F599" i="9"/>
  <c r="F598" i="9"/>
  <c r="F529" i="9"/>
  <c r="F528" i="9"/>
  <c r="F527" i="9"/>
  <c r="F526" i="9"/>
  <c r="F524" i="9"/>
  <c r="F523" i="9"/>
  <c r="F522" i="9"/>
  <c r="F521" i="9"/>
  <c r="F520" i="9"/>
  <c r="F519" i="9"/>
  <c r="F518" i="9"/>
  <c r="F517" i="9"/>
  <c r="F516" i="9"/>
  <c r="F515" i="9"/>
  <c r="F514" i="9"/>
  <c r="F513" i="9"/>
  <c r="F512" i="9"/>
  <c r="F511" i="9"/>
  <c r="F510" i="9"/>
  <c r="F504" i="9"/>
  <c r="F503" i="9"/>
  <c r="F502" i="9"/>
  <c r="F500" i="9"/>
  <c r="F499" i="9"/>
  <c r="F498" i="9"/>
  <c r="F497" i="9"/>
  <c r="F496" i="9"/>
  <c r="F495" i="9"/>
  <c r="F494" i="9"/>
  <c r="F493" i="9"/>
  <c r="F492" i="9"/>
  <c r="F491" i="9"/>
  <c r="F490" i="9"/>
  <c r="F489" i="9"/>
  <c r="F488" i="9"/>
  <c r="F487" i="9"/>
  <c r="F486" i="9"/>
  <c r="F485" i="9"/>
  <c r="F484" i="9"/>
  <c r="F483" i="9"/>
  <c r="F482" i="9"/>
  <c r="F481" i="9"/>
  <c r="F480" i="9"/>
  <c r="F479" i="9"/>
  <c r="F478" i="9"/>
  <c r="F477" i="9"/>
  <c r="F476" i="9"/>
  <c r="F475" i="9"/>
  <c r="F474" i="9"/>
  <c r="F473" i="9"/>
  <c r="F472" i="9"/>
  <c r="F471" i="9"/>
  <c r="F470" i="9"/>
  <c r="F469" i="9"/>
  <c r="F468" i="9"/>
  <c r="F467" i="9"/>
  <c r="F466" i="9"/>
  <c r="F465" i="9"/>
  <c r="F464" i="9"/>
  <c r="F463" i="9"/>
  <c r="F462" i="9"/>
  <c r="F461" i="9"/>
  <c r="F460" i="9"/>
  <c r="F459" i="9"/>
  <c r="F458" i="9"/>
  <c r="F457" i="9"/>
  <c r="F456" i="9"/>
  <c r="F455" i="9"/>
  <c r="F453" i="9"/>
  <c r="F441" i="9"/>
  <c r="F440" i="9"/>
  <c r="F439" i="9"/>
  <c r="F438" i="9"/>
  <c r="F437" i="9"/>
  <c r="F436" i="9"/>
  <c r="F435" i="9"/>
  <c r="F434" i="9"/>
  <c r="F433" i="9"/>
  <c r="F432" i="9"/>
  <c r="F431" i="9"/>
  <c r="F430" i="9"/>
  <c r="F429" i="9"/>
  <c r="F428" i="9"/>
  <c r="F427" i="9"/>
  <c r="F419" i="9"/>
  <c r="F418" i="9"/>
  <c r="F417" i="9"/>
  <c r="F386" i="9"/>
  <c r="F385" i="9"/>
  <c r="F384" i="9"/>
  <c r="F383" i="9"/>
  <c r="F382" i="9"/>
  <c r="F381" i="9"/>
  <c r="F378" i="9"/>
  <c r="F377" i="9"/>
  <c r="F376" i="9"/>
  <c r="F375" i="9"/>
  <c r="F374" i="9"/>
  <c r="F373" i="9"/>
  <c r="F372" i="9"/>
  <c r="F371" i="9"/>
  <c r="F370" i="9"/>
  <c r="F369"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18"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28" i="9"/>
  <c r="F127" i="9"/>
  <c r="F126" i="9"/>
  <c r="F125" i="9"/>
  <c r="F124" i="9"/>
  <c r="F123" i="9"/>
  <c r="F122" i="9"/>
  <c r="F120" i="9"/>
  <c r="F119" i="9"/>
  <c r="F117" i="9"/>
  <c r="F116" i="9"/>
  <c r="F115" i="9"/>
  <c r="F114" i="9"/>
  <c r="F113" i="9"/>
  <c r="F112" i="9"/>
  <c r="F111" i="9"/>
  <c r="F110" i="9"/>
  <c r="F109"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6" i="9"/>
  <c r="F55" i="9"/>
  <c r="F54" i="9"/>
  <c r="F53" i="9"/>
  <c r="F52" i="9"/>
  <c r="F51" i="9"/>
  <c r="F50" i="9"/>
  <c r="F49" i="9"/>
  <c r="F48" i="9"/>
  <c r="F47" i="9"/>
  <c r="F46" i="9"/>
  <c r="F45" i="9"/>
  <c r="F44" i="9"/>
  <c r="F43" i="9"/>
  <c r="F42" i="9"/>
  <c r="F41" i="9"/>
  <c r="F40" i="9"/>
  <c r="F39" i="9"/>
  <c r="F38" i="9"/>
  <c r="F37" i="9"/>
  <c r="F36" i="9"/>
  <c r="F35" i="9"/>
  <c r="F34" i="9"/>
  <c r="F33"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G12" i="7"/>
  <c r="G11" i="7"/>
</calcChain>
</file>

<file path=xl/sharedStrings.xml><?xml version="1.0" encoding="utf-8"?>
<sst xmlns="http://schemas.openxmlformats.org/spreadsheetml/2006/main" count="24000" uniqueCount="3626">
  <si>
    <t>Templates combine standards and prototype data to create space types and construction sets, templates for each building type are exported to OSM format</t>
  </si>
  <si>
    <t>Name</t>
  </si>
  <si>
    <t>Notes</t>
  </si>
  <si>
    <t>Forecast for LA100 project</t>
  </si>
  <si>
    <t>Standards are actual standards documents issued by a standards organization</t>
  </si>
  <si>
    <t>CEC Title24-2013</t>
  </si>
  <si>
    <t>Each row contains the inputs for a specific building type/climate zone/vintage combination</t>
  </si>
  <si>
    <t>PSZAC has different operation schedule</t>
  </si>
  <si>
    <t>Gas;Electric</t>
  </si>
  <si>
    <t>ConstantVolume</t>
  </si>
  <si>
    <t>OnOff;Continuous</t>
  </si>
  <si>
    <t>Template</t>
  </si>
  <si>
    <t>Building Type</t>
  </si>
  <si>
    <t>HVAC System</t>
  </si>
  <si>
    <t>Geometry OSM</t>
  </si>
  <si>
    <t>HVAC JSON</t>
  </si>
  <si>
    <t>CHW Pumping Type</t>
  </si>
  <si>
    <t>Chiller Cooling Type</t>
  </si>
  <si>
    <t>Chiller Condenser Type</t>
  </si>
  <si>
    <t>Chiller Compressor Type</t>
  </si>
  <si>
    <t>Chiller Capacity Guess (Tons)</t>
  </si>
  <si>
    <t>PSZAC Cooling Type</t>
  </si>
  <si>
    <t>PSZAC Heating Type</t>
  </si>
  <si>
    <t>PSZAC Fan Type</t>
  </si>
  <si>
    <t>PSZAC Supplemental Heating Type</t>
  </si>
  <si>
    <t>PSZAC Operation Schedule</t>
  </si>
  <si>
    <t>PSZAC OA Damper Schedule</t>
  </si>
  <si>
    <t>PSZAC Operation Schedule 2</t>
  </si>
  <si>
    <t>PSZAC OA Damper Schedule 2</t>
  </si>
  <si>
    <t>PSZAC Operation Schedule 3</t>
  </si>
  <si>
    <t>PSZAC OA Damper Schedule 3</t>
  </si>
  <si>
    <t>Occ Sensing Exterior Lighting Power (W)</t>
  </si>
  <si>
    <t>Occ Sensing Exterior Lighting Schedule</t>
  </si>
  <si>
    <t>NonDimming Exterior Lighting Power (W)</t>
  </si>
  <si>
    <t>NonDimming Exterior Lighting Schedule</t>
  </si>
  <si>
    <t>Exterior Fuel Equipment1 Power (W)</t>
  </si>
  <si>
    <t>Exterior Fuel Equipment1 Schedule</t>
  </si>
  <si>
    <t>Exterior Fuel Equipment2 Power (W)</t>
  </si>
  <si>
    <t>Exterior Fuel Equipment2 Schedule</t>
  </si>
  <si>
    <t>Main Water Heater Volume (gal)</t>
  </si>
  <si>
    <t>Main Water Heater Fuel</t>
  </si>
  <si>
    <t>Main Water Heater Capacity (Btu/hr)</t>
  </si>
  <si>
    <t>Main Service Water Temperature (F)</t>
  </si>
  <si>
    <t>Main Service Water FlowRate Schedule</t>
  </si>
  <si>
    <t>Main Water Heater Space Name</t>
  </si>
  <si>
    <t>Main Service Water Peak FlowRate (gal/min)</t>
  </si>
  <si>
    <t>Main Off Cycle Parasitic Heat Fraction to Tank</t>
  </si>
  <si>
    <t>Other Off Cycle Parasitic Heat Fraction to Tank</t>
  </si>
  <si>
    <t>Main Water Use Temperature (F)</t>
  </si>
  <si>
    <t>Main Service Water Temperature at Fixture (F)</t>
  </si>
  <si>
    <t>Main Service Water Pump Head (Pa)</t>
  </si>
  <si>
    <t>Main Service Water Pump Motor Efficiency (%)</t>
  </si>
  <si>
    <t>Main Service Water Parasitic Fuel Consumption Rate (Btu/h)</t>
  </si>
  <si>
    <t>Laundry Water Heater Volume (gal)</t>
  </si>
  <si>
    <t>Laundry Water Heater Fuel</t>
  </si>
  <si>
    <t>Laundry Water Heater Capacity (Btu/hr)</t>
  </si>
  <si>
    <t>Laundry Service Water Temperature (F)</t>
  </si>
  <si>
    <t>Laundry Service Water FlowRate Schedule</t>
  </si>
  <si>
    <t>Laundry Service Water Peak FlowRate (gal/min)</t>
  </si>
  <si>
    <t>Laundry Water Use Temperature (F)</t>
  </si>
  <si>
    <t>Laundry Service Water Temperature at Fixture (F)</t>
  </si>
  <si>
    <t>Laundry Service Water Pump Head (Pa)</t>
  </si>
  <si>
    <t>Laundry Service Water Pump Motor Efficiency (%)</t>
  </si>
  <si>
    <t>Laundry Service Water Parasitic Fuel Consumption Rate (Btu/h)</t>
  </si>
  <si>
    <t>Booster Water Heater Volume (gal)</t>
  </si>
  <si>
    <t>Booster Water Heater Fuel</t>
  </si>
  <si>
    <t>Booster Water Heater Capacity (Btu/hr)</t>
  </si>
  <si>
    <t>Booster Inlet Water Temperature (F)</t>
  </si>
  <si>
    <t>Booster Service Water FlowRate Schedule</t>
  </si>
  <si>
    <t>Booster Water Heater Space Name</t>
  </si>
  <si>
    <t>Booster Service Water Peak FlowRate (gal/min)</t>
  </si>
  <si>
    <t>Booster Water Use Temperature (F)</t>
  </si>
  <si>
    <t>Booster Water Temperature (F)</t>
  </si>
  <si>
    <t>Booster Service Water Parasitic Fuel Consumption Rate (Btu/h)</t>
  </si>
  <si>
    <t>Typical Heating Setpoint</t>
  </si>
  <si>
    <t>Typical Cooling Setpoint</t>
  </si>
  <si>
    <t>PTAC Cooling Type</t>
  </si>
  <si>
    <t>PTAC Heating Type</t>
  </si>
  <si>
    <t>PTAC Fan Type</t>
  </si>
  <si>
    <t>PTAC Operation Schedule</t>
  </si>
  <si>
    <t>PTAC OA Damper Schedule</t>
  </si>
  <si>
    <t>SAC Cooling Type</t>
  </si>
  <si>
    <t>SAC Heating Type</t>
  </si>
  <si>
    <t>SAC Fan Type</t>
  </si>
  <si>
    <t>SAC Operation Schedule</t>
  </si>
  <si>
    <t>SAC Operation Schedule Meeting</t>
  </si>
  <si>
    <t>SAC OA Damper Schedule</t>
  </si>
  <si>
    <t>UnitHeater Heating Type</t>
  </si>
  <si>
    <t>UnitHeater Fan Type</t>
  </si>
  <si>
    <t>UnitHeater Fan Control Type</t>
  </si>
  <si>
    <t>UnitHeater Fan Static Pressure (inH20)</t>
  </si>
  <si>
    <t>UnitHeater Operation Schedule</t>
  </si>
  <si>
    <t>VAV Operation Schedule</t>
  </si>
  <si>
    <t>VAV OA Damper Schedule</t>
  </si>
  <si>
    <t>VAV Fan Efficiency</t>
  </si>
  <si>
    <t>VAV Fan Pressure Rise (Pa)</t>
  </si>
  <si>
    <t>VAV Fan Motor Efficiency</t>
  </si>
  <si>
    <t xml:space="preserve">DOAS Fan Maximum Flow Rate (cfm)
</t>
  </si>
  <si>
    <t>DOAS OA Damper Schedule</t>
  </si>
  <si>
    <t>DOAS Economizer Control Type</t>
  </si>
  <si>
    <t>Elevator Type</t>
  </si>
  <si>
    <t>Number of Elevators</t>
  </si>
  <si>
    <t>Elevator Schedule</t>
  </si>
  <si>
    <t>Elevator Fan Schedule</t>
  </si>
  <si>
    <t>Nonmetal Framing (%)</t>
  </si>
  <si>
    <t>CRAC Cooling Type</t>
  </si>
  <si>
    <t>CRAC Fan Type</t>
  </si>
  <si>
    <t>CRAC Operation Schedule</t>
  </si>
  <si>
    <t>CRAC OA Damper Schedule</t>
  </si>
  <si>
    <t>Any</t>
  </si>
  <si>
    <t>Asm</t>
  </si>
  <si>
    <t>DXEH</t>
  </si>
  <si>
    <t>DEER_Asm.osm</t>
  </si>
  <si>
    <t>DEER_Asm_DXEH.json</t>
  </si>
  <si>
    <t>Natural Gas</t>
  </si>
  <si>
    <t>D_Asm_All_DHW_DHW_Yr</t>
  </si>
  <si>
    <t>Electric</t>
  </si>
  <si>
    <t>OnOff</t>
  </si>
  <si>
    <t>DXGF</t>
  </si>
  <si>
    <t>DEER_Asm_DXGF.json</t>
  </si>
  <si>
    <t>Continuous</t>
  </si>
  <si>
    <t>DXHP</t>
  </si>
  <si>
    <t>DEER_Asm_DXHP.json</t>
  </si>
  <si>
    <t>Gas</t>
  </si>
  <si>
    <t>NCEH</t>
  </si>
  <si>
    <t>DEER_Asm_NCEH.json</t>
  </si>
  <si>
    <t>NCGF</t>
  </si>
  <si>
    <t>DEER_Asm_NCGF.json</t>
  </si>
  <si>
    <t>ECC</t>
  </si>
  <si>
    <t>DEER_ECC.osm</t>
  </si>
  <si>
    <t>DEER_ECC_DXEH.json</t>
  </si>
  <si>
    <t>D_ECC_All_DHW_DHW_Yr</t>
  </si>
  <si>
    <t>DEER_ECC_DXGF.json</t>
  </si>
  <si>
    <t>DEER_ECC_DXHP.json</t>
  </si>
  <si>
    <t>DEER_ECC_NCEH.json</t>
  </si>
  <si>
    <t>DEER_ECC_NCGF.json</t>
  </si>
  <si>
    <t>PVVE</t>
  </si>
  <si>
    <t>DEER_ECC_PVVE.json</t>
  </si>
  <si>
    <t>PVVG</t>
  </si>
  <si>
    <t>DEER_ECC_PVVG.json</t>
  </si>
  <si>
    <t>SVVE</t>
  </si>
  <si>
    <t>DEER_ECC_SVVE.json</t>
  </si>
  <si>
    <t>SVVG</t>
  </si>
  <si>
    <t>DEER_ECC_SVVG.json</t>
  </si>
  <si>
    <t>WLHP</t>
  </si>
  <si>
    <t>DEER_ECC_WLHP.json</t>
  </si>
  <si>
    <t>EPr</t>
  </si>
  <si>
    <t>DEER_EPr.osm</t>
  </si>
  <si>
    <t>DEER_EPr_DXEH.json</t>
  </si>
  <si>
    <t>DEER_EPr_DXGF.json</t>
  </si>
  <si>
    <t>DEER_EPr_DXHP.json</t>
  </si>
  <si>
    <t>DEER_EPr_NCEH.json</t>
  </si>
  <si>
    <t>DEER_EPr_NCGF.json</t>
  </si>
  <si>
    <t>DEER_EPr_WLHP.json</t>
  </si>
  <si>
    <t>ERC</t>
  </si>
  <si>
    <t>DEER_ERC_DXEH.json</t>
  </si>
  <si>
    <t>D_ERC_All_DHW_DHW_Yr</t>
  </si>
  <si>
    <t>DEER_ERC_DXGF.json</t>
  </si>
  <si>
    <t>DEER_ERC_DXHP.json</t>
  </si>
  <si>
    <t>DEER_ERC_NCEH.json</t>
  </si>
  <si>
    <t>DEER_ERC_NCGF.json</t>
  </si>
  <si>
    <t>ESe</t>
  </si>
  <si>
    <t>DEER_ESe_DXEH.json</t>
  </si>
  <si>
    <t>D_ESe_All_DHW_DHW_Yr</t>
  </si>
  <si>
    <t>DEER_ESe_DXGF.json</t>
  </si>
  <si>
    <t>DEER_ESe_DXHP.json</t>
  </si>
  <si>
    <t>DEER_ESe_NCEH.json</t>
  </si>
  <si>
    <t>DEER_ESe_NCGF.json</t>
  </si>
  <si>
    <t>DEER_ESe_PVVE.json</t>
  </si>
  <si>
    <t>DEER_ESe_PVVG.json</t>
  </si>
  <si>
    <t>DEER_ESe_SVVE.json</t>
  </si>
  <si>
    <t>DEER_ESe_SVVG.json</t>
  </si>
  <si>
    <t>DEER_ESe_WLHP.json</t>
  </si>
  <si>
    <t>EUn</t>
  </si>
  <si>
    <t>DEER_EUn_DXEH.json</t>
  </si>
  <si>
    <t>D_EUn_All_DHW_DHW_Yr</t>
  </si>
  <si>
    <t>DEER_EUn_DXGF.json</t>
  </si>
  <si>
    <t>DEER_EUn_DXHP.json</t>
  </si>
  <si>
    <t>DEER_EUn_NCEH.json</t>
  </si>
  <si>
    <t>DEER_EUn_NCGF.json</t>
  </si>
  <si>
    <t>DEER_EUn_PVVE.json</t>
  </si>
  <si>
    <t>DEER_EUn_PVVG.json</t>
  </si>
  <si>
    <t>DEER_EUn_SVVE.json</t>
  </si>
  <si>
    <t>DEER_EUn_SVVG.json</t>
  </si>
  <si>
    <t>Gro</t>
  </si>
  <si>
    <t>DEER_Gro_DXEH.json</t>
  </si>
  <si>
    <t>D_Gro_All_DHW_DHW_Yr</t>
  </si>
  <si>
    <t>DEER_Gro_DXGF.json</t>
  </si>
  <si>
    <t>DEER_Gro_DXHP.json</t>
  </si>
  <si>
    <t>DEER_Gro_NCEH.json</t>
  </si>
  <si>
    <t>DEER_Gro_NCGF.json</t>
  </si>
  <si>
    <t>Hsp</t>
  </si>
  <si>
    <t>DEER_Hsp_DXEH.json</t>
  </si>
  <si>
    <t>D_Hsp_All_DHW_DHW_Yr</t>
  </si>
  <si>
    <t>DEER_Hsp_DXGF.json</t>
  </si>
  <si>
    <t>DEER_Hsp_DXHP.json</t>
  </si>
  <si>
    <t>DEER_Hsp_NCEH.json</t>
  </si>
  <si>
    <t>DEER_Hsp_NCGF.json</t>
  </si>
  <si>
    <t>DEER_Hsp_PVVE.json</t>
  </si>
  <si>
    <t>DEER_Hsp_PVVG.json</t>
  </si>
  <si>
    <t>DEER_Hsp_SVVE.json</t>
  </si>
  <si>
    <t>DEER_Hsp_SVVG.json</t>
  </si>
  <si>
    <t>Htl</t>
  </si>
  <si>
    <t>DEER_Htl_DXEH.json</t>
  </si>
  <si>
    <t>D_Htl_All_DHW_DHW_Yr</t>
  </si>
  <si>
    <t>DEER_Htl_DXGF.json</t>
  </si>
  <si>
    <t>DEER_Htl_DXHP.json</t>
  </si>
  <si>
    <t>DEER_Htl_NCEH.json</t>
  </si>
  <si>
    <t>DEER_Htl_NCGF.json</t>
  </si>
  <si>
    <t>DEER_Htl_PVVE.json</t>
  </si>
  <si>
    <t>DEER_Htl_PVVG.json</t>
  </si>
  <si>
    <t>DEER_Htl_SVVE.json</t>
  </si>
  <si>
    <t>DEER_Htl_SVVG.json</t>
  </si>
  <si>
    <t>DEER_Htl_WLHP.json</t>
  </si>
  <si>
    <t>MBT</t>
  </si>
  <si>
    <t>DEER_MBT_DXEH.json</t>
  </si>
  <si>
    <t>D_MBT_All_DHW_DHW_Yr</t>
  </si>
  <si>
    <t>DEER_MBT_DXGF.json</t>
  </si>
  <si>
    <t>DEER_MBT_DXHP.json</t>
  </si>
  <si>
    <t>DEER_MBT_NCEH.json</t>
  </si>
  <si>
    <t>DEER_MBT_NCGF.json</t>
  </si>
  <si>
    <t>DEER_MBT_PVVE.json</t>
  </si>
  <si>
    <t>DEER_MBT_PVVG.json</t>
  </si>
  <si>
    <t>DEER_MBT_SVVE.json</t>
  </si>
  <si>
    <t>DEER_MBT_SVVG.json</t>
  </si>
  <si>
    <t>DEER_MBT_WLHP.json</t>
  </si>
  <si>
    <t>MFm</t>
  </si>
  <si>
    <t>DEER_MFm_DXGF.json</t>
  </si>
  <si>
    <t>ApartmentMidRise APT_DHW_SCH</t>
  </si>
  <si>
    <t>DEER_MFm_DXHP.json</t>
  </si>
  <si>
    <t>DEER_MFm_NCEH.json</t>
  </si>
  <si>
    <t>DEER_MFm_NCGF.json</t>
  </si>
  <si>
    <t>MLI</t>
  </si>
  <si>
    <t>DEER_MLI_DXEH.json</t>
  </si>
  <si>
    <t>D_MLI_All_DHW_DHW_Yr</t>
  </si>
  <si>
    <t>DEER_MLI_DXGF.json</t>
  </si>
  <si>
    <t>DEER_MLI_DXHP.json</t>
  </si>
  <si>
    <t>DEER_MLI_NCEH.json</t>
  </si>
  <si>
    <t>DEER_MLI_NCGF.json</t>
  </si>
  <si>
    <t>Mtl</t>
  </si>
  <si>
    <t>DEER_Mtl_DXEH.json</t>
  </si>
  <si>
    <t>D_Mtl_All_DHW_DHW_Yr</t>
  </si>
  <si>
    <t>DEER_Mtl_DXGF.json</t>
  </si>
  <si>
    <t>DEER_Mtl_DXHP.json</t>
  </si>
  <si>
    <t>DEER_Mtl_NCEH.json</t>
  </si>
  <si>
    <t>DEER_Mtl_NCGF.json</t>
  </si>
  <si>
    <t>Nrs</t>
  </si>
  <si>
    <t>DEER_Nrs_DXEH.json</t>
  </si>
  <si>
    <t>D_Nrs_All_DHW_DHW_Yr</t>
  </si>
  <si>
    <t>DEER_Nrs_DXGF.json</t>
  </si>
  <si>
    <t>DEER_Nrs_DXHP.json</t>
  </si>
  <si>
    <t>FPFC</t>
  </si>
  <si>
    <t>DEER_Nrs_FPFC.json</t>
  </si>
  <si>
    <t>DEER_Nrs_NCEH.json</t>
  </si>
  <si>
    <t>DEER_Nrs_NCGF.json</t>
  </si>
  <si>
    <t>DEER_Nrs_PVVE.json</t>
  </si>
  <si>
    <t>DEER_Nrs_PVVG.json</t>
  </si>
  <si>
    <t>DEER_Nrs_SVVE.json</t>
  </si>
  <si>
    <t>DEER_Nrs_SVVG.json</t>
  </si>
  <si>
    <t>OfL</t>
  </si>
  <si>
    <t>DEER_OfL_DXEH.json</t>
  </si>
  <si>
    <t>D_OfL_All_DHW_DHW_Yr</t>
  </si>
  <si>
    <t>DEER_OfL_DXGF.json</t>
  </si>
  <si>
    <t>DEER_OfL_DXHP.json</t>
  </si>
  <si>
    <t>DEER_OfL_NCEH.json</t>
  </si>
  <si>
    <t>DEER_OfL_NCGF.json</t>
  </si>
  <si>
    <t>DEER_OfL_PVVE.json</t>
  </si>
  <si>
    <t>DEER_OfL_PVVG.json</t>
  </si>
  <si>
    <t>DEER_OfL_SVVE.json</t>
  </si>
  <si>
    <t>DEER_OfL_SVVG.json</t>
  </si>
  <si>
    <t>DEER_OfL_WLHP.json</t>
  </si>
  <si>
    <t>OfS</t>
  </si>
  <si>
    <t>DEER_OfS_DXEH.json</t>
  </si>
  <si>
    <t>D_OfS_All_DHW_DHW_Yr</t>
  </si>
  <si>
    <t>DEER_OfS_DXGF.json</t>
  </si>
  <si>
    <t>DEER_OfS_DXHP.json</t>
  </si>
  <si>
    <t>DEER_OfS_NCEH.json</t>
  </si>
  <si>
    <t>DEER_OfS_NCGF.json</t>
  </si>
  <si>
    <t>DEER_OfS_PVVE.json</t>
  </si>
  <si>
    <t>DEER_OfS_PVVG.json</t>
  </si>
  <si>
    <t>DEER_OfS_SVVE.json</t>
  </si>
  <si>
    <t>DEER_OfS_SVVG.json</t>
  </si>
  <si>
    <t>DEER_OfS_WLHP.json</t>
  </si>
  <si>
    <t>RFF</t>
  </si>
  <si>
    <t>DEER_RFF_DXEH.json</t>
  </si>
  <si>
    <t>D_RFF_All_DHW_DHW_Yr</t>
  </si>
  <si>
    <t>DEER_RFF_DXGF.json</t>
  </si>
  <si>
    <t>DEER_RFF_DXHP.json</t>
  </si>
  <si>
    <t>DEER_RFF_NCEH.json</t>
  </si>
  <si>
    <t>DEER_RFF_NCGF.json</t>
  </si>
  <si>
    <t>RSD</t>
  </si>
  <si>
    <t>DEER_RSD_DXEH.json</t>
  </si>
  <si>
    <t>D_RSD_All_DHW_DHW_Yr</t>
  </si>
  <si>
    <t>DEER_RSD_DXGF.json</t>
  </si>
  <si>
    <t>DEER_RSD_DXHP.json</t>
  </si>
  <si>
    <t>DEER_RSD_NCEH.json</t>
  </si>
  <si>
    <t>DEER_RSD_NCGF.json</t>
  </si>
  <si>
    <t>Rt3</t>
  </si>
  <si>
    <t>DEER_Rt3_DXEH.json</t>
  </si>
  <si>
    <t>D_Rt3_All_DHW_DHW_Yr</t>
  </si>
  <si>
    <t>DEER_Rt3_DXGF.json</t>
  </si>
  <si>
    <t>DEER_Rt3_DXHP.json</t>
  </si>
  <si>
    <t>DEER_Rt3_NCEH.json</t>
  </si>
  <si>
    <t>DEER_Rt3_NCGF.json</t>
  </si>
  <si>
    <t>DEER_Rt3_PVVE.json</t>
  </si>
  <si>
    <t>DEER_Rt3_PVVG.json</t>
  </si>
  <si>
    <t>DEER_Rt3_SVVE.json</t>
  </si>
  <si>
    <t>DEER_Rt3_SVVG.json</t>
  </si>
  <si>
    <t>DEER_Rt3_WLHP.json</t>
  </si>
  <si>
    <t>RtL</t>
  </si>
  <si>
    <t>DEER_RtL_DXEH.json</t>
  </si>
  <si>
    <t>D_RtL_All_DHW_DHW_Yr</t>
  </si>
  <si>
    <t>DEER_RtL_DXGF.json</t>
  </si>
  <si>
    <t>DEER_RtL_DXHP.json</t>
  </si>
  <si>
    <t>DEER_RtL_NCEH.json</t>
  </si>
  <si>
    <t>DEER_RtL_NCGF.json</t>
  </si>
  <si>
    <t>RtS</t>
  </si>
  <si>
    <t>DEER_RtS_DXEH.json</t>
  </si>
  <si>
    <t>D_RtS_All_DHW_DHW_Yr</t>
  </si>
  <si>
    <t>DEER_RtS_DXGF.json</t>
  </si>
  <si>
    <t>DEER_RtS_DXHP.json</t>
  </si>
  <si>
    <t>DEER_RtS_NCEH.json</t>
  </si>
  <si>
    <t>DEER_RtS_NCGF.json</t>
  </si>
  <si>
    <t>SCn</t>
  </si>
  <si>
    <t>DEER_SCn_DXEH.json</t>
  </si>
  <si>
    <t>D_SCn_All_DHW_DHW_Yr</t>
  </si>
  <si>
    <t>DEER_SCn_DXGF.json</t>
  </si>
  <si>
    <t>DEER_SCn_DXHP.json</t>
  </si>
  <si>
    <t>DEER_SCn_NCEH.json</t>
  </si>
  <si>
    <t>DEER_SCn_NCGF.json</t>
  </si>
  <si>
    <t>SUn</t>
  </si>
  <si>
    <t>Unc</t>
  </si>
  <si>
    <t>DEER_SUn_Unc.json</t>
  </si>
  <si>
    <t>D_SUn_All_DHW_DHW_Yr</t>
  </si>
  <si>
    <t>WRf</t>
  </si>
  <si>
    <t>DEER_WRf_DXGF.json</t>
  </si>
  <si>
    <t>D_WRf_All_DHW_DHW_Yr</t>
  </si>
  <si>
    <t>A climate zone is a geographic area defined in a standards document</t>
  </si>
  <si>
    <t>Standard</t>
  </si>
  <si>
    <t>Representative City</t>
  </si>
  <si>
    <t>BCL Weather Component ID</t>
  </si>
  <si>
    <t>CEC T24-CEC1</t>
  </si>
  <si>
    <t>Arcata</t>
  </si>
  <si>
    <t>CEC T24-CEC2</t>
  </si>
  <si>
    <t>Santa Rosa</t>
  </si>
  <si>
    <t>CEC T24-CEC3</t>
  </si>
  <si>
    <t>Oakland</t>
  </si>
  <si>
    <t>CEC T24-CEC4</t>
  </si>
  <si>
    <t>San Jose-Reid</t>
  </si>
  <si>
    <t>CEC T24-CEC5</t>
  </si>
  <si>
    <t>Santa Maria</t>
  </si>
  <si>
    <t>CEC T24-CEC6</t>
  </si>
  <si>
    <t>Torrance</t>
  </si>
  <si>
    <t>CEC T24-CEC7</t>
  </si>
  <si>
    <t>San Diego-Lindbergh</t>
  </si>
  <si>
    <t>CEC T24-CEC8</t>
  </si>
  <si>
    <t>Fullerton</t>
  </si>
  <si>
    <t>CEC T24-CEC9</t>
  </si>
  <si>
    <t>Burbank-Glendale</t>
  </si>
  <si>
    <t>CEC T24-CEC10</t>
  </si>
  <si>
    <t>Riverside</t>
  </si>
  <si>
    <t>CEC T24-CEC11</t>
  </si>
  <si>
    <t>Red Bluff</t>
  </si>
  <si>
    <t>CEC T24-CEC12</t>
  </si>
  <si>
    <t>Sacramento</t>
  </si>
  <si>
    <t>CEC T24-CEC13</t>
  </si>
  <si>
    <t>Fresno</t>
  </si>
  <si>
    <t>CEC T24-CEC14</t>
  </si>
  <si>
    <t>Palmdale</t>
  </si>
  <si>
    <t>CEC T24-CEC15</t>
  </si>
  <si>
    <t>Palm Spring-Intl</t>
  </si>
  <si>
    <t>CEC T24-CEC16</t>
  </si>
  <si>
    <t>Blue Canyon</t>
  </si>
  <si>
    <t>A climate zone set is a group of climate zones</t>
  </si>
  <si>
    <t>Climate Zone</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</si>
  <si>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</si>
  <si>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</si>
  <si>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</si>
  <si>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</si>
  <si>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</si>
  <si>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</si>
  <si>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</si>
  <si>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</si>
  <si>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</si>
  <si>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</si>
  <si>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</si>
  <si>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</si>
  <si>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</si>
  <si>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</si>
  <si>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</si>
  <si>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</si>
  <si>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</si>
  <si>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</si>
  <si>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</si>
  <si>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</si>
  <si>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</si>
  <si>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</si>
  <si>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</si>
  <si>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</si>
  <si>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</si>
  <si>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</si>
  <si>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</si>
  <si>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</si>
  <si>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</si>
  <si>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</si>
  <si>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</si>
  <si>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</si>
  <si>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</si>
  <si>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</si>
  <si>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</si>
  <si>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</si>
  <si>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Climate Zone38</t>
  </si>
  <si>
    <t>Climate Zone39</t>
  </si>
  <si>
    <t>ClimateZone CEC1</t>
  </si>
  <si>
    <t>ClimateZone CEC2</t>
  </si>
  <si>
    <t>ClimateZone CEC3</t>
  </si>
  <si>
    <t>ClimateZone CEC4</t>
  </si>
  <si>
    <t>ClimateZone CEC5</t>
  </si>
  <si>
    <t>ClimateZone CEC6</t>
  </si>
  <si>
    <t>ClimateZone CEC7</t>
  </si>
  <si>
    <t>ClimateZone CEC8</t>
  </si>
  <si>
    <t>ClimateZone CEC9</t>
  </si>
  <si>
    <t>ClimateZone CEC10</t>
  </si>
  <si>
    <t>ClimateZone CEC11</t>
  </si>
  <si>
    <t>ClimateZone CEC12</t>
  </si>
  <si>
    <t>ClimateZone CEC13</t>
  </si>
  <si>
    <t>ClimateZone CEC14</t>
  </si>
  <si>
    <t>ClimateZone CEC15</t>
  </si>
  <si>
    <t>ClimateZone CEC16</t>
  </si>
  <si>
    <t>CEC CZ All</t>
  </si>
  <si>
    <t>Assumptions for parking area required for different building types</t>
  </si>
  <si>
    <t>Building Area Per Spot</t>
  </si>
  <si>
    <t>Units Per Spot</t>
  </si>
  <si>
    <t>Students Per Spot</t>
  </si>
  <si>
    <t>Beds Per Spot</t>
  </si>
  <si>
    <t>Parking Area Per Spot (ft^2)</t>
  </si>
  <si>
    <t>Based on Table 4.17 Illuminated Parking Area from Achieving the 30% Goal: Energy and Cost Savings Analysis of ASHRAE Standard 90.1-2010</t>
  </si>
  <si>
    <t>From NREL Reference Building (45002 ft^2 building/63810 ft^2 parking area at 405 per spot 157 spots)</t>
  </si>
  <si>
    <t>Assumptions about entryways and facades, used for exterior lighting allowances</t>
  </si>
  <si>
    <t>Rollup Doors per 10,000 (ft^2)</t>
  </si>
  <si>
    <t>Entrance Doors per 10,000 (ft^2)</t>
  </si>
  <si>
    <t>Others Doors per 10,000 (ft^2)</t>
  </si>
  <si>
    <t>Entrance Canopies</t>
  </si>
  <si>
    <t>Emergency Canopies</t>
  </si>
  <si>
    <t>Canopy Size (ft^2)</t>
  </si>
  <si>
    <t>Floor Area per Drive Through Window (ft^2)</t>
  </si>
  <si>
    <t>Based on Table 4.18 Number of Doors by Door Type from Achieving the 30% Goal: Energy and Cost Savings Analysis of ASHRAE Standard 90.1-2010</t>
  </si>
  <si>
    <t>Relocatable classrooms typically have 1 door based on engineering judgement</t>
  </si>
  <si>
    <t>SuperMarket not in table 4.18, using values from RetailStandAlone. Consistant with SuperMarket parking area used in U.S. Department of Energy Commercial Reference Building Models of the National Building Stock report.</t>
  </si>
  <si>
    <t>No source for canopy size, Table 5.41. Exterior Lighting Savings Summary for Addendum 90.1-07i  doesn't indicate canopy lighting. Section 5.4.2 Exterior Lights in U.S. Department of Energy Commercial Reference Building Models of the National Building Stock shows their use.</t>
  </si>
  <si>
    <t>Midrise not in table 4.18, using half of values from LargeHotel.</t>
  </si>
  <si>
    <t>Assuming no canopy; this is different from the DOE SmallHotel prototype.  The DOE SmallHotel appears to have exterior entries for all units, No source for canopy size, Table 5.41. Exterior Lighting Savings Summary for Addendum 90.1-07i  doesn't indicate canopy lighting. Section 5.4.2 Exterior Lights in U.S. Department of Energy Commercial Reference Building Models of the National Building Stock shows their use.</t>
  </si>
  <si>
    <t>Nursing home not in table 4.18, using half of values from LargeHotel.</t>
  </si>
  <si>
    <t>No source for drive through count, Table 5.41. Exterior Lighting Savings Summary for Addendum 90.1-07i  doesn't indicate drive through lighting. Section 5.4.2 Exterior Lights in U.S. Department of Energy Commercial Reference Building Models of the National Building Stock shows their use.</t>
  </si>
  <si>
    <t>DEER Radiant Fraction Table</t>
  </si>
  <si>
    <t>LtToSpc
 Linear Fluorescent</t>
  </si>
  <si>
    <t>LtToSpc
 Compact Fluorescent</t>
  </si>
  <si>
    <t>LtToSpc
 High Bay</t>
  </si>
  <si>
    <t>LtToSpc
 Speciality Lighting</t>
  </si>
  <si>
    <t>LtToSpc
 Exit Lighting</t>
  </si>
  <si>
    <t>Return Air Fraction
 Linear Fluorescent</t>
  </si>
  <si>
    <t>Return Air Fraction
 Compact Fluorescent</t>
  </si>
  <si>
    <t>Radiant Fraction
 Linear Fluorescent</t>
  </si>
  <si>
    <t>Radiant Fraction
 Compact Fluorescent</t>
  </si>
  <si>
    <t>Radiant Fraction
 High Bay</t>
  </si>
  <si>
    <t>Radiant Fraction
 Speciality Lighting</t>
  </si>
  <si>
    <t>Radiant Fraction
 Exit Lighting</t>
  </si>
  <si>
    <t>OthRadFrac
 Linear Fluorescent</t>
  </si>
  <si>
    <t>OthRadFrac
 Compact Fluorescent</t>
  </si>
  <si>
    <t>OthRadFrac
 High Bay</t>
  </si>
  <si>
    <t>OthRadFrac
 Speciality Lighting</t>
  </si>
  <si>
    <t>OthRadFrac
 Exit Lighting</t>
  </si>
  <si>
    <t>Plenum</t>
  </si>
  <si>
    <t>No Plenum</t>
  </si>
  <si>
    <t xml:space="preserve">Each Material represents a layer of typical building material.  Materials are referenced on the Constructions tab. </t>
  </si>
  <si>
    <t>Opaque Material Properties</t>
  </si>
  <si>
    <t>Simple Glazing Material Properties</t>
  </si>
  <si>
    <t>Detailed Glazing Material Properties</t>
  </si>
  <si>
    <t>Standards Information</t>
  </si>
  <si>
    <t>Material Type</t>
  </si>
  <si>
    <t>Roughness</t>
  </si>
  <si>
    <t>Thickness (in)</t>
  </si>
  <si>
    <t>Conductivity (Btu*in/hr*ft^2*F)</t>
  </si>
  <si>
    <t>Resistance (hr*ft^2*F/Btu)</t>
  </si>
  <si>
    <t>Density (lb/ft^3)</t>
  </si>
  <si>
    <t>Specific Heat (Btu/lbm*F)</t>
  </si>
  <si>
    <t>Thermal Absorptance</t>
  </si>
  <si>
    <t>Solar Absorptance</t>
  </si>
  <si>
    <t>Visible Absorptance</t>
  </si>
  <si>
    <t>Gas Type</t>
  </si>
  <si>
    <t>U-Factor (Btu/hr*ft^2*F)</t>
  </si>
  <si>
    <t>Solar Heat Gain Coefficient</t>
  </si>
  <si>
    <t>Visible Transmittance</t>
  </si>
  <si>
    <t>Optical Data Type</t>
  </si>
  <si>
    <t>Solar Transmittance At Normal Incidence</t>
  </si>
  <si>
    <t>Front Side Solar Reflectance At Normal Incidence</t>
  </si>
  <si>
    <t>Back Side Solar Reflectance At Normal Incidence</t>
  </si>
  <si>
    <t>Visible Transmittance At Normal Incidence</t>
  </si>
  <si>
    <t>Front Side Visible Reflectance At Normal Incidence</t>
  </si>
  <si>
    <t>Back Side Visible Reflectance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</si>
  <si>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</si>
  <si>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</si>
  <si>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</si>
  <si>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</si>
  <si>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</si>
  <si>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Frame width (in)</t>
  </si>
  <si>
    <t>Material Standard</t>
  </si>
  <si>
    <t>Material Standard Source</t>
  </si>
  <si>
    <t>Code Category</t>
  </si>
  <si>
    <t>Code Identifier</t>
  </si>
  <si>
    <t>Framing Material</t>
  </si>
  <si>
    <t>Framing Configuration</t>
  </si>
  <si>
    <t>Framing Depth</t>
  </si>
  <si>
    <t>Framing Size</t>
  </si>
  <si>
    <t>Cavity Insulation (hr*ft^2*F/Btu)</t>
  </si>
  <si>
    <t>1 Coat Stucco</t>
  </si>
  <si>
    <t>StandardOpaqueMaterial</t>
  </si>
  <si>
    <t>MediumRough</t>
  </si>
  <si>
    <t>CEC RJ</t>
  </si>
  <si>
    <t>Masonry Materials</t>
  </si>
  <si>
    <t>From CEC Title24 2013</t>
  </si>
  <si>
    <t>1/2 in. Gypsum Board</t>
  </si>
  <si>
    <t>Smooth</t>
  </si>
  <si>
    <t>1/2IN Gypsum</t>
  </si>
  <si>
    <t>10 PSF Roof - 1 in.</t>
  </si>
  <si>
    <t>VeryRough</t>
  </si>
  <si>
    <t>CEC Bruce</t>
  </si>
  <si>
    <t>Roofing</t>
  </si>
  <si>
    <t>100mm Normalweight concrete floor</t>
  </si>
  <si>
    <t>12 in. Normalweight Concrete Floor</t>
  </si>
  <si>
    <t>15 PSF Roof - 1 1/2 in.</t>
  </si>
  <si>
    <t>1IN Stucco</t>
  </si>
  <si>
    <t>25 PSF Roof - 2 1/2 in.</t>
  </si>
  <si>
    <t>25mm Stucco</t>
  </si>
  <si>
    <t>3 Coat Stucco</t>
  </si>
  <si>
    <t>4 in. Normalweight Concrete Floor</t>
  </si>
  <si>
    <t>4 in. Normalweight Concrete Wall</t>
  </si>
  <si>
    <t>5 PSF Roof - 1/2 in.</t>
  </si>
  <si>
    <t>5/8 in. Gypsum Board</t>
  </si>
  <si>
    <t>MediumSmooth</t>
  </si>
  <si>
    <t>5/8 in. Plywood</t>
  </si>
  <si>
    <t>6 in. Heavyweight Concrete Roof</t>
  </si>
  <si>
    <t>6 in. Normalweight Concrete Floor</t>
  </si>
  <si>
    <t>8 in. Concrete Block Basement Wall</t>
  </si>
  <si>
    <t>8 in. Concrete Block Wall</t>
  </si>
  <si>
    <t>8 in. Normalweight Concrete Floor</t>
  </si>
  <si>
    <t>8 in. Normalweight Concrete Wall</t>
  </si>
  <si>
    <t>8IN Concrete HW</t>
  </si>
  <si>
    <t>8IN CONCRETE HW RefBldg</t>
  </si>
  <si>
    <t>Rough</t>
  </si>
  <si>
    <t>Acoustic Ceiling</t>
  </si>
  <si>
    <t>Acoustic Tile - 1/2 in.</t>
  </si>
  <si>
    <t>AEC</t>
  </si>
  <si>
    <t>Finish Materials</t>
  </si>
  <si>
    <t>Acoustic Tile - 3/4 in.</t>
  </si>
  <si>
    <t>Acoustic Tile - 3/8 in.</t>
  </si>
  <si>
    <t>Adiabatic Material</t>
  </si>
  <si>
    <t>MasslessOpaqueMaterial</t>
  </si>
  <si>
    <t>Aggregate - 45 lb/ft3 - 1/2 in.</t>
  </si>
  <si>
    <t>Plastering Materials</t>
  </si>
  <si>
    <t>Aggregate - 45 lb/ft3 - 5/8 in.</t>
  </si>
  <si>
    <t>Aggregate - 45 lb/ft3 - on metal lath - 3/4 in.</t>
  </si>
  <si>
    <t>Aggregate - Perlite - 1/2 in.</t>
  </si>
  <si>
    <t>Aggregate - Perlite - 5/8 in.</t>
  </si>
  <si>
    <t>Aggregate - Perlite - on metal lath - 3/4 in.</t>
  </si>
  <si>
    <t>Air - Cavity - Wall Roof Ceiling - 4 in. or more</t>
  </si>
  <si>
    <t>JA4</t>
  </si>
  <si>
    <t>Air</t>
  </si>
  <si>
    <t>Air - Ceiling - 1 1/2 in.</t>
  </si>
  <si>
    <t>CEC Doug</t>
  </si>
  <si>
    <t>Air - Ceiling - 1/2 in.</t>
  </si>
  <si>
    <t>Air - Ceiling - 3 1/2 in.</t>
  </si>
  <si>
    <t>Air - Ceiling - 3/4 in.</t>
  </si>
  <si>
    <t>Air - Floor - 1 1/2 in.</t>
  </si>
  <si>
    <t>Air - Floor - 1/2 in.</t>
  </si>
  <si>
    <t>Air - Floor - 3 1/2 in.</t>
  </si>
  <si>
    <t>Air - Floor - 3/4 in.</t>
  </si>
  <si>
    <t>Air - Metal Wall Framing - 16 or 24 in. OC</t>
  </si>
  <si>
    <t>Air - Roof - 1 1/2 in.</t>
  </si>
  <si>
    <t>Air - Roof - 1/2 in.</t>
  </si>
  <si>
    <t>Air - Roof - 3 1/2 in.</t>
  </si>
  <si>
    <t>Air - Roof - 3/4 in.</t>
  </si>
  <si>
    <t>Air - Wall - 1 1/2 in.</t>
  </si>
  <si>
    <t>Air - Wall - 1/2 in.</t>
  </si>
  <si>
    <t>Air - Wall - 3 1/2 in.</t>
  </si>
  <si>
    <t>Air - Wall - 3/4 in.</t>
  </si>
  <si>
    <t>AIR 13MM</t>
  </si>
  <si>
    <t>AIR 3MM</t>
  </si>
  <si>
    <t>AIR 6MM</t>
  </si>
  <si>
    <t>Aluminum w/ Thrml Break - Double glass with no low e - No Ins.</t>
  </si>
  <si>
    <t>JA4-10</t>
  </si>
  <si>
    <t>Spandrel Panels Curtain Walls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</si>
  <si>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</si>
  <si>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</si>
  <si>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</si>
  <si>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</si>
  <si>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</si>
  <si>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Double glass with no low e - R4 Ins.</t>
  </si>
  <si>
    <t>Aluminum w/ Thrml Break - Double glass with no low e - R7 Ins.</t>
  </si>
  <si>
    <t>Aluminum w/ Thrml Break - Single glass pane. stone. or metal pane - No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</si>
  <si>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</si>
  <si>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</si>
  <si>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</si>
  <si>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</si>
  <si>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</si>
  <si>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Single glass pane. stone. or metal pane - R4 Ins.</t>
  </si>
  <si>
    <t>Aluminum w/ Thrml Break - Single glass pane. stone. or metal pane - R7 Ins.</t>
  </si>
  <si>
    <t>Aluminum w/ Thrml Break - Triple or low e glass - No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</si>
  <si>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</si>
  <si>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</si>
  <si>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</si>
  <si>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</si>
  <si>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</si>
  <si>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Aluminum w/ Thrml Break - Triple or low e glass - R4 Ins.</t>
  </si>
  <si>
    <t>Aluminum w/ Thrml Break - Triple or low e glass - R7 Ins.</t>
  </si>
  <si>
    <t>Aluminum w/out Thrml Break - Double glass with no low e coatings - No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</si>
  <si>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</si>
  <si>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</si>
  <si>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</si>
  <si>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</si>
  <si>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</si>
  <si>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Double glass with no low e coatings - R4 Ins.</t>
  </si>
  <si>
    <t>Aluminum w/out Thrml Break - Double glass with no low e coatings - R7 Ins.</t>
  </si>
  <si>
    <t>Aluminum w/out Thrml Break - Single glass pane. stone. or metal pane - No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</si>
  <si>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</si>
  <si>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</si>
  <si>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</si>
  <si>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</si>
  <si>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</si>
  <si>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Single glass pane. stone. or metal pane - R4 Ins.</t>
  </si>
  <si>
    <t>Aluminum w/out Thrml Break - Single glass pane. stone. or metal pane - R7 Ins.</t>
  </si>
  <si>
    <t>Aluminum w/out Thrml Break - Triple or low e glass - No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</si>
  <si>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</si>
  <si>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</si>
  <si>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</si>
  <si>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</si>
  <si>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</si>
  <si>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w/out Thrml Break - Triple or low e glass - R4 Ins.</t>
  </si>
  <si>
    <t>Aluminum w/out Thrml Break - Triple or low e glass - R7 Ins.</t>
  </si>
  <si>
    <t>ARGON 13MM</t>
  </si>
  <si>
    <t>Argon</t>
  </si>
  <si>
    <t>Asbestos or cement shingles - 3/8 in.</t>
  </si>
  <si>
    <t>Ash - 1 in.</t>
  </si>
  <si>
    <t>Woods</t>
  </si>
  <si>
    <t>Asphalt - bitumen with inert fill - 100 lb/ft3 - 3/4 in.</t>
  </si>
  <si>
    <t>Asphalt - bitumen with inert fill - 144 lb/ft3 - 3/4 in.</t>
  </si>
  <si>
    <t>Asphalt roll roofing - 1/4 in.</t>
  </si>
  <si>
    <t>Asphalt Shingles</t>
  </si>
  <si>
    <t>Asphalt shingles - 1/4 in.</t>
  </si>
  <si>
    <t>AtticFloor Insulation</t>
  </si>
  <si>
    <t>Birch - 1 in.</t>
  </si>
  <si>
    <t>BLUE 6MM</t>
  </si>
  <si>
    <t>StandardGlazing</t>
  </si>
  <si>
    <t>SpectralAverage</t>
  </si>
  <si>
    <t>Brick - 48 lb/ft3 - 3 5/8 in.</t>
  </si>
  <si>
    <t>Brick - fired clay -  140 lb/ft3 - 3 5/8 in.</t>
  </si>
  <si>
    <t>BRONZE 6MM</t>
  </si>
  <si>
    <t>Building Paper - 1/16 in.</t>
  </si>
  <si>
    <t>Building Membrane</t>
  </si>
  <si>
    <t>Built-up Roofing</t>
  </si>
  <si>
    <t>Built-up roofing - 3/8 in.</t>
  </si>
  <si>
    <t>Built-up Roofing - Highly Reflective</t>
  </si>
  <si>
    <t>Bulk Storage Products Material</t>
  </si>
  <si>
    <t>California Redwood - 1 in.</t>
  </si>
  <si>
    <t>Carpet - 3/4 in.</t>
  </si>
  <si>
    <t>Carpet - 3/4 in. CBES</t>
  </si>
  <si>
    <t>ceiling_2_Insulation</t>
  </si>
  <si>
    <t>Cellular polyisocyanurate (unfaced) - 1 1/2 in. R8.8</t>
  </si>
  <si>
    <t>Insulation Board</t>
  </si>
  <si>
    <t>Cellular polyisocyanurate (unfaced) - 1 in. R5.9</t>
  </si>
  <si>
    <t>Cellular polyisocyanurate (unfaced) - 1/2 in. R2.9</t>
  </si>
  <si>
    <t>Cellular polyisocyanurate (unfaced) - 1/4 in. R1.5</t>
  </si>
  <si>
    <t>Cellular polyisocyanurate (unfaced) - 1/8 in. R0.7</t>
  </si>
  <si>
    <t>Cellular polyisocyanurate (unfaced) - 2 1/2 in. R15</t>
  </si>
  <si>
    <t>Cellular polyisocyanurate (unfaced) - 2 in. R12</t>
  </si>
  <si>
    <t>Cellular polyisocyanurate (unfaced) - 3 1/2 in. R21</t>
  </si>
  <si>
    <t>Cellular polyisocyanurate (unfaced) - 3 in. R18</t>
  </si>
  <si>
    <t>Cellular polyisocyanurate (unfaced) - 4 1/2 in. R26</t>
  </si>
  <si>
    <t>Cellular polyisocyanurate (unfaced) - 4 in. R23</t>
  </si>
  <si>
    <t>Cellular polyisocyanurate (unfaced) - 5 1/2 in. R32</t>
  </si>
  <si>
    <t>Cellular polyisocyanurate (unfaced) - 5 in. R29</t>
  </si>
  <si>
    <t>Cellular polyisocyanurate (unfaced) - 6 1/2 in. R38</t>
  </si>
  <si>
    <t>Cellular polyisocyanurate (unfaced) - 6 in. R35</t>
  </si>
  <si>
    <t>Clay - Part Grouted and Empty - 130 lb/ft3 - 6 in.</t>
  </si>
  <si>
    <t>Masonry Units Hollow</t>
  </si>
  <si>
    <t>Clay - Part Grouted and Empty - 130 lb/ft3 - 8 in.</t>
  </si>
  <si>
    <t>Clay - Part Grouted and Insulated - 130 lb/ft3 - 6 in.</t>
  </si>
  <si>
    <t>Masonry Units with Fill</t>
  </si>
  <si>
    <t>Clay - Part Grouted and Insulated - 130 lb/ft3 - 8 in.</t>
  </si>
  <si>
    <t>Clay - Solid Grout - 130 lb/ft3 - 6 in.</t>
  </si>
  <si>
    <t>Masonry Units Solid</t>
  </si>
  <si>
    <t>Clay - Solid Grout - 130 lb/ft3 - 8 in.</t>
  </si>
  <si>
    <t>Clay tile - 1/2 in.</t>
  </si>
  <si>
    <t>Clay tile - hollow - 1 cell deep - 3 in.</t>
  </si>
  <si>
    <t>Clay tile - hollow - 1 cell deep - 4 in.</t>
  </si>
  <si>
    <t>Clay tile - hollow - 2 cells deep - 10 in.</t>
  </si>
  <si>
    <t>Clay tile - hollow - 2 cells deep - 6 in.</t>
  </si>
  <si>
    <t>Clay tile - hollow - 2 cells deep - 8 in.</t>
  </si>
  <si>
    <t>Clay tile - hollow - 3 cells deep - 12 in.</t>
  </si>
  <si>
    <t>Clay Tile - Paver</t>
  </si>
  <si>
    <t>CLEAR 2.5MM</t>
  </si>
  <si>
    <t>Clear 3mm</t>
  </si>
  <si>
    <t>CLEAR 3MM</t>
  </si>
  <si>
    <t>CLEAR 6MM</t>
  </si>
  <si>
    <t>COATED POLY-55</t>
  </si>
  <si>
    <t>COATED POLY-77</t>
  </si>
  <si>
    <t>Compliance Insulation R0.01</t>
  </si>
  <si>
    <t>Compliance Insulation R0.02</t>
  </si>
  <si>
    <t>Compliance Insulation R0.10</t>
  </si>
  <si>
    <t>Compliance Insulation R1.35</t>
  </si>
  <si>
    <t>Compliance Insulation R1.41</t>
  </si>
  <si>
    <t>Compliance Insulation R1.54</t>
  </si>
  <si>
    <t>Compliance Insulation R10.06</t>
  </si>
  <si>
    <t>Compliance Insulation R12.55</t>
  </si>
  <si>
    <t>Compliance Insulation R12.69</t>
  </si>
  <si>
    <t>Compliance Insulation R13.99</t>
  </si>
  <si>
    <t>Compliance Insulation R14.14</t>
  </si>
  <si>
    <t>Compliance Insulation R14.32</t>
  </si>
  <si>
    <t>Compliance Insulation R14.60</t>
  </si>
  <si>
    <t>Compliance Insulation R15.54</t>
  </si>
  <si>
    <t>Compliance Insulation R16.58</t>
  </si>
  <si>
    <t>Compliance Insulation R16.69</t>
  </si>
  <si>
    <t>Compliance Insulation R17.67</t>
  </si>
  <si>
    <t>Compliance Insulation R19.63</t>
  </si>
  <si>
    <t>Compliance Insulation R2.15</t>
  </si>
  <si>
    <t>Compliance Insulation R2.19</t>
  </si>
  <si>
    <t>Compliance Insulation R2.85</t>
  </si>
  <si>
    <t>Compliance Insulation R2.89</t>
  </si>
  <si>
    <t>Compliance Insulation R20.05</t>
  </si>
  <si>
    <t>Compliance Insulation R21.18</t>
  </si>
  <si>
    <t>Compliance Insulation R21.39</t>
  </si>
  <si>
    <t>Compliance Insulation R22.48</t>
  </si>
  <si>
    <t>Compliance Insulation R24.86</t>
  </si>
  <si>
    <t>Compliance Insulation R25.16</t>
  </si>
  <si>
    <t>Compliance Insulation R28.63</t>
  </si>
  <si>
    <t>Compliance Insulation R3.63</t>
  </si>
  <si>
    <t>Compliance Insulation R3.70</t>
  </si>
  <si>
    <t>Compliance Insulation R34.93</t>
  </si>
  <si>
    <t>Compliance Insulation R6.32</t>
  </si>
  <si>
    <t>Compliance Insulation R6.46</t>
  </si>
  <si>
    <t>Compliance Insulation R7.10</t>
  </si>
  <si>
    <t>Compliance Insulation R7.18</t>
  </si>
  <si>
    <t>Compliance Insulation R7.39</t>
  </si>
  <si>
    <t>Compliance Insulation R8.00</t>
  </si>
  <si>
    <t>Compliance Insulation R8.07</t>
  </si>
  <si>
    <t>Compliance Insulation R9.83</t>
  </si>
  <si>
    <t>Compliance Insulation R9.94</t>
  </si>
  <si>
    <t>Concrete - 100 lb/ft3 - 10 in.</t>
  </si>
  <si>
    <t>Concrete</t>
  </si>
  <si>
    <t>Concrete - 100 lb/ft3 - 12 in.</t>
  </si>
  <si>
    <t>Concrete - 100 lb/ft3 - 2 in.</t>
  </si>
  <si>
    <t>Concrete - 100 lb/ft3 - 4 in.</t>
  </si>
  <si>
    <t>Concrete - 100 lb/ft3 - 6 in.</t>
  </si>
  <si>
    <t>Concrete - 100 lb/ft3 - 8 in.</t>
  </si>
  <si>
    <t>Concrete - 140 lb/ft3 - 10 in.</t>
  </si>
  <si>
    <t>Concrete - 140 lb/ft3 - 12 in.</t>
  </si>
  <si>
    <t>Concrete - 140 lb/ft3 - 2 in.</t>
  </si>
  <si>
    <t>Concrete - 140 lb/ft3 - 4 in.</t>
  </si>
  <si>
    <t>Concrete - 140 lb/ft3 - 6 in.</t>
  </si>
  <si>
    <t>Concrete - 140 lb/ft3 - 8 in.</t>
  </si>
  <si>
    <t>Concrete - 80 lb/ft3 - 10 in.</t>
  </si>
  <si>
    <t>Concrete - 80 lb/ft3 - 12 in.</t>
  </si>
  <si>
    <t>Concrete - 80 lb/ft3 - 2 in.</t>
  </si>
  <si>
    <t>Concrete - 80 lb/ft3 - 4 in.</t>
  </si>
  <si>
    <t>Concrete - 80 lb/ft3 - 6 in.</t>
  </si>
  <si>
    <t>Concrete - 80 lb/ft3 - 8 in.</t>
  </si>
  <si>
    <t>Concrete - Part Grouted and Empty - 105 lb/ft3 - 10 in.</t>
  </si>
  <si>
    <t>Concrete - Part Grouted and Empty - 105 lb/ft3 - 12 in.</t>
  </si>
  <si>
    <t>Concrete - Part Grouted and Empty - 105 lb/ft3 - 6 in.</t>
  </si>
  <si>
    <t>Concrete - Part Grouted and Empty - 105 lb/ft3 - 8 in.</t>
  </si>
  <si>
    <t>Concrete - Part Grouted and Empty - 115 lb/ft3 - 10 in.</t>
  </si>
  <si>
    <t>Concrete - Part Grouted and Empty - 115 lb/ft3 - 12 in.</t>
  </si>
  <si>
    <t>Concrete - Part Grouted and Empty - 115 lb/ft3 - 6 in.</t>
  </si>
  <si>
    <t>Concrete - Part Grouted and Empty - 115 lb/ft3 - 8 in.</t>
  </si>
  <si>
    <t>Concrete - Part Grouted and Empty - 125 lb/ft3 - 10 in.</t>
  </si>
  <si>
    <t>Concrete - Part Grouted and Empty - 125 lb/ft3 - 12 in.</t>
  </si>
  <si>
    <t>Concrete - Part Grouted and Empty - 125 lb/ft3 - 6 in.</t>
  </si>
  <si>
    <t>Concrete - Part Grouted and Empty - 125 lb/ft3 - 8 in.</t>
  </si>
  <si>
    <t>Concrete - Part Grouted and Insulated - 105 lb/ft3 - 10 in.</t>
  </si>
  <si>
    <t>Concrete - Part Grouted and Insulated - 105 lb/ft3 - 12 in.</t>
  </si>
  <si>
    <t>Concrete - Part Grouted and Insulated - 105 lb/ft3 - 6 in.</t>
  </si>
  <si>
    <t>Concrete - Part Grouted and Insulated - 105 lb/ft3 - 8 in.</t>
  </si>
  <si>
    <t>Concrete - Part Grouted and Insulated - 115 lb/ft3 - 10 in.</t>
  </si>
  <si>
    <t>Concrete - Part Grouted and Insulated - 115 lb/ft3 - 12 in.</t>
  </si>
  <si>
    <t>Concrete - Part Grouted and Insulated - 115 lb/ft3 - 6 in.</t>
  </si>
  <si>
    <t>Concrete - Part Grouted and Insulated - 115 lb/ft3 - 8 in.</t>
  </si>
  <si>
    <t>Concrete - Part Grouted and Insulated - 125 lb/ft3 - 10 in.</t>
  </si>
  <si>
    <t>Concrete - Part Grouted and Insulated - 125 lb/ft3 - 12 in.</t>
  </si>
  <si>
    <t>Concrete - Part Grouted and Insulated - 125 lb/ft3 - 6 in.</t>
  </si>
  <si>
    <t>Concrete - Part Grouted and Insulated - 125 lb/ft3 - 8 in.</t>
  </si>
  <si>
    <t>Concrete - Solid Grout - 105 lb/ft3 - 10 in.</t>
  </si>
  <si>
    <t>Concrete - Solid Grout - 105 lb/ft3 - 12 in.</t>
  </si>
  <si>
    <t>Concrete - Solid Grout - 105 lb/ft3 - 6 in.</t>
  </si>
  <si>
    <t>Concrete - Solid Grout - 105 lb/ft3 - 8 in.</t>
  </si>
  <si>
    <t>Concrete - Solid Grout - 115 lb/ft3 - 10 in.</t>
  </si>
  <si>
    <t>Concrete - Solid Grout - 115 lb/ft3 - 12 in.</t>
  </si>
  <si>
    <t>Concrete - Solid Grout - 115 lb/ft3 - 6 in.</t>
  </si>
  <si>
    <t>Concrete - Solid Grout - 115 lb/ft3 - 8 in.</t>
  </si>
  <si>
    <t>Concrete - Solid Grout - 125 lb/ft3 - 10 in.</t>
  </si>
  <si>
    <t>Concrete - Solid Grout - 125 lb/ft3 - 12 in.</t>
  </si>
  <si>
    <t>Concrete - Solid Grout - 125 lb/ft3 - 6 in.</t>
  </si>
  <si>
    <t>Concrete - Solid Grout - 125 lb/ft3 - 8 in.</t>
  </si>
  <si>
    <t>Concrete Paver</t>
  </si>
  <si>
    <t>Concrete Sandwich Panel - 100% Ins. Layer - No Steel in Ins. - Ins. 1 1/2 in.</t>
  </si>
  <si>
    <t>Concrete Sandwich Panel</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</si>
  <si>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</si>
  <si>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</si>
  <si>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</si>
  <si>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</si>
  <si>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</si>
  <si>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</si>
  <si>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</si>
  <si>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</si>
  <si>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</si>
  <si>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Concrete Sandwich Panel - 80% Ins. Layer - No Steel in Ins. - Ins. 1 1/2 in.</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</si>
  <si>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</si>
  <si>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</si>
  <si>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</si>
  <si>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</si>
  <si>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</si>
  <si>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</si>
  <si>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</si>
  <si>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</si>
  <si>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</si>
  <si>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</si>
  <si>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</si>
  <si>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</si>
  <si>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</si>
  <si>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</si>
  <si>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</si>
  <si>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</si>
  <si>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</si>
  <si>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</si>
  <si>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</si>
  <si>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Concrete/Sand Aggregate - 6 in.</t>
  </si>
  <si>
    <t>Continuous Ins. - Double glass with no low e coatings - No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</si>
  <si>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</si>
  <si>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</si>
  <si>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</si>
  <si>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</si>
  <si>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</si>
  <si>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Double glass with no low e coatings - R4 Ins.</t>
  </si>
  <si>
    <t>Continuous Ins. - Double glass with no low e coatings - R7 Ins.</t>
  </si>
  <si>
    <t>Continuous Ins. - Single glass pane. stone. or metal pane - No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</si>
  <si>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</si>
  <si>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</si>
  <si>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</si>
  <si>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</si>
  <si>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</si>
  <si>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Single glass pane. stone. or metal pane - R4 Ins.</t>
  </si>
  <si>
    <t>Continuous Ins. - Single glass pane. stone. or metal pane - R7 Ins.</t>
  </si>
  <si>
    <t>Continuous Ins. - Triple or low e glass - No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</si>
  <si>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</si>
  <si>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</si>
  <si>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</si>
  <si>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</si>
  <si>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</si>
  <si>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Continuous Ins. - Triple or low e glass - R4 Ins.</t>
  </si>
  <si>
    <t>Continuous Ins. - Triple or low e glass - R7 Ins.</t>
  </si>
  <si>
    <t>CP02 CARPET PAD</t>
  </si>
  <si>
    <t>Douglas Fir-Larch - 1 in.</t>
  </si>
  <si>
    <t>ECABS-2 BLEACHED 6MM</t>
  </si>
  <si>
    <t>ECABS-2 COLORED 6MM</t>
  </si>
  <si>
    <t>ECREF-1 COLORED 6MM</t>
  </si>
  <si>
    <t>ECREF-2 BLEACHED 6MM</t>
  </si>
  <si>
    <t>ECREF-2 COLORED 6MM</t>
  </si>
  <si>
    <t>Expanded perlite - organic bonded - 1 1/2 in. R4.2</t>
  </si>
  <si>
    <t>Expanded perlite - organic bonded - 1 in. R2.8</t>
  </si>
  <si>
    <t>Expanded perlite - organic bonded - 2 in. R5.6</t>
  </si>
  <si>
    <t>Expanded perlite - organic bonded - 3 in. R8.3</t>
  </si>
  <si>
    <t>Expanded perlite - organic bonded - 3/4 in. R2.1</t>
  </si>
  <si>
    <t>Expanded perlite - organic bonded - 4 in. R11</t>
  </si>
  <si>
    <t>Expanded perlite - organic bonded - 6 in. R17</t>
  </si>
  <si>
    <t>Expanded Polystyrene - EPS - 1 1/2 in. R6.3</t>
  </si>
  <si>
    <t>Expanded Polystyrene - EPS - 1 1/4 in. R5.2</t>
  </si>
  <si>
    <t>Expanded Polystyrene - EPS - 1 15/16 in. R8.1</t>
  </si>
  <si>
    <t>Expanded Polystyrene - EPS - 1 3/4 in. R7.3</t>
  </si>
  <si>
    <t>Expanded Polystyrene - EPS - 1 7/8 in. R8.0</t>
  </si>
  <si>
    <t>Expanded Polystyrene - EPS - 1 in. R4.2</t>
  </si>
  <si>
    <t>Expanded Polystyrene - EPS - 1/2 in. R2.1</t>
  </si>
  <si>
    <t>Expanded Polystyrene - EPS - 1/4 in. R1.0</t>
  </si>
  <si>
    <t>Expanded Polystyrene - EPS - 2 2/5 in. R10</t>
  </si>
  <si>
    <t>Expanded Polystyrene - EPS - 2 7/16 in. R10</t>
  </si>
  <si>
    <t>Expanded Polystyrene - EPS - 2 in. R8.3</t>
  </si>
  <si>
    <t>Expanded Polystyrene - EPS - 3 1/2 in. R15</t>
  </si>
  <si>
    <t>Expanded Polystyrene - EPS - 3 1/3 in. R14</t>
  </si>
  <si>
    <t>Expanded Polystyrene - EPS - 3 2/5 in. R14</t>
  </si>
  <si>
    <t>Expanded Polystyrene - EPS - 3 in. R13</t>
  </si>
  <si>
    <t>Expanded Polystyrene - EPS - 3/4 in. R3.1</t>
  </si>
  <si>
    <t>Expanded Polystyrene - EPS - 4 1/16 in. R17</t>
  </si>
  <si>
    <t>Expanded Polystyrene - EPS - 4 7/10 in. R20</t>
  </si>
  <si>
    <t>Expanded Polystyrene - EPS - 5 19/20 in. R25</t>
  </si>
  <si>
    <t>Expanded Polystyrene - EPS - 5 2/5 in. R22</t>
  </si>
  <si>
    <t>Expanded Polystyrene - EPS - 6 1/10 in. R25</t>
  </si>
  <si>
    <t>Expanded Polystyrene - EPS - 6 7/8 in. R29</t>
  </si>
  <si>
    <t>Expanded Polystyrene - EPS - 8 3/5 in. R35</t>
  </si>
  <si>
    <t>Expanded Polyurethane - 1 1/4 in. R7.8</t>
  </si>
  <si>
    <t>Expanded Polyurethane - 1 in. R6.3</t>
  </si>
  <si>
    <t>Expanded Polyurethane - 1/2 in. R3.1</t>
  </si>
  <si>
    <t>Expanded Polyurethane - 2 in. R12.6</t>
  </si>
  <si>
    <t>Expanded Polyurethane - 3/4 in. R4.7</t>
  </si>
  <si>
    <t>Extruded Polystyrene - XPS - 1 1/2 in. R7.50</t>
  </si>
  <si>
    <t>Extruded Polystyrene - XPS - 1 1/4 in. R6.25</t>
  </si>
  <si>
    <t>Extruded Polystyrene - XPS - 1 3/4 in. R8.75</t>
  </si>
  <si>
    <t>Extruded Polystyrene - XPS - 1 7/8 in. R9.37</t>
  </si>
  <si>
    <t>Extruded Polystyrene - XPS - 1 in. R5.00</t>
  </si>
  <si>
    <t>Extruded Polystyrene - XPS - 1/2 in. R2.50</t>
  </si>
  <si>
    <t>Extruded Polystyrene - XPS - 1/4 in. R1.25</t>
  </si>
  <si>
    <t>Extruded Polystyrene - XPS - 2 1/2 in. R12.50</t>
  </si>
  <si>
    <t>Extruded Polystyrene - XPS - 2 in. R10.00</t>
  </si>
  <si>
    <t>Extruded Polystyrene - XPS - 3 1/2 in. R17.50</t>
  </si>
  <si>
    <t>Extruded Polystyrene - XPS - 3 in. R15.00</t>
  </si>
  <si>
    <t>Extruded Polystyrene - XPS - 3/4 in. R3.75</t>
  </si>
  <si>
    <t>Extruded Polystyrene - XPS - 4 1/2 in. R22.50</t>
  </si>
  <si>
    <t>Extruded Polystyrene - XPS - 4 in. R20.00</t>
  </si>
  <si>
    <t>Extruded Polystyrene - XPS - 5 1/2 in. R27.50</t>
  </si>
  <si>
    <t>Extruded Polystyrene - XPS - 5 in. R25.00</t>
  </si>
  <si>
    <t>Extruded Polystyrene - XPS - 6 1/2 in. R32.50</t>
  </si>
  <si>
    <t>Extruded Polystyrene - XPS - 6 in. R30.00</t>
  </si>
  <si>
    <t>Extruded Polystyrene - XPS - 8 1/2 in. R42.50</t>
  </si>
  <si>
    <t>Extruded Polystyrene - XPS - 8 in. R40.00</t>
  </si>
  <si>
    <t>F04 Wall air space resistance</t>
  </si>
  <si>
    <t>AirGap</t>
  </si>
  <si>
    <t>F05 Ceiling air space resistance</t>
  </si>
  <si>
    <t>F08 Metal surface</t>
  </si>
  <si>
    <t>F16 Acoustic tile</t>
  </si>
  <si>
    <t>Fiber cement board - 63 lb/ft3 - 1/3 in.</t>
  </si>
  <si>
    <t>Bldg Board and Siding</t>
  </si>
  <si>
    <t>Fiber cement board - 88 lb/ft3 - 1/2 in.</t>
  </si>
  <si>
    <t>Fiber cement board - 88 lb/ft3 - 1/3 in.</t>
  </si>
  <si>
    <t>Fiberboard sheathing - 1/2 in.</t>
  </si>
  <si>
    <t>Fixed Window 2.00/0.40/0.31</t>
  </si>
  <si>
    <t>SimpleGlazing</t>
  </si>
  <si>
    <t>Fixed Window 2.00/0.45/0.35</t>
  </si>
  <si>
    <t>Fixed Window 2.30/0.40/0.31</t>
  </si>
  <si>
    <t>Fixed Window 2.56/0.45/0.35</t>
  </si>
  <si>
    <t>Fixed Window 2.62/0.30/0.21</t>
  </si>
  <si>
    <t>Fixed Window 2.67/0.30/0.21</t>
  </si>
  <si>
    <t>Fixed Window 2.96/0.39/0.31</t>
  </si>
  <si>
    <t>Fixed Window 2.96/0.49/0.41</t>
  </si>
  <si>
    <t>Fixed Window 2.96/0.62/0.54</t>
  </si>
  <si>
    <t>Fixed Window 3.12/0.40/0.31</t>
  </si>
  <si>
    <t>Fixed Window 3.24/0.25/0.16</t>
  </si>
  <si>
    <t>Fixed Window 3.24/0.39/0.31</t>
  </si>
  <si>
    <t>Fixed Window 3.24/0.49/0.41</t>
  </si>
  <si>
    <t>Fixed Window 3.35/0.36/0.27</t>
  </si>
  <si>
    <t>Fixed Window 3.35/0.39/0.31</t>
  </si>
  <si>
    <t>Fixed Window 3.53/0.41/0.32</t>
  </si>
  <si>
    <t>Fixed Window 3.69/0.25/0.16</t>
  </si>
  <si>
    <t>Fixed Window 3.69/0.70/0.60</t>
  </si>
  <si>
    <t>Fixed Window 3.81/0.39/0.27</t>
  </si>
  <si>
    <t>Fixed Window 3.81/0.49/0.38</t>
  </si>
  <si>
    <t>Fixed Window 4.09/0.26/0.13</t>
  </si>
  <si>
    <t>Fixed Window 4.09/0.36/0.23</t>
  </si>
  <si>
    <t>Fixed Window 4.09/0.39/0.25</t>
  </si>
  <si>
    <t>Fixed Window 4.26/0.25/0.16</t>
  </si>
  <si>
    <t>Fixed Window 5.84/0.25/0.11</t>
  </si>
  <si>
    <t>Fixed Window 5.84/0.39/0.22</t>
  </si>
  <si>
    <t>Fixed Window 5.84/0.44/0.27</t>
  </si>
  <si>
    <t>Fixed Window 5.84/0.54/0.38</t>
  </si>
  <si>
    <t>Fixed Window 5.84/0.61/0.47</t>
  </si>
  <si>
    <t>Fixed Window 5.84/0.70/0.60</t>
  </si>
  <si>
    <t>G01 13mm gypsum board</t>
  </si>
  <si>
    <t>G01a 19mm gypsum board</t>
  </si>
  <si>
    <t>G05 25mm wood</t>
  </si>
  <si>
    <t>Gap_1_W_0_0018</t>
  </si>
  <si>
    <t>Gap_1_W_0_0024</t>
  </si>
  <si>
    <t>Gap_1_W_0_0025</t>
  </si>
  <si>
    <t>Gap_1_W_0_0032</t>
  </si>
  <si>
    <t>Gap_1_W_0_0038</t>
  </si>
  <si>
    <t>Gap_1_W_0_0042</t>
  </si>
  <si>
    <t>Gap_1_W_0_0043</t>
  </si>
  <si>
    <t>Glass fiber batt - 10 in. R30 (CEC Default)</t>
  </si>
  <si>
    <t>Insulation Batt</t>
  </si>
  <si>
    <t>Glass fiber batt - 12 in. R38 (CEC Default)</t>
  </si>
  <si>
    <t>Glass fiber batt - 3 1/2 in. R11 (CEC Default)</t>
  </si>
  <si>
    <t>Glass fiber batt - 3 1/2 in. R13 (CEC Default)</t>
  </si>
  <si>
    <t>Glass fiber batt - 3 1/2 in. R15 (CEC Default)</t>
  </si>
  <si>
    <t>Glass fiber batt - 4 1/2 in.</t>
  </si>
  <si>
    <t>Glass fiber batt - 4 in.</t>
  </si>
  <si>
    <t>Glass fiber batt - 5 1/2 in. R19 (CEC Default)</t>
  </si>
  <si>
    <t>Glass fiber batt - 5 1/2 in. R21 (CEC Default)</t>
  </si>
  <si>
    <t>Glass fiber batt - 5 in.</t>
  </si>
  <si>
    <t>Glass fiber batt - 6 1/2 in.</t>
  </si>
  <si>
    <t>Glass fiber batt - 6 in.</t>
  </si>
  <si>
    <t>Glass fiber batt - 7 1/4 in. R25 (CEC Default)</t>
  </si>
  <si>
    <t>Glass fiber batt - 7 1/4 in. R30 (CEC Default)</t>
  </si>
  <si>
    <t>Glass fiber batt - 8 1/4 in. R30C (CEC Default)</t>
  </si>
  <si>
    <t>Glass_2010F_LayerAvg</t>
  </si>
  <si>
    <t>Glass_2022F_LayerAvg</t>
  </si>
  <si>
    <t>Glass_2027F_LayerAvg</t>
  </si>
  <si>
    <t>Glass_2052_LayerAvg</t>
  </si>
  <si>
    <t>Glass_2175_LayerAvg</t>
  </si>
  <si>
    <t>GREEN 3MM</t>
  </si>
  <si>
    <t>GREEN 6MM</t>
  </si>
  <si>
    <t>GREY 6MM</t>
  </si>
  <si>
    <t>Ground_Floor_R11_T2013</t>
  </si>
  <si>
    <t>Ground_Floor_R17_T2013</t>
  </si>
  <si>
    <t>Ground_Floor_R22_T2013</t>
  </si>
  <si>
    <t>Gypsum Board - 1/2 in.</t>
  </si>
  <si>
    <t>Gypsum Board - 1/2 in. CBES</t>
  </si>
  <si>
    <t>Gypsum Board - 3/4 in.</t>
  </si>
  <si>
    <t>Gypsum Board - 3/8 in.</t>
  </si>
  <si>
    <t>Gypsum Board - 5/8 in.</t>
  </si>
  <si>
    <t>Gypsum Or Plaster Board - 3/8 in.</t>
  </si>
  <si>
    <t>Gypsum partition block - 3 cells - 4 in. x 12 in. x 30 in. - 4 in.</t>
  </si>
  <si>
    <t>Gypsum partition block - 4 cells - 3 in. x 12 in. x 30 in. - 3 in.</t>
  </si>
  <si>
    <t>Gypsum partition block - solid - 3 in. x 12 in. x 30 in. - 3 in.</t>
  </si>
  <si>
    <t>Gypsum plaster - 80 lb/ft3 - 1/2 in.</t>
  </si>
  <si>
    <t>Gypsum plaster - 80 lb/ft3 - 5/8 in.</t>
  </si>
  <si>
    <t>Gypsum plaster - on metal lath 70 lb/ft3 - 3/4 in.</t>
  </si>
  <si>
    <t>Gypsum plaster - on metal lath 80 lb/ft3 - 3/4 in.</t>
  </si>
  <si>
    <t>Hard Board - 3/4 in.</t>
  </si>
  <si>
    <t>Hardboard - HDF - 50 lb/ft3 - 1/2 in.</t>
  </si>
  <si>
    <t>Hardboard - HDF - 50 lb/ft3 - 3/4 in.</t>
  </si>
  <si>
    <t>Hardboard - HDF - 50 lb/ft3 - 3/8 in.</t>
  </si>
  <si>
    <t>Hardboard - HDF - 50 lb/ft3 - 5/8 in.</t>
  </si>
  <si>
    <t>Hardwood - 1 in.</t>
  </si>
  <si>
    <t>Hardwood - 1/2 in.</t>
  </si>
  <si>
    <t>Hardwood - 3/4 in.</t>
  </si>
  <si>
    <t>HB Part. Brd - 3/4 in.</t>
  </si>
  <si>
    <t>HW CONCRETE</t>
  </si>
  <si>
    <t>HW CONCRETE 8 in</t>
  </si>
  <si>
    <t>I01 25mm insulation board</t>
  </si>
  <si>
    <t>I02 50mm insulation board</t>
  </si>
  <si>
    <t>IEAD NonRes Roof Insulation-1.76</t>
  </si>
  <si>
    <t>IEAD Roof Insulation R-3.47 IP</t>
  </si>
  <si>
    <t>Insulating Concrete Forms - 1 1/2 in. Polyurethane Ins. each side - concrete 6 in.</t>
  </si>
  <si>
    <t>ICF Wall</t>
  </si>
  <si>
    <t>Insulating Concrete Forms - 1 1/2 in. Polyurethane Ins. each side - concrete 8 in.</t>
  </si>
  <si>
    <t>Insulating Concrete Forms - 2 1/2 in. EPS Ins. each side - concrete 6 in.</t>
  </si>
  <si>
    <t>Insulating Concrete Forms - 2 1/2 in. EPS Ins. each side - concrete 8 in.</t>
  </si>
  <si>
    <t>Insulating Concrete Forms - 2 in. EPS Ins. each side - concrete 6 in.</t>
  </si>
  <si>
    <t>Insulating Concrete Forms - 2 in. EPS Ins. each side - concrete 8 in.</t>
  </si>
  <si>
    <t>Insulating Concrete Forms - 2 in. Polyurethane Ins. each side - concrete 6 in.</t>
  </si>
  <si>
    <t>Insulating Concrete Forms - 2 in. Polyurethane Ins. each side - concrete 8 in.</t>
  </si>
  <si>
    <t>Insulating Concrete Forms - 2 in. XPS Ins. each side - concrete 6 in.</t>
  </si>
  <si>
    <t>Insulating Concrete Forms - 2 in. XPS Ins. each side - concrete 8 in.</t>
  </si>
  <si>
    <t>Insulating Concrete Forms - 3 in. EPS Ins. each side - concrete 6 in.</t>
  </si>
  <si>
    <t>Insulating Concrete Forms - 3 in. EPS Ins. each side - concrete 8 in.</t>
  </si>
  <si>
    <t>Insulating Concrete Forms - 3 in. XPS Ins. each side - concrete 6 in.</t>
  </si>
  <si>
    <t>Insulating Concrete Forms - 3 in. XPS Ins. each side - concrete 8 in.</t>
  </si>
  <si>
    <t>Insulating Concrete Forms - 4 1/2 in. Polyurethane Ins. each side - concrete 6 in.</t>
  </si>
  <si>
    <t>Insulating Concrete Forms - 4 1/2 in. Polyurethane Ins. each side - concrete 8 in.</t>
  </si>
  <si>
    <t>Insulating Concrete Forms - 4 in. EPS Ins. each side - concrete 6 in.</t>
  </si>
  <si>
    <t>Insulating Concrete Forms - 4 in. EPS Ins. each side - concrete 8 in.</t>
  </si>
  <si>
    <t>Insulating Concrete Forms - 4 in. XPS Ins. each side - concrete 6 in.</t>
  </si>
  <si>
    <t>Insulating Concrete Forms - 4 in. XPS Ins. each side - concrete 8 in.</t>
  </si>
  <si>
    <t>Insulation 1m</t>
  </si>
  <si>
    <t>Interior Wall Addi Insul</t>
  </si>
  <si>
    <t>Light Roof - 2/5 in.</t>
  </si>
  <si>
    <t>Linoleum/cork tile - 1/4 in.</t>
  </si>
  <si>
    <t>LoE CLEAR 6MM</t>
  </si>
  <si>
    <t>LoE SPEC SEL CLEAR 3MM</t>
  </si>
  <si>
    <t>LoE SPEC SEL CLEAR 6MM Rev</t>
  </si>
  <si>
    <t>LoE SPEC SEL TINT 6MM</t>
  </si>
  <si>
    <t>LoE TINT 6MM</t>
  </si>
  <si>
    <t>Loose fill - Mineral fiber - 2 lb/ft3 - 13 3/4 in.</t>
  </si>
  <si>
    <t>Insulation Loose Fill</t>
  </si>
  <si>
    <t>Loose fill - Mineral fiber - 2 lb/ft3 - 4 in.</t>
  </si>
  <si>
    <t>Loose fill - Mineral fiber - 2 lb/ft3 - 6 1/2 in.</t>
  </si>
  <si>
    <t>Loose fill - Mineral fiber - 2 lb/ft3 - 7 1/2 in.</t>
  </si>
  <si>
    <t>Loose fill - Mineral fiber - 2 lb/ft3 - 8 1/4 in.</t>
  </si>
  <si>
    <t>Loose fill - Mineral fiber - closed sidewalls - 3 1/2 in.</t>
  </si>
  <si>
    <t>M01 100mm brick</t>
  </si>
  <si>
    <t>M11 100mm lightweight concrete</t>
  </si>
  <si>
    <t>M15 200mm heavyweight concrete</t>
  </si>
  <si>
    <t>Maple - 1 in.</t>
  </si>
  <si>
    <t>Mass NonRes Wall Insulation-0.43</t>
  </si>
  <si>
    <t>Mass Wall Insulation R-4.23 IP</t>
  </si>
  <si>
    <t>Mastic asphalt (heavy - 20% grit) - 1 in.</t>
  </si>
  <si>
    <t>MAT-CC05 4 HW CONCRETE</t>
  </si>
  <si>
    <t>MAT-CC05 8 HW CONCRETE</t>
  </si>
  <si>
    <t>MAT-SHEATH</t>
  </si>
  <si>
    <t>Metal Building Semi-Cond Wall Insulation-0.54</t>
  </si>
  <si>
    <t>Metal Building Wall Insulation R-4.14 IP</t>
  </si>
  <si>
    <t>Metal Deck - 1/16 in.</t>
  </si>
  <si>
    <t>Metal Decking</t>
  </si>
  <si>
    <t>Metal Framed Floor - 16inOC - 2x10 - R30 ins.</t>
  </si>
  <si>
    <t>Metal Framed Floor</t>
  </si>
  <si>
    <t>Metal</t>
  </si>
  <si>
    <t>Floor16inOC</t>
  </si>
  <si>
    <t>9_25in</t>
  </si>
  <si>
    <t>2x10</t>
  </si>
  <si>
    <t>Metal Framed Floor - 16inOC - 2x12 - R38 ins.</t>
  </si>
  <si>
    <t>11_25in</t>
  </si>
  <si>
    <t>2x12</t>
  </si>
  <si>
    <t>Metal Framed Floor - 16inOC - 2x6 - R0 ins.</t>
  </si>
  <si>
    <t>5_5in</t>
  </si>
  <si>
    <t>2x6</t>
  </si>
  <si>
    <t>Metal Framed Floor - 16inOC - 2x6 - R11 ins.</t>
  </si>
  <si>
    <t>Metal Framed Floor - 16inOC - 2x6 - R13 ins.</t>
  </si>
  <si>
    <t>Metal Framed Floor - 16inOC - 2x6 - R19 ins.</t>
  </si>
  <si>
    <t>Metal Framed Floor - 16inOC - 2x8 - R19 ins.</t>
  </si>
  <si>
    <t>7_25in</t>
  </si>
  <si>
    <t>2x8</t>
  </si>
  <si>
    <t>Metal Framed Floor - 16inOC - 2x8 - R22 ins.</t>
  </si>
  <si>
    <t>Metal Framed Floor - 24inOC - 2x10 - R30 ins.</t>
  </si>
  <si>
    <t>Floor24inOC</t>
  </si>
  <si>
    <t>Metal Framed Floor - 24inOC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</si>
  <si>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</si>
  <si>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</si>
  <si>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</si>
  <si>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</si>
  <si>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</si>
  <si>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</si>
  <si>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Roof - 16inOC - 2x10 - R25 ins.</t>
  </si>
  <si>
    <t>Metal Building Roof</t>
  </si>
  <si>
    <t>Roof16inOC</t>
  </si>
  <si>
    <t>9_25In</t>
  </si>
  <si>
    <t>Metal Framed Roof - 16inOC - 2x10 - R30 ins.</t>
  </si>
  <si>
    <t>Metal Framed Roof - 16inOC - 2x12 - R30 ins.</t>
  </si>
  <si>
    <t>11_25In</t>
  </si>
  <si>
    <t>Metal Framed Roof - 16inOC - 2x12 - R38 ins.</t>
  </si>
  <si>
    <t>Metal Framed Roof - 16inOC - 2x14 - R38 ins.</t>
  </si>
  <si>
    <t>13_25In</t>
  </si>
  <si>
    <t>2x14</t>
  </si>
  <si>
    <t>Metal Framed Roof - 16inOC - 2x4 - R11 ins.</t>
  </si>
  <si>
    <t>3_5In</t>
  </si>
  <si>
    <t>2x4</t>
  </si>
  <si>
    <t>Metal Framed Roof - 16inOC - 2x4 - R13 ins.</t>
  </si>
  <si>
    <t>Metal Framed Roof - 16inOC - 2x4 - R15 ins.</t>
  </si>
  <si>
    <t>Metal Framed Roof - 16inOC - 2x4 - R19 ins.</t>
  </si>
  <si>
    <t>Metal Framed Roof - 16inOC - 2x6 - R11 ins.</t>
  </si>
  <si>
    <t>5_5In</t>
  </si>
  <si>
    <t>Metal Framed Roof - 16inOC - 2x6 - R13 ins.</t>
  </si>
  <si>
    <t>Metal Framed Roof - 16inOC - 2x6 - R15 ins.</t>
  </si>
  <si>
    <t>Metal Framed Roof - 16inOC - 2x6 - R19 ins.</t>
  </si>
  <si>
    <t>Metal Framed Roof - 16inOC - 2x8 - R19 ins.</t>
  </si>
  <si>
    <t>7_25In</t>
  </si>
  <si>
    <t>Metal Framed Roof - 16inOC - 2x8 - R21 ins.</t>
  </si>
  <si>
    <t>Metal Framed Roof - 24inOC - 2x10 - R25 ins.</t>
  </si>
  <si>
    <t>Roof24inOC</t>
  </si>
  <si>
    <t>Metal Framed Roof - 24inOC - 2x10 - R30 ins.</t>
  </si>
  <si>
    <t>Metal Framed Roof - 24inOC - 2x12 - R30 ins.</t>
  </si>
  <si>
    <t>Metal Framed Roof - 24inOC - 2x12 - R38 ins.</t>
  </si>
  <si>
    <t>Metal Framed Roof - 24inOC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</si>
  <si>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</si>
  <si>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</si>
  <si>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</si>
  <si>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</si>
  <si>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</si>
  <si>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</si>
  <si>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</si>
  <si>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</si>
  <si>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</si>
  <si>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</si>
  <si>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Wall - 16inOC - 2x4 - R0 ins.</t>
  </si>
  <si>
    <t>Metal Framed Wall</t>
  </si>
  <si>
    <t>Wall16inOC</t>
  </si>
  <si>
    <t>3_5in</t>
  </si>
  <si>
    <t>Metal Framed Wall - 16inOC - 2x4 - R11 ins.</t>
  </si>
  <si>
    <t>Metal Framed Wall - 16inOC - 2x4 - R13 ins.</t>
  </si>
  <si>
    <t>Metal Framed Wall - 16inOC - 2x4 - R15 ins.</t>
  </si>
  <si>
    <t>Metal Framed Wall - 16inOC - 2x4 - R5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</si>
  <si>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</si>
  <si>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</si>
  <si>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</si>
  <si>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</si>
  <si>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</si>
  <si>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</si>
  <si>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</si>
  <si>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Wall24inOC</t>
  </si>
  <si>
    <t>Metal Framed Wall - 24inOC - 2x4 - R11 ins.</t>
  </si>
  <si>
    <t>Metal Framed Wall - 24inOC - 2x4 - R13 ins.</t>
  </si>
  <si>
    <t>Metal Framed Wall - 24inOC - 2x4 - R15 ins.</t>
  </si>
  <si>
    <t>Metal Framed Wall - 24inOC - 2x4 - R5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</si>
  <si>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</si>
  <si>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</si>
  <si>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</si>
  <si>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</si>
  <si>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</si>
  <si>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</si>
  <si>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Insulated Panels - 2 1/2 in.</t>
  </si>
  <si>
    <t>Metal Insulated Panel Wall</t>
  </si>
  <si>
    <t>Metal Insulated Panels - 2 in.</t>
  </si>
  <si>
    <t>Metal Insulated Panels - 3 in.</t>
  </si>
  <si>
    <t>Metal Insulated Panels - 4 in.</t>
  </si>
  <si>
    <t>Metal Insulated Panels - 5 in.</t>
  </si>
  <si>
    <t>Metal Insulated Panels - 6 in.</t>
  </si>
  <si>
    <t>Metal Roof Insulation R-5.21 IP</t>
  </si>
  <si>
    <t>Metal Roof Surface</t>
  </si>
  <si>
    <t>Metal Roof Surface - Cool Roof</t>
  </si>
  <si>
    <t>From LA city ordinance</t>
  </si>
  <si>
    <t>Metal Roof Surface - Highly Reflective</t>
  </si>
  <si>
    <t>Metal Roofing</t>
  </si>
  <si>
    <t>Metal Roofing - Cool Roof</t>
  </si>
  <si>
    <t>Metal Roofing - Highly Reflective</t>
  </si>
  <si>
    <t>Metal Screw Down Roof - No Thrml Blk - R10 ins.</t>
  </si>
  <si>
    <t>RoofMetalScrewDown</t>
  </si>
  <si>
    <t>NA</t>
  </si>
  <si>
    <t>Metal Screw Down Roof - No Thrml Blk - R11 ins.</t>
  </si>
  <si>
    <t>Metal Screw Down Roof - No Thrml Blk - R13ins.</t>
  </si>
  <si>
    <t>Metal Screw Down Roof - No Thrml Blk - R16 ins.</t>
  </si>
  <si>
    <t>Metal Screw Down Roof - No Thrml Blk - R19 ins.</t>
  </si>
  <si>
    <t>Metal Semi-Cond Roof Insulation-1.05</t>
  </si>
  <si>
    <t>Metal Siding</t>
  </si>
  <si>
    <t>Metal Siding - 1/16 in.</t>
  </si>
  <si>
    <t>Metal Standing Seam - 1/16 in.</t>
  </si>
  <si>
    <t>Metal Standing Seam - 1/16 in. CBES</t>
  </si>
  <si>
    <t>Metal Standing Seam Roof - Thrml Blk - Dbl Ins. Layer - R10 + R10 Ins.</t>
  </si>
  <si>
    <t>RoofMetalStandingSeam</t>
  </si>
  <si>
    <t>Metal Standing Seam Roof - Thrml Blk - Dbl Ins. Layer - R10 + R11 Ins.</t>
  </si>
  <si>
    <t>Metal Standing Seam Roof - Thrml Blk - Dbl Ins. Layer - R10 + R13 Ins.</t>
  </si>
  <si>
    <t>Metal Standing Seam Roof - Thrml Blk - Dbl Ins. Layer - R10 + R19 Ins.</t>
  </si>
  <si>
    <t>Metal Standing Seam Roof - Thrml Blk - Dbl Ins. Layer - R11 + R11 Ins.</t>
  </si>
  <si>
    <t>Metal Standing Seam Roof - Thrml Blk - Dbl Ins. Layer - R11 + R13 Ins.</t>
  </si>
  <si>
    <t>Metal Standing Seam Roof - Thrml Blk - Dbl Ins. Layer - R11 + R19 Ins.</t>
  </si>
  <si>
    <t>Metal Standing Seam Roof - Thrml Blk - Dbl Ins. Layer - R13 + R13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</si>
  <si>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</si>
  <si>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</si>
  <si>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</si>
  <si>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</si>
  <si>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RoofMetalStandingSeamFilledCavity</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</si>
  <si>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</si>
  <si>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</si>
  <si>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</si>
  <si>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</si>
  <si>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</si>
  <si>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R6 ins.</t>
  </si>
  <si>
    <t>Metal Surface</t>
  </si>
  <si>
    <t>Mortar - Cement - 1 3/4 in.</t>
  </si>
  <si>
    <t>Mortar - Cement - 1 in.</t>
  </si>
  <si>
    <t>NACM_Carpet 3/4in</t>
  </si>
  <si>
    <t>NACM_Concrete 4in_140lb/ft3</t>
  </si>
  <si>
    <t>NACM_Gypsum Board 5/8in</t>
  </si>
  <si>
    <t>Nonres_Floor_Insulation</t>
  </si>
  <si>
    <t>Oak - 1 in.</t>
  </si>
  <si>
    <t>OSB - Oriented Strand Board - 1/2 in.</t>
  </si>
  <si>
    <t>OSB - Oriented Strand Board - 3/4 in.</t>
  </si>
  <si>
    <t>OSB - Oriented Strand Board - 5/8 in.</t>
  </si>
  <si>
    <t>Perlite board - 1 1/2 in. R3.8</t>
  </si>
  <si>
    <t>Perlite board - 1 in. R2.5</t>
  </si>
  <si>
    <t>Perlite board - 2 in. R5.0</t>
  </si>
  <si>
    <t>Perlite board - 3/4 in. R1.9</t>
  </si>
  <si>
    <t>Perlite plaster - 25 lb/ft3 - 1/2 in.</t>
  </si>
  <si>
    <t>Perlite plaster - 38 lb/ft3 - 1/2 in.</t>
  </si>
  <si>
    <t>Pine (oven-dried) - 1 in.</t>
  </si>
  <si>
    <t>Plaster/Sand Aggregate - 1 in.</t>
  </si>
  <si>
    <t>Plywood - 1 1/2 in.</t>
  </si>
  <si>
    <t>Plywood - 1 1/4 in.</t>
  </si>
  <si>
    <t>Plywood - 1 in.</t>
  </si>
  <si>
    <t>Plywood - 1/2 in.</t>
  </si>
  <si>
    <t>Plywood - 1/4 in.</t>
  </si>
  <si>
    <t>Plywood - 3/4 in.</t>
  </si>
  <si>
    <t>Plywood - 3/8 in.</t>
  </si>
  <si>
    <t>Plywood - 5/8 in.</t>
  </si>
  <si>
    <t>Plywood - 5/8 in. CBES</t>
  </si>
  <si>
    <t>Pulpboard or paper plaster - 1/2 in.</t>
  </si>
  <si>
    <t>PYR B CLEAR 3MM</t>
  </si>
  <si>
    <t>PYR B CLEAR 6MM</t>
  </si>
  <si>
    <t>R_R30</t>
  </si>
  <si>
    <t>R_R38</t>
  </si>
  <si>
    <t>R_T24_2013_24.86</t>
  </si>
  <si>
    <t>R-24 Batt Wall - 8 in. R24</t>
  </si>
  <si>
    <t>R1_R14.20</t>
  </si>
  <si>
    <t>R2_R12.90</t>
  </si>
  <si>
    <t>R3_R17.74</t>
  </si>
  <si>
    <t>R4_R20.28</t>
  </si>
  <si>
    <t>Rammed Earth</t>
  </si>
  <si>
    <t>CEC</t>
  </si>
  <si>
    <t>Insulation Other</t>
  </si>
  <si>
    <t>REF A CLEAR LO 6MM</t>
  </si>
  <si>
    <t>REF A CLEAR MID 6MM</t>
  </si>
  <si>
    <t>REF A TINT MID 6MM</t>
  </si>
  <si>
    <t>REF B CLEAR HI 6MM</t>
  </si>
  <si>
    <t>REF B CLEAR LO 6MM</t>
  </si>
  <si>
    <t>REF B TINT HI 6MM</t>
  </si>
  <si>
    <t>REF B TINT MID 6MM</t>
  </si>
  <si>
    <t>REF C CLEAR HI 6MM</t>
  </si>
  <si>
    <t>REF C CLEAR MID 6MM</t>
  </si>
  <si>
    <t>REF D CLEAR 6MM</t>
  </si>
  <si>
    <t>REF D TINT 6MM</t>
  </si>
  <si>
    <t>Roof Gravel - 1 in.</t>
  </si>
  <si>
    <t>Roof Gravel - 1/2 in.</t>
  </si>
  <si>
    <t>Roof Insulation [18]</t>
  </si>
  <si>
    <t>Roof Membrane</t>
  </si>
  <si>
    <t>Roof Membrane - Cool Roof</t>
  </si>
  <si>
    <t>Roof Membrane - Highly Reflective</t>
  </si>
  <si>
    <t>Roofing felt - 1/8 in.</t>
  </si>
  <si>
    <t>Rubber tile - 1 in.</t>
  </si>
  <si>
    <t>Sand aggregate - 1/2 in.</t>
  </si>
  <si>
    <t>Sand aggregate - 3/4 in.</t>
  </si>
  <si>
    <t>Sand aggregate - 3/8 in.</t>
  </si>
  <si>
    <t>Sand aggregate - 5/8 in.</t>
  </si>
  <si>
    <t>Sand aggregate on metal lath - 3/4 in.</t>
  </si>
  <si>
    <t>Shingles - Asbestos cement - lapped - 1/4 in.</t>
  </si>
  <si>
    <t>Shingles - Asphalt roll siding - 1/4 in.</t>
  </si>
  <si>
    <t>Shingles - Wood - 16 in. - 7 1/2 in. exposure - 1/2 in.</t>
  </si>
  <si>
    <t>Shingles - Wood - plus insulated backer board Siding - 5/16 in.</t>
  </si>
  <si>
    <t>Siding - Asphalt insulating siding - 1/2 in. bed - 1/2 in.</t>
  </si>
  <si>
    <t>Siding - Wood - bevel - 10 in. - lapped - 3/4 in.</t>
  </si>
  <si>
    <t>Simple Glazing</t>
  </si>
  <si>
    <t>SIPS - Crawl Space - R22 - Double 2x Spline - 6 1/2 in.</t>
  </si>
  <si>
    <t>SIPS Floor</t>
  </si>
  <si>
    <t>SIPS - Crawl Space - R22 - I Joist Spline - 6 1/2 in.</t>
  </si>
  <si>
    <t>SIPS - Crawl Space - R22 - Single 2x Spline - 6 1/2 in.</t>
  </si>
  <si>
    <t>SIPS - Crawl Space - R28 - Double 2x Spline - 8 1/4 in.</t>
  </si>
  <si>
    <t>SIPS - Crawl Space - R28 - I Joist Spline - 8 1/4 in.</t>
  </si>
  <si>
    <t>SIPS - Crawl Space - R28 - Single 2x Spline - 8 1/4 in.</t>
  </si>
  <si>
    <t>SIPS - Crawl Space - R33 - Double 2x Spline - 6 1/2 in.</t>
  </si>
  <si>
    <t>SIPS - Crawl Space - R33 - I Joist Spline - 6 1/2 in.</t>
  </si>
  <si>
    <t>SIPS - Crawl Space - R33 - Single 2x Spline - 6 1/2 in.</t>
  </si>
  <si>
    <t>SIPS - Crawl Space - R36 - Double 2x Spline - 10 1/4 in.</t>
  </si>
  <si>
    <t>SIPS - Crawl Space - R36 - I Joist Spline - 10 1/4 in.</t>
  </si>
  <si>
    <t>SIPS - Crawl Space - R36 - Single 2x Spline - 10 1/4 in.</t>
  </si>
  <si>
    <t>SIPS - No Crawl Space - R22 - Double 2x Spline - 6 1/2 in.</t>
  </si>
  <si>
    <t>SIPS - No Crawl Space - R22 - I Joist Spline - 6 1/2 in.</t>
  </si>
  <si>
    <t>SIPS - No Crawl Space - R22 - Single 2x Spline - 6 1/2 in.</t>
  </si>
  <si>
    <t>SIPS - No Crawl Space - R28 - Double 2x Spline - 8 1/4 in.</t>
  </si>
  <si>
    <t>SIPS - No Crawl Space - R28 - I Joist Spline - 8 1/4 in.</t>
  </si>
  <si>
    <t>SIPS - No Crawl Space - R28 - Single 2x Spline - 8 1/4 in.</t>
  </si>
  <si>
    <t>SIPS - No Crawl Space - R33 - Double 2x Spline - 6 1/2 in.</t>
  </si>
  <si>
    <t>SIPS - No Crawl Space - R33 - I Joist Spline - 6 1/2 in.</t>
  </si>
  <si>
    <t>SIPS - No Crawl Space - R33 - Single 2x Spline - 6 1/2 in.</t>
  </si>
  <si>
    <t>SIPS - No Crawl Space - R36 - Double 2x Spline - 10 1/4 in.</t>
  </si>
  <si>
    <t>SIPS - No Crawl Space - R36 - I Joist Spline - 10 1/4 in.</t>
  </si>
  <si>
    <t>SIPS - No Crawl Space - R36 - Single 2x Spline - 10 1/4 in.</t>
  </si>
  <si>
    <t>SIPS - R14 - Double 2x Spline - 4 1/2 in.</t>
  </si>
  <si>
    <t>SIPS Wall</t>
  </si>
  <si>
    <t>SIPS - R14 - I joist Spline - 4 1/2 in.</t>
  </si>
  <si>
    <t>SIPS - R14 - Metal Spline - 48 in.</t>
  </si>
  <si>
    <t>SIPS Roof</t>
  </si>
  <si>
    <t>SIPS - R14 - OSB Spline - 4 1/2 in.</t>
  </si>
  <si>
    <t>SIPS - R14 - Single 2x Spline - 4 1/2 in.</t>
  </si>
  <si>
    <t>SIPS - R18 - Double 2x Spline - 4 1/2 in.</t>
  </si>
  <si>
    <t>SIPS - R18 - I joist Spline - 4 1/2 in.</t>
  </si>
  <si>
    <t>SIPS - R18 - OSB Spline - 4 1/2 in.</t>
  </si>
  <si>
    <t>SIPS - R18 - Single 2x Spline - 4 1/2 in.</t>
  </si>
  <si>
    <t>SIPS - R22 - Double 2x Spline - 6 1/2 in.</t>
  </si>
  <si>
    <t>SIPS - R22 - I joist Spline - 6 1/2 in.</t>
  </si>
  <si>
    <t>SIPS - R22 - Metal Spline - 48 in.</t>
  </si>
  <si>
    <t>SIPS - R22 - OSB Spline - 6 1/2 in.</t>
  </si>
  <si>
    <t>SIPS - R22 - Single 2x Spline - 6 1/2 in.</t>
  </si>
  <si>
    <t>SIPS - R28 - Double 2x Spline - 8 1/2 in.</t>
  </si>
  <si>
    <t>SIPS - R28 - Double 2x Spline - 8 1/4 in.</t>
  </si>
  <si>
    <t>SIPS - R28 - I joist Spline - 8 1/2 in.</t>
  </si>
  <si>
    <t>SIPS - R28 - I joist Spline - 8 1/4 in.</t>
  </si>
  <si>
    <t>SIPS - R28 - Metal Spline - 48 in.</t>
  </si>
  <si>
    <t>SIPS - R28 - OSB Spline - 8 1/2 in.</t>
  </si>
  <si>
    <t>SIPS - R28 - OSB Spline - 8 1/4 in.</t>
  </si>
  <si>
    <t>SIPS - R28 - Single 2x Spline - 8 1/2 in.</t>
  </si>
  <si>
    <t>SIPS - R28 - Single 2x Spline - 8 1/4 in.</t>
  </si>
  <si>
    <t>SIPS - R33 - Double 2x Spline - 6 1/2 in.</t>
  </si>
  <si>
    <t>SIPS - R33 - I joist Spline - 6 1/2 in.</t>
  </si>
  <si>
    <t>SIPS - R33 - OSB Spline - 6 1/2 in.</t>
  </si>
  <si>
    <t>SIPS - R33 - Single 2x Spline - 6 1/2 in.</t>
  </si>
  <si>
    <t>SIPS - R36 - Double 2x Spline - 10 1/4 in.</t>
  </si>
  <si>
    <t>SIPS - R36 - I joist Spline - 10 1/4 in.</t>
  </si>
  <si>
    <t>SIPS - R36 - Metal Spline - 48 in.</t>
  </si>
  <si>
    <t>SIPS - R36 - OSB Spline - 10 1/4 in.</t>
  </si>
  <si>
    <t>SIPS - R36 - Single 2x Spline - 10 1/4 in.</t>
  </si>
  <si>
    <t>SIPS - R44 - Double 2x Spline - 12 1/4 in.</t>
  </si>
  <si>
    <t>SIPS - R44 - I joist Spline - 12 1/4 in.</t>
  </si>
  <si>
    <t>SIPS - R44 - OSB Spline - 12 1/4 in.</t>
  </si>
  <si>
    <t>SIPS - R44 - Single 2x Spline - 12 1/4 in.</t>
  </si>
  <si>
    <t>SIPS - R55 - Double 2x Spline - 10 1/4 in.</t>
  </si>
  <si>
    <t>SIPS - R55 - I joist Spline - 10 1/4 in.</t>
  </si>
  <si>
    <t>SIPS - R55 - OSB Spline - 10 1/4 in.</t>
  </si>
  <si>
    <t>SIPS - R55 - Single 2x Spline - 10 1/4 in.</t>
  </si>
  <si>
    <t>Skylight_Frame_Width_0.000_in</t>
  </si>
  <si>
    <t>Skylight_Frame_Width_0.334_in</t>
  </si>
  <si>
    <t>Skylight_Frame_Width_0.430_in</t>
  </si>
  <si>
    <t>Skylight_Frame_Width_0.709_in</t>
  </si>
  <si>
    <t>Skylight_Frame_Width_2.339_in</t>
  </si>
  <si>
    <t>Slate - 1/2 in.</t>
  </si>
  <si>
    <t>Slate or tile - 1/2 in.</t>
  </si>
  <si>
    <t>Spray applied - Cellulosic fiber - 4.6 lb/ft3 - 3 1/2 in.</t>
  </si>
  <si>
    <t>Insulation Spray Applied</t>
  </si>
  <si>
    <t>Spray applied - Cellulosic fiber - 4.6 lb/ft3 - 4 1/2 in.</t>
  </si>
  <si>
    <t>Spray applied - Cellulosic fiber - 4.6 lb/ft3 - 4 in.</t>
  </si>
  <si>
    <t>Spray applied - Cellulosic fiber - 4.6 lb/ft3 - 5 1/2 in.</t>
  </si>
  <si>
    <t>Spray applied - Cellulosic fiber - 4.6 lb/ft3 - 5 in.</t>
  </si>
  <si>
    <t>Spray applied - Cellulosic fiber - 4.6 lb/ft3 - 6 1/2 in.</t>
  </si>
  <si>
    <t>Spray applied - Cellulosic fiber - 4.6 lb/ft3 - 6 in.</t>
  </si>
  <si>
    <t>Spray applied - Glass fiber - 3.9 lb/ft3 - 3 1/2 in.</t>
  </si>
  <si>
    <t>Spray applied - Glass fiber - 3.9 lb/ft3 - 4 1/2 in.</t>
  </si>
  <si>
    <t>Spray applied - Glass fiber - 3.9 lb/ft3 - 4 in.</t>
  </si>
  <si>
    <t>Spray applied - Glass fiber - 3.9 lb/ft3 - 5 1/2 in.</t>
  </si>
  <si>
    <t>Spray applied - Glass fiber - 3.9 lb/ft3 - 5 in.</t>
  </si>
  <si>
    <t>Spray applied - Glass fiber - 3.9 lb/ft3 - 6 1/2 in.</t>
  </si>
  <si>
    <t>Spray applied - Glass fiber - 3.9 lb/ft3 - 6 in.</t>
  </si>
  <si>
    <t>Spray applied - Polyurethane foam - 0.5 lb/ft3 - 3 1/2 in.</t>
  </si>
  <si>
    <t>Spray applied - Polyurethane foam - 0.5 lb/ft3 - 4 1/2 in.</t>
  </si>
  <si>
    <t>Spray applied - Polyurethane foam - 0.5 lb/ft3 - 4 in.</t>
  </si>
  <si>
    <t>Spray applied - Polyurethane foam - 0.5 lb/ft3 - 5 1/2 in.</t>
  </si>
  <si>
    <t>Spray applied - Polyurethane foam - 0.5 lb/ft3 - 5 in.</t>
  </si>
  <si>
    <t>Spray applied - Polyurethane foam - 0.5 lb/ft3 - 6 1/2 in.</t>
  </si>
  <si>
    <t>Spray applied - Polyurethane foam - 0.5 lb/ft3 - 6 in.</t>
  </si>
  <si>
    <t>Spray applied - Polyurethane foam - 3.0 lb/ft3 - 3 1/2 in.</t>
  </si>
  <si>
    <t>Spray applied - Polyurethane foam - 3.0 lb/ft3 - 4 1/2 in.</t>
  </si>
  <si>
    <t>Spray applied - Polyurethane foam - 3.0 lb/ft3 - 4 in.</t>
  </si>
  <si>
    <t>Spray applied - Polyurethane foam - 3.0 lb/ft3 - 5 1/2 in.</t>
  </si>
  <si>
    <t>Spray applied - Polyurethane foam - 3.0 lb/ft3 - 5 in.</t>
  </si>
  <si>
    <t>Spray applied - Polyurethane foam - 3.0 lb/ft3 - 6 1/2 in.</t>
  </si>
  <si>
    <t>Spray applied - Polyurethane foam - 3.0 lb/ft3 - 6 in.</t>
  </si>
  <si>
    <t>Std Wood 6 in.</t>
  </si>
  <si>
    <t>Std Wood 6inch Furnishings</t>
  </si>
  <si>
    <t>Steel Frame NonRes Wall Insulation-0.73</t>
  </si>
  <si>
    <t>Steel Frame Wall Insulation R-1.02 IP</t>
  </si>
  <si>
    <t>Steel Frame/Cavity</t>
  </si>
  <si>
    <t>Stone - 1 in.</t>
  </si>
  <si>
    <t>Straw Bale - Int and Ext Stucco - 18 in.</t>
  </si>
  <si>
    <t>Straw Bale Wall</t>
  </si>
  <si>
    <t>Structural Glazing - Double glass with no low e coatings - No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</si>
  <si>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</si>
  <si>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</si>
  <si>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</si>
  <si>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</si>
  <si>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</si>
  <si>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Double glass with no low e coatings - R4 Ins.</t>
  </si>
  <si>
    <t>Structural Glazing - Double glass with no low e coatings - R7 Ins.</t>
  </si>
  <si>
    <t>Structural Glazing - Single glass pane. stone. or metal pane - No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</si>
  <si>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</si>
  <si>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</si>
  <si>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</si>
  <si>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</si>
  <si>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</si>
  <si>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Single glass pane. stone. or metal pane - R4 Ins.</t>
  </si>
  <si>
    <t>Structural Glazing - Single glass pane. stone. or metal pane - R7 Ins.</t>
  </si>
  <si>
    <t>Structural Glazing - Triple or low e glass - No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</si>
  <si>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</si>
  <si>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</si>
  <si>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</si>
  <si>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</si>
  <si>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</si>
  <si>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Structural Glazing - Triple or low e glass - R4 Ins.</t>
  </si>
  <si>
    <t>Structural Glazing - Triple or low e glass - R7 Ins.</t>
  </si>
  <si>
    <t>Stucco - 3/8 in.</t>
  </si>
  <si>
    <t>Stucco - 7/8 in.</t>
  </si>
  <si>
    <t>Stucco - 7/8 in. CBES</t>
  </si>
  <si>
    <t>Synthetic Stucco - EIFS finish - 1 in.</t>
  </si>
  <si>
    <t>Terrazzo - 1 in.</t>
  </si>
  <si>
    <t>Test</t>
  </si>
  <si>
    <t>Wood siding - 1/2 in.</t>
  </si>
  <si>
    <t>Theoretical Glass [167]</t>
  </si>
  <si>
    <t>Theoretical Glass [197]</t>
  </si>
  <si>
    <t>Theoretical Glass [202]</t>
  </si>
  <si>
    <t>Theoretical Glass [207]</t>
  </si>
  <si>
    <t>Theoretical Glass [216]</t>
  </si>
  <si>
    <t>Theoretical Glass [221]</t>
  </si>
  <si>
    <t>Theoretical Glass 297</t>
  </si>
  <si>
    <t>Theoretical Glass 347</t>
  </si>
  <si>
    <t>Tile Gap - 3/4 in.</t>
  </si>
  <si>
    <t>Typical Air Wall</t>
  </si>
  <si>
    <t>Typical Carpet Pad</t>
  </si>
  <si>
    <t>Typical Insulation</t>
  </si>
  <si>
    <t>U 0.52 SHGC 0.39 Simple Glazing</t>
  </si>
  <si>
    <t>U 0.52 SHGC 0.49 Simple Glazing</t>
  </si>
  <si>
    <t>U 0.52 SHGC 0.615 Simple Glazing</t>
  </si>
  <si>
    <t>U 0.58 SHGC 0.19 Simple Glazing</t>
  </si>
  <si>
    <t>U 0.58 SHGC 0.36 Simple Glazing</t>
  </si>
  <si>
    <t>U 0.59 SHGC 0.36 Simple Glazing</t>
  </si>
  <si>
    <t>U 0.59 SHGC 0.39 Simple Glazing</t>
  </si>
  <si>
    <t>U 0.61 SHGC 0.77 Simple Glazing</t>
  </si>
  <si>
    <t>U 0.62 SHGC 0.41 Simple Glazing</t>
  </si>
  <si>
    <t>U 0.65 SHGC 0.35 Simple Glazing</t>
  </si>
  <si>
    <t>U 0.69 SHGC 0.19 Simple Glazing</t>
  </si>
  <si>
    <t>U 0.69 SHGC 0.36 Simple Glazing</t>
  </si>
  <si>
    <t>U 0.69 SHGC 0.39 Simple Glazing</t>
  </si>
  <si>
    <t>U 0.69 SHGC 0.49 Simple Glazing</t>
  </si>
  <si>
    <t>U 0.69 SHGC 0.64 Simple Glazing</t>
  </si>
  <si>
    <t>U 0.69 SHGC 0.68 Simple Glazing</t>
  </si>
  <si>
    <t>U 0.72 SHGC 0.25 Simple Glazing</t>
  </si>
  <si>
    <t>U 0.72 SHGC 0.36 Simple Glazing</t>
  </si>
  <si>
    <t>U 0.72 SHGC 0.39 Simple Glazing</t>
  </si>
  <si>
    <t>U 0.74 SHGC 0.55 Simple Glazing</t>
  </si>
  <si>
    <t>U 0.74 SHGC 0.65 Simple Glazing</t>
  </si>
  <si>
    <t>U 0.75 SHGC 0.35 Simple Glazing</t>
  </si>
  <si>
    <t>U 0.81 SHGC 0.65 Simple Glazing</t>
  </si>
  <si>
    <t>U 0.85 SHGC 0.65 Simple Glazing</t>
  </si>
  <si>
    <t>U 0.87 SHGC 0.58 Simple Glazing</t>
  </si>
  <si>
    <t>U 0.87 SHGC 0.71 Simple Glazing</t>
  </si>
  <si>
    <t>U 0.87 SHGC 0.77 Simple Glazing</t>
  </si>
  <si>
    <t>U 0.98 SHGC 0.19 Simple Glazing</t>
  </si>
  <si>
    <t>U 0.98 SHGC 0.36 Simple Glazing</t>
  </si>
  <si>
    <t>U 1.10 SHGC 0.62 Simple Glazing</t>
  </si>
  <si>
    <t>U 1.10 SHGC 0.77 Simple Glazing</t>
  </si>
  <si>
    <t>U 1.15 SHGC 0.77 Simple Glazing</t>
  </si>
  <si>
    <t>U 1.17 SHGC 0.19 Simple Glazing</t>
  </si>
  <si>
    <t>U 1.17 SHGC 0.36 Simple Glazing</t>
  </si>
  <si>
    <t>U 1.17 SHGC 0.39 Simple Glazing</t>
  </si>
  <si>
    <t>U 1.17 SHGC 0.49 Simple Glazing</t>
  </si>
  <si>
    <t>U 1.17 SHGC 0.64 Simple Glazing</t>
  </si>
  <si>
    <t>U 1.17 SHGC 0.68 Simple Glazing</t>
  </si>
  <si>
    <t>U 1.22 SHGC 0.25 Simple Glazing</t>
  </si>
  <si>
    <t>U 1.22 SHGC 0.54 Simple Glazing</t>
  </si>
  <si>
    <t>U 1.30 SHGC 0.27 Simple Glazing</t>
  </si>
  <si>
    <t>U 1.30 SHGC 0.34 Simple Glazing</t>
  </si>
  <si>
    <t>U 1.30 SHGC 0.62 Simple Glazing</t>
  </si>
  <si>
    <t>U 1.30 SHGC 0.65 Simple Glazing</t>
  </si>
  <si>
    <t>U 1.36 SHGC 0.19 Simple Glazing</t>
  </si>
  <si>
    <t>U 1.36 SHGC 0.36 Simple Glazing</t>
  </si>
  <si>
    <t>U 1.36 SHGC 0.39 Simple Glazing</t>
  </si>
  <si>
    <t>U 1.36 SHGC 0.61 Simple Glazing</t>
  </si>
  <si>
    <t>U 1.70 SHGC 0.36 Simple Glazing</t>
  </si>
  <si>
    <t>U 1.80 SHGC 0.36 Simple Glazing</t>
  </si>
  <si>
    <t>U 1.90 SHGC 0.27 Simple Glazing</t>
  </si>
  <si>
    <t>U 1.90 SHGC 0.34 Simple Glazing</t>
  </si>
  <si>
    <t>U 1.90 SHGC 0.39 Simple Glazing</t>
  </si>
  <si>
    <t>U 1.90 SHGC 0.65 Simple Glazing</t>
  </si>
  <si>
    <t>U 1.98 SHGC 0.16 Simple Glazing</t>
  </si>
  <si>
    <t>U 1.98 SHGC 0.19 Simple Glazing</t>
  </si>
  <si>
    <t>U 1.98 SHGC 0.36 Simple Glazing</t>
  </si>
  <si>
    <t>U 1.98 SHGC 0.39 Simple Glazing</t>
  </si>
  <si>
    <t>U 1.98 SHGC 0.61 Simple Glazing</t>
  </si>
  <si>
    <t>U0.47_SHGC_0.49_SimpleGlazing_Window_05</t>
  </si>
  <si>
    <t>U0.47_SHGC0.46_SimpleGlazing_Window_07</t>
  </si>
  <si>
    <t>U0.47_SHGC0.47_SimpleGlazing_Window_06</t>
  </si>
  <si>
    <t>U0.47_SHGC0.47_SimpleGlazing_Window_11</t>
  </si>
  <si>
    <t>U0.47_SHGC0.5_SimpleGlazing_Window_03</t>
  </si>
  <si>
    <t>U0.77_SHGC_0.77_SimpleGlazing_Window_02</t>
  </si>
  <si>
    <t>U0.77_SHGC0.5_SimpleGlazing_Window_09</t>
  </si>
  <si>
    <t>U0.77_SHGC0.61_SimpleGlazing_Window_08</t>
  </si>
  <si>
    <t>U0.77_SHGC0.62_SimpleGlazing_Window_04</t>
  </si>
  <si>
    <t>U1.23_SHGC0.5_SimpleGlazing_Window_12</t>
  </si>
  <si>
    <t>U1.23_SHGC0.82_SimpleGlazing_Window_01</t>
  </si>
  <si>
    <t>U1.23_SHGC0.82_SimpleGlazing_Window_10</t>
  </si>
  <si>
    <t>Vapor permeable felt - 1/8 in.</t>
  </si>
  <si>
    <t>Vapor seal - 2 layers of mopped 15 lb felt - 1/4 in.</t>
  </si>
  <si>
    <t>Vapor seal - plastic film - 1/16 in.</t>
  </si>
  <si>
    <t>Vermiculite aggregate - 45 lb/ft3 - 1/2 in.</t>
  </si>
  <si>
    <t>W_m1_R15</t>
  </si>
  <si>
    <t>W_m2_R19</t>
  </si>
  <si>
    <t>W_m3_R21</t>
  </si>
  <si>
    <t>W_T24_2013_R13.99</t>
  </si>
  <si>
    <t>W1_R8.60</t>
  </si>
  <si>
    <t>W2_R11.13</t>
  </si>
  <si>
    <t>W3_R11.36</t>
  </si>
  <si>
    <t>W4_R12.62</t>
  </si>
  <si>
    <t>Wall Insulation [31]</t>
  </si>
  <si>
    <t>Wood - 1 in.</t>
  </si>
  <si>
    <t>Wood - 1/2 in.</t>
  </si>
  <si>
    <t>Wood - 2 in.</t>
  </si>
  <si>
    <t>Wood - 4 in.</t>
  </si>
  <si>
    <t>Wood Frame NonRes Wall Insulation-0.73</t>
  </si>
  <si>
    <t>Wood Frame Wall Insulation R-1.61 IP</t>
  </si>
  <si>
    <t>Wood Framed Attic Floor - 16inOC - 2x10 - R11 ins.</t>
  </si>
  <si>
    <t>Wood Framed Attic Floor</t>
  </si>
  <si>
    <t>Wood</t>
  </si>
  <si>
    <t>Wood Framed Attic Floor - 16inOC - 2x10 - R13 ins.</t>
  </si>
  <si>
    <t>Wood Framed Attic Floor - 16inOC - 2x10 - R19 ins.</t>
  </si>
  <si>
    <t>Wood Framed Attic Floor - 16inOC - 2x10 - R21 ins.</t>
  </si>
  <si>
    <t>Wood Framed Attic Floor - 16inOC - 2x10 - R22 ins.</t>
  </si>
  <si>
    <t>Wood Framed Attic Floor - 16inOC - 2x10 - R25 ins.</t>
  </si>
  <si>
    <t>Wood Framed Attic Floor - 16inOC - 2x10 - R30 ins.</t>
  </si>
  <si>
    <t>Wood Framed Attic Floor - 16inOC - 2x10 - R38 ins.</t>
  </si>
  <si>
    <t>Wood Framed Attic Floor - 16inOC - 2x10 - R44 ins.</t>
  </si>
  <si>
    <t>Wood Framed Attic Floor - 16inOC - 2x10 - R49 ins.</t>
  </si>
  <si>
    <t>Wood Framed Attic Floor - 16inOC - 2x10 - R60 ins.</t>
  </si>
  <si>
    <t>Wood Framed Attic Floor - 16inOC - 2x12 - R11 ins.</t>
  </si>
  <si>
    <t>Wood Framed Attic Floor - 16inOC - 2x12 - R13 ins.</t>
  </si>
  <si>
    <t>Wood Framed Attic Floor - 16inOC - 2x12 - R19 ins.</t>
  </si>
  <si>
    <t>Wood Framed Attic Floor - 16inOC - 2x12 - R21 ins.</t>
  </si>
  <si>
    <t>Wood Framed Attic Floor - 16inOC - 2x12 - R22 ins.</t>
  </si>
  <si>
    <t>Wood Framed Attic Floor - 16inOC - 2x12 - R25 ins.</t>
  </si>
  <si>
    <t>Wood Framed Attic Floor - 16inOC - 2x12 - R30 ins.</t>
  </si>
  <si>
    <t>Wood Framed Attic Floor - 16inOC - 2x12 - R38 ins.</t>
  </si>
  <si>
    <t>Wood Framed Attic Floor - 16inOC - 2x12 - R44 ins.</t>
  </si>
  <si>
    <t>Wood Framed Attic Floor - 16inOC - 2x12 - R49 ins.</t>
  </si>
  <si>
    <t>Wood Framed Attic Floor - 16inOC - 2x12 - R60 ins.</t>
  </si>
  <si>
    <t>Wood Framed Attic Floor - 16inOC - 2x4 - R11 ins.</t>
  </si>
  <si>
    <t>Wood Framed Attic Floor - 16inOC - 2x4 - R13 ins.</t>
  </si>
  <si>
    <t>Wood Framed Attic Floor - 16inOC - 2x4 - R19 ins.</t>
  </si>
  <si>
    <t>Wood Framed Attic Floor - 16inOC - 2x4 - R21 ins.</t>
  </si>
  <si>
    <t>Wood Framed Attic Floor - 16inOC - 2x4 - R22 ins.</t>
  </si>
  <si>
    <t>Wood Framed Attic Floor - 16inOC - 2x4 - R25 ins.</t>
  </si>
  <si>
    <t>Wood Framed Attic Floor - 16inOC - 2x4 - R30 ins.</t>
  </si>
  <si>
    <t>Wood Framed Attic Floor - 16inOC - 2x4 - R38 ins.</t>
  </si>
  <si>
    <t>Wood Framed Attic Floor - 16inOC - 2x4 - R44 ins.</t>
  </si>
  <si>
    <t>Wood Framed Attic Floor - 16inOC - 2x4 - R49 ins.</t>
  </si>
  <si>
    <t>Wood Framed Attic Floor - 16inOC - 2x4 - R60 ins.</t>
  </si>
  <si>
    <t>Wood Framed Attic Floor - 16inOC - 2x6 - R11 ins.</t>
  </si>
  <si>
    <t>Wood Framed Attic Floor - 16inOC - 2x6 - R13 ins.</t>
  </si>
  <si>
    <t>Wood Framed Attic Floor - 16inOC - 2x6 - R19 ins.</t>
  </si>
  <si>
    <t>Wood Framed Attic Floor - 16inOC - 2x6 - R21 ins.</t>
  </si>
  <si>
    <t>Wood Framed Attic Floor - 16inOC - 2x6 - R22 ins.</t>
  </si>
  <si>
    <t>Wood Framed Attic Floor - 16inOC - 2x6 - R25 ins.</t>
  </si>
  <si>
    <t>Wood Framed Attic Floor - 16inOC - 2x6 - R30 ins.</t>
  </si>
  <si>
    <t>Wood Framed Attic Floor - 16inOC - 2x6 - R38 ins.</t>
  </si>
  <si>
    <t>Wood Framed Attic Floor - 16inOC - 2x6 - R44 ins.</t>
  </si>
  <si>
    <t>Wood Framed Attic Floor - 16inOC - 2x6 - R49 ins.</t>
  </si>
  <si>
    <t>Wood Framed Attic Floor - 16inOC - 2x6 - R60 ins.</t>
  </si>
  <si>
    <t>Wood Framed Attic Floor - 16inOC - 2x8 - R11 ins.</t>
  </si>
  <si>
    <t>Wood Framed Attic Floor - 16inOC - 2x8 - R13 ins.</t>
  </si>
  <si>
    <t>Wood Framed Attic Floor - 16inOC - 2x8 - R19 ins.</t>
  </si>
  <si>
    <t>Wood Framed Attic Floor - 16inOC - 2x8 - R21 ins.</t>
  </si>
  <si>
    <t>Wood Framed Attic Floor - 16inOC - 2x8 - R22 ins.</t>
  </si>
  <si>
    <t>Wood Framed Attic Floor - 16inOC - 2x8 - R25 ins.</t>
  </si>
  <si>
    <t>Wood Framed Attic Floor - 16inOC - 2x8 - R30 ins.</t>
  </si>
  <si>
    <t>Wood Framed Attic Floor - 16inOC - 2x8 - R38 ins.</t>
  </si>
  <si>
    <t>Wood Framed Attic Floor - 16inOC - 2x8 - R44 ins.</t>
  </si>
  <si>
    <t>Wood Framed Attic Floor - 16inOC - 2x8 - R49 ins.</t>
  </si>
  <si>
    <t>Wood Framed Attic Floor - 16inOC - 2x8 - R60 ins.</t>
  </si>
  <si>
    <t>Wood Framed Attic Floor - 24inOC - 2x10 - R11 ins.</t>
  </si>
  <si>
    <t>Wood Framed Attic Floor - 24inOC - 2x10 - R13 ins.</t>
  </si>
  <si>
    <t>Wood Framed Attic Floor - 24inOC - 2x10 - R19 ins.</t>
  </si>
  <si>
    <t>Wood Framed Attic Floor - 24inOC - 2x10 - R21 ins.</t>
  </si>
  <si>
    <t>Wood Framed Attic Floor - 24inOC - 2x10 - R22 ins.</t>
  </si>
  <si>
    <t>Wood Framed Attic Floor - 24inOC - 2x10 - R25 ins.</t>
  </si>
  <si>
    <t>Wood Framed Attic Floor - 24inOC - 2x10 - R30 ins.</t>
  </si>
  <si>
    <t>Wood Framed Attic Floor - 24inOC - 2x10 - R38 ins.</t>
  </si>
  <si>
    <t>Wood Framed Attic Floor - 24inOC - 2x10 - R44 ins.</t>
  </si>
  <si>
    <t>Wood Framed Attic Floor - 24inOC - 2x10 - R49 ins.</t>
  </si>
  <si>
    <t>Wood Framed Attic Floor - 24inOC - 2x10 - R60 ins.</t>
  </si>
  <si>
    <t>Wood Framed Attic Floor - 24inOC - 2x12 - R11 ins.</t>
  </si>
  <si>
    <t>Wood Framed Attic Floor - 24inOC - 2x12 - R13 ins.</t>
  </si>
  <si>
    <t>Wood Framed Attic Floor - 24inOC - 2x12 - R19 ins.</t>
  </si>
  <si>
    <t>Wood Framed Attic Floor - 24inOC - 2x12 - R21 ins.</t>
  </si>
  <si>
    <t>Wood Framed Attic Floor - 24inOC - 2x12 - R22 ins.</t>
  </si>
  <si>
    <t>Wood Framed Attic Floor - 24inOC - 2x12 - R25 ins.</t>
  </si>
  <si>
    <t>Wood Framed Attic Floor - 24inOC - 2x12 - R30 ins.</t>
  </si>
  <si>
    <t>Wood Framed Attic Floor - 24inOC - 2x12 - R38 ins.</t>
  </si>
  <si>
    <t>Wood Framed Attic Floor - 24inOC - 2x12 - R44 ins.</t>
  </si>
  <si>
    <t>Wood Framed Attic Floor - 24inOC - 2x12 - R49 ins.</t>
  </si>
  <si>
    <t>Wood Framed Attic Floor - 24inOC - 2x12 - R60 ins.</t>
  </si>
  <si>
    <t>Wood Framed Attic Floor - 24inOC - 2x4 - R11 ins.</t>
  </si>
  <si>
    <t>Wood Framed Attic Floor - 24inOC - 2x4 - R13 ins.</t>
  </si>
  <si>
    <t>Wood Framed Attic Floor - 24inOC - 2x4 - R19 ins.</t>
  </si>
  <si>
    <t>Wood Framed Attic Floor - 24inOC - 2x4 - R21 ins.</t>
  </si>
  <si>
    <t>Wood Framed Attic Floor - 24inOC - 2x4 - R22 ins.</t>
  </si>
  <si>
    <t>Wood Framed Attic Floor - 24inOC - 2x4 - R25 ins.</t>
  </si>
  <si>
    <t>Wood Framed Attic Floor - 24inOC - 2x4 - R30 ins.</t>
  </si>
  <si>
    <t>Wood Framed Attic Floor - 24inOC - 2x4 - R38 ins.</t>
  </si>
  <si>
    <t>Wood Framed Attic Floor - 24inOC - 2x4 - R44 ins.</t>
  </si>
  <si>
    <t>Wood Framed Attic Floor - 24inOC - 2x4 - R49 ins.</t>
  </si>
  <si>
    <t>Wood Framed Attic Floor - 24inOC - 2x4 - R60 ins.</t>
  </si>
  <si>
    <t>Wood Framed Attic Floor - 24inOC - 2x6 - R11 ins.</t>
  </si>
  <si>
    <t>Wood Framed Attic Floor - 24inOC - 2x6 - R13 ins.</t>
  </si>
  <si>
    <t>Wood Framed Attic Floor - 24inOC - 2x6 - R19 ins.</t>
  </si>
  <si>
    <t>Wood Framed Attic Floor - 24inOC - 2x6 - R21 ins.</t>
  </si>
  <si>
    <t>Wood Framed Attic Floor - 24inOC - 2x6 - R22 ins.</t>
  </si>
  <si>
    <t>Wood Framed Attic Floor - 24inOC - 2x6 - R25 ins.</t>
  </si>
  <si>
    <t>Wood Framed Attic Floor - 24inOC - 2x6 - R30 ins.</t>
  </si>
  <si>
    <t>Wood Framed Attic Floor - 24inOC - 2x6 - R38 ins.</t>
  </si>
  <si>
    <t>Wood Framed Attic Floor - 24inOC - 2x6 - R44 ins.</t>
  </si>
  <si>
    <t>Wood Framed Attic Floor - 24inOC - 2x6 - R49 ins.</t>
  </si>
  <si>
    <t>Wood Framed Attic Floor - 24inOC - 2x6 - R60 ins.</t>
  </si>
  <si>
    <t>Wood Framed Attic Floor - 24inOC - 2x8 - R11 ins.</t>
  </si>
  <si>
    <t>Wood Framed Attic Floor - 24inOC - 2x8 - R13 ins.</t>
  </si>
  <si>
    <t>Wood Framed Attic Floor - 24inOC - 2x8 - R19 ins.</t>
  </si>
  <si>
    <t>Wood Framed Attic Floor - 24inOC - 2x8 - R21 ins.</t>
  </si>
  <si>
    <t>Wood Framed Attic Floor - 24inOC - 2x8 - R22 ins.</t>
  </si>
  <si>
    <t>Wood Framed Attic Floor - 24inOC - 2x8 - R25 ins.</t>
  </si>
  <si>
    <t>Wood Framed Attic Floor - 24inOC - 2x8 - R30 ins.</t>
  </si>
  <si>
    <t>Wood Framed Attic Floor - 24inOC - 2x8 - R38 ins.</t>
  </si>
  <si>
    <t>Wood Framed Attic Floor - 24inOC - 2x8 - R44 ins.</t>
  </si>
  <si>
    <t>Wood Framed Attic Floor - 24inOC - 2x8 - R49 ins.</t>
  </si>
  <si>
    <t>Wood Framed Attic Floor - 24inOC - 2x8 - R60 ins.</t>
  </si>
  <si>
    <t>Wood Framed Floor - 16inOC - 2x10 - R25 ins.</t>
  </si>
  <si>
    <t>Wood Framed Floor</t>
  </si>
  <si>
    <t>Wood Framed Floor - 16inOC - 2x10 - R30 ins.</t>
  </si>
  <si>
    <t>Wood Framed Floor - 16inOC - 2x12 - R38 ins.</t>
  </si>
  <si>
    <t>Wood Framed Floor - 16inOC - 2x6 - R11 ins.</t>
  </si>
  <si>
    <t>Wood Framed Floor - 16inOC - 2x6 - R13 ins.</t>
  </si>
  <si>
    <t>Wood Framed Floor - 16inOC - 2x6 - R19 ins.</t>
  </si>
  <si>
    <t>Wood Framed Floor - 16inOC - 2x8 - R19 ins.</t>
  </si>
  <si>
    <t>Wood Framed Floor - 16inOC - 2x8 - R22 ins.</t>
  </si>
  <si>
    <t>Wood Framed Floor - 24inOC - 2x10 - R25 ins.</t>
  </si>
  <si>
    <t>Wood Framed Floor - 24inOC - 2x10 - R30 ins.</t>
  </si>
  <si>
    <t>Wood Framed Floor - 24inOC - 2x12 - R38 ins.</t>
  </si>
  <si>
    <t>Wood Framed Floor - 24inOC - 2x6 - R11 ins.</t>
  </si>
  <si>
    <t>Wood Framed Floor - 24inOC - 2x6 - R13 ins.</t>
  </si>
  <si>
    <t>Wood Framed Floor - 24inOC - 2x6 - R19 ins.</t>
  </si>
  <si>
    <t>Wood Framed Floor - 24inOC - 2x8 - R19 ins.</t>
  </si>
  <si>
    <t>Wood Framed Floor - 24inOC - 2x8 - R22 ins.</t>
  </si>
  <si>
    <t>Wood Framed Rafter Roof - 16inOC - 2x10 - R22 ins.</t>
  </si>
  <si>
    <t>Wood Framed Rafter Roof</t>
  </si>
  <si>
    <t>Wood Framed Rafter Roof - 16inOC - 2x10 - R25 ins.</t>
  </si>
  <si>
    <t>Wood Framed Rafter Roof - 16inOC - 2x10 - R30 ins.</t>
  </si>
  <si>
    <t>Wood Framed Rafter Roof - 16inOC - 2x12 - R30 ins.</t>
  </si>
  <si>
    <t>Wood Framed Rafter Roof - 16inOC - 2x12 - R38 ins.</t>
  </si>
  <si>
    <t>Wood Framed Rafter Roof - 16inOC - 2x14 - R38 ins.</t>
  </si>
  <si>
    <t>Wood Framed Rafter Roof - 16inOC - 2x4 - R11 ins.</t>
  </si>
  <si>
    <t>Wood Framed Rafter Roof - 16inOC - 2x4 - R13 ins.</t>
  </si>
  <si>
    <t>Wood Framed Rafter Roof - 16inOC - 2x4 - R15 ins.</t>
  </si>
  <si>
    <t>Wood Framed Rafter Roof - 16inOC - 2x4 - R19 ins.</t>
  </si>
  <si>
    <t>Wood Framed Rafter Roof - 16inOC - 2x6 - R11 ins.</t>
  </si>
  <si>
    <t>Wood Framed Rafter Roof - 16inOC - 2x6 - R13 ins.</t>
  </si>
  <si>
    <t>Wood Framed Rafter Roof - 16inOC - 2x6 - R15 ins.</t>
  </si>
  <si>
    <t>Wood Framed Rafter Roof - 16inOC - 2x6 - R19 ins.</t>
  </si>
  <si>
    <t>Wood Framed Rafter Roof - 16inOC - 2x6 - R21 ins.</t>
  </si>
  <si>
    <t>Wood Framed Rafter Roof - 16inOC - 2x8 - R19 ins.</t>
  </si>
  <si>
    <t>Wood Framed Rafter Roof - 16inOC - 2x8 - R21 ins.</t>
  </si>
  <si>
    <t>Wood Framed Rafter Roof - 24inOC - 2x10 - R22 ins.</t>
  </si>
  <si>
    <t>Wood Framed Rafter Roof - 24inOC - 2x10 - R25 ins.</t>
  </si>
  <si>
    <t>Wood Framed Rafter Roof - 24inOC - 2x10 - R30 ins.</t>
  </si>
  <si>
    <t>Wood Framed Rafter Roof - 24inOC - 2x12 - R30 ins.</t>
  </si>
  <si>
    <t>Wood Framed Rafter Roof - 24inOC - 2x12 - R38 ins.</t>
  </si>
  <si>
    <t>Wood Framed Rafter Roof - 24inOC - 2x14 - R38 ins.</t>
  </si>
  <si>
    <t>Wood Framed Rafter Roof - 24inOC - 2x4 - R11 ins.</t>
  </si>
  <si>
    <t>Wood Framed Rafter Roof - 24inOC - 2x4 - R13 ins.</t>
  </si>
  <si>
    <t>Wood Framed Rafter Roof - 24inOC - 2x4 - R15 ins.</t>
  </si>
  <si>
    <t>Wood Framed Rafter Roof - 24inOC - 2x4 - R19 ins.</t>
  </si>
  <si>
    <t>Wood Framed Rafter Roof - 24inOC - 2x6 - R11 ins.</t>
  </si>
  <si>
    <t>Wood Framed Rafter Roof - 24inOC - 2x6 - R13 ins.</t>
  </si>
  <si>
    <t>Wood Framed Rafter Roof - 24inOC - 2x6 - R15 ins.</t>
  </si>
  <si>
    <t>Wood Framed Rafter Roof - 24inOC - 2x6 - R19 ins.</t>
  </si>
  <si>
    <t>Wood Framed Rafter Roof - 24inOC - 2x6 - R21 ins.</t>
  </si>
  <si>
    <t>Wood Framed Rafter Roof - 24inOC - 2x8 - R19 ins.</t>
  </si>
  <si>
    <t>Wood Framed Rafter Roof - 24inOC - 2x8 - R21 ins.</t>
  </si>
  <si>
    <t>Wood Framed Wall - 16inOC - 2x4 - R11 ins.</t>
  </si>
  <si>
    <t>Wood Framed Wall</t>
  </si>
  <si>
    <t>Wood Framed Wall - 16inOC - 2x4 - R13 ins.</t>
  </si>
  <si>
    <t>Wood Framed Wall - 16inOC - 2x4 - R15 ins.</t>
  </si>
  <si>
    <t>Wood Framed Wall - 16inOC - 2x6 - R19 ins.</t>
  </si>
  <si>
    <t>Wood Framed Wall - 16inOC - 2x6 - R21 ins.</t>
  </si>
  <si>
    <t>Wood Framed Wall - 16inOC - 2x6 - R22 ins.</t>
  </si>
  <si>
    <t>Wood Framed Wall - 16inOC - 2x8 - R19 ins.</t>
  </si>
  <si>
    <t>Wood Framed Wall - 16inOC - 2x8 - R22 ins.</t>
  </si>
  <si>
    <t>Wood Framed Wall - 16inOC - 2x8 - R25 ins.</t>
  </si>
  <si>
    <t>Wood Framed Wall - 16inOC - 2x8 - R30 ins.</t>
  </si>
  <si>
    <t>Wood Framed Wall - 24inOC - 2x4 - R11 ins.</t>
  </si>
  <si>
    <t>Wood Framed Wall - 24inOC - 2x4 - R11 ins. AWS</t>
  </si>
  <si>
    <t>WallAWS24inOC</t>
  </si>
  <si>
    <t>Wood Framed Wall - 24inOC - 2x4 - R13 ins.</t>
  </si>
  <si>
    <t>Wood Framed Wall - 24inOC - 2x4 - R13 ins. AWS</t>
  </si>
  <si>
    <t>Wood Framed Wall - 24inOC - 2x4 - R15 ins.</t>
  </si>
  <si>
    <t>Wood Framed Wall - 24inOC - 2x4 - R15 ins. AWS</t>
  </si>
  <si>
    <t>Wood Framed Wall - 24inOC - 2x6 - R19 ins.</t>
  </si>
  <si>
    <t>Wood Framed Wall - 24inOC - 2x6 - R19 ins. AWS</t>
  </si>
  <si>
    <t>Wood Framed Wall - 24inOC - 2x6 - R21 ins.</t>
  </si>
  <si>
    <t>Wood Framed Wall - 24inOC - 2x6 - R21 ins. AWS</t>
  </si>
  <si>
    <t>Wood Framed Wall - 24inOC - 2x6 - R22 ins.</t>
  </si>
  <si>
    <t>Wood Framed Wall - 24inOC - 2x6 - R22 ins. AWS</t>
  </si>
  <si>
    <t>Wood Framed Wall - 24inOC - 2x8 - R19 ins.</t>
  </si>
  <si>
    <t>Wood Framed Wall - 24inOC - 2x8 - R19 ins. AWS</t>
  </si>
  <si>
    <t>Wood Framed Wall - 24inOC - 2x8 - R22 ins.</t>
  </si>
  <si>
    <t>Wood Framed Wall - 24inOC - 2x8 - R22 ins. AWS</t>
  </si>
  <si>
    <t>Wood Framed Wall - 24inOC - 2x8 - R25 ins.</t>
  </si>
  <si>
    <t>Wood Framed Wall - 24inOC - 2x8 - R25 ins. AWS</t>
  </si>
  <si>
    <t>Wood Framed Wall - 24inOC - 2x8 - R30 ins.</t>
  </si>
  <si>
    <t>Wood Framed Wall - 24inOC - 2x8 - R30 ins. AWS</t>
  </si>
  <si>
    <t>Wood Framed Wall - 48inOC - 2x4 - R11 ins. AWS</t>
  </si>
  <si>
    <t>WallAWS48inOC</t>
  </si>
  <si>
    <t>Wood Framed Wall - 48inOC - 2x4 - R13 ins. AWS</t>
  </si>
  <si>
    <t>Wood Framed Wall - 48inOC - 2x4 - R15 ins. AWS</t>
  </si>
  <si>
    <t>Wood Framed Wall - 48inOC - 2x6 - R19 ins. AWS</t>
  </si>
  <si>
    <t>Wood Framed Wall - 48inOC - 2x6 - R21 ins. AWS</t>
  </si>
  <si>
    <t>Wood Framed Wall - 48inOC - 2x6 - R22 ins. AWS</t>
  </si>
  <si>
    <t>Wood Framed Wall - 48inOC - 2x8 - R19 ins. AWS</t>
  </si>
  <si>
    <t>Wood Framed Wall - 48inOC - 2x8 - R22 ins. AWS</t>
  </si>
  <si>
    <t>Wood Framed Wall - 48inOC - 2x8 - R25 ins. AWS</t>
  </si>
  <si>
    <t>Wood Framed Wall - 48inOC - 2x8 - R30 ins. AWS</t>
  </si>
  <si>
    <t>Wood shingles - 3/4 in.</t>
  </si>
  <si>
    <t>Wood shingles - plain and plastic film faced - 3/4 in.</t>
  </si>
  <si>
    <t>Wood Siding</t>
  </si>
  <si>
    <t>Outside</t>
  </si>
  <si>
    <t>Inside</t>
  </si>
  <si>
    <t>Intended Surface Type</t>
  </si>
  <si>
    <t>Standards Construction Type</t>
  </si>
  <si>
    <t>Insulation Layer</t>
  </si>
  <si>
    <t>Skylight Framing</t>
  </si>
  <si>
    <t>Material 1</t>
  </si>
  <si>
    <t>Material 2</t>
  </si>
  <si>
    <t>Material 3</t>
  </si>
  <si>
    <t>Material 4</t>
  </si>
  <si>
    <t>Material 5</t>
  </si>
  <si>
    <t>Material 6</t>
  </si>
  <si>
    <t>Typical Attic Floor</t>
  </si>
  <si>
    <t>AtticFloor</t>
  </si>
  <si>
    <t>WoodFramed</t>
  </si>
  <si>
    <t>Typical Wood Joist Attic Floor</t>
  </si>
  <si>
    <t>Typical Wood Joist Attic Floor Ceiling</t>
  </si>
  <si>
    <t>Typical Uninsulated Metal Roof Attic Roof</t>
  </si>
  <si>
    <t>AtticRoof</t>
  </si>
  <si>
    <t>Typical Uninsulated Wood Joist Attic Roof</t>
  </si>
  <si>
    <t>Typical Attic Soffit</t>
  </si>
  <si>
    <t>AtticWall</t>
  </si>
  <si>
    <t>Typical Insulated Metal Door</t>
  </si>
  <si>
    <t>ExteriorDoor</t>
  </si>
  <si>
    <t>Typical Overhead Door</t>
  </si>
  <si>
    <t>RollUp</t>
  </si>
  <si>
    <t>Typical Uninsulated Swinging Door</t>
  </si>
  <si>
    <t>Swinging</t>
  </si>
  <si>
    <t>Typical Carpeted 4in Slab Floor</t>
  </si>
  <si>
    <t>ExteriorFloor</t>
  </si>
  <si>
    <t>Typical Insulated Carpeted 4in Slab Floor</t>
  </si>
  <si>
    <t>Typical Insulated Exterior Mass Floor</t>
  </si>
  <si>
    <t>Mass</t>
  </si>
  <si>
    <t>Typical Insulated Exterior Mass Floor Ceiling</t>
  </si>
  <si>
    <t>Typical Insulated Steel Framed Exterior Floor</t>
  </si>
  <si>
    <t>SteelFramed</t>
  </si>
  <si>
    <t>Typical Insulated Wood Framed Exterior Floor</t>
  </si>
  <si>
    <t>Typical Uncarpeted 4in Slab Floor</t>
  </si>
  <si>
    <t>Adiabatic ExteriorFloor</t>
  </si>
  <si>
    <t>Typical Built Up Roof</t>
  </si>
  <si>
    <t>ExteriorRoof</t>
  </si>
  <si>
    <t>IEAD</t>
  </si>
  <si>
    <t>Typical Built Up Roof - Highly Reflective</t>
  </si>
  <si>
    <t>Typical IEAD Roof</t>
  </si>
  <si>
    <t>Typical IEAD Roof - Highly Reflective</t>
  </si>
  <si>
    <t>Typical Insulated Metal Building Roof</t>
  </si>
  <si>
    <t>Typical Insulated Metal Building Roof - Highly Reflective</t>
  </si>
  <si>
    <t>Typical Uninsulated Metal Building Roof</t>
  </si>
  <si>
    <t>Typical Uninsulated Metal Building Roof - Highly Reflective</t>
  </si>
  <si>
    <t>Metal roofR1_R14.20</t>
  </si>
  <si>
    <t>Metal roofR2_R12.90</t>
  </si>
  <si>
    <t>Metal roofR3_R17.74</t>
  </si>
  <si>
    <t>Metal roofR4_R20.28</t>
  </si>
  <si>
    <t>Metal roofR_T24_2013_24.86</t>
  </si>
  <si>
    <t>Metal roofR_R30</t>
  </si>
  <si>
    <t>Metal roofR_R38</t>
  </si>
  <si>
    <t>DEER Wood Framed Roof</t>
  </si>
  <si>
    <t>DEER Metal Framed Roof</t>
  </si>
  <si>
    <t>DEER Mass Roof</t>
  </si>
  <si>
    <t>DEER HiRiseResHtlMtl Exterior Wood Framed Roof</t>
  </si>
  <si>
    <t>DEER HiRiseResHtlMtl Exterior Metal Framed Roof</t>
  </si>
  <si>
    <t>DEER HiRiseResHtlMtl Exterior Mass Roof</t>
  </si>
  <si>
    <t>Adiabatic Roof</t>
  </si>
  <si>
    <t>Attic and Other</t>
  </si>
  <si>
    <t>DEER Wood Framed Roof - Cool Roof</t>
  </si>
  <si>
    <t>DEER Metal Framed Roof - Cool Roof</t>
  </si>
  <si>
    <t>DEER Mass Roof - Cool Roof</t>
  </si>
  <si>
    <t>DEER HiRiseResHtlMtl Exterior Wood Framed Roof - Cool Roof</t>
  </si>
  <si>
    <t>DEER HiRiseResHtlMtl Exterior Metal Framed Roof - Cool Roof</t>
  </si>
  <si>
    <t>DEER HiRiseResHtlMtl Exterior Mass Roof - Cool Roof</t>
  </si>
  <si>
    <t>Typical Insulated Exterior Mass Wall</t>
  </si>
  <si>
    <t>ExteriorWall</t>
  </si>
  <si>
    <t>Typical Insulated Metal Building Wall</t>
  </si>
  <si>
    <t>Typical Insulated Steel Framed Exterior Wall</t>
  </si>
  <si>
    <t>Typical Insulated Wood Framed Exterior Wall</t>
  </si>
  <si>
    <t>Typical Uninsulated Exterior Mass Wall</t>
  </si>
  <si>
    <t>Typical Uninsulated Metal Building Wall</t>
  </si>
  <si>
    <t>Typical Uninsulated Steel Framed Exterior Wall</t>
  </si>
  <si>
    <t>WoodWallU110</t>
  </si>
  <si>
    <t>Metal framed wallsW1_R8.60</t>
  </si>
  <si>
    <t>Metal framed wallsW2_R11.13</t>
  </si>
  <si>
    <t>Metal framed wallsW3_R11.36</t>
  </si>
  <si>
    <t>Metal framed wallsW4_R12.62</t>
  </si>
  <si>
    <t>Metal framed wallsW_T24_2013_R13.99</t>
  </si>
  <si>
    <t>Metal framed wallsW_m1_R15</t>
  </si>
  <si>
    <t>Metal framed wallsW_m2_R19</t>
  </si>
  <si>
    <t>Metal framed wallsW_m3_R21</t>
  </si>
  <si>
    <t>DEER Insulated Wood Framed Exterior Wall</t>
  </si>
  <si>
    <t>DEER Insulated Steel Framed Exterior Wall</t>
  </si>
  <si>
    <t>DEER Insulated Exterior Mass Wall</t>
  </si>
  <si>
    <t>DEER HiRiseResHtlMtl Exterior Wood Framed Wall</t>
  </si>
  <si>
    <t>DEER HiRiseResHtlMtl Exterior Metal Framed Wall</t>
  </si>
  <si>
    <t>DEER HiRiseResHtlMtl Exterior Mass Wall</t>
  </si>
  <si>
    <t>Adiabatic Wall</t>
  </si>
  <si>
    <t>ASHRAE 189.1-2009 ExtWindow ClimateZone 1</t>
  </si>
  <si>
    <t>ExteriorWindow</t>
  </si>
  <si>
    <t>ASHRAE 189.1-2009 ExtWindow ClimateZone 2</t>
  </si>
  <si>
    <t>ASHRAE 189.1-2009 ExtWindow ClimateZone 3</t>
  </si>
  <si>
    <t>ASHRAE 189.1-2009 ExtWindow ClimateZone 4-5</t>
  </si>
  <si>
    <t>ASHRAE 189.1-2009 ExtWindow ClimateZone 6</t>
  </si>
  <si>
    <t>ASHRAE 189.1-2009 ExtWindow ClimateZone 7-8</t>
  </si>
  <si>
    <t>U 0.19 SHGC 0.20 Trp LoE Film (55) Bronze 6mm/13mm Air</t>
  </si>
  <si>
    <t>Metal framing (all other)</t>
  </si>
  <si>
    <t>ASHRAE 189.1-2009 ExtWindow ClimateZone alt-res 4-5</t>
  </si>
  <si>
    <t>U 0.24 SHGC 0.11 Dbl LoE Elec Abs Colored 6mm/13mm Arg</t>
  </si>
  <si>
    <t>U 0.24 SHGC 0.16 Dbl Elec Abs Colored 6mm/13mm Arg</t>
  </si>
  <si>
    <t>U 0.24 SHGC 0.23 Dbl LoE Spec Sel Tint 6mm/13mm Arg</t>
  </si>
  <si>
    <t>U 0.25 SHGC 0.40 Dbl LoE (e2-.1) Tint 6mm/13mm Arg</t>
  </si>
  <si>
    <t>U 0.29 SHGC 0.11 Dbl LoE Elec Ref Colored 6mm/13mm Air</t>
  </si>
  <si>
    <t>U 0.29 SHGC 0.17 Dbl Elec Abs Colored 6mm/13mm Air</t>
  </si>
  <si>
    <t>U 0.29 SHGC 0.22 Trp LoE Film (55) Bronze 6mm/6mm Air</t>
  </si>
  <si>
    <t>U 0.30 SHGC 0.40 Dbl LoE (e2-.1) Tint 6mm/13mm Air</t>
  </si>
  <si>
    <t>U 0.33 SHGC 0.11 Dbl LoE Elec Ref Colored 6mm/13mm Air</t>
  </si>
  <si>
    <t>U 0.33 SHGC 0.40 Dbl LoE (e2-.1) Tint 6mm/13mm Air</t>
  </si>
  <si>
    <t>U 0.33 SHGC 0.45 Trp LoE Film (77) Clr 3mm/6mm Air</t>
  </si>
  <si>
    <t>U 0.34 SHGC 0.40 Dbl LoE (e2-.1) Tint 6mm/13mm Air</t>
  </si>
  <si>
    <t>U 0.34 SHGC 0.45 Dbl LoE (e2-.2) Clr 6mm/13mm Air</t>
  </si>
  <si>
    <t>U 0.35 SHGC 0.26 Dbl Ref-C-M Clr 6mm/13mm Arg</t>
  </si>
  <si>
    <t>U 0.35 SHGC 0.35 Dbl LoE (e2-.1) Tint 6mm/13mm Air</t>
  </si>
  <si>
    <t>U 0.36 SHGC 0.35 Dbl LoE Spec Sel Tint 6mm/6mm Air</t>
  </si>
  <si>
    <t>U 0.38 SHGC 0.26 Dbl Ref B-H Tint 6mm/13mm Arg</t>
  </si>
  <si>
    <t>U 0.38 SHGC 0.30 Dbl Ref-B-H Clr 6mm/13mm Arg</t>
  </si>
  <si>
    <t>U 0.39 SHGC 0.32</t>
  </si>
  <si>
    <t>U 0.39 SHGC 0.38</t>
  </si>
  <si>
    <t>U 0.40 SHGC 0.45</t>
  </si>
  <si>
    <t>U 0.40 SHGC 0.43 Dbl LoE Spec Sel Clr 3mm/6mm/6mm Air</t>
  </si>
  <si>
    <t>U 0.42 SHGC 0.35 Dbl LoE (e2-.1) Tint 6mm/6mm Air</t>
  </si>
  <si>
    <t>U 0.42 SHGC 0.40 Dbl LoE (e2-.1) Tint 6mm/6mm Air</t>
  </si>
  <si>
    <t>U 0.42 SHGC 0.45 Dbl Ref-D Clr 6mm/13mm Arg</t>
  </si>
  <si>
    <t>U 0.43 SHGC 0.26 Dbl Ref-B-H Clr 6mm/13mm Air</t>
  </si>
  <si>
    <t>U 0.43 SHGC 0.29 Dbl LoE Spec Sel Tint 6mm/6mm Air</t>
  </si>
  <si>
    <t>U 0.44 SHGC 0.20 Dbl Ref-B-H Tint 6mm/13mm Air</t>
  </si>
  <si>
    <t>U 0.44 SHGC 0.26 Dbl Ref-B-H Clr 6mm/13mm Air</t>
  </si>
  <si>
    <t>U 0.45 SHGC 0.31 Dbl Ref-B-H Clr 6mm/13mm Air</t>
  </si>
  <si>
    <t>U 0.46 SHGC 0.45 Dbl Grey 6mm/13mm Air</t>
  </si>
  <si>
    <t>U 0.48 SHGC 0.40 Dbl Ref-D Clr 6mm/13mm</t>
  </si>
  <si>
    <t>U 0.52 SHGC 0.22 Dbl Ref-B-L Clr 6mm/6mm Air</t>
  </si>
  <si>
    <t>U 0.52 SHGC 0.39 Simple Glazing Window</t>
  </si>
  <si>
    <t>U 0.52 SHGC 0.40 Dbl Ref-D Clr 6mm/13mm Air</t>
  </si>
  <si>
    <t>U 0.52 SHGC 0.49 Simple Glazing Window</t>
  </si>
  <si>
    <t>U 0.52 SHGC 0.615 Simple Glazing Window</t>
  </si>
  <si>
    <t>U 0.54 SHGC 0.13 Dbl Ref-A-L Clr 6mm/13mm Air</t>
  </si>
  <si>
    <t>U 0.54 SHGC 0.18 Dbl Ref-A-M Tint 6mm/6mm Air</t>
  </si>
  <si>
    <t>U 0.54 SHGC 0.27 Dbl Ref-C-H Clr 6mm/6mm Air</t>
  </si>
  <si>
    <t>U 0.55 SHGC 0.31 Dbl Ref-D Tint 6mm/6mm Air</t>
  </si>
  <si>
    <t>U 0.55 SHGC 0.25</t>
  </si>
  <si>
    <t>U 0.56 SHGC 0.35 Dbl Ref-D Tint 6mm/6mm</t>
  </si>
  <si>
    <t>U 0.56 SHGC 0.76 Dbl Clr 3mm/6mm Air</t>
  </si>
  <si>
    <t>U 0.57 SHGC 0.25 Dbl Ref-C-H Clr 6mm/6mm Air</t>
  </si>
  <si>
    <t>U 0.57 SHGC 0.39 Dbl Ref-D Clr 6mm/6mm Air</t>
  </si>
  <si>
    <t>U 0.57 SHGC 0.49 Dbl Blue 6mm/6mm Air</t>
  </si>
  <si>
    <t>U 0.59 SHGC 0.36 Simple Glazing Window</t>
  </si>
  <si>
    <t>U 0.59 SHGC 0.39 Simple Glazing Window</t>
  </si>
  <si>
    <t>U 0.62 SHGC 0.25 Dbl Ref-C-H Clr 6mm/6mm Air</t>
  </si>
  <si>
    <t>U 0.62 SHGC 0.39 Dbl Ref-D Clr 6mm/6mm Air</t>
  </si>
  <si>
    <t>U 0.62 SHGC 0.41 Simple Glazing Window</t>
  </si>
  <si>
    <t>U 0.62 SHGC 0.49 Dbl Blue 6mm/6mm Air</t>
  </si>
  <si>
    <t>U 0.65 SHGC 0.25 Dbl Ref-C-H Clr 6mm/6mm Air</t>
  </si>
  <si>
    <t>U 0.67 SHGC 0.77 Sgl LoE (e2-.2) Clr 3mm</t>
  </si>
  <si>
    <t>U 0.71 SHGC 0.25 Dbl Ref-C-H Clr 6mm/6mm Air</t>
  </si>
  <si>
    <t>U 0.72 SHGC 0.25 Sgl Ref-B-M Tint 6mm</t>
  </si>
  <si>
    <t>U 0.72 SHGC 0.25 Simple Glazing Window</t>
  </si>
  <si>
    <t>U 0.72 SHGC 0.36 Simple Glazing Window</t>
  </si>
  <si>
    <t>U 0.72 SHGC 0.39 Simple Glazing Window</t>
  </si>
  <si>
    <t>U 0.75 SHGC 0.72 Sgl LoE (e2-.2) Clr 6mm</t>
  </si>
  <si>
    <t>U 0.88 SHGC 0.16 Sgl Ref-A-L Clr 6mm</t>
  </si>
  <si>
    <t>U 0.88 SHGC 0.27 Sgl Elec Ref Colored 6mm</t>
  </si>
  <si>
    <t>U 0.98 SHGC 0.45 Sgl Ref-B-H Clr 6mm</t>
  </si>
  <si>
    <t>U 0.98 SHGC 0.68 Sgl Ref-B-H Clr 6mm</t>
  </si>
  <si>
    <t>U 1.17 SHGC 0.39 Sgl Ref-B-H Clr 6mm</t>
  </si>
  <si>
    <t>U 1.17 SHGC 0.49 Sgl Ref-D Clr 6mm</t>
  </si>
  <si>
    <t>U 1.17 SHGC 0.68 Sgl Green 3mm</t>
  </si>
  <si>
    <t>U 1.22 SHGC 0.25 Sgl Elec Ref Colored 6mm</t>
  </si>
  <si>
    <t>U 1.22 SHGC 0.25 Simple Glazing Window</t>
  </si>
  <si>
    <t>U 1.22 SHGC 0.34 Sgl Ref-C-H Clr 6mm</t>
  </si>
  <si>
    <t>U 1.22 SHGC 0.39 Sgl Ref-B-H Clr 6mm</t>
  </si>
  <si>
    <t>U 1.22 SHGC 0.54 Simple Glazing Window</t>
  </si>
  <si>
    <t>U 1.22 SHGC 0.61 Sgl Green 6mm</t>
  </si>
  <si>
    <t>U 1.98 SHGC 0.36 Sgl Ref-B-H Clr 6mm</t>
  </si>
  <si>
    <t>U 1.98 SHGC 0.61 Sgl Green 6mm</t>
  </si>
  <si>
    <t>DEER Metal Framed Window</t>
  </si>
  <si>
    <t>Nonmetal framing (all)</t>
  </si>
  <si>
    <t>DEER Skylight</t>
  </si>
  <si>
    <t>ext-slab</t>
  </si>
  <si>
    <t>GroundContactFloor</t>
  </si>
  <si>
    <t>ext-slab-mass</t>
  </si>
  <si>
    <t>ext-slab-metal-building</t>
  </si>
  <si>
    <t>Metal Building</t>
  </si>
  <si>
    <t>ext-slab-steel-frame</t>
  </si>
  <si>
    <t>Smallhotel 2010 Slab Floor</t>
  </si>
  <si>
    <t>Typical Unisulated Carpeted 6in Slab Floor</t>
  </si>
  <si>
    <t>Typical Uninsulated Carpeted 8in Slab Floor</t>
  </si>
  <si>
    <t>Typical Insulated Carpeted 6in Slab Floor</t>
  </si>
  <si>
    <t>Typical Insulated Carpeted 8in Slab Floor</t>
  </si>
  <si>
    <t>Typical Insulated 6in Slab Floor</t>
  </si>
  <si>
    <t>Typical Insulated 8in Slab Floor</t>
  </si>
  <si>
    <t>Typical Uninsulated 6in Slab Floor</t>
  </si>
  <si>
    <t>Typical Uninsulated 8in Slab Floor</t>
  </si>
  <si>
    <t>Ground FloorGround_Floor_R17_T2013</t>
  </si>
  <si>
    <t>Ground FloorGround_Floor_R22_T2013</t>
  </si>
  <si>
    <t>Ground FloorGround_Floor_R11_T2013</t>
  </si>
  <si>
    <t>DEER Carpeted 4in Slab Floor</t>
  </si>
  <si>
    <t>Unheated</t>
  </si>
  <si>
    <t>DEER Carpeted 6in Slab Floor</t>
  </si>
  <si>
    <t>DEER Carpeted 12in Slab Floor</t>
  </si>
  <si>
    <t>DEER Uncarpeted 4in Slab Floor</t>
  </si>
  <si>
    <t>DEER Uncarpeted 6in Slab Floor</t>
  </si>
  <si>
    <t>DEER Uncarpeted 12in Slab Floor</t>
  </si>
  <si>
    <t>Adiabatic GroundContactFloor</t>
  </si>
  <si>
    <t>Typical Carpeted 6in Slab Floor</t>
  </si>
  <si>
    <t>Typical Carpeted 8in Slab Floor</t>
  </si>
  <si>
    <t>Typical Uncarpeted 6in Slab Floor</t>
  </si>
  <si>
    <t>Typical Insulated Basement Mass Wall</t>
  </si>
  <si>
    <t>GroundContactWall</t>
  </si>
  <si>
    <t>Typical Uninsulated Basement Mass Wall</t>
  </si>
  <si>
    <t>int_slab_ceiling_smallhotel</t>
  </si>
  <si>
    <t>InteriorCeiling</t>
  </si>
  <si>
    <t>LargeHotel Interior Ceiling</t>
  </si>
  <si>
    <t>Typical Interior Ceiling</t>
  </si>
  <si>
    <t>ceiling_Metal roof</t>
  </si>
  <si>
    <t>NACM_Drop Ceiling</t>
  </si>
  <si>
    <t>Plenum Acoustical Tile</t>
  </si>
  <si>
    <t>Typical Interior Door</t>
  </si>
  <si>
    <t>InteriorDoor</t>
  </si>
  <si>
    <t>int_slab_floor_smallhotel</t>
  </si>
  <si>
    <t>InteriorFloor</t>
  </si>
  <si>
    <t>LargeHotel Interior Floor</t>
  </si>
  <si>
    <t>Typical Interior Floor</t>
  </si>
  <si>
    <t>Typical Interior Slab Floor</t>
  </si>
  <si>
    <t>NACM_Interior Floor</t>
  </si>
  <si>
    <t>Typical Interior Partition</t>
  </si>
  <si>
    <t>InteriorPartition</t>
  </si>
  <si>
    <t>int_wall_smallhotel</t>
  </si>
  <si>
    <t>InteriorWall</t>
  </si>
  <si>
    <t>LargeHotel Interior Wall</t>
  </si>
  <si>
    <t>Typical Insulated Interior Wall</t>
  </si>
  <si>
    <t>Typical Interior Wall</t>
  </si>
  <si>
    <t>Typical Uninsulated Interior Wall</t>
  </si>
  <si>
    <t>NACM_Interior Wall</t>
  </si>
  <si>
    <t>Typical Interior Window</t>
  </si>
  <si>
    <t>InteriorWindow</t>
  </si>
  <si>
    <t>U 0.58 SHGC 0.19 Simple Glazing Skylight</t>
  </si>
  <si>
    <t>Skylight</t>
  </si>
  <si>
    <t>Glass with Curb</t>
  </si>
  <si>
    <t>U 0.58 SHGC 0.36 Simple Glazing Skylight</t>
  </si>
  <si>
    <t>U 1.98 SHGC 0.61 Simple Glazing Skylight</t>
  </si>
  <si>
    <t>Window_U_0.75_SHGC_0.35_Skylight_Frame_Width_2.339_in</t>
  </si>
  <si>
    <t>Window_U_0.65_SHGC_0.35_Skylight_Frame_Width_2.339_in</t>
  </si>
  <si>
    <t>Window_U_0.55_SHGC_0.35_Skylight_Frame_Width_0.709_in</t>
  </si>
  <si>
    <t>Window_U_0.50_SHGC_0.40_Skylight_Frame_Width_0.430_in</t>
  </si>
  <si>
    <t>Window_U_0.50_SHGC_0.40_Skylight_Frame_Width_0.334_in</t>
  </si>
  <si>
    <t>Window_U_0.50_SHGC_0.40_Skylight_Frame_Width_0.000_in</t>
  </si>
  <si>
    <t>U 0.60 SHGC 0.25 Dbl 2.5mm air</t>
  </si>
  <si>
    <t>U 0.61 SHGC 0.77 Simple Glazing Skylight</t>
  </si>
  <si>
    <t>U 0.65 SHGC 0.35 Simple Glazing Skylight</t>
  </si>
  <si>
    <t>U 0.69 SHGC 0.19 Simple Glazing Skylight</t>
  </si>
  <si>
    <t>U 0.69 SHGC 0.36 Simple Glazing Skylight</t>
  </si>
  <si>
    <t>U 0.69 SHGC 0.39 Simple Glazing Skylight</t>
  </si>
  <si>
    <t>U 0.69 SHGC 0.49 Simple Glazing Skylight</t>
  </si>
  <si>
    <t>U 0.69 SHGC 0.64 Simple Glazing Skylight</t>
  </si>
  <si>
    <t>U 0.69 SHGC 0.68 Simple Glazing Skylight</t>
  </si>
  <si>
    <t>U 0.74 SHGC 0.55 Simple Glazing Skylight</t>
  </si>
  <si>
    <t>U 0.74 SHGC 0.65 Simple Glazing Skylight</t>
  </si>
  <si>
    <t>U 0.75 SHGC 0.35 Simple Glazing Skylight</t>
  </si>
  <si>
    <t>U 0.81 SHGC 0.65 Simple Glazing Skylight</t>
  </si>
  <si>
    <t>U 0.85 SHGC 0.65 Simple Glazing Skylight</t>
  </si>
  <si>
    <t>U 0.87 SHGC 0.58 Simple Glazing Skylight</t>
  </si>
  <si>
    <t>U 0.87 SHGC 0.71 Simple Glazing Skylight</t>
  </si>
  <si>
    <t>U 0.87 SHGC 0.77 Simple Glazing Skylight</t>
  </si>
  <si>
    <t>U 0.98 SHGC 0.19 Simple Glazing Skylight</t>
  </si>
  <si>
    <t>U 0.98 SHGC 0.36 Simple Glazing Skylight</t>
  </si>
  <si>
    <t>U 1.10 SHGC 0.62 Simple Glazing Skylight</t>
  </si>
  <si>
    <t>U 1.10 SHGC 0.77 Simple Glazing Skylight</t>
  </si>
  <si>
    <t>U 1.15 SHGC 0.77 Simple Glazing Skylight</t>
  </si>
  <si>
    <t>U 1.17 SHGC 0.19 Simple Glazing Skylight</t>
  </si>
  <si>
    <t>U 1.17 SHGC 0.36 Simple Glazing Skylight</t>
  </si>
  <si>
    <t>U 1.17 SHGC 0.39 Simple Glazing Skylight</t>
  </si>
  <si>
    <t>U 1.17 SHGC 0.49 Simple Glazing Skylight</t>
  </si>
  <si>
    <t>U 1.17 SHGC 0.64 Simple Glazing Skylight</t>
  </si>
  <si>
    <t>U 1.17 SHGC 0.68 Simple Glazing Skylight</t>
  </si>
  <si>
    <t>U 1.30 SHGC 0.27 Simple Glazing Skylight</t>
  </si>
  <si>
    <t>U 1.30 SHGC 0.34 Simple Glazing Skylight</t>
  </si>
  <si>
    <t>U 1.30 SHGC 0.62 Simple Glazing Skylight</t>
  </si>
  <si>
    <t>U 1.30 SHGC 0.65 Simple Glazing Skylight</t>
  </si>
  <si>
    <t>U 1.36 SHGC 0.19 Simple Glazing Skylight</t>
  </si>
  <si>
    <t>U 1.36 SHGC 0.36 Simple Glazing Skylight</t>
  </si>
  <si>
    <t>U 1.36 SHGC 0.39 Simple Glazing Skylight</t>
  </si>
  <si>
    <t>U 1.36 SHGC 0.61 Simple Glazing Skylight</t>
  </si>
  <si>
    <t>U 1.70 SHGC 0.36 Simple Glazing Skylight</t>
  </si>
  <si>
    <t>U 1.80 SHGC 0.36 Simple Glazing Skylight</t>
  </si>
  <si>
    <t>U 1.90 SHGC 0.27 Simple Glazing Skylight</t>
  </si>
  <si>
    <t>U 1.90 SHGC 0.34 Simple Glazing Skylight</t>
  </si>
  <si>
    <t>U 1.90 SHGC 0.39 Simple Glazing Skylight</t>
  </si>
  <si>
    <t>U 1.90 SHGC 0.65 Simple Glazing Skylight</t>
  </si>
  <si>
    <t>U 1.98 SHGC 0.16 Simple Glazing Skylight</t>
  </si>
  <si>
    <t>U 1.98 SHGC 0.19 Simple Glazing Skylight</t>
  </si>
  <si>
    <t>U 1.98 SHGC 0.36 Simple Glazing Skylight</t>
  </si>
  <si>
    <t>U 1.98 SHGC 0.39 Simple Glazing Skylight</t>
  </si>
  <si>
    <t>A Construction Set lists the typical constructions for each surface type in a building for a given building type and climate zone.</t>
  </si>
  <si>
    <t>Exterior Surfaces</t>
  </si>
  <si>
    <t>Interior Surfaces</t>
  </si>
  <si>
    <t>Ground Contact Surfaces</t>
  </si>
  <si>
    <t>Exterior Sub Surfaces</t>
  </si>
  <si>
    <t>Interior Sub Surfaces</t>
  </si>
  <si>
    <t>Misc Surfaces</t>
  </si>
  <si>
    <t>Space Type</t>
  </si>
  <si>
    <t>Is Residential</t>
  </si>
  <si>
    <t>Exterior Wall Standards Construction Type</t>
  </si>
  <si>
    <t>Exterior Wall Building Category</t>
  </si>
  <si>
    <t>Exterior Floor Standards Construction Type</t>
  </si>
  <si>
    <t>Exterior Floor Building Category</t>
  </si>
  <si>
    <t>Exterior Roof Standards Construction Type</t>
  </si>
  <si>
    <t>Exterior Roof Building Category</t>
  </si>
  <si>
    <t>Interior Walls</t>
  </si>
  <si>
    <t>Interior Floors</t>
  </si>
  <si>
    <t>Interior Ceilings</t>
  </si>
  <si>
    <t>Ground Contact Wall Standards Construction Type</t>
  </si>
  <si>
    <t>Ground Contact Wall Building Category</t>
  </si>
  <si>
    <t>Ground Contact Floor Standards Construction Type</t>
  </si>
  <si>
    <t>Ground Contact Floor Building Category</t>
  </si>
  <si>
    <t>Ground Contact Ceiling Standards Construction Type</t>
  </si>
  <si>
    <t>Ground Contact Ceiling Building Category</t>
  </si>
  <si>
    <t>Exterior Fixed Window Standards Construction Type</t>
  </si>
  <si>
    <t>Exterior Fixed Window Building Category</t>
  </si>
  <si>
    <t>Exterior Operable Window Standards Construction Type</t>
  </si>
  <si>
    <t>Exterior Operable Window Building Category</t>
  </si>
  <si>
    <t>Exterior Door Standards Construction Type</t>
  </si>
  <si>
    <t>Exterior Door Building Category</t>
  </si>
  <si>
    <t>Exterior Glass Door Standards Construction Type</t>
  </si>
  <si>
    <t>Exterior Glass Door Building Category</t>
  </si>
  <si>
    <t>Exterior Overhead Door Standards Construction Type</t>
  </si>
  <si>
    <t>Exterior Overhead Door Building Category</t>
  </si>
  <si>
    <t>Exterior Skylight Standards Construction Type</t>
  </si>
  <si>
    <t>Exterior Skylight Building Category</t>
  </si>
  <si>
    <t>Tubular Daylight Domes</t>
  </si>
  <si>
    <t>Tubular Daylight Diffusers</t>
  </si>
  <si>
    <t>Interior Fixed Windows</t>
  </si>
  <si>
    <t>Interior Operable Windows</t>
  </si>
  <si>
    <t>Interior Doors</t>
  </si>
  <si>
    <t>Space Shading</t>
  </si>
  <si>
    <t>Building Shading</t>
  </si>
  <si>
    <t>Site Shading</t>
  </si>
  <si>
    <t>Interior Partitions</t>
  </si>
  <si>
    <t>No</t>
  </si>
  <si>
    <t>Nonresidential</t>
  </si>
  <si>
    <t>Metal framing (entrance door)</t>
  </si>
  <si>
    <t>NonSwinging</t>
  </si>
  <si>
    <t>listed as "Crawl" (crawlspace) in DEER</t>
  </si>
  <si>
    <t>MechElecRoom</t>
  </si>
  <si>
    <t>DormitoryRoom</t>
  </si>
  <si>
    <t>Yes</t>
  </si>
  <si>
    <t>HighriseResidential</t>
  </si>
  <si>
    <t>Note "occupied' as default spacetype</t>
  </si>
  <si>
    <t>GuestRmOcc</t>
  </si>
  <si>
    <t>This table contains construction requirements for different classes of constructions</t>
  </si>
  <si>
    <t>Climate Zone Set</t>
  </si>
  <si>
    <t>Operation Type</t>
  </si>
  <si>
    <t>Building Category</t>
  </si>
  <si>
    <t>Construction</t>
  </si>
  <si>
    <t>Orientation</t>
  </si>
  <si>
    <t>Minimum Percent of Surface</t>
  </si>
  <si>
    <t>Maximum Percent of Surface</t>
  </si>
  <si>
    <t>Assembly Maximum U-Value</t>
  </si>
  <si>
    <t>U-Value Includes Interior Film Coefficient</t>
  </si>
  <si>
    <t>U-Value Includes Exterior Film Coefficient</t>
  </si>
  <si>
    <t>Assembly Maximum F Factor</t>
  </si>
  <si>
    <t>Assembly Maximum C Factor</t>
  </si>
  <si>
    <t>Assembly Maximum Solar Heat Gain Coefficient</t>
  </si>
  <si>
    <t>NonNorth</t>
  </si>
  <si>
    <t>North</t>
  </si>
  <si>
    <t>DEER handles floor constructions based on building type - we picked the most common U Values are swagged from CZ 3B</t>
  </si>
  <si>
    <t>Residential</t>
  </si>
  <si>
    <t>Need to find DEER assumptions</t>
  </si>
  <si>
    <t>GlassDoor</t>
  </si>
  <si>
    <t>Plastic with Curb</t>
  </si>
  <si>
    <t>Without Curb</t>
  </si>
  <si>
    <t>ASHRAE 90.1-2004</t>
  </si>
  <si>
    <t>ASHRAE 90.1-2007 2010 2013 2016</t>
  </si>
  <si>
    <t>90.1-2004</t>
  </si>
  <si>
    <t>Fixed</t>
  </si>
  <si>
    <t>Operable (not including entrance doors)</t>
  </si>
  <si>
    <t>Nonmetal</t>
  </si>
  <si>
    <t>Metal Curtainwall / Storefront</t>
  </si>
  <si>
    <t>Metal Entrance Door</t>
  </si>
  <si>
    <t>Metal - all other</t>
  </si>
  <si>
    <t>U</t>
  </si>
  <si>
    <t>SHGC</t>
  </si>
  <si>
    <t>SmallOffice</t>
  </si>
  <si>
    <t>Not Included</t>
  </si>
  <si>
    <t>MediumOffice</t>
  </si>
  <si>
    <t>LargeOffice</t>
  </si>
  <si>
    <t>RetailStandalone</t>
  </si>
  <si>
    <t>RetailStripmall</t>
  </si>
  <si>
    <t>PrimarySchool</t>
  </si>
  <si>
    <t>SecondarySchool</t>
  </si>
  <si>
    <t>Outpatient</t>
  </si>
  <si>
    <t>Hospital</t>
  </si>
  <si>
    <t>SmallHotel</t>
  </si>
  <si>
    <t>LargeHotel</t>
  </si>
  <si>
    <t>Warehouse</t>
  </si>
  <si>
    <t>QuickServiceRestaurant</t>
  </si>
  <si>
    <t>FullServiceRestaurant</t>
  </si>
  <si>
    <t>MidriseApartment</t>
  </si>
  <si>
    <t>HighriseApartment</t>
  </si>
  <si>
    <t>Courthouse</t>
  </si>
  <si>
    <t>SmallDataCenterLowITE</t>
  </si>
  <si>
    <t>SmallDataCenterHighITE</t>
  </si>
  <si>
    <t>LargeDataCenterLowITE</t>
  </si>
  <si>
    <t>LargeDataCenterHighITE</t>
  </si>
  <si>
    <t>Each row represents the efficiency standards for a specific type of boiler</t>
  </si>
  <si>
    <t>Fluid Type</t>
  </si>
  <si>
    <t>Fuel Type</t>
  </si>
  <si>
    <t>Condensing</t>
  </si>
  <si>
    <t>Condensing Control</t>
  </si>
  <si>
    <t>Minimum Capacity (Btu/hr)</t>
  </si>
  <si>
    <t>Maximum Capacity (Btu/hr)</t>
  </si>
  <si>
    <t>Start Date</t>
  </si>
  <si>
    <t>End Date</t>
  </si>
  <si>
    <t>Minimum Annual Fuel Utilization Efficiency (AFUE)</t>
  </si>
  <si>
    <t>Minimum Thermal Efficiency (%)</t>
  </si>
  <si>
    <t>Minimum Combustion Efficiency (%)</t>
  </si>
  <si>
    <t>EFFFPLR</t>
  </si>
  <si>
    <t>Hot Water</t>
  </si>
  <si>
    <t>Each row represents the efficiency standards for a specificy type of chiller</t>
  </si>
  <si>
    <t>Cooling Type</t>
  </si>
  <si>
    <t>Condenser Type</t>
  </si>
  <si>
    <t>Compressor Type</t>
  </si>
  <si>
    <t>Absorption Type</t>
  </si>
  <si>
    <t>Variable Speed Drive</t>
  </si>
  <si>
    <t>Minimum Capacity (Tons)</t>
  </si>
  <si>
    <t>Maximum Capacity (Tons)</t>
  </si>
  <si>
    <t>Minimum Full Load Efficiency (kW/ton)</t>
  </si>
  <si>
    <t>Minimum Integrated Part Load Value (kW/ton)</t>
  </si>
  <si>
    <t>CAPFT</t>
  </si>
  <si>
    <t>EIRFT</t>
  </si>
  <si>
    <t>EIRFPLR</t>
  </si>
  <si>
    <t>AirCooled</t>
  </si>
  <si>
    <t>WithCondenser</t>
  </si>
  <si>
    <t>Rotary Screw</t>
  </si>
  <si>
    <t>ScrewAir-Cap-fCHWT&amp;DBT</t>
  </si>
  <si>
    <t>ScrewAir-EIR-fCHWT&amp;DBT</t>
  </si>
  <si>
    <t>ScrewRemote-EIR-fPLR-2Comp/Ckt</t>
  </si>
  <si>
    <t>From CA Title 24 2013</t>
  </si>
  <si>
    <t>Centrifugal</t>
  </si>
  <si>
    <t>WithoutCondenser</t>
  </si>
  <si>
    <t>WaterCooled</t>
  </si>
  <si>
    <t>ScrewH2O-Cap-fCHWT&amp;ECT</t>
  </si>
  <si>
    <t>ScrewH2O-EIR-fCHWT&amp;ECT</t>
  </si>
  <si>
    <t>From CA Title 24 2016</t>
  </si>
  <si>
    <t>Open-Cent-Cap-fCHWT&amp;ECT</t>
  </si>
  <si>
    <t>Open-Cent-EIR-fCHWT&amp;ECT</t>
  </si>
  <si>
    <t>Open-Cent-EIR-fPLR</t>
  </si>
  <si>
    <t>Each row represents the efficiency standards for a specific type of heat rejection equipment</t>
  </si>
  <si>
    <t>Equipment Type</t>
  </si>
  <si>
    <t>Fan Type</t>
  </si>
  <si>
    <t>Minimum Performance (gal/min*hp)</t>
  </si>
  <si>
    <t>Open Cooling Tower</t>
  </si>
  <si>
    <t>From CA Title 24 2019 Table 110.2-G</t>
  </si>
  <si>
    <t>Propeller or Axial</t>
  </si>
  <si>
    <t>Closed Cooling Tower</t>
  </si>
  <si>
    <t>Each row represents the efficiency standards for a specific type of heat pump</t>
  </si>
  <si>
    <t>Heating Type</t>
  </si>
  <si>
    <t>Subcategory</t>
  </si>
  <si>
    <t>Minimum Seasonal Efficiency (SEER)</t>
  </si>
  <si>
    <t>Minimum Full Load Efficiency (EER)</t>
  </si>
  <si>
    <t>Minimum IPLV</t>
  </si>
  <si>
    <t>Minimum Integrated Energy Efficiency Ratio (IEER)</t>
  </si>
  <si>
    <t>PTHP_EER_Coefficient_1</t>
  </si>
  <si>
    <t>PTHP_EER_Coefficient_2</t>
  </si>
  <si>
    <t>COOL CAP FT</t>
  </si>
  <si>
    <t>COOL CAP FFLOW</t>
  </si>
  <si>
    <t>COOL EIR FT</t>
  </si>
  <si>
    <t>COOL EIR FFLOW</t>
  </si>
  <si>
    <t>COOL PLF FPLR</t>
  </si>
  <si>
    <t>Electric Resistance or None</t>
  </si>
  <si>
    <t>PTHP</t>
  </si>
  <si>
    <t>PTAC-Cool-Cap-fEWB&amp;OAT</t>
  </si>
  <si>
    <t>DXCOOL-NECB2011-REF-CAPFFLOW</t>
  </si>
  <si>
    <t>PTAC-EIR-fEWB&amp;OAT</t>
  </si>
  <si>
    <t>DXCOOL-NECB2011-REF-COOLEIRFFLOW</t>
  </si>
  <si>
    <t>HPACCOOLPLFFPLR</t>
  </si>
  <si>
    <t>Single Package</t>
  </si>
  <si>
    <t>SpltAC1Sp_ClCap_fT</t>
  </si>
  <si>
    <t>SpltAC1Sp_EIR_fT</t>
  </si>
  <si>
    <t>SpltAC2SpLoSEER_ClCap_fT</t>
  </si>
  <si>
    <t>SpltAC2SpLoSEER_EIR_fT</t>
  </si>
  <si>
    <t>SpltAC2SpHiSEER_ClCap_fT</t>
  </si>
  <si>
    <t>SpltAC2SpHiSEER_EIR_fT</t>
  </si>
  <si>
    <t>Split System</t>
  </si>
  <si>
    <t>Minimum Heating Seasonal Performance Factor</t>
  </si>
  <si>
    <t>Minimum Coefficient of Performance Heating (COP_47F)</t>
  </si>
  <si>
    <t>Minimum Energy Efficiency Ratio (EER)</t>
  </si>
  <si>
    <t>PTHP_COP_Coefficient_1</t>
  </si>
  <si>
    <t>PTHP_COP_Coefficient_2</t>
  </si>
  <si>
    <t>HEAT CAP FT</t>
  </si>
  <si>
    <t>HEAT CAP FFLOW</t>
  </si>
  <si>
    <t>HEAT EIR FT</t>
  </si>
  <si>
    <t>HEAT EIR FFLOW</t>
  </si>
  <si>
    <t>HEAT PLF FPLR</t>
  </si>
  <si>
    <t>DX-Heat-Cap-fEDB&amp;OAT</t>
  </si>
  <si>
    <t>DXHEAT-NECB2011-REF-CAPFFLOW</t>
  </si>
  <si>
    <t>DXHEAT-NECB2011-REF-EIRFFLOW</t>
  </si>
  <si>
    <t>DXHEAT-NECB2011-REF-PLFFPLR</t>
  </si>
  <si>
    <t>SpltHP1SpCom_HtCap_fT</t>
  </si>
  <si>
    <t>SpltHP2Sp_HtCap_fT</t>
  </si>
  <si>
    <t>Each row represents the efficiency standards for a specificy type of unitary AC</t>
  </si>
  <si>
    <t>Minimum Seasonal Energy Efficiency Ratio (SEER)</t>
  </si>
  <si>
    <t>PTAC_EER_Coefficient_1</t>
  </si>
  <si>
    <t>PTAC_EER_Coefficient_2</t>
  </si>
  <si>
    <t>Minimum SCOP</t>
  </si>
  <si>
    <t>DXCOOL-NECB2011-REF-COOLPLFFPLR</t>
  </si>
  <si>
    <t>SpltAC1Sp-lt45_ClCap_fT</t>
  </si>
  <si>
    <t>SpltAC1Sp-lt45_EIR_fT</t>
  </si>
  <si>
    <t>Each row represents the efficiency standards for a specific type of water heater</t>
  </si>
  <si>
    <t>Energy Factor Base (%)</t>
  </si>
  <si>
    <t>Energy Factor Volume Derate (%/gal)</t>
  </si>
  <si>
    <t>Standby Loss Base (Btu/hr)</t>
  </si>
  <si>
    <t>Standby Loss Capacity Allowance (Btu/hr/Btu/hr)</t>
  </si>
  <si>
    <t>Standby Loss Volume Allowance (Btu/hr/gal)</t>
  </si>
  <si>
    <t>Hourly Loss Base (%)</t>
  </si>
  <si>
    <t>Hourly Loss Volume Allowance (%/gal)</t>
  </si>
  <si>
    <t>Thermal Efficiency (%)</t>
  </si>
  <si>
    <t>NaturalGas</t>
  </si>
  <si>
    <t>From DEER Prototypes</t>
  </si>
  <si>
    <t>From DEER Prototypes, values optimized to match % loss/hr in eQuest</t>
  </si>
  <si>
    <t>Adding elevators to models</t>
  </si>
  <si>
    <t>Area Per Passenger Elevator (ft2)</t>
  </si>
  <si>
    <t>Units Per Passenger Elevator</t>
  </si>
  <si>
    <t>Beds Per Passenger Elevator</t>
  </si>
  <si>
    <t>Area Per Freight Elevator (ft2)</t>
  </si>
  <si>
    <t>Units Per Freight Elevator</t>
  </si>
  <si>
    <t>Beds Per Freight Elevator</t>
  </si>
  <si>
    <t>Additional Passenger Elevators</t>
  </si>
  <si>
    <t>Hydraulic</t>
  </si>
  <si>
    <t>Assuming 45000 ft^2 per elevator as default for building types not in original code</t>
  </si>
  <si>
    <t>Hydrualic</t>
  </si>
  <si>
    <t>SchoolCommunityCollege BLDG_ELEVATORS</t>
  </si>
  <si>
    <t>DOE Prototype Buildings</t>
  </si>
  <si>
    <t>SchoolSecondary BLDG_ELEVATORS</t>
  </si>
  <si>
    <t>SchoolUniversity BLDG_ELEVATORS</t>
  </si>
  <si>
    <t>RetailStandalone BLDG_ELEVATORS</t>
  </si>
  <si>
    <t>Traction</t>
  </si>
  <si>
    <t>Hospital BLDG ELEVATORS</t>
  </si>
  <si>
    <t>HotelLarge BLDG_ELEVATORS</t>
  </si>
  <si>
    <t>HotelLarge ELEV_LIGHT_FAN_SCH_24_7</t>
  </si>
  <si>
    <t>Assumed same as Warehouse DOE Prototype Building</t>
  </si>
  <si>
    <t>ApartmentMidRise BLDG_ELEVATORS</t>
  </si>
  <si>
    <t>Assumed same as Hospital DOE Prototype Buiding</t>
  </si>
  <si>
    <t>OfficeLarge BLDG_ELEVATORS</t>
  </si>
  <si>
    <t>OfficeMedium BLDG_ELEVATORS</t>
  </si>
  <si>
    <t>Catchall set at 15000 ft^2 per elevator</t>
  </si>
  <si>
    <t>SchoolCommunity College ELEV_LIGHT_FAN_SCH_ADD_DF</t>
  </si>
  <si>
    <t>SchoolSecondary ELEV_LIGHT_FAN_SCH_ADD_DF</t>
  </si>
  <si>
    <t>SchoolUniversity ELEV_LIGHT_FAN_SCH_ADD_DF</t>
  </si>
  <si>
    <t>RetailStandalone ELEV_LIGHT_FAN_SCH_ADD_DF</t>
  </si>
  <si>
    <t>Hospital ELEV_LIGHT_FAN_SCH_ADD_DF</t>
  </si>
  <si>
    <t>HotelLarge ELEV_LIGHT_FAN_SCH_ADD_DF</t>
  </si>
  <si>
    <t>ApartmentMidRise ELEV_LIGHT_FAN_SCH_ADD_DF</t>
  </si>
  <si>
    <t>OfficeLarge ELEV_LIGHT_FAN_SCH_ADD_DF</t>
  </si>
  <si>
    <t>OfficeMedium ELEV_LIGHT_FAN_SCH_ADD_DF</t>
  </si>
  <si>
    <t>Size Category</t>
  </si>
  <si>
    <t>System Type</t>
  </si>
  <si>
    <t>Number of display cases</t>
  </si>
  <si>
    <t>Number of walkins</t>
  </si>
  <si>
    <t>Case Type 1</t>
  </si>
  <si>
    <t>Case Type 2</t>
  </si>
  <si>
    <t>Case Type 3</t>
  </si>
  <si>
    <t>Case Type 4</t>
  </si>
  <si>
    <t>Case Type 5</t>
  </si>
  <si>
    <t>Case Type 6</t>
  </si>
  <si>
    <t>Case Type 7</t>
  </si>
  <si>
    <t>Case Type 8</t>
  </si>
  <si>
    <t>Case Type 9</t>
  </si>
  <si>
    <t>Case Type 10</t>
  </si>
  <si>
    <t>Case Type 11</t>
  </si>
  <si>
    <t>Case Type 12</t>
  </si>
  <si>
    <t>Case Type 13</t>
  </si>
  <si>
    <t>Case Type 14</t>
  </si>
  <si>
    <t>Walkin Type 1</t>
  </si>
  <si>
    <t>Walkin Type 2</t>
  </si>
  <si>
    <t>Walkin Type 3</t>
  </si>
  <si>
    <t>Walkin Type 4</t>
  </si>
  <si>
    <t>Walkin Type 5</t>
  </si>
  <si>
    <t>Walkin Type 6</t>
  </si>
  <si>
    <t>Walkin Type 7</t>
  </si>
  <si>
    <t>Walkin Type 8</t>
  </si>
  <si>
    <t>Compressor name</t>
  </si>
  <si>
    <t>&lt;35k ft2</t>
  </si>
  <si>
    <t>Medium Temperature</t>
  </si>
  <si>
    <t>Deli Cases</t>
  </si>
  <si>
    <t>Dairy Cases</t>
  </si>
  <si>
    <t>Service Meat Cases</t>
  </si>
  <si>
    <t>Beverage Cases</t>
  </si>
  <si>
    <t>Produce Cases Med</t>
  </si>
  <si>
    <t>Produce Cases Low</t>
  </si>
  <si>
    <t>Service Bakery Cases</t>
  </si>
  <si>
    <t>Dairy Cooler</t>
  </si>
  <si>
    <t>Meat Cooler</t>
  </si>
  <si>
    <t>Deli Cooler</t>
  </si>
  <si>
    <t>Produce Cooler</t>
  </si>
  <si>
    <t>MT compressor_SmallandOld</t>
  </si>
  <si>
    <t>35k - 50k ft2</t>
  </si>
  <si>
    <t>Meat Cases Med</t>
  </si>
  <si>
    <t>Meat Cases Low</t>
  </si>
  <si>
    <t>Service Deli Cases</t>
  </si>
  <si>
    <t>Salad Cases</t>
  </si>
  <si>
    <t>Produce Islands</t>
  </si>
  <si>
    <t>Floral Cases</t>
  </si>
  <si>
    <t>Prepared Foods Cases</t>
  </si>
  <si>
    <t>Beer Cooler</t>
  </si>
  <si>
    <t>Meat Prep</t>
  </si>
  <si>
    <t>Bloom Box</t>
  </si>
  <si>
    <t>Fish Cooler</t>
  </si>
  <si>
    <t>MT compressor</t>
  </si>
  <si>
    <t>&gt;50k ft2</t>
  </si>
  <si>
    <t>Low Temperature</t>
  </si>
  <si>
    <t>Ice Cream Reach-Ins</t>
  </si>
  <si>
    <t>Ice Cream Coffins</t>
  </si>
  <si>
    <t>Frozen Food Reach-Ins</t>
  </si>
  <si>
    <t>Grocery Freezer</t>
  </si>
  <si>
    <t>Bakery Freezer</t>
  </si>
  <si>
    <t>LT compressor_SmallandOld</t>
  </si>
  <si>
    <t>LT compressor</t>
  </si>
  <si>
    <t>Primary School Freezer</t>
  </si>
  <si>
    <t>Secondary School Freezer</t>
  </si>
  <si>
    <t>Quick Service Restaurant Freezer</t>
  </si>
  <si>
    <t>Full Service Restaurant Freezer</t>
  </si>
  <si>
    <t>Large Hotel Freezer</t>
  </si>
  <si>
    <t>Hospital Freezer</t>
  </si>
  <si>
    <t>Primary School Cooler</t>
  </si>
  <si>
    <t>Secondary School Cooler</t>
  </si>
  <si>
    <t>Quick Service Restaurant Cooler</t>
  </si>
  <si>
    <t>Full Service Restaurant Cooler</t>
  </si>
  <si>
    <t>Large Hotel Cooler</t>
  </si>
  <si>
    <t>Hospital Cooler</t>
  </si>
  <si>
    <t>Refrigerant</t>
  </si>
  <si>
    <t>SuctionTemperatureControlType</t>
  </si>
  <si>
    <t>R22</t>
  </si>
  <si>
    <t>ConstantSuctionTemperature</t>
  </si>
  <si>
    <t>R507a</t>
  </si>
  <si>
    <t>R404a</t>
  </si>
  <si>
    <t xml:space="preserve">  </t>
  </si>
  <si>
    <t xml:space="preserve"> </t>
  </si>
  <si>
    <t>Case Type</t>
  </si>
  <si>
    <t>Case Category</t>
  </si>
  <si>
    <t>Case Model</t>
  </si>
  <si>
    <t>ft_tube_per_ft_case</t>
  </si>
  <si>
    <t>Latent Heat Ratio</t>
  </si>
  <si>
    <t>Rated runtime Fraction</t>
  </si>
  <si>
    <t>Case Length</t>
  </si>
  <si>
    <t>Case Temp</t>
  </si>
  <si>
    <t>Cooling Capacity per Length</t>
  </si>
  <si>
    <t>Evap Fan Power per Length</t>
  </si>
  <si>
    <t>Evap Temp</t>
  </si>
  <si>
    <t>Lighting per ft</t>
  </si>
  <si>
    <t>Fraction of Lighting Energy to Case</t>
  </si>
  <si>
    <t>Latent Case Credit Curve Name</t>
  </si>
  <si>
    <t>Defrost Power per Length</t>
  </si>
  <si>
    <t>Defrost Type</t>
  </si>
  <si>
    <t>Defrost Correction Type</t>
  </si>
  <si>
    <t>Defrost Correction Curve Name</t>
  </si>
  <si>
    <t>Anti-Sweat Power</t>
  </si>
  <si>
    <t>Minimum Anti-Sweat Heater Power per Unit Length</t>
  </si>
  <si>
    <t>Anti-Sweat Heater Control</t>
  </si>
  <si>
    <t>FractionofAntiSweatHeaterEnergytoCase</t>
  </si>
  <si>
    <t>Restocking Schedule</t>
  </si>
  <si>
    <t>Lighting Schedule</t>
  </si>
  <si>
    <t>Minutes Defrost</t>
  </si>
  <si>
    <t>Defrost per day</t>
  </si>
  <si>
    <t>Minutes Dripdown</t>
  </si>
  <si>
    <t>Dripdown per day</t>
  </si>
  <si>
    <t>Hussman_RL</t>
  </si>
  <si>
    <t>Glass Door Latent Curve Case</t>
  </si>
  <si>
    <t>ElectricwithTemperatureTermination</t>
  </si>
  <si>
    <t>DewpointMethod</t>
  </si>
  <si>
    <t>Glass Door Defrost Curve</t>
  </si>
  <si>
    <t>Constant</t>
  </si>
  <si>
    <t>Always Off</t>
  </si>
  <si>
    <t>Always On</t>
  </si>
  <si>
    <t>Hussman RL with doors (from AEDG)</t>
  </si>
  <si>
    <t>Hussman_LWUG</t>
  </si>
  <si>
    <t>Open Latent Curve Case</t>
  </si>
  <si>
    <t>Coffin Defrost Curve</t>
  </si>
  <si>
    <t>Hussman LWUG (from AEDG)</t>
  </si>
  <si>
    <t>Hussman_D5L</t>
  </si>
  <si>
    <t>OffCycle</t>
  </si>
  <si>
    <t>None</t>
  </si>
  <si>
    <t>Hussman D5L (from AEDG)</t>
  </si>
  <si>
    <t>Hussman_SMBT</t>
  </si>
  <si>
    <t>Hussman SMBT (from AEDG)</t>
  </si>
  <si>
    <t>Hussman_P4</t>
  </si>
  <si>
    <t>Hussman P4 (from AEDG)</t>
  </si>
  <si>
    <t>Hussman_M4</t>
  </si>
  <si>
    <t>Hussman M4 (from AEDG)</t>
  </si>
  <si>
    <t>Hussman D5 (from AEDG)</t>
  </si>
  <si>
    <t>Hussman_PW</t>
  </si>
  <si>
    <t>Hussman PW (from AEDG)</t>
  </si>
  <si>
    <t>Coffin Latent Curve Case</t>
  </si>
  <si>
    <t>Hussman_C2-LE</t>
  </si>
  <si>
    <t>Hussman C2-LE (from AEDG)</t>
  </si>
  <si>
    <t>RelativeHumidity</t>
  </si>
  <si>
    <t>Walkin Type</t>
  </si>
  <si>
    <t>Rated Cooling Capacity</t>
  </si>
  <si>
    <t>Cooling Capacity c2</t>
  </si>
  <si>
    <t>Cooling Capacity c1</t>
  </si>
  <si>
    <t>Cooling Capacity c0</t>
  </si>
  <si>
    <t>Operating Temp</t>
  </si>
  <si>
    <t>Source Temp</t>
  </si>
  <si>
    <t>Defrost Control Type</t>
  </si>
  <si>
    <t>Defrost Power Mult</t>
  </si>
  <si>
    <t>Defrost Power</t>
  </si>
  <si>
    <t>RatedTotalHeatingPower</t>
  </si>
  <si>
    <t>RatedCirculationFanPower</t>
  </si>
  <si>
    <t>Motor Category</t>
  </si>
  <si>
    <t>Fan Power</t>
  </si>
  <si>
    <t>Fan Power Mult</t>
  </si>
  <si>
    <t>Lighting Power</t>
  </si>
  <si>
    <t>Lighting Power Mult</t>
  </si>
  <si>
    <t>Insulated Floor U</t>
  </si>
  <si>
    <t>Insulated Surface U</t>
  </si>
  <si>
    <t>Stocking Door U</t>
  </si>
  <si>
    <t>Reachin Door Area Mult</t>
  </si>
  <si>
    <t>Glass reachin door U value</t>
  </si>
  <si>
    <t>Reachin Door Area</t>
  </si>
  <si>
    <t>Total Insulated Surface Area</t>
  </si>
  <si>
    <t>Height of glass reachin doors</t>
  </si>
  <si>
    <t>Area of stocking doors</t>
  </si>
  <si>
    <t>Floor Surface Area</t>
  </si>
  <si>
    <t>Height of stocking doors</t>
  </si>
  <si>
    <t>TemperatureTerminationDefrostFractiontoIce</t>
  </si>
  <si>
    <t>Doorway protection type</t>
  </si>
  <si>
    <t>TemperatureTermination</t>
  </si>
  <si>
    <t>PSC</t>
  </si>
  <si>
    <t>SPM</t>
  </si>
  <si>
    <t>TimeSchedule</t>
  </si>
  <si>
    <t>StripCurtain</t>
  </si>
  <si>
    <t>Subcool T</t>
  </si>
  <si>
    <t>HeatRejectionCurve_C1</t>
  </si>
  <si>
    <t>Min Airflow</t>
  </si>
  <si>
    <t>Fan Power per Q Rejected</t>
  </si>
  <si>
    <t>Fan Speed Control</t>
  </si>
  <si>
    <t>RatedEffectiveTotalHeatRejectionRateCurve</t>
  </si>
  <si>
    <t>FixedLinear</t>
  </si>
  <si>
    <t>DEER_Heat_Rejections_MT</t>
  </si>
  <si>
    <t>HeatRejectionCurve_C1 is in W/C, FanPowerperQRejected is in W/(BTU/h). Large Buildings and new vintages have 10% more efficient fan</t>
  </si>
  <si>
    <t>DEER_Heat_Rejections_LT</t>
  </si>
  <si>
    <t>VariableSpeed</t>
  </si>
  <si>
    <t>Each row sets the properties for refrigeration compressors (like those used in grocery stores)</t>
  </si>
  <si>
    <t>Compressor Name</t>
  </si>
  <si>
    <t>Power Curve</t>
  </si>
  <si>
    <t>Capacity Curve</t>
  </si>
  <si>
    <t>Rated capacity</t>
  </si>
  <si>
    <t>MT_compressor_power</t>
  </si>
  <si>
    <t>MT_compressor_capacity</t>
  </si>
  <si>
    <t>rated capacity in BTU/h</t>
  </si>
  <si>
    <t>LT_compressor_power</t>
  </si>
  <si>
    <t>LT_compressor_capacity</t>
  </si>
  <si>
    <t>MT_compressor_power_smallandold</t>
  </si>
  <si>
    <t>MT_compressor_capacity_smallandold</t>
  </si>
  <si>
    <t>LT_compressor_power_smallandold</t>
  </si>
  <si>
    <t>LT_compressor_capacity_smallandold</t>
  </si>
  <si>
    <t>Med Temp</t>
  </si>
  <si>
    <t>Old_Med_Temp_Comp_Pwr_Curve</t>
  </si>
  <si>
    <t>Old_Med_Temp_Comp_Cap_Curve</t>
  </si>
  <si>
    <t>Low Temp</t>
  </si>
  <si>
    <t>Old_Low_Temp_Comp_Pwr_Curve</t>
  </si>
  <si>
    <t>Old_Low_Temp_Comp_Cap_Curve</t>
  </si>
  <si>
    <t>Each row sets the economizer capacity limits for a particular template and climate zone</t>
  </si>
  <si>
    <t>(blank = no economizer required)</t>
  </si>
  <si>
    <t>Data Center</t>
  </si>
  <si>
    <t>Capacity Limit (Btu/hr)</t>
  </si>
  <si>
    <t>From MASControl2</t>
  </si>
  <si>
    <t>Performance Curves - This will be the only curve tab, the other Curve tabs will be deleted</t>
  </si>
  <si>
    <t>Category</t>
  </si>
  <si>
    <t>Form</t>
  </si>
  <si>
    <t>Dependent Variable</t>
  </si>
  <si>
    <t>Independent Variable 1</t>
  </si>
  <si>
    <t>Independent Variable 2</t>
  </si>
  <si>
    <t>coeff_1</t>
  </si>
  <si>
    <t>coeff_2</t>
  </si>
  <si>
    <t>coeff_3</t>
  </si>
  <si>
    <t>coeff_4</t>
  </si>
  <si>
    <t>coeff_5</t>
  </si>
  <si>
    <t>coeff_6</t>
  </si>
  <si>
    <t>coeff_7</t>
  </si>
  <si>
    <t>coeff_8</t>
  </si>
  <si>
    <t>coeff_9</t>
  </si>
  <si>
    <t>coeff_10</t>
  </si>
  <si>
    <t>Minimum Independent Variable 1</t>
  </si>
  <si>
    <t>Maximum Independent Variable 1</t>
  </si>
  <si>
    <t>Minimum Independent Variable 2</t>
  </si>
  <si>
    <t>Maximum Independent Variable 2</t>
  </si>
  <si>
    <t>Minimum Dependent Variable Output</t>
  </si>
  <si>
    <t>Maximum Dependent Variable Output</t>
  </si>
  <si>
    <t>notes</t>
  </si>
  <si>
    <t>a-Si_Spectral-fAirMass</t>
  </si>
  <si>
    <t>PV-Module</t>
  </si>
  <si>
    <t>Cubic</t>
  </si>
  <si>
    <t>AirMass</t>
  </si>
  <si>
    <t>From .dat files included with MASControl2</t>
  </si>
  <si>
    <t>Absor-1-Cap-fCHWT&amp;ECT</t>
  </si>
  <si>
    <t>1-StageAbsorptn</t>
  </si>
  <si>
    <t>BiQuadratic</t>
  </si>
  <si>
    <t>QRatio</t>
  </si>
  <si>
    <t>CHWT</t>
  </si>
  <si>
    <t>ECT</t>
  </si>
  <si>
    <t>Absor-1-HIR-fCHWT&amp;ECT</t>
  </si>
  <si>
    <t>Absor-1-HIR-fPLR</t>
  </si>
  <si>
    <t>Quadratic</t>
  </si>
  <si>
    <t>PLR</t>
  </si>
  <si>
    <t>Absor-2-Cap-fCHWT&amp;ECT</t>
  </si>
  <si>
    <t>2-StageAbsorptn</t>
  </si>
  <si>
    <t>Absor-2-HIR-fCHWT&amp;ECT</t>
  </si>
  <si>
    <t>Absor-2-HIR-fPLR</t>
  </si>
  <si>
    <t>AHU-1_CoolCStandard10Ton_CapFF</t>
  </si>
  <si>
    <t>DX Cooling Coil</t>
  </si>
  <si>
    <t>FlowRatio</t>
  </si>
  <si>
    <t>From PNNL Prototype Buildings OutPatientHealtCare, RestaurantFastFood, RestaurantSitDown, SchoolPrimary, SchoolSecondary</t>
  </si>
  <si>
    <t>AirCooled_Chiller_2004_CAPFT</t>
  </si>
  <si>
    <t>Electric Chiller</t>
  </si>
  <si>
    <t>Tchws</t>
  </si>
  <si>
    <t>Toadb</t>
  </si>
  <si>
    <t>Based on Dick Lord's study dated January 17, 2010.</t>
  </si>
  <si>
    <t>AirCooled_Chiller_2004_EIRFT</t>
  </si>
  <si>
    <t>EIRRatio</t>
  </si>
  <si>
    <t>AirCooled_Chiller_2010_PathA_CAPFT</t>
  </si>
  <si>
    <t>AirCooled_Chiller_2010_PathA_EIRFT</t>
  </si>
  <si>
    <t>AirCooled_Chiller_AllCapacities_2004_2010_EIRFPLR</t>
  </si>
  <si>
    <t>Based on Dick Lord's study dated January 17, 2010.  EIRFPLR curve is identical for all AirCooled Chillers</t>
  </si>
  <si>
    <t>AirCooled_Chiller_GT150_2004_EIRFPLR</t>
  </si>
  <si>
    <t>AirCooled_Chiller_GT150_2010_PathA_EIRFPLR</t>
  </si>
  <si>
    <t>AirCooled_Chiller_LT150_2004_EIRFPLR</t>
  </si>
  <si>
    <t>AirCooled_Chiller_LT150_2010_PathA_EIRFPLR</t>
  </si>
  <si>
    <t>AirFoil w Dischrg Dampers FPLR</t>
  </si>
  <si>
    <t>FanEIR-FPLR</t>
  </si>
  <si>
    <t>AirFoil w Inlet Vanes FPLR</t>
  </si>
  <si>
    <t>Atmospheric-Blr-HIR-fPLR</t>
  </si>
  <si>
    <t>FuelBoilers</t>
  </si>
  <si>
    <t>Boiler Constant Efficiency Curve</t>
  </si>
  <si>
    <t>Boiler</t>
  </si>
  <si>
    <t>FIRRatio</t>
  </si>
  <si>
    <t>From DOE Reference Building</t>
  </si>
  <si>
    <t>Boiler with Minimum Turndown</t>
  </si>
  <si>
    <t>From Regression of Prototype Building EMS</t>
  </si>
  <si>
    <t>Boiler with No Minimum Turndown</t>
  </si>
  <si>
    <t>BOILER-EFFFPLR-NECB2011</t>
  </si>
  <si>
    <t>From NECB 2011</t>
  </si>
  <si>
    <t>CdTe_Spectral-fAirMass</t>
  </si>
  <si>
    <t>CentChlrAirCoolCap-fCHW&amp;OAT</t>
  </si>
  <si>
    <t>Chiller</t>
  </si>
  <si>
    <t>OAT</t>
  </si>
  <si>
    <t>CentChlrAirCoolEIR-fCHW&amp;OAT</t>
  </si>
  <si>
    <t>CentChlrAirCoolEIR-fPLR</t>
  </si>
  <si>
    <t>CentH2O-Cap-fCHWT&amp;ECT</t>
  </si>
  <si>
    <t>HermCentrifugal</t>
  </si>
  <si>
    <t>CentH2O-EIR-fCHWT&amp;ECT</t>
  </si>
  <si>
    <t>CentH2O-EIR-fPLR&amp;dT</t>
  </si>
  <si>
    <t>dT</t>
  </si>
  <si>
    <t>CentH2OVSD-Cap-fCHWT&amp;ECT</t>
  </si>
  <si>
    <t>CentH2OVSD-EIR-fCHWT&amp;ECT</t>
  </si>
  <si>
    <t>CentH2OVSD-EIR-fPLR&amp;dT</t>
  </si>
  <si>
    <t>ChillerCentCapFT</t>
  </si>
  <si>
    <t>From Dick Lord's Chiller Model study for ASHRAE 2007 baseline</t>
  </si>
  <si>
    <t>ChillerCentEIRFT</t>
  </si>
  <si>
    <t>ChillerCentEIRPLR</t>
  </si>
  <si>
    <t>BiCubic</t>
  </si>
  <si>
    <t>Tcws</t>
  </si>
  <si>
    <t>ChlrAirRecipEIRRatio_fQRatio</t>
  </si>
  <si>
    <t>From CBECC Appendix_3.7_PerformanceCurves-S901G.xlsx</t>
  </si>
  <si>
    <t>ChlrAirRecipEIRRatio_fTchwsToadbSI</t>
  </si>
  <si>
    <t>ChlrAirRecipQRatio_fTchwsToadbSI</t>
  </si>
  <si>
    <t>ChlrAirScrewEIRRatio_fQRatio</t>
  </si>
  <si>
    <t>ChlrAirScrewEIRRatio_fTchwsToadbSI</t>
  </si>
  <si>
    <t>ChlrAirScrewQRatio_fTchwsToadbSI</t>
  </si>
  <si>
    <t>ChlrAirScrollEIRRatio_fQRatio</t>
  </si>
  <si>
    <t>ChlrAirScrollEIRRatio_fTchwsToadbSI</t>
  </si>
  <si>
    <t>ChlrAirScrollQRatio_fTchwsToadbSI</t>
  </si>
  <si>
    <t>ChlrHPAirCoolCap-fCHW&amp;OAT</t>
  </si>
  <si>
    <t>ChlrHPAirCoolEIR-fCHW&amp;OAT</t>
  </si>
  <si>
    <t>ChlrHPAirHeatCap-fHW&amp;39-</t>
  </si>
  <si>
    <t>HW</t>
  </si>
  <si>
    <t>ChlrHPAirHeatCap-fHW&amp;39+</t>
  </si>
  <si>
    <t>39+</t>
  </si>
  <si>
    <t>ChlrHPAirHeatEIR-fHW&amp;39-</t>
  </si>
  <si>
    <t>ChlrHPAirHeatEIR-fHW&amp;39+</t>
  </si>
  <si>
    <t>ChlrHPH2OCoolCap_fCHW&amp;ECT</t>
  </si>
  <si>
    <t>Chiller/HP</t>
  </si>
  <si>
    <t>ChlrHPH2OCoolCap_fCHW&amp;ECT-Old</t>
  </si>
  <si>
    <t>ChlrHPH2OCoolEIR_fCHW&amp;ECT</t>
  </si>
  <si>
    <t>ChlrHPH2OCoolEIR_fCHW&amp;ECT-Old</t>
  </si>
  <si>
    <t>ChlrHPH2OHeatCap_fHWS&amp;EET</t>
  </si>
  <si>
    <t>HWS</t>
  </si>
  <si>
    <t>EET</t>
  </si>
  <si>
    <t>ChlrHPH2OHeatCap_fHWS&amp;EET-Old</t>
  </si>
  <si>
    <t>ChlrHPH2OHeatEIR_fHWS&amp;EET</t>
  </si>
  <si>
    <t>ChlrHPH2OHeatEIR_fHWS&amp;EET-Old</t>
  </si>
  <si>
    <t>ChlrWtrCentPathAAllEIRRatio_fQRatio</t>
  </si>
  <si>
    <t>ChlrWtrCentPathAAllEIRRatio_fTchwsTcwsSI</t>
  </si>
  <si>
    <t>ChlrWtrCentPathAAllQRatio_fTchwsTcwsSI</t>
  </si>
  <si>
    <t>ChlrWtrCentPathBGtEql300Lt600tonEIRRatio_fQRatio</t>
  </si>
  <si>
    <t>ChlrWtrCentPathBGtEql300Lt600tonEIRRatio_fTchwsTcwsSI</t>
  </si>
  <si>
    <t>ChlrWtrCentPathBGtEql300Lt600tonQRatio_fTchwsTcwsSI</t>
  </si>
  <si>
    <t>ChlrWtrCentPathBGtEql600tonEIRRatio_fQRatio</t>
  </si>
  <si>
    <t>ChlrWtrCentPathBGtEql600tonEIRRatio_fTchwsTcwsSI</t>
  </si>
  <si>
    <t>ChlrWtrCentPathBGtEql600tonQRatio_fTchwsTcwsSI</t>
  </si>
  <si>
    <t>ChlrWtrCentPathBLt300tonEIRRatio_fQRatio</t>
  </si>
  <si>
    <t>ChlrWtrCentPathBLt300tonEIRRatio_fTchwsTcwsSI</t>
  </si>
  <si>
    <t>ChlrWtrCentPathBLt300tonQRatio_fTchwsTcwsSI</t>
  </si>
  <si>
    <t>ChlrWtrPosDispPathAAllEIRRatio_fQRatio</t>
  </si>
  <si>
    <t>ChlrWtrPosDispPathAAllEIRRatio_fTchwsTcwsSI</t>
  </si>
  <si>
    <t>ChlrWtrPosDispPathAAllQRatio_fTchwsTcwsSI</t>
  </si>
  <si>
    <t>ChlrWtrPosDispPathBAllEIRRatio_fQRatio</t>
  </si>
  <si>
    <t>ChlrWtrPosDispPathBAllEIRRatio_fTchwsTcwsSI</t>
  </si>
  <si>
    <t>ChlrWtrPosDispPathBAllQRatio_fTchwsTcwsSI</t>
  </si>
  <si>
    <t>CHW-Coil-Cap-fAirflow</t>
  </si>
  <si>
    <t>CHWCoils</t>
  </si>
  <si>
    <t>Airflow</t>
  </si>
  <si>
    <t>CHW-Coil-Cap-fEWB&amp;EWT</t>
  </si>
  <si>
    <t>EWB</t>
  </si>
  <si>
    <t>EWT</t>
  </si>
  <si>
    <t>CHW-Coil-Cap-fFluidFlow</t>
  </si>
  <si>
    <t>FluidFlow</t>
  </si>
  <si>
    <t>Refrigerated Case</t>
  </si>
  <si>
    <t>For SuperMarket Prototype Buildings</t>
  </si>
  <si>
    <t>Coffin Latent Curve</t>
  </si>
  <si>
    <t>COIL-BF-FFLOW-SPEC</t>
  </si>
  <si>
    <t>CoilBF-FFLOW</t>
  </si>
  <si>
    <t>Linear</t>
  </si>
  <si>
    <t>Flow</t>
  </si>
  <si>
    <t>Coil-Bypass-Factor-fPLR</t>
  </si>
  <si>
    <t>CoilClgDXDblEIRRatio_fCFMRatio</t>
  </si>
  <si>
    <t>CoilClgDXDblQRatio_fCFMRatio</t>
  </si>
  <si>
    <t>CoilClgDXEIRRatio_fQFrac</t>
  </si>
  <si>
    <t>CoilClgDXEIRRatio_fTwbToadbSI</t>
  </si>
  <si>
    <t>Twb</t>
  </si>
  <si>
    <t>CoilClgDXQRatio_fTwbToadbSI</t>
  </si>
  <si>
    <t>CoilClgDXSEER13EER11EIRRatio_fTwbToadbSI</t>
  </si>
  <si>
    <t>CoilClgDXSEER15EER11EIRRatio_fTwbToadbSI</t>
  </si>
  <si>
    <t>CoilClgDXSEER16EER13EIRRatio_fTwbToadbSI</t>
  </si>
  <si>
    <t>CoilClgDXSEER17EER11EIRRatio_fTwbToadbSI</t>
  </si>
  <si>
    <t>CoilClgDXSEER18EER13EIRRatio_fTwbToadbSI</t>
  </si>
  <si>
    <t>CoilClgDXSEER20EER13EIRRatio_fTwbToadbSI</t>
  </si>
  <si>
    <t>CoilClgDXSEEREIRRatio_fQFrac</t>
  </si>
  <si>
    <t>CoilClgDXSnglEIRRatio_fCFMRatio</t>
  </si>
  <si>
    <t>CoilClgDXSnglQRatio_fCFMRatio</t>
  </si>
  <si>
    <t>CoilClgPTACEIRRatio_fQFrac</t>
  </si>
  <si>
    <t>CoilClgPTACEIRRatio_fTwbToadbSI</t>
  </si>
  <si>
    <t>CoilClgPTACQRatio_fTwbToadbSI</t>
  </si>
  <si>
    <t>ConstantCubic</t>
  </si>
  <si>
    <t>From Reference Buildings</t>
  </si>
  <si>
    <t>Cool-PLF-fPLR</t>
  </si>
  <si>
    <t>From PNNL Prototype FullServiceRestaurant</t>
  </si>
  <si>
    <t>CoolCLennoxStandard10Ton_TGA120S2B_EIRFFF</t>
  </si>
  <si>
    <t>Curve_Biquadratic_CBES_01</t>
  </si>
  <si>
    <t>From Commercial Building Energy Saver (CBES) Prototype Models: cbes.lbl.gov</t>
  </si>
  <si>
    <t>Curve_Biquadratic_CBES_02</t>
  </si>
  <si>
    <t>Curve_Biquadratic_CBES_03</t>
  </si>
  <si>
    <t>Curve_Biquadratic_CBES_04</t>
  </si>
  <si>
    <t>Curve_Quadratic_CBES_01</t>
  </si>
  <si>
    <t>Curve_Quadratic_CBES_02</t>
  </si>
  <si>
    <t>Curve_Quadratic_CBES_03</t>
  </si>
  <si>
    <t>Curve_Quadratic_CBES_04</t>
  </si>
  <si>
    <t>Curve_Quadratic_CBES_05</t>
  </si>
  <si>
    <t>Curve_Quadratic_CBES_06</t>
  </si>
  <si>
    <t>DEER DHW HIR-FPLR Curve</t>
  </si>
  <si>
    <t>DEERDHWHIR-FPLR</t>
  </si>
  <si>
    <t>DEER_defrost</t>
  </si>
  <si>
    <t>Refrigeration</t>
  </si>
  <si>
    <t>Capacity</t>
  </si>
  <si>
    <t>DeltaT</t>
  </si>
  <si>
    <t>From eQuest Grocery store model</t>
  </si>
  <si>
    <t>Default_Case_Latent_Cedit_Curve</t>
  </si>
  <si>
    <t>Defrost-ResisDem-Frac-fOWB&amp;ODB</t>
  </si>
  <si>
    <t>DXCool/Heat</t>
  </si>
  <si>
    <t>BiLinear</t>
  </si>
  <si>
    <t>OWB</t>
  </si>
  <si>
    <t>ODB</t>
  </si>
  <si>
    <t>Defrost-ResisTime-Frac-fOWB&amp;ODB</t>
  </si>
  <si>
    <t>Defrost-ReversDem-Frac-fOWB&amp;ODB</t>
  </si>
  <si>
    <t>Defrost-ReversTime-Frac-fOWB&amp;ODB</t>
  </si>
  <si>
    <t>Desc-Gas-fT&amp;W</t>
  </si>
  <si>
    <t>Desiccant</t>
  </si>
  <si>
    <t>T</t>
  </si>
  <si>
    <t>W</t>
  </si>
  <si>
    <t>Desc-HR8-fWB1&amp;WB6</t>
  </si>
  <si>
    <t>WB1</t>
  </si>
  <si>
    <t>WB6</t>
  </si>
  <si>
    <t>Desc-HR8PL-fWB1&amp;WB6</t>
  </si>
  <si>
    <t>Desc-kW-fT&amp;W</t>
  </si>
  <si>
    <t>Desc-QREG-fWB1&amp;WB6</t>
  </si>
  <si>
    <t>Desc-QREGPL-fWB1&amp;WB6</t>
  </si>
  <si>
    <t>Desc-T-fT&amp;W</t>
  </si>
  <si>
    <t>Desc-T8-fWB1&amp;WB6</t>
  </si>
  <si>
    <t>Desc-T8PL-fWB1&amp;WB6</t>
  </si>
  <si>
    <t>Desc-W-fT&amp;W</t>
  </si>
  <si>
    <t>Direct-Effectiveness-fFlow</t>
  </si>
  <si>
    <t>EvapCooler</t>
  </si>
  <si>
    <t>DOE Ref DX Clg Coil Cool-CAP-fFlow</t>
  </si>
  <si>
    <t>From DOE Pre-1980 Reference Building</t>
  </si>
  <si>
    <t>DOE Ref DX Clg Coil Cool-Cap-fT</t>
  </si>
  <si>
    <t>DOE Ref DX Clg Coil Cool-EIR-fFlow</t>
  </si>
  <si>
    <t>DOE Ref DX Clg Coil Cool-EIR-fT</t>
  </si>
  <si>
    <t>DOE Ref DX Clg Coil Cool-PLF-fPLR</t>
  </si>
  <si>
    <t>Draft-Fan-EIR-fPLR</t>
  </si>
  <si>
    <t>DW-Elec-EIR-fPLR</t>
  </si>
  <si>
    <t>ElecDW-Heater</t>
  </si>
  <si>
    <t>DW-Gas-HIR-fPLR</t>
  </si>
  <si>
    <t>GasDW-Heater</t>
  </si>
  <si>
    <t>DW-Gas-Pilotless-HIR-fPLR</t>
  </si>
  <si>
    <t>DW-HeatPump-Cap-fSupplyT&amp;EDB</t>
  </si>
  <si>
    <t>HeatPumpDW-Heat</t>
  </si>
  <si>
    <t>SupplyT</t>
  </si>
  <si>
    <t>EDB</t>
  </si>
  <si>
    <t>DW-HeatPump-EIR-fPLR</t>
  </si>
  <si>
    <t>DW-HeatPump-EIR-fSupplyT&amp;EDB</t>
  </si>
  <si>
    <t>DX Coil Cap-FF</t>
  </si>
  <si>
    <t>From PNNL Prototype Buildings ApartmentMidRise, HotelSmall, OfficeSmall, RetailStandAlone, RetailStripmall, SchoolPrimary, Warehouse</t>
  </si>
  <si>
    <t>DX-Bypass-Factor-fAirflow</t>
  </si>
  <si>
    <t>DX-Bypass-Factor-fEWB&amp;EDB</t>
  </si>
  <si>
    <t>DX-Bypass-Factor-fPLR</t>
  </si>
  <si>
    <t>DX-Cap-fAirflow</t>
  </si>
  <si>
    <t>DX-Cool-Cap-fEWB&amp;OAT</t>
  </si>
  <si>
    <t>DX-Cool-Cap-fRPM&amp;OAT</t>
  </si>
  <si>
    <t>RPM</t>
  </si>
  <si>
    <t>DX-Cool-CondFan-fPLR&amp;OAT</t>
  </si>
  <si>
    <t>PwrRatio</t>
  </si>
  <si>
    <t>DX-Cool-CycleLoss-fPLR</t>
  </si>
  <si>
    <t>DX-Cool-EIR-fEWB&amp;OAT</t>
  </si>
  <si>
    <t>DX-Cool-EIR-fPLR</t>
  </si>
  <si>
    <t>DX-Cool-EIR-fRPM&amp;OAT</t>
  </si>
  <si>
    <t>DX-Cool-Waste-Heat-fEWB&amp;OAT</t>
  </si>
  <si>
    <t>DX-Cool-Waste-Heat-fRPM&amp;OAT</t>
  </si>
  <si>
    <t>DX-Heat-Cap-fRPM&amp;OAT</t>
  </si>
  <si>
    <t>DX-Heat-CondFan-fPLR&amp;OAT</t>
  </si>
  <si>
    <t>DX-Heat-CycleLoss-fPLR</t>
  </si>
  <si>
    <t>DX-Heat-EIR-fEDB&amp;OAT</t>
  </si>
  <si>
    <t>DX-Heat-EIR-fPLR</t>
  </si>
  <si>
    <t>DX-Heat-EIR-fRPM&amp;OAT</t>
  </si>
  <si>
    <t>DX-Heat-Waste-Heat-fEDB&amp;OAT</t>
  </si>
  <si>
    <t>DX-Heat-Waste-Heat-fRPM&amp;OAT</t>
  </si>
  <si>
    <t>DX-Sens-Cap-fAirflow</t>
  </si>
  <si>
    <t>DX-Sens-Cap-fEWB&amp;OAT</t>
  </si>
  <si>
    <t>DXCOOL-NECB2011-REF-CAPFT</t>
  </si>
  <si>
    <t>DXCOOL-NECB2011-REF-COOLEIRFT</t>
  </si>
  <si>
    <t>From NECB, curve modified to take into account how PLF is used in E+, and PLF ranges (&gt; 0.7)</t>
  </si>
  <si>
    <t>DX Heating Coil</t>
  </si>
  <si>
    <t>DXHEAT-NECB2011-REF-CAPFT</t>
  </si>
  <si>
    <t>DXHEAT-NECB2011-REF-EIRFT</t>
  </si>
  <si>
    <t>EFG-Si_Spectral-fAirMass</t>
  </si>
  <si>
    <t>Elec-HW-Blr-EIR-fPLR</t>
  </si>
  <si>
    <t>ElecBoilers</t>
  </si>
  <si>
    <t>Elec-Stm-Blr-EIR-fPLR</t>
  </si>
  <si>
    <t>Engine-Chlr-Cap-fCHWT&amp;ECT</t>
  </si>
  <si>
    <t>EngineChiller</t>
  </si>
  <si>
    <t>Engine-Chlr-HeatRej-fECT</t>
  </si>
  <si>
    <t>Engine-Chlr-HeatRej-fPLR</t>
  </si>
  <si>
    <t>Engine-Chlr-HIR-fCHWT&amp;ECT</t>
  </si>
  <si>
    <t>Engine-Chlr-HIR-fPLR</t>
  </si>
  <si>
    <t>Engine-Exh-fPLR</t>
  </si>
  <si>
    <t>EngineGenerator</t>
  </si>
  <si>
    <t>Engine-HIR-fPLR</t>
  </si>
  <si>
    <t>Engine-Jac-fPLR</t>
  </si>
  <si>
    <t>FluidCooler-FluidCap-fApp&amp;WB</t>
  </si>
  <si>
    <t>FluidCooler</t>
  </si>
  <si>
    <t>App</t>
  </si>
  <si>
    <t>WB</t>
  </si>
  <si>
    <t>FluidCooler-FluidCap-fRng&amp;WB</t>
  </si>
  <si>
    <t>Rng</t>
  </si>
  <si>
    <t>ForcedDraft-Blr-HIR-fPLR</t>
  </si>
  <si>
    <t>ForCurve w Dischrg Dampers FPLR</t>
  </si>
  <si>
    <t>ForCurve w Inlet Vanes FPLR</t>
  </si>
  <si>
    <t>FURNACE_PACU_VAV_CoolCCarrier48TM014_12tons_EIRFFF</t>
  </si>
  <si>
    <t>From PNNL OfficeMedium</t>
  </si>
  <si>
    <t>FURNACE_PACU_VAV_CoolCCarrier48TM014_12tons_EIRFT</t>
  </si>
  <si>
    <t>From PNNL Prototype Buildings OfficeMedium</t>
  </si>
  <si>
    <t>FURNACE-EFFPLR-NECB2011</t>
  </si>
  <si>
    <t>Gas Heating Coil</t>
  </si>
  <si>
    <t>Furnace-HIR-fPLR</t>
  </si>
  <si>
    <t>Furnace</t>
  </si>
  <si>
    <t>Gas-Absor-Cap-fCHWT&amp;ECT</t>
  </si>
  <si>
    <t>Chiller/Heater</t>
  </si>
  <si>
    <t>Gas-Absor-HCap-fCoolPLR</t>
  </si>
  <si>
    <t>CoolPLR</t>
  </si>
  <si>
    <t>Gas-Absor-HIR-fCHWT&amp;ECT</t>
  </si>
  <si>
    <t>Gas-Absor-HIR-fDesiccantT</t>
  </si>
  <si>
    <t>DesiccantT</t>
  </si>
  <si>
    <t>Gas-Absor-Qreg-fDesiccantT</t>
  </si>
  <si>
    <t>GasTurbine-Cap-fPLR</t>
  </si>
  <si>
    <t>GasTurbineGen</t>
  </si>
  <si>
    <t>GasTurbine-Exh-fPLR</t>
  </si>
  <si>
    <t>GasTurbine-HIR-fPLR</t>
  </si>
  <si>
    <t>GHP-Bypass-Factor-fAirflow</t>
  </si>
  <si>
    <t>GasHeat-Pump</t>
  </si>
  <si>
    <t>GHP-Bypass-Factor-fEWB&amp;EDB</t>
  </si>
  <si>
    <t>GHP-Bypass-Factor-fPLR</t>
  </si>
  <si>
    <t>GHP-Cool-Cap-fEWB&amp;OAT</t>
  </si>
  <si>
    <t>GHP-Cool-Cap-fRPM&amp;OAT</t>
  </si>
  <si>
    <t>GHP-Cool-CondFan-fPLR&amp;OAT</t>
  </si>
  <si>
    <t>GHP-Cool-CycleLoss-fPLR</t>
  </si>
  <si>
    <t>GHP-Cool-HIR-fEWB&amp;OAT</t>
  </si>
  <si>
    <t>GHP-Cool-HIR-fRPM&amp;OAT</t>
  </si>
  <si>
    <t>GHP-Cool-Waste-Heat-fEWB&amp;OAT</t>
  </si>
  <si>
    <t>GHP-Cool-Waste-Heat-fRPM&amp;OAT</t>
  </si>
  <si>
    <t>GHP-Defrost-Frac-fOWB&amp;ODB</t>
  </si>
  <si>
    <t>GHP-Heat-Cap-fEDB&amp;OAT</t>
  </si>
  <si>
    <t>GHP-Heat-Cap-fRPM&amp;OAT</t>
  </si>
  <si>
    <t>GHP-Heat-CondFan-fPLR&amp;OAT</t>
  </si>
  <si>
    <t>GHP-Heat-CycleLoss-fPLR</t>
  </si>
  <si>
    <t>GHP-Heat-HIR-fEDB&amp;OAT</t>
  </si>
  <si>
    <t>GHP-Heat-HIR-fRPM&amp;OAT</t>
  </si>
  <si>
    <t>GHP-Heat-Waste-Heat-fEDB&amp;OAT</t>
  </si>
  <si>
    <t>GHP-Heat-Waste-Heat-fRPM&amp;OAT</t>
  </si>
  <si>
    <t>GHP-Sens-Cap-fEWB&amp;OAT</t>
  </si>
  <si>
    <t>Glass Door Latent Curve</t>
  </si>
  <si>
    <t>GoodCyclingAC-EIR-fPLR</t>
  </si>
  <si>
    <t>CyclingAC</t>
  </si>
  <si>
    <t>GSHP/WLHP_BF_fAirflow-Old</t>
  </si>
  <si>
    <t>GSHP/WLHPCurves</t>
  </si>
  <si>
    <t>GSHP/WLHP_BF_fEwbEwt</t>
  </si>
  <si>
    <t>GSHP/WLHP_BF_fEwbEwt-Old</t>
  </si>
  <si>
    <t>GSHP/WLHP_Cool_Cap_fEwbEwt</t>
  </si>
  <si>
    <t>GSHP/WLHP_Cool_EIR_fEwbEwt</t>
  </si>
  <si>
    <t>GSHP/WLHP_H/C_EIR-fPLR</t>
  </si>
  <si>
    <t>GSHP/WLHP_H/C_EIR-fPLR-Old</t>
  </si>
  <si>
    <t>GSHP/WLHP_Heat_Cap_fEdbEwt</t>
  </si>
  <si>
    <t>GSHP/WLHP_Heat_EIR_fEdbEwt</t>
  </si>
  <si>
    <t>HeatSys1 Boiler Non-Condensing Boiler Curve</t>
  </si>
  <si>
    <t>From Prototype Buildings</t>
  </si>
  <si>
    <t>HeatWheel-EIR-fSpeed</t>
  </si>
  <si>
    <t>ERVUnit</t>
  </si>
  <si>
    <t>Speed</t>
  </si>
  <si>
    <t>Herm-Cent-Cap-fCHWT&amp;ECT</t>
  </si>
  <si>
    <t>Herm-Cent-EIR-fCHWT&amp;ECT</t>
  </si>
  <si>
    <t>Herm-Cent-EIR-fPLR</t>
  </si>
  <si>
    <t>Herm-Rec-Cap-fCHWT&amp;ECT</t>
  </si>
  <si>
    <t>HermReciprocatg</t>
  </si>
  <si>
    <t>Herm-Rec-EIR-fCHWT&amp;ECT</t>
  </si>
  <si>
    <t>Herm-Rec-EIR-fPLR</t>
  </si>
  <si>
    <t>Hospital Kitchen_Flr_5_Case:1_WALKINFREEZERSingleShelfHorizontal_LatentEnergyMult</t>
  </si>
  <si>
    <t>Hospital Kitchen_Flr_5_Case:2_SELFCONTAINEDDISPLAYCASEMultiShelfVertical_LatentEnergyMult</t>
  </si>
  <si>
    <t>HotelLarge Kitchen_Flr_6_Case:1_WALKINFREEZERSingleShelfHorizontal_LatentEnergyMult</t>
  </si>
  <si>
    <t>HotelLarge Kitchen_Flr_6_Case:2_SELFCONTAINEDDISPLAYCASEMultiShelfVertical_LatentEnergyMult</t>
  </si>
  <si>
    <t>HP-Bypass-Factor-fAirflow</t>
  </si>
  <si>
    <t>Water-LoopHP</t>
  </si>
  <si>
    <t>HP-Bypass-Factor-fEWB&amp;EWT</t>
  </si>
  <si>
    <t>HP-Cool-Cap-fEWB&amp;EWT</t>
  </si>
  <si>
    <t>HP-Cool-EIR-fEWB&amp;EWT</t>
  </si>
  <si>
    <t>HP-Cool-EIR-fPLR</t>
  </si>
  <si>
    <t>HP-Heat-Cap-fEDB&amp;EWT</t>
  </si>
  <si>
    <t>HP-Heat-EIR-fEDB&amp;EWT</t>
  </si>
  <si>
    <t>HP-Heat-EIR-fPLR</t>
  </si>
  <si>
    <t>HP-Sens-Cap-fAirflow</t>
  </si>
  <si>
    <t>HP-Sens-Cap-fEWB&amp;EWT</t>
  </si>
  <si>
    <t>HPACCoolCapFFF</t>
  </si>
  <si>
    <t>HPACCoolCapFT</t>
  </si>
  <si>
    <t>HPACCOOLEIRFFF</t>
  </si>
  <si>
    <t>HPACCOOLEIRFT</t>
  </si>
  <si>
    <t>HPACHeatCapFFF</t>
  </si>
  <si>
    <t>HPACHeatCapFT</t>
  </si>
  <si>
    <t>HPACHeatEIRFFF</t>
  </si>
  <si>
    <t>HPACHeatEIRFT</t>
  </si>
  <si>
    <t>Htrec-Chlr-Cap-fCHWT&amp;ECT</t>
  </si>
  <si>
    <t>ElecHeatRecover</t>
  </si>
  <si>
    <t>Htrec-Chlr-EIR-fCHWT&amp;ECT</t>
  </si>
  <si>
    <t>Htrec-Chlr-EIR-fPLR</t>
  </si>
  <si>
    <t>Htrej-Fan-Pwr-fDamper</t>
  </si>
  <si>
    <t>Damper</t>
  </si>
  <si>
    <t>HW-Coil-Cap-fAirflow</t>
  </si>
  <si>
    <t>HWCoils</t>
  </si>
  <si>
    <t>HW-Coil-Cap-fdT</t>
  </si>
  <si>
    <t>HW-Coil-Cap-fFluidFlow</t>
  </si>
  <si>
    <t>Indirect-Effectiveness-fFlow</t>
  </si>
  <si>
    <t>Inverter_EIR-fPLR</t>
  </si>
  <si>
    <t>PV-Inverter</t>
  </si>
  <si>
    <t>Large-CHW-Bypass-fAirflow</t>
  </si>
  <si>
    <t>Large-CHW-Coil-Bypass-fEWB&amp;EDB</t>
  </si>
  <si>
    <t>Large-CHW-Coil-Cap-fEWB&amp;EDB</t>
  </si>
  <si>
    <t>Large-CHW-Sens-Cap-fAirflow</t>
  </si>
  <si>
    <t>Large-CHW-Sens-Cap-fEWB&amp;EDB</t>
  </si>
  <si>
    <t>Lp2Lp_Cap_fCHW&amp;HWR</t>
  </si>
  <si>
    <t>Loop2Loop</t>
  </si>
  <si>
    <t>HWR</t>
  </si>
  <si>
    <t>Lp2Lp_EIR_fCHW&amp;HWR</t>
  </si>
  <si>
    <t>Lp2Lp-EIR-fPLR-1Comp/Ckt</t>
  </si>
  <si>
    <t>Lp2Lp-EIR-fPLR-2Comp/Ckt</t>
  </si>
  <si>
    <t>Suction T</t>
  </si>
  <si>
    <t>Discharge T</t>
  </si>
  <si>
    <t>From AEDG</t>
  </si>
  <si>
    <t>Power</t>
  </si>
  <si>
    <t>mc-Si_Spectral-fAirMass</t>
  </si>
  <si>
    <t>Measured_CoolCStandard10Ton_EIRFFF</t>
  </si>
  <si>
    <t>MNECB-CAP-FAPP&amp;WB</t>
  </si>
  <si>
    <t>CAP-FAPP&amp;WB</t>
  </si>
  <si>
    <t>MNECB-CAP-FRNG&amp;WB</t>
  </si>
  <si>
    <t>CAP-FRNG&amp;WB</t>
  </si>
  <si>
    <t>MNECB-Centrif-CAP-FT</t>
  </si>
  <si>
    <t>Centrif-CAP-FT</t>
  </si>
  <si>
    <t>MNECB-Centrif-EIR-FPLR</t>
  </si>
  <si>
    <t>Centrif-EIR-FPLR</t>
  </si>
  <si>
    <t>MNECB-Centrif-EIR-FT</t>
  </si>
  <si>
    <t>Centrif-EIR-FT</t>
  </si>
  <si>
    <t>MNECB-DW-HIR-fPLR</t>
  </si>
  <si>
    <t>DHW-HIR</t>
  </si>
  <si>
    <t>MNECB-HW-HIR-fPLR</t>
  </si>
  <si>
    <t>HW-HIR</t>
  </si>
  <si>
    <t>MNECB-Recip-CAP-FT</t>
  </si>
  <si>
    <t>Recip-CAP-FT</t>
  </si>
  <si>
    <t>MNECB-Recip-EIR-FPLR</t>
  </si>
  <si>
    <t>Recip-EIR-FPLR</t>
  </si>
  <si>
    <t>MNECB-Recip-EIR-FT</t>
  </si>
  <si>
    <t>Recip-EIR-FT</t>
  </si>
  <si>
    <t>Multi Shelf Vertical Latent Energy Multiplier</t>
  </si>
  <si>
    <t>Multi Zone VAV with Airfoil or Backward Incline riding the curve</t>
  </si>
  <si>
    <t>From ANSI/ASHRAE/IES Standard 90.1-2016 - Energy Standard for Buildings Except Low-Rise Residential Performance Rating Method</t>
  </si>
  <si>
    <t>Multi Zone VAV with Airfoil or Backward Incline with inlet vanes</t>
  </si>
  <si>
    <t>Multi Zone VAV with Forward Curved fans riding the curve</t>
  </si>
  <si>
    <t>Multi Zone VAV with Forward Curved with inlet vanes</t>
  </si>
  <si>
    <t>Multi zone VAV with static pressure reset</t>
  </si>
  <si>
    <t>OpenStudio default, baseline for System Types 5-8 from ANSI/ASHRAE/IES Standard 90.1-2016 - Energy Standard for Buildings Except Low-Rise Residential Performance Rating Method</t>
  </si>
  <si>
    <t>Multi Zone VAV with vane-axial with variable pitch blades</t>
  </si>
  <si>
    <t>Multi Zone VAV with VSD and fixed SP setpoint</t>
  </si>
  <si>
    <t>Appendix G baseline from ANSI/ASHRAE/IES Standard 90.1-2016 - Energy Standard for Buildings Except Low-Rise Residential Performance Rating Method</t>
  </si>
  <si>
    <t>New_Low_Temp_Comp_Cap_Curve</t>
  </si>
  <si>
    <t>New_Low_Temp_Comp_Pwr_Curve</t>
  </si>
  <si>
    <t>New_Med_Temp_Comp_Cap_Curve</t>
  </si>
  <si>
    <t>New_Med_Temp_Comp_Pwr_Curve</t>
  </si>
  <si>
    <t>No SP Reset VSD Fan</t>
  </si>
  <si>
    <t>From California Energy Commision, "Advanced Variable Air Volume System Design Guide," October 2004</t>
  </si>
  <si>
    <t>Open Latent Curve</t>
  </si>
  <si>
    <t>OpenCentrifugal</t>
  </si>
  <si>
    <t>Open-Rec-Cap-fCHWT&amp;ECT</t>
  </si>
  <si>
    <t>OpenReciprocatg</t>
  </si>
  <si>
    <t>Open-Rec-EIR-fCHWT&amp;ECT</t>
  </si>
  <si>
    <t>Open-Rec-EIR-fPLR</t>
  </si>
  <si>
    <t>OpenTwr-FluidCap-fApp&amp;WB</t>
  </si>
  <si>
    <t>OpenTower</t>
  </si>
  <si>
    <t>OpenTwr-FluidCap-fRng&amp;WB</t>
  </si>
  <si>
    <t>PoorCyclingAC-EIR-fPLR</t>
  </si>
  <si>
    <t>PSZ-AC DX Coil EIR-FT</t>
  </si>
  <si>
    <t>From PNNL Prototype Buildings HotelSmall, Warehouse</t>
  </si>
  <si>
    <t>PSZ-AC DX Unitary Package EIRFT</t>
  </si>
  <si>
    <t>From PNNL Prototype Buildings RetailStandAlone, RetailStripMall,SchoolPrimary</t>
  </si>
  <si>
    <t>PSZ-AC_CoolCLennoxStandard10Ton_TGA120S2B_CapFT</t>
  </si>
  <si>
    <t>PSZ-AC_CoolCLennoxStandard10Ton_TGA120S2B_PLR</t>
  </si>
  <si>
    <t>PSZ-AC_CoolCStandard10Ton_EIRFT</t>
  </si>
  <si>
    <t>PSZ-AC_Unitary_PackagecoolCapFT</t>
  </si>
  <si>
    <t>From PNNL Prototype Buildings RetailStandalone, RetailStripMall, SchoolPrimary</t>
  </si>
  <si>
    <t>PSZ-AC_Unitary_PackagecoolEIRFFF</t>
  </si>
  <si>
    <t>PSZ-AC_Unitary_PackagecoolFFF</t>
  </si>
  <si>
    <t>PSZ-AC_Unitary_PackagecoolPLR</t>
  </si>
  <si>
    <t>From PNNL Prototype Buildings RetailStandAlone, RetailStripMall, SchoolPrimary</t>
  </si>
  <si>
    <t>PSZ-AC:1_Unitary_PackagecoolEIRFFF</t>
  </si>
  <si>
    <t>PSZ-Fine Storage DX Coil Cap-FT</t>
  </si>
  <si>
    <t>PSZ-Fine Storage Heating Coil PLF-FPLR</t>
  </si>
  <si>
    <t>PSZ-Office Heating Coil PLF-FPLR</t>
  </si>
  <si>
    <t>PSZ135to240_BF_fFlow</t>
  </si>
  <si>
    <t>BF_fFlow</t>
  </si>
  <si>
    <t>PSZ135to240_BF_fT</t>
  </si>
  <si>
    <t>BF_fT</t>
  </si>
  <si>
    <t>PSZ135to240_CEIR_fPLR</t>
  </si>
  <si>
    <t>CEIR_fPLR</t>
  </si>
  <si>
    <t>PSZ135to240_ClCap_fT</t>
  </si>
  <si>
    <t>ClCap_fT</t>
  </si>
  <si>
    <t>PSZ135to240_CLoss_fPLR</t>
  </si>
  <si>
    <t>CLoss_fPLR</t>
  </si>
  <si>
    <t>PSZ135to240_ClSH_fT</t>
  </si>
  <si>
    <t>ClSH_fT</t>
  </si>
  <si>
    <t>PSZ135to240_EIR_fT</t>
  </si>
  <si>
    <t>EIR_fT</t>
  </si>
  <si>
    <t>PSZ135to240_HIR_fT</t>
  </si>
  <si>
    <t>HIR_fT</t>
  </si>
  <si>
    <t>PSZ135to240_HtCap_fT</t>
  </si>
  <si>
    <t>HtCap_fT</t>
  </si>
  <si>
    <t>PSZ240to760_BF_fFlow</t>
  </si>
  <si>
    <t>PSZ240to760_BF_fT</t>
  </si>
  <si>
    <t>PSZ240to760_CEIR_fPLR</t>
  </si>
  <si>
    <t>PSZ240to760_ClCap_fT</t>
  </si>
  <si>
    <t>PSZ240to760_CLoss_fPLR</t>
  </si>
  <si>
    <t>PSZ240to760_ClSH_fT</t>
  </si>
  <si>
    <t>PSZ240to760_EIR_fT</t>
  </si>
  <si>
    <t>PSZ240to760_HIR_fT</t>
  </si>
  <si>
    <t>PSZ240to760_HtCap_fT</t>
  </si>
  <si>
    <t>PSZ65to135_BF_fFlow</t>
  </si>
  <si>
    <t>PSZ65to135_BF_fT</t>
  </si>
  <si>
    <t>PSZ65to135_CEIR_fPLR</t>
  </si>
  <si>
    <t>PSZ65to135_ClCap_fT</t>
  </si>
  <si>
    <t>PSZ65to135_CLoss_fPLR</t>
  </si>
  <si>
    <t>PSZ65to135_ClSH_fT</t>
  </si>
  <si>
    <t>PSZ65to135_EIR_fT</t>
  </si>
  <si>
    <t>PSZ65to135_HIR_fT</t>
  </si>
  <si>
    <t>PSZ65to135_HtCap_fT</t>
  </si>
  <si>
    <t>PTAC_EIR_fPLR</t>
  </si>
  <si>
    <t>PkgdTerminalACS</t>
  </si>
  <si>
    <t>PTAC-Bypass-Factor-fAirflow</t>
  </si>
  <si>
    <t>PkgdTerminalAC</t>
  </si>
  <si>
    <t>PTAC-Bypass-Factor-fEWB&amp;EDB</t>
  </si>
  <si>
    <t>PTAC-EIR-fPLR</t>
  </si>
  <si>
    <t>PTAC-Sens-Cap-fAirflow</t>
  </si>
  <si>
    <t>PTAC-Sens-Cap-fEWB&amp;OAT</t>
  </si>
  <si>
    <t>PTACHPACEIRFT</t>
  </si>
  <si>
    <t>From DOE Reference Buildings SmallHotel</t>
  </si>
  <si>
    <t>Pump-Head-fFlow</t>
  </si>
  <si>
    <t>Pumps</t>
  </si>
  <si>
    <t>Pump-Power-fFlow</t>
  </si>
  <si>
    <t>PVV240to760_BF_fFlow</t>
  </si>
  <si>
    <t>PVV240to760_BF_fT</t>
  </si>
  <si>
    <t>PVV240to760_CEIR_fPLR</t>
  </si>
  <si>
    <t>PVV240to760_ClCap_fT</t>
  </si>
  <si>
    <t>PVV240to760_CLoss_fPLR</t>
  </si>
  <si>
    <t>PVV240to760_ClSH_fT</t>
  </si>
  <si>
    <t>PVV240to760_EIR_fT</t>
  </si>
  <si>
    <t>PVV240to760_HIR_fT</t>
  </si>
  <si>
    <t>PVV240to760_HtCap_fT</t>
  </si>
  <si>
    <t>PVVT-Bypass-Factor-fAirflow</t>
  </si>
  <si>
    <t>PkgdVVVT</t>
  </si>
  <si>
    <t>PVVT-Bypass-Factor-fEWB&amp;EDB</t>
  </si>
  <si>
    <t>PVVT-Cool-Cap-fEWB&amp;OAT</t>
  </si>
  <si>
    <t>PVVT-Cool-EIR-fEWB&amp;OAT</t>
  </si>
  <si>
    <t>PVVT-Cool-EIR-fPLR</t>
  </si>
  <si>
    <t>PVVT-Heat-Cap-fEDB&amp;OAT</t>
  </si>
  <si>
    <t>PVVT-Heat-EIR-fEDB&amp;OAT</t>
  </si>
  <si>
    <t>PVVT-Heat-EIR-fPLR</t>
  </si>
  <si>
    <t>PVVT-Sens-Cap-fEWB&amp;OAT</t>
  </si>
  <si>
    <t>Rcmp-kW-f-Tc-T1-Hi-Eff</t>
  </si>
  <si>
    <t>Tc</t>
  </si>
  <si>
    <t>Rcmp-kW-f-Tc-T1-Low-Eff</t>
  </si>
  <si>
    <t>Rcmp-kW-f-Tc-T2-Hi-Eff</t>
  </si>
  <si>
    <t>Rcmp-kW-f-Tc-T2-Low-Eff</t>
  </si>
  <si>
    <t>Rcmp-kW-f-Tc-T3-Hi-Eff</t>
  </si>
  <si>
    <t>Rcmp-kW-f-Tc-T3-Low-Eff</t>
  </si>
  <si>
    <t>Rcmp-kW2-f-Tc-T1-Hi-Eff</t>
  </si>
  <si>
    <t>Rcmp-kW2-f-Tc-T1-Low-Eff</t>
  </si>
  <si>
    <t>Rcmp-kW2-f-Tc-T2-Hi-Eff</t>
  </si>
  <si>
    <t>Rcmp-kW2-f-Tc-T2-Low-Eff</t>
  </si>
  <si>
    <t>Rcmp-kW2-f-Tc-T3-Hi-Eff</t>
  </si>
  <si>
    <t>Rcmp-kW2-f-Tc-T3-Low-Eff</t>
  </si>
  <si>
    <t>Rcond-Fan-Pwr-fPLR-ACpress</t>
  </si>
  <si>
    <t>Rcond-Fan-Pwr-fPLR-Damper</t>
  </si>
  <si>
    <t>RecipAir-Cap-fCHWT&amp;DBT</t>
  </si>
  <si>
    <t>DBT</t>
  </si>
  <si>
    <t>RecipAir-EIR-fCHWT&amp;DBT</t>
  </si>
  <si>
    <t>RecipAir-EIR-fPLR-1Comp/Ckt</t>
  </si>
  <si>
    <t>RecipAir-EIR-fPLR-2Comp/Ckt</t>
  </si>
  <si>
    <t>RecipAir-EIR-fPLR-3Comp/Ckt</t>
  </si>
  <si>
    <t>RecipAir-EIR-fPLR-4Comp/Ckt</t>
  </si>
  <si>
    <t>RecipH2O-Cap-fCHWT&amp;ECT</t>
  </si>
  <si>
    <t>RecipH2O-EIR-fCHWT&amp;ECT</t>
  </si>
  <si>
    <t>RecipH2O-EIR-fPLR&amp;dT-1Comp/Ckt</t>
  </si>
  <si>
    <t>RecipH2O-EIR-fPLR&amp;dT-2Comp/Ckt</t>
  </si>
  <si>
    <t>RecipRemote-Cap-fCHWT&amp;SCT</t>
  </si>
  <si>
    <t>SCT</t>
  </si>
  <si>
    <t>RecipRemote-EIR-fCHWT&amp;SCT</t>
  </si>
  <si>
    <t>RecipRemote-EIR-fPLR-1Comp/Ckt</t>
  </si>
  <si>
    <t>RecipRemote-EIR-fPLR-2Comp/Ckt</t>
  </si>
  <si>
    <t>Refg-Condenser-Cap-fCondT&amp;WBT</t>
  </si>
  <si>
    <t>CondT</t>
  </si>
  <si>
    <t>WBT</t>
  </si>
  <si>
    <t>Refg-kW-fECT-T1</t>
  </si>
  <si>
    <t>Refg-kW-fECT-T2</t>
  </si>
  <si>
    <t>Refg-kW-fECT-T3</t>
  </si>
  <si>
    <t>Refg-kW-fPLR</t>
  </si>
  <si>
    <t>Refg-kW2-fECT-T1</t>
  </si>
  <si>
    <t>Refg-kW2-fECT-T2</t>
  </si>
  <si>
    <t>Refg-kW2-fECT-T3</t>
  </si>
  <si>
    <t>Residential Fix Vol-Fan EIR</t>
  </si>
  <si>
    <t>Residential Var Vol-Fan EIR</t>
  </si>
  <si>
    <t>RestaurantFastFood Kitchen_Case:1_WALKINFREEZERSingleShelfHorizontal_LatentEnergyMult</t>
  </si>
  <si>
    <t>RestaurantFastFood Kitchen_Case:2_SELFCONTAINEDDISPLAYCASEMultiShelfVertical_LatentEnergyMult</t>
  </si>
  <si>
    <t>RESVVT-Bypass-Factor-fAirflow</t>
  </si>
  <si>
    <t>ResidentialVVVT</t>
  </si>
  <si>
    <t>RESVVT-Bypass-Factor-fEWB&amp;EDB</t>
  </si>
  <si>
    <t>RESVVT-Cool-Cap-fEWB&amp;OAT</t>
  </si>
  <si>
    <t>RESVVT-Cool-Cap-fRPM&amp;OAT</t>
  </si>
  <si>
    <t>RESVVT-Cool-CondFan-fPLR&amp;OAT</t>
  </si>
  <si>
    <t>RESVVT-Cool-CycleLoss-fPLR</t>
  </si>
  <si>
    <t>RESVVT-Cool-EIR-fEWB&amp;OAT</t>
  </si>
  <si>
    <t>RESVVT-Cool-EIR-fPLR</t>
  </si>
  <si>
    <t>RESVVT-Cool-EIR-fRPM&amp;OAT</t>
  </si>
  <si>
    <t>RESVVT-Cool-EIR-LoSpeed-fEWB&amp;OAT</t>
  </si>
  <si>
    <t>RESVVT-Cool-Waste-Heat-fEWB&amp;OAT</t>
  </si>
  <si>
    <t>RESVVT-Cool-Waste-Heat-fRPM&amp;OAT</t>
  </si>
  <si>
    <t>RESVVT-Heat-Cap-fEDB&amp;OAT</t>
  </si>
  <si>
    <t>RESVVT-Heat-Cap-fRPM&amp;OAT</t>
  </si>
  <si>
    <t>RESVVT-Heat-CondFan-fPLR&amp;OAT</t>
  </si>
  <si>
    <t>RESVVT-Heat-CycleLoss-fPLR</t>
  </si>
  <si>
    <t>RESVVT-Heat-EIR-fEDB&amp;OAT</t>
  </si>
  <si>
    <t>RESVVT-Heat-EIR-fPLR</t>
  </si>
  <si>
    <t>RESVVT-Heat-EIR-fRPM&amp;OAT</t>
  </si>
  <si>
    <t>RESVVT-Heat-EIR-LoSpeed-fEDB&amp;OAT</t>
  </si>
  <si>
    <t>RESVVT-Heat-Waste-Heat-fEDB&amp;OAT</t>
  </si>
  <si>
    <t>RESVVT-Heat-Waste-Heat-fRPM&amp;OAT</t>
  </si>
  <si>
    <t>RESVVT-Sens-Cap-fEWB&amp;OAT</t>
  </si>
  <si>
    <t>RESYS-Bypass-Factor-fAirflow</t>
  </si>
  <si>
    <t>Residential#1</t>
  </si>
  <si>
    <t>RESYS-Bypass-Factor-fEWB&amp;EDB</t>
  </si>
  <si>
    <t>RESYS-Bypass-Factor-fPLR</t>
  </si>
  <si>
    <t>RESYS-Cool-Cap-fEWB&amp;OAT</t>
  </si>
  <si>
    <t>RESYS-Cool-EIR-fEWB&amp;OAT</t>
  </si>
  <si>
    <t>RESYS-Cool-EIR-fPLR</t>
  </si>
  <si>
    <t>RESYS-Heat-Cap-fEDB&amp;OAT</t>
  </si>
  <si>
    <t>RESYS-Heat-EIR-fEDB&amp;OAT</t>
  </si>
  <si>
    <t>RESYS-Heat-EIR-fPLR</t>
  </si>
  <si>
    <t>RESYS-Sens-Cap-fAirflow</t>
  </si>
  <si>
    <t>RESYS-Sens-Cap-fEWB&amp;OAT</t>
  </si>
  <si>
    <t>SAC Heating Coil PLF-FPLR</t>
  </si>
  <si>
    <t>SchoolPrimary Kitchen_ZN_1_FLR_1_Case:1_WALKINFREEZERSingleShelfHorizontal_LatentEnergyMult</t>
  </si>
  <si>
    <t>SchoolPrimary Kitchen_ZN_1_FLR_1_Case:2_SELFCONTAINEDDISPLAYCASEMultiShelfVertical_LatentEnergyMult</t>
  </si>
  <si>
    <t>Screw</t>
  </si>
  <si>
    <t>ScrewAir-EIR-fPLR&amp;dT-1Comp/Ckt</t>
  </si>
  <si>
    <t>ScrewAir-EIR-fPLR&amp;dT-2Comp/Ckt</t>
  </si>
  <si>
    <t>ScrewH2O-EIR-fPLR&amp;dT-1Comp/Ckt</t>
  </si>
  <si>
    <t>ScrewH2O-EIR-fPLR&amp;dT-2Comp/Ckt</t>
  </si>
  <si>
    <t>ScrewRemote-Cap-fCHWT&amp;SCT</t>
  </si>
  <si>
    <t>ScrewRemote-EIR-fCHWT&amp;SCT</t>
  </si>
  <si>
    <t>ScrewRemote-EIR-fPLR-1Comp/Ckt</t>
  </si>
  <si>
    <t>ScrollChlrAirCoolCap-fCHW&amp;OAT</t>
  </si>
  <si>
    <t>ScrollChlrAirCoolEIR-fCHW&amp;OAT</t>
  </si>
  <si>
    <t>ScrollChlrAirCoolEIR-fPLR</t>
  </si>
  <si>
    <t>Si-Film_Spectral-fAirMass</t>
  </si>
  <si>
    <t>Single Shelf Horizontal Latent Energy Multiplier_After2004</t>
  </si>
  <si>
    <t>Single Shelf Horizontal Latent Energy Multiplier_Pre2004</t>
  </si>
  <si>
    <t>Single zone VAV fan</t>
  </si>
  <si>
    <t>Baseline for System Type 11 from ANSI/ASHRAE/IES Standard 90.1-2016 - Energy Standard for Buildings Except Low-Rise Residential Performance Rating Method</t>
  </si>
  <si>
    <t>Small-CHW-Bypass-fAirflow</t>
  </si>
  <si>
    <t>Small-CHW-Coil-Bypass-fEWB&amp;EDB</t>
  </si>
  <si>
    <t>Small-CHW-Coil-Cap-fEWB&amp;EDB</t>
  </si>
  <si>
    <t>Small-CHW-Sens-Cap-fAirflow</t>
  </si>
  <si>
    <t>Small-CHW-Sens-Cap-fEWB&amp;EDB</t>
  </si>
  <si>
    <t>Smooth_Optical-fAOI</t>
  </si>
  <si>
    <t>AOI</t>
  </si>
  <si>
    <t>Split DX Coil EIR-FF</t>
  </si>
  <si>
    <t>From PNNL Prototype Buildings ApartmentMidRise, HotelSmall, Warehouse</t>
  </si>
  <si>
    <t>SpltAC1Sp_BF_fFlow</t>
  </si>
  <si>
    <t>SpltAC1Sp_BF_fT</t>
  </si>
  <si>
    <t>SpltAC1Sp_CEIR_fPLR_Hot</t>
  </si>
  <si>
    <t>CEIR_fPLR_Hot</t>
  </si>
  <si>
    <t>SpltAC1Sp_CEIR_fPLR_Mod</t>
  </si>
  <si>
    <t>CEIR_fPLR_Mod</t>
  </si>
  <si>
    <t>SpltAC1Sp_CEIR_fPLR_Tem</t>
  </si>
  <si>
    <t>CEIR_fPLR_Tem</t>
  </si>
  <si>
    <t>SpltAC1Sp_CLoss_fPLR_Hot</t>
  </si>
  <si>
    <t>CLoss_fPLR_Hot</t>
  </si>
  <si>
    <t>SpltAC1Sp_CLoss_fPLR_Mod</t>
  </si>
  <si>
    <t>CLoss_fPLR_Mod</t>
  </si>
  <si>
    <t>SpltAC1Sp_CLoss_fPLR_Tem</t>
  </si>
  <si>
    <t>CLoss_fPLR_Tem</t>
  </si>
  <si>
    <t>SpltAC1Sp_ClSH_fT</t>
  </si>
  <si>
    <t>SpltAC1Sp_HIR_fT</t>
  </si>
  <si>
    <t>SpltAC1Sp_HtCap_fT</t>
  </si>
  <si>
    <t>SpltAC1Sp-ge45_BF_fFlow</t>
  </si>
  <si>
    <t>SpltAC1Sp-ge45_BF_fT</t>
  </si>
  <si>
    <t>SpltAC1Sp-ge45_CEIR_fPLR_Hot</t>
  </si>
  <si>
    <t>SpltAC1Sp-ge45_CEIR_fPLR_Mod</t>
  </si>
  <si>
    <t>SpltAC1Sp-ge45_CEIR_fPLR_Tem</t>
  </si>
  <si>
    <t>SpltAC1Sp-ge45_ClCap_fT</t>
  </si>
  <si>
    <t>SpltAC1Sp-ge45_CLoss_fPLR_Hot</t>
  </si>
  <si>
    <t>SpltAC1Sp-ge45_CLoss_fPLR_Mod</t>
  </si>
  <si>
    <t>SpltAC1Sp-ge45_CLoss_fPLR_Tem</t>
  </si>
  <si>
    <t>SpltAC1Sp-ge45_ClSH_fT</t>
  </si>
  <si>
    <t>SpltAC1Sp-ge45_EIR_fT</t>
  </si>
  <si>
    <t>SpltAC1Sp-ge45_HIR_fT</t>
  </si>
  <si>
    <t>SpltAC1Sp-ge45_HtCap_fT</t>
  </si>
  <si>
    <t>SpltAC1Sp-lt45_BF_fFlow</t>
  </si>
  <si>
    <t>SpltAC1Sp-lt45_BF_fT</t>
  </si>
  <si>
    <t>SpltAC1Sp-lt45_CEIR_fPLR_Hot</t>
  </si>
  <si>
    <t>SpltAC1Sp-lt45_CEIR_fPLR_Mod</t>
  </si>
  <si>
    <t>SpltAC1Sp-lt45_CEIR_fPLR_Tem</t>
  </si>
  <si>
    <t>SpltAC1Sp-lt45_CLoss_fPLR_Hot</t>
  </si>
  <si>
    <t>SpltAC1Sp-lt45_CLoss_fPLR_Mod</t>
  </si>
  <si>
    <t>SpltAC1Sp-lt45_CLoss_fPLR_Tem</t>
  </si>
  <si>
    <t>SpltAC1Sp-lt45_ClSH_fT</t>
  </si>
  <si>
    <t>SpltAC1Sp-lt45_HIR_fT</t>
  </si>
  <si>
    <t>SpltAC1Sp-lt45_HtCap_fT</t>
  </si>
  <si>
    <t>SpltAC2SpHiSEER_BF_fFlow</t>
  </si>
  <si>
    <t>SpltAC2SpHiSEER_BF_fT</t>
  </si>
  <si>
    <t>SpltAC2SpHiSEER_CEIR_fPLR_Hot</t>
  </si>
  <si>
    <t>SpltAC2SpHiSEER_CEIR_fPLR_Mod</t>
  </si>
  <si>
    <t>SpltAC2SpHiSEER_CEIR_fPLR_Tem</t>
  </si>
  <si>
    <t>SpltAC2SpHiSEER_CLoss_fPLR_Hot</t>
  </si>
  <si>
    <t>SpltAC2SpHiSEER_CLoss_fPLR_Mod</t>
  </si>
  <si>
    <t>SpltAC2SpHiSEER_CLoss_fPLR_Tem</t>
  </si>
  <si>
    <t>SpltAC2SpHiSEER_ClSH_fT</t>
  </si>
  <si>
    <t>SpltAC2SpHiSEER_HIR_fT</t>
  </si>
  <si>
    <t>SpltAC2SpHiSEER_HtCap_fT</t>
  </si>
  <si>
    <t>SpltAC2SpLoSEER_BF_fFlow</t>
  </si>
  <si>
    <t>SpltAC2SpLoSEER_BF_fT</t>
  </si>
  <si>
    <t>SpltAC2SpLoSEER_CEIR_fPLR_Hot</t>
  </si>
  <si>
    <t>SpltAC2SpLoSEER_CEIR_fPLR_Mod</t>
  </si>
  <si>
    <t>SpltAC2SpLoSEER_CEIR_fPLR_Tem</t>
  </si>
  <si>
    <t>SpltAC2SpLoSEER_CLoss_fPLR_Hot</t>
  </si>
  <si>
    <t>SpltAC2SpLoSEER_CLoss_fPLR_Mod</t>
  </si>
  <si>
    <t>SpltAC2SpLoSEER_CLoss_fPLR_Tem</t>
  </si>
  <si>
    <t>SpltAC2SpLoSEER_ClSH_fT</t>
  </si>
  <si>
    <t>SpltAC2SpLoSEER_HIR_fT</t>
  </si>
  <si>
    <t>SpltAC2SpLoSEER_HtCap_fT</t>
  </si>
  <si>
    <t>SpltACEvap_BF_fFlow</t>
  </si>
  <si>
    <t>SpltACEvap_BF_fT</t>
  </si>
  <si>
    <t>SpltACEvap_CEIR_fPLR_Hot</t>
  </si>
  <si>
    <t>SpltACEvap_CEIR_fPLR_Mod</t>
  </si>
  <si>
    <t>SpltACEvap_CEIR_fPLR_Tem</t>
  </si>
  <si>
    <t>SpltACEvap_ClCap_fT</t>
  </si>
  <si>
    <t>SpltACEvap_CLoss_fPLR_Hot</t>
  </si>
  <si>
    <t>SpltACEvap_CLoss_fPLR_Mod</t>
  </si>
  <si>
    <t>SpltACEvap_CLoss_fPLR_Tem</t>
  </si>
  <si>
    <t>SpltACEvap_ClSH_fT</t>
  </si>
  <si>
    <t>SpltACEvap_EIR_fT</t>
  </si>
  <si>
    <t>SpltACEvap_HIR_fT</t>
  </si>
  <si>
    <t>SpltACEvap_HtCap_fT</t>
  </si>
  <si>
    <t>SpltHP1SpCom_BF_fFlow</t>
  </si>
  <si>
    <t>SpltHP1SpCom_BF_fT</t>
  </si>
  <si>
    <t>SpltHP1SpCom_CEIR_fPLR_Hot</t>
  </si>
  <si>
    <t>SpltHP1SpCom_CEIR_fPLR_Mod</t>
  </si>
  <si>
    <t>SpltHP1SpCom_CEIR_fPLR_Tem</t>
  </si>
  <si>
    <t>SpltHP1SpCom_ClCap_fT</t>
  </si>
  <si>
    <t>SpltHP1SpCom_CLoss_fPLR_Hot</t>
  </si>
  <si>
    <t>SpltHP1SpCom_CLoss_fPLR_Mod</t>
  </si>
  <si>
    <t>SpltHP1SpCom_CLoss_fPLR_Tem</t>
  </si>
  <si>
    <t>SpltHP1SpCom_ClSH_fT</t>
  </si>
  <si>
    <t>SpltHP1SpCom_EIR_fT</t>
  </si>
  <si>
    <t>SpltHP1SpCom_HIR_fT</t>
  </si>
  <si>
    <t>SpltHP1SpRes_BF_fFlow</t>
  </si>
  <si>
    <t>SpltHP1SpRes_BF_fT</t>
  </si>
  <si>
    <t>SpltHP1SpRes_CEIR_fPLR_Hot</t>
  </si>
  <si>
    <t>SpltHP1SpRes_CEIR_fPLR_Mod</t>
  </si>
  <si>
    <t>SpltHP1SpRes_CEIR_fPLR_Tem</t>
  </si>
  <si>
    <t>SpltHP1SpRes_ClCap_fT</t>
  </si>
  <si>
    <t>SpltHP1SpRes_CLoss_fPLR_Hot</t>
  </si>
  <si>
    <t>SpltHP1SpRes_CLoss_fPLR_Mod</t>
  </si>
  <si>
    <t>SpltHP1SpRes_CLoss_fPLR_Tem</t>
  </si>
  <si>
    <t>SpltHP1SpRes_ClSH_fT</t>
  </si>
  <si>
    <t>SpltHP1SpRes_EIR_fT</t>
  </si>
  <si>
    <t>SpltHP1SpRes_HIR_fT</t>
  </si>
  <si>
    <t>SpltHP1SpRes_HtCap_fT</t>
  </si>
  <si>
    <t>SpltHP2Sp_BF_fFlow</t>
  </si>
  <si>
    <t>SpltHP2Sp_BF_fT</t>
  </si>
  <si>
    <t>SpltHP2Sp_CEIR_fPLR_Hot</t>
  </si>
  <si>
    <t>SpltHP2Sp_CEIR_fPLR_Mod</t>
  </si>
  <si>
    <t>SpltHP2Sp_CEIR_fPLR_Tem</t>
  </si>
  <si>
    <t>SpltHP2Sp_ClCap_fT</t>
  </si>
  <si>
    <t>SpltHP2Sp_CLoss_fPLR_Hot</t>
  </si>
  <si>
    <t>SpltHP2Sp_CLoss_fPLR_Mod</t>
  </si>
  <si>
    <t>SpltHP2Sp_CLoss_fPLR_Tem</t>
  </si>
  <si>
    <t>SpltHP2Sp_ClSH_fT</t>
  </si>
  <si>
    <t>SpltHP2Sp_EIR_fT</t>
  </si>
  <si>
    <t>SpltHP2Sp_HIR_fT</t>
  </si>
  <si>
    <t>SteamTurbine-Flow-fPSIG</t>
  </si>
  <si>
    <t>SteamTurbineGen</t>
  </si>
  <si>
    <t>PSIG</t>
  </si>
  <si>
    <t>SteamTurbine-HIR-fPLR</t>
  </si>
  <si>
    <t>Stippled_Optical-fAOI</t>
  </si>
  <si>
    <t>SWH-EFFFPLR-NECB2011</t>
  </si>
  <si>
    <t>Water Heater</t>
  </si>
  <si>
    <t>Tower_Fan_Curve</t>
  </si>
  <si>
    <t>Transformer-Loss-fPLR</t>
  </si>
  <si>
    <t>ElecMeters</t>
  </si>
  <si>
    <t>Two-Speed Fan EIR fPLR</t>
  </si>
  <si>
    <t>TwoSpeedFan</t>
  </si>
  <si>
    <t>Typical VSD Fan</t>
  </si>
  <si>
    <t>From California Energy Commision, "Advanced Variable Air Volume System Design Guide," October 2003</t>
  </si>
  <si>
    <t>TypicalCyclingAC-EIR-fPLR</t>
  </si>
  <si>
    <t>Vane Axial w Var Pitch FPLR</t>
  </si>
  <si>
    <t>Variable Speed Drive FPLR</t>
  </si>
  <si>
    <t>VarVolFan-AFBIFanCurve-NECB2011-FPLR</t>
  </si>
  <si>
    <t>Fan</t>
  </si>
  <si>
    <t>VarVolFan-AFBIInletVanes-NECB2011-FPLR</t>
  </si>
  <si>
    <t>VarVolFan-FCInletVanes-NECB2011-FPLR</t>
  </si>
  <si>
    <t>VarVolFan-VSD-NECB2011-FPLR</t>
  </si>
  <si>
    <t>VFD-Loss-fPLR</t>
  </si>
  <si>
    <t>VRF-HP-Resys-ClCap-fSST&amp;ODB</t>
  </si>
  <si>
    <t>CondUnit</t>
  </si>
  <si>
    <t>SST</t>
  </si>
  <si>
    <t>VRF-HP-Resys-ClEIR-fSST&amp;ODB</t>
  </si>
  <si>
    <t>VRF-HP-Resys-Crankcase-fPLR</t>
  </si>
  <si>
    <t>VRF-HP-Resys-Cycle-fPLR</t>
  </si>
  <si>
    <t>VRF-HP-Resys-HtCap-fSCT&amp;OWB</t>
  </si>
  <si>
    <t>VRF-HP-Resys-HtEIR-fSCT&amp;OWB</t>
  </si>
  <si>
    <t>VSD-TWR-FAN-FPLR</t>
  </si>
  <si>
    <t>Cooling Tower</t>
  </si>
  <si>
    <t>From PNNL PRM Reference Manual</t>
  </si>
  <si>
    <t>Water-Cooled-Bypass-fAirflow</t>
  </si>
  <si>
    <t>DXCooling,WCC</t>
  </si>
  <si>
    <t>Water-Cooled-Bypass-fEWB&amp;EWT</t>
  </si>
  <si>
    <t>Water-Cooled-Cool-Cap-fEWB&amp;EWT</t>
  </si>
  <si>
    <t>Water-Cooled-EIR-fEWB&amp;EWT</t>
  </si>
  <si>
    <t>Water-Cooled-EIR-fPLR</t>
  </si>
  <si>
    <t>Water-Cooled-Sens-Cap-fEWB&amp;EWT</t>
  </si>
  <si>
    <t>WaterCooled_Centrifugal_CAPFT_NECB2011</t>
  </si>
  <si>
    <t>WaterCooled_Centrifugal_Chiller_150TO300_2004_EIRFPLR</t>
  </si>
  <si>
    <t>WaterCooled_Centrifugal_Chiller_150TO300_2010_PathA_EIRFPLR</t>
  </si>
  <si>
    <t>WaterCooled_Centrifugal_Chiller_150TO300_2010_PathB_EIRFPLR</t>
  </si>
  <si>
    <t>WaterCooled_Centrifugal_Chiller_2010_PathA_CAPFT</t>
  </si>
  <si>
    <t>WaterCooled_Centrifugal_Chiller_2010_PathA_EIRFT</t>
  </si>
  <si>
    <t>WaterCooled_Centrifugal_Chiller_2010_PathB_CAPFT</t>
  </si>
  <si>
    <t>WaterCooled_Centrifugal_Chiller_2010_PathB_EIRFT</t>
  </si>
  <si>
    <t>WaterCooled_Centrifugal_Chiller_300TO600_2010_PathA_EIRFPLR</t>
  </si>
  <si>
    <t>WaterCooled_Centrifugal_Chiller_300TO600_2010_PathB_EIRFPLR</t>
  </si>
  <si>
    <t>WaterCooled_Centrifugal_Chiller_AllCapacities_2004_2007_2010_EIRFPLR</t>
  </si>
  <si>
    <t>Based on Dick Lord's study dated January 17, 2010.  EIRFPLR curve is identical for all WaterCooled Chillers</t>
  </si>
  <si>
    <t>WaterCooled_Centrifugal_Chiller_GT150_2004_CAPFT</t>
  </si>
  <si>
    <t>WaterCooled_Centrifugal_Chiller_GT150_2004_EIRFT</t>
  </si>
  <si>
    <t>WaterCooled_Centrifugal_Chiller_GT300_2004_EIRFPLR</t>
  </si>
  <si>
    <t>WaterCooled_Centrifugal_Chiller_GT600_2010_PathA_EIRFPLR</t>
  </si>
  <si>
    <t>WaterCooled_Centrifugal_Chiller_GT600_2010_PathB_EIRFPLR</t>
  </si>
  <si>
    <t>WaterCooled_Centrifugal_Chiller_LT150_2004_CAPFT</t>
  </si>
  <si>
    <t>WaterCooled_Centrifugal_Chiller_LT150_2004_EIRFPLR</t>
  </si>
  <si>
    <t>WaterCooled_Centrifugal_Chiller_LT150_2004_EIRFT</t>
  </si>
  <si>
    <t>WaterCooled_Centrifugal_Chiller_LT150_2010_PathA_EIRFPLR</t>
  </si>
  <si>
    <t>WaterCooled_Centrifugal_Chiller_LT150_2010_PathB_EIRFPLR</t>
  </si>
  <si>
    <t>WaterCooled_Centrifugal_EIRFPLR_NECB2011</t>
  </si>
  <si>
    <t>WaterCooled_Centrifugal_EIRFT_NECB2011</t>
  </si>
  <si>
    <t>WaterCooled_PositiveDisplacement_Chiller_150TO300_2004_EIRFPLR</t>
  </si>
  <si>
    <t>WaterCooled_PositiveDisplacement_Chiller_150TO300_2010_PathA_EIRFPLR</t>
  </si>
  <si>
    <t>WaterCooled_PositiveDisplacement_Chiller_150TO300_2010_PathB_EIRFPLR</t>
  </si>
  <si>
    <t>WaterCooled_PositiveDisplacement_Chiller_2004_CAPFT</t>
  </si>
  <si>
    <t>WaterCooled_PositiveDisplacement_Chiller_2004_EIRFT</t>
  </si>
  <si>
    <t>WaterCooled_PositiveDisplacement_Chiller_2010_PathB_CAPFT</t>
  </si>
  <si>
    <t>WaterCooled_PositiveDisplacement_Chiller_2010_PathB_EIRFT</t>
  </si>
  <si>
    <t>WaterCooled_PositiveDisplacement_Chiller_75TO150_2004_EIRFPLR</t>
  </si>
  <si>
    <t>WaterCooled_PositiveDisplacement_Chiller_75TO150_2010_PathA_EIRFPLR</t>
  </si>
  <si>
    <t>WaterCooled_PositiveDisplacement_Chiller_75TO150_2010_PathB_EIRFPLR</t>
  </si>
  <si>
    <t>WaterCooled_PositiveDisplacement_Chiller_GT150_2010_PathA_CAPFT</t>
  </si>
  <si>
    <t>WaterCooled_PositiveDisplacement_Chiller_GT150_2010_PathA_EIRFT</t>
  </si>
  <si>
    <t>WaterCooled_PositiveDisplacement_Chiller_GT300_2004_EIRFPLR</t>
  </si>
  <si>
    <t>WaterCooled_PositiveDisplacement_Chiller_GT300_2010_PathA_EIRFPLR</t>
  </si>
  <si>
    <t>WaterCooled_PositiveDisplacement_Chiller_GT300_2010_PathB_EIRFPLR</t>
  </si>
  <si>
    <t>WaterCooled_PositiveDisplacement_Chiller_LT150_2010_PathA_CAPFT</t>
  </si>
  <si>
    <t>WaterCooled_PositiveDisplacement_Chiller_LT150_2010_PathA_EIRFT</t>
  </si>
  <si>
    <t>WaterCooled_PositiveDisplacement_Chiller_LT75_2004_EIRFPLR</t>
  </si>
  <si>
    <t>WaterCooled_PositiveDisplacement_Chiller_LT75_2010_PathA_EIRFPLR</t>
  </si>
  <si>
    <t>WaterCooled_PositiveDisplacement_Chiller_LT75_2010_PathB_EIRFPLR</t>
  </si>
  <si>
    <t>WaterCooled_Reciprocating_CAPFT_NECB2011</t>
  </si>
  <si>
    <t>WaterCooled_Reciprocating_EIRFPLR_NECB2011</t>
  </si>
  <si>
    <t>WaterCooled_Reciprocating_EIRFT_NECB2011</t>
  </si>
  <si>
    <t>WaterCooled_Screw_CAPFT_NECB2011</t>
  </si>
  <si>
    <t>WaterCooled_Screw_EIRFPLR_NECB2011</t>
  </si>
  <si>
    <t>WaterCooled_Screw_EIRFT_NECB2011</t>
  </si>
  <si>
    <t>WaterCooled_Scroll_CAPFT_NECB2011</t>
  </si>
  <si>
    <t>WaterCooled_Scroll_EIRFPLR_NECB2011</t>
  </si>
  <si>
    <t>WaterCooled_Scroll_EIRFT_NECB2011</t>
  </si>
  <si>
    <t>WC Screw Default 90.1-2004 Cap_fTWC</t>
  </si>
  <si>
    <t>From RefBldgLargeOfficePost1980 &amp; Pre1980</t>
  </si>
  <si>
    <t>WC Screw Default 90.1-2004 EIR_fT</t>
  </si>
  <si>
    <t>From RefBldgLargeOfficePost1980 % Pre1980</t>
  </si>
  <si>
    <t>WC Screw GTE 300tons Default 90.1-2004 EIR_fPLR</t>
  </si>
  <si>
    <t>WC_PD_2004_CAPFT</t>
  </si>
  <si>
    <t>From PNNL Prototype Hospital</t>
  </si>
  <si>
    <t>WC_PD_2010_PB_CAPFT</t>
  </si>
  <si>
    <t>From PNNL Prototype OfficeLarge</t>
  </si>
  <si>
    <t>WC_PD_2010_PB_EIRFT</t>
  </si>
  <si>
    <t>From EP DataSets</t>
  </si>
  <si>
    <t>Glass Door Defrost Curve Walkin</t>
  </si>
  <si>
    <t>Coffin Defrost Curve Walkin</t>
  </si>
  <si>
    <t>Open Defrost Curve Walkin</t>
  </si>
  <si>
    <t>Each row represents a specific type of fan</t>
  </si>
  <si>
    <t>Type</t>
  </si>
  <si>
    <t>Pressure Rise (inH2O)</t>
  </si>
  <si>
    <t>Fan Efficiency (fraction)</t>
  </si>
  <si>
    <t>Motor Efficiency (fraction)</t>
  </si>
  <si>
    <t>Motor In Airstream Fraction</t>
  </si>
  <si>
    <t>Fan Power Minimum Flow Rate Fraction</t>
  </si>
  <si>
    <t>Fan Power Minimum Flow Rate Input Method</t>
  </si>
  <si>
    <t>Fan Curve</t>
  </si>
  <si>
    <t>VAV_default</t>
  </si>
  <si>
    <t>VariableVolume</t>
  </si>
  <si>
    <t>Variable_DOAS_Fan</t>
  </si>
  <si>
    <t>VAV_System_Fan</t>
  </si>
  <si>
    <t>Fraction</t>
  </si>
  <si>
    <t>PSZ_VAV_Fan</t>
  </si>
  <si>
    <t>PFP_Fan</t>
  </si>
  <si>
    <t>Split_AC_CAV_Fan</t>
  </si>
  <si>
    <t>Split_AC_Cycling_Fan</t>
  </si>
  <si>
    <t>Hospital_CAV_Sytem_Fan</t>
  </si>
  <si>
    <t>Packaged_RTU_SZ_AC_Cycling_Fan</t>
  </si>
  <si>
    <t>PTAC_CAV_Fan</t>
  </si>
  <si>
    <t>PTAC_Cycling_Fan</t>
  </si>
  <si>
    <t>Unit_Heater_Fan</t>
  </si>
  <si>
    <t>Constant_DOAS_Fan</t>
  </si>
  <si>
    <t>Evap_Cooler_Supply_Fan</t>
  </si>
  <si>
    <t>Fan_Coil_Fan</t>
  </si>
  <si>
    <t>Window_AC_Supply_Fan</t>
  </si>
  <si>
    <t>Residential_HVAC_Fan</t>
  </si>
  <si>
    <t>WSHP_Fan</t>
  </si>
  <si>
    <t>ERV_Exhaust_fan</t>
  </si>
  <si>
    <t>Assumes impeller efficiency of 0.55, 0.55*0.8 = 0.44</t>
  </si>
  <si>
    <t>ERV_Supply_Fan</t>
  </si>
  <si>
    <t>CRAC_VAV_fan</t>
  </si>
  <si>
    <t>CRAC_CAV_fan</t>
  </si>
  <si>
    <t>CRAC_Cycling_fan</t>
  </si>
  <si>
    <t>Minisplit_HP_Fan</t>
  </si>
  <si>
    <t>Each row represents the efficiency standards for a specificy type of motor</t>
  </si>
  <si>
    <t>Number of Poles</t>
  </si>
  <si>
    <t>Synchronous Speed (RPM)</t>
  </si>
  <si>
    <t>Minimum Capacity (HP)</t>
  </si>
  <si>
    <t>Maximum Capacity (HP)</t>
  </si>
  <si>
    <t>Nominal Full Load Efficiency (%)</t>
  </si>
  <si>
    <t>Enclosed</t>
  </si>
  <si>
    <t>Open</t>
  </si>
  <si>
    <t>Mapped from 'Premium' eff from DEER (2017.08.30)</t>
  </si>
  <si>
    <t>Ground temperatures at the building surface, created using the slab preprocessor with climate-specific slab insulation</t>
  </si>
  <si>
    <t>Jan</t>
  </si>
  <si>
    <t>Feb</t>
  </si>
  <si>
    <t>Mar</t>
  </si>
  <si>
    <t>Apr</t>
  </si>
  <si>
    <t>May</t>
  </si>
  <si>
    <t>Jun</t>
  </si>
  <si>
    <t>Jul</t>
  </si>
  <si>
    <t>Aug</t>
  </si>
  <si>
    <t>Sep</t>
  </si>
  <si>
    <t>Oct</t>
  </si>
  <si>
    <t>Nov</t>
  </si>
  <si>
    <t>Dec</t>
  </si>
  <si>
    <t>HVAC inference</t>
  </si>
  <si>
    <t>Heating Source</t>
  </si>
  <si>
    <t>Cooling Source</t>
  </si>
  <si>
    <t>Delivery Type</t>
  </si>
  <si>
    <t>HVAC System Type</t>
  </si>
  <si>
    <t>Central Heating Fuel</t>
  </si>
  <si>
    <t>Zone Heating Fuel</t>
  </si>
  <si>
    <t>Cooling Fuel</t>
  </si>
  <si>
    <t>res_small</t>
  </si>
  <si>
    <t>Electricity</t>
  </si>
  <si>
    <t>air</t>
  </si>
  <si>
    <t>PTAC</t>
  </si>
  <si>
    <t>res_med</t>
  </si>
  <si>
    <t>nonres_small</t>
  </si>
  <si>
    <t>PSZ-AC</t>
  </si>
  <si>
    <t>nonres_med</t>
  </si>
  <si>
    <t>PVAV Reheat</t>
  </si>
  <si>
    <t>nonres_lg</t>
  </si>
  <si>
    <t>VAV Reheat</t>
  </si>
  <si>
    <t>PSZ-HP</t>
  </si>
  <si>
    <t>PVAV PFP Boxes</t>
  </si>
  <si>
    <t>VAV PFP Boxes</t>
  </si>
  <si>
    <t>DistrictHeating</t>
  </si>
  <si>
    <t>AirSourceHeatPump</t>
  </si>
  <si>
    <t>DistrictAmbient</t>
  </si>
  <si>
    <t>Water Source Heat Pumps with ERVs</t>
  </si>
  <si>
    <t>HeatPump</t>
  </si>
  <si>
    <t>Water Source Heat Pumps with DOAS</t>
  </si>
  <si>
    <t>DistrictCooling</t>
  </si>
  <si>
    <t>PVAV Rheat</t>
  </si>
  <si>
    <t>hydronic</t>
  </si>
  <si>
    <t>Fan Coil with DOAS</t>
  </si>
  <si>
    <t>Ground Source Heat Pumps with ERVs</t>
  </si>
  <si>
    <t>Ground Source Heat Pumps with DOAS</t>
  </si>
  <si>
    <t>Fan Coil with ERVs</t>
  </si>
  <si>
    <t>Size Categorization</t>
  </si>
  <si>
    <t>Minimum Floors</t>
  </si>
  <si>
    <t>Maximum Floors</t>
  </si>
  <si>
    <t>Minimum Area</t>
  </si>
  <si>
    <t>Maximum Area</t>
  </si>
  <si>
    <t>These lookups are used to help users avoid input mistakes on other tabs.  Please do not edit or delete existing entries or rename tables.  You may add entries at the bottom of the list, but please avoid near-duplicates.</t>
  </si>
  <si>
    <t>Intended Surface Type Lookup</t>
  </si>
  <si>
    <t>Standards Construction Type Lookup</t>
  </si>
  <si>
    <t>Building Type Lookup</t>
  </si>
  <si>
    <t>Space Type Lookup</t>
  </si>
  <si>
    <t>Lighting Standards Lookup</t>
  </si>
  <si>
    <t>Ventilation Standards Lookup</t>
  </si>
  <si>
    <t>Material Type Lookup</t>
  </si>
  <si>
    <t>Construction Category Lookup</t>
  </si>
  <si>
    <t>Orientation Lookup</t>
  </si>
  <si>
    <t>Auditorium</t>
  </si>
  <si>
    <t>BarCasino</t>
  </si>
  <si>
    <t>Break</t>
  </si>
  <si>
    <t>Semiheated</t>
  </si>
  <si>
    <t>DemisingFloor</t>
  </si>
  <si>
    <t>Classroom</t>
  </si>
  <si>
    <t>Adiabatic</t>
  </si>
  <si>
    <t>DemisingWall</t>
  </si>
  <si>
    <t>View</t>
  </si>
  <si>
    <t>CompRoomClassRm</t>
  </si>
  <si>
    <t>DemisingRoof</t>
  </si>
  <si>
    <t>Daylight</t>
  </si>
  <si>
    <t>CompRoomData</t>
  </si>
  <si>
    <t>Conference</t>
  </si>
  <si>
    <t>CopyRoom</t>
  </si>
  <si>
    <t>Heated</t>
  </si>
  <si>
    <t>CorridorStairway</t>
  </si>
  <si>
    <t>Dining</t>
  </si>
  <si>
    <t>Sliding</t>
  </si>
  <si>
    <t>Exhibit</t>
  </si>
  <si>
    <t>FacMaint</t>
  </si>
  <si>
    <t>GrocSales</t>
  </si>
  <si>
    <t>GroundContactRoof</t>
  </si>
  <si>
    <t>Metal framing (curtainwall/storefront)</t>
  </si>
  <si>
    <t>GuestRmCorrid</t>
  </si>
  <si>
    <t>GuestRmUnOcc</t>
  </si>
  <si>
    <t>Gymnasium</t>
  </si>
  <si>
    <t>Hall</t>
  </si>
  <si>
    <t>HotelLobby</t>
  </si>
  <si>
    <t>HspNursing</t>
  </si>
  <si>
    <t>OverheadDoor</t>
  </si>
  <si>
    <t>HspSurgOutptLab</t>
  </si>
  <si>
    <t>IndLoadDock</t>
  </si>
  <si>
    <t>TubularDaylightDome</t>
  </si>
  <si>
    <t>Kitchen</t>
  </si>
  <si>
    <t>TubularDaylightDiffuser</t>
  </si>
  <si>
    <t>Laboratory</t>
  </si>
  <si>
    <t>LibraryReading</t>
  </si>
  <si>
    <t>LobbyWaiting</t>
  </si>
  <si>
    <t>LoungeArea</t>
  </si>
  <si>
    <t>OfficeGeneral</t>
  </si>
  <si>
    <t>OfficeOpen</t>
  </si>
  <si>
    <t>OfficeSmall</t>
  </si>
  <si>
    <t>PatientRoom</t>
  </si>
  <si>
    <t>RefFoodPrep</t>
  </si>
  <si>
    <t>RefStorCooler</t>
  </si>
  <si>
    <t>RefStorFreezer</t>
  </si>
  <si>
    <t>RefWalkInCool</t>
  </si>
  <si>
    <t>RefWalkInFreeze</t>
  </si>
  <si>
    <t>RelWorship</t>
  </si>
  <si>
    <t>ResBedroom</t>
  </si>
  <si>
    <t>ResLiving</t>
  </si>
  <si>
    <t>ResPublicArea</t>
  </si>
  <si>
    <t>Restroom</t>
  </si>
  <si>
    <t>RetailSales</t>
  </si>
  <si>
    <t>Shop</t>
  </si>
  <si>
    <t>StockRoom</t>
  </si>
  <si>
    <t>StorageSmlCond</t>
  </si>
  <si>
    <t>WarehouseCond</t>
  </si>
  <si>
    <t>WarehouseUnCond</t>
  </si>
  <si>
    <t>Work</t>
  </si>
  <si>
    <t>DEER T24 2022</t>
  </si>
  <si>
    <t>by kW Engineering</t>
  </si>
  <si>
    <t>DEER_ERC.osm</t>
  </si>
  <si>
    <t>DEER_ESe.osm</t>
  </si>
  <si>
    <t>DEER_EUn.osm</t>
  </si>
  <si>
    <t>DEER_Gro.osm</t>
  </si>
  <si>
    <t>DEER_Hsp.osm</t>
  </si>
  <si>
    <t>DEER_Htl.osm</t>
  </si>
  <si>
    <t>DEER_MBT.osm</t>
  </si>
  <si>
    <t>DEER_MFm.osm</t>
  </si>
  <si>
    <t>DEER_MLI.osm</t>
  </si>
  <si>
    <t>DEER_Mtl.osm</t>
  </si>
  <si>
    <t>DEER_Nrs.osm</t>
  </si>
  <si>
    <t>DEER_OfL.osm</t>
  </si>
  <si>
    <t>DEER_OfS.osm</t>
  </si>
  <si>
    <t>DEER_RFF.osm</t>
  </si>
  <si>
    <t>DEER_RSD.osm</t>
  </si>
  <si>
    <t>DEER_Rt3.osm</t>
  </si>
  <si>
    <t>DEER_RtL.osm</t>
  </si>
  <si>
    <t>DEER_RtS.osm</t>
  </si>
  <si>
    <t>DEER_SCn.osm</t>
  </si>
  <si>
    <t>DEER_SUn.osm</t>
  </si>
  <si>
    <t>DEER_WRf.osm</t>
  </si>
  <si>
    <t>CEC T24</t>
  </si>
  <si>
    <t>CEC T25</t>
  </si>
  <si>
    <t>CEC T26</t>
  </si>
  <si>
    <t>CEC T27</t>
  </si>
  <si>
    <t>CEC T28</t>
  </si>
  <si>
    <t>CEC T29</t>
  </si>
  <si>
    <t>CEC T30</t>
  </si>
  <si>
    <t>CEC T31</t>
  </si>
  <si>
    <t>CEC T32</t>
  </si>
  <si>
    <t>CEC T33</t>
  </si>
  <si>
    <t>CEC T34</t>
  </si>
  <si>
    <t>CEC T35</t>
  </si>
  <si>
    <t>CEC T36</t>
  </si>
  <si>
    <t>CEC T37</t>
  </si>
  <si>
    <t>CEC T38</t>
  </si>
  <si>
    <t>CEC T39</t>
  </si>
  <si>
    <t>Packaged_RTU_SZ_AC_CAV_OnOff_Fan</t>
  </si>
  <si>
    <t>Minimum Coefficient of Performance Heating</t>
  </si>
  <si>
    <t>From Title 24 2022</t>
  </si>
  <si>
    <t>Title 24 2022 Table 110.2-B</t>
  </si>
  <si>
    <t>Title 24 2022 Table 140.3-B</t>
  </si>
  <si>
    <t>Assembly Minimum VT</t>
  </si>
  <si>
    <t>Title 24 2022 Table 140.3-C</t>
  </si>
  <si>
    <t>PV Capacity per Square Foot</t>
  </si>
  <si>
    <t>Battery Storage Factor B Energy Capacity</t>
  </si>
  <si>
    <t>Battery Storage Factor C Power Capacity</t>
  </si>
  <si>
    <t>From T24 2022 Table 140.10-B</t>
  </si>
  <si>
    <t>Battery storage system rated energy and power capacity</t>
  </si>
  <si>
    <t>From T24 2022 Table 140.10-A</t>
  </si>
  <si>
    <t>Minimum Heating Efficiency (COP)</t>
  </si>
  <si>
    <t>Title 24 2022 Table 110.2-H</t>
  </si>
  <si>
    <t>Minimum Heating Seasonal Performance Factor (HSPF)</t>
  </si>
  <si>
    <t>DOAS_Exhaust_Fan</t>
  </si>
  <si>
    <t>PSZ_VAV_System_Fan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</si>
</sst>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0.00000"/>
    <numFmt numFmtId="166" formatCode="_(* #,##0.000_);_(* \(#,##0.000\);_(* &quot;-&quot;??.000_);_(@_)"/>
    <numFmt numFmtId="167" formatCode="0.000"/>
    <numFmt numFmtId="168" formatCode="0.0"/>
    <numFmt numFmtId="169" formatCode="0.0%"/>
  </numFmts>
  <fonts count="33" x14ac:knownFonts="1">
    <font>
      <sz val="11"/>
      <color rgb="FF000000"/>
      <name val="Calibri"/>
      <scheme val="minor"/>
    </font>
    <font>
      <sz val="11"/>
      <color theme="1"/>
      <name val="Calibri"/>
      <family val="2"/>
      <scheme val="minor"/>
    </font>
    <font>
      <sz val="11"/>
      <color rgb="FF000000"/>
      <name val="Calibri"/>
      <family val="2"/>
    </font>
    <font>
      <b/>
      <sz val="11"/>
      <color rgb="FF000000"/>
      <name val="Calibri"/>
      <family val="2"/>
    </font>
    <font>
      <sz val="11"/>
      <color theme="1"/>
      <name val="Calibri"/>
      <family val="2"/>
      <scheme val="minor"/>
    </font>
    <font>
      <b/>
      <sz val="11"/>
      <color theme="1"/>
      <name val="Calibri"/>
      <family val="2"/>
      <scheme val="minor"/>
    </font>
    <font>
      <sz val="11"/>
      <color theme="1"/>
      <name val="Calibri"/>
      <family val="2"/>
    </font>
    <font>
      <b/>
      <sz val="11"/>
      <color theme="1"/>
      <name val="Calibri"/>
      <family val="2"/>
      <scheme val="minor"/>
    </font>
    <font>
      <sz val="11"/>
      <color rgb="FFFF00FF"/>
      <name val="Calibri"/>
      <family val="2"/>
    </font>
    <font>
      <sz val="11"/>
      <color theme="1"/>
      <name val="Calibri"/>
      <family val="2"/>
    </font>
    <font>
      <sz val="11"/>
      <color rgb="FF000000"/>
      <name val="Arial"/>
      <family val="2"/>
    </font>
    <font>
      <sz val="11"/>
      <name val="Calibri"/>
      <family val="2"/>
    </font>
    <font>
      <sz val="12"/>
      <color rgb="FF000000"/>
      <name val="Calibri"/>
      <family val="2"/>
    </font>
    <font>
      <sz val="11"/>
      <color theme="1"/>
      <name val="Calibri"/>
      <family val="2"/>
      <scheme val="minor"/>
    </font>
    <font>
      <sz val="11"/>
      <color rgb="FF000000"/>
      <name val="Calibri"/>
      <family val="2"/>
    </font>
    <font>
      <b/>
      <sz val="11"/>
      <color theme="1"/>
      <name val="Calibri"/>
      <family val="2"/>
    </font>
    <font>
      <b/>
      <sz val="12"/>
      <color rgb="FF000000"/>
      <name val="Calibri"/>
      <family val="2"/>
    </font>
    <font>
      <sz val="11"/>
      <color rgb="FF000000"/>
      <name val="Arial"/>
      <family val="2"/>
    </font>
    <font>
      <sz val="10"/>
      <color theme="1"/>
      <name val="Calibri"/>
      <family val="2"/>
    </font>
    <font>
      <b/>
      <sz val="10"/>
      <color rgb="FF000000"/>
      <name val="Calibri"/>
      <family val="2"/>
    </font>
    <font>
      <sz val="10"/>
      <color rgb="FF000000"/>
      <name val="Calibri"/>
      <family val="2"/>
    </font>
    <font>
      <sz val="11"/>
      <color rgb="FF212529"/>
      <name val="Calibri"/>
      <family val="2"/>
    </font>
    <font>
      <sz val="10"/>
      <color rgb="FFFF00FF"/>
      <name val="Calibri"/>
      <family val="2"/>
    </font>
    <font>
      <b/>
      <sz val="11"/>
      <color theme="1"/>
      <name val="Calibri"/>
      <family val="2"/>
    </font>
    <font>
      <b/>
      <sz val="11"/>
      <color rgb="FFFF0000"/>
      <name val="Calibri"/>
      <family val="2"/>
    </font>
    <font>
      <sz val="11"/>
      <color theme="1"/>
      <name val="Calibri"/>
      <family val="2"/>
    </font>
    <font>
      <sz val="11"/>
      <color rgb="FF000000"/>
      <name val="Calibri"/>
      <family val="2"/>
    </font>
    <font>
      <sz val="8"/>
      <name val="Calibri"/>
      <family val="2"/>
      <scheme val="minor"/>
    </font>
    <font>
      <sz val="8"/>
      <name val="Calibri"/>
      <family val="2"/>
      <scheme val="minor"/>
    </font>
    <font>
      <sz val="11"/>
      <color rgb="FFD4D4D4"/>
      <name val="Consolas"/>
      <family val="3"/>
    </font>
    <font>
      <sz val="11"/>
      <color rgb="FF000000"/>
      <name val="Calibri"/>
      <family val="2"/>
      <scheme val="minor"/>
    </font>
    <font>
      <b/>
      <sz val="11"/>
      <color rgb="FF000000"/>
      <name val="Calibri"/>
      <family val="2"/>
    </font>
    <font>
      <b/>
      <sz val="11"/>
      <color rgb="FF000000"/>
      <name val="Calibri"/>
      <family val="2"/>
      <scheme val="minor"/>
    </font>
  </fonts>
  <fills count="14">
    <fill>
      <patternFill patternType="none"/>
    </fill>
    <fill>
      <patternFill patternType="gray125"/>
    </fill>
    <fill>
      <patternFill patternType="solid">
        <fgColor rgb="FFEFEFEF"/>
        <bgColor rgb="FFEFEFEF"/>
      </patternFill>
    </fill>
    <fill>
      <patternFill patternType="solid">
        <fgColor rgb="FFE36C09"/>
        <bgColor rgb="FFE36C09"/>
      </patternFill>
    </fill>
    <fill>
      <patternFill patternType="solid">
        <fgColor rgb="FF8DB3E2"/>
        <bgColor rgb="FF8DB3E2"/>
      </patternFill>
    </fill>
    <fill>
      <patternFill patternType="solid">
        <fgColor rgb="FFD99594"/>
        <bgColor rgb="FFD99594"/>
      </patternFill>
    </fill>
    <fill>
      <patternFill patternType="solid">
        <fgColor rgb="FF4A86E8"/>
        <bgColor rgb="FF4A86E8"/>
      </patternFill>
    </fill>
    <fill>
      <patternFill patternType="solid">
        <fgColor rgb="FFCC78E6"/>
        <bgColor rgb="FFCC78E6"/>
      </patternFill>
    </fill>
    <fill>
      <patternFill patternType="solid">
        <fgColor rgb="FFFFFFFF"/>
        <bgColor rgb="FFFFFFFF"/>
      </patternFill>
    </fill>
    <fill>
      <patternFill patternType="solid">
        <fgColor rgb="FF6D9EEB"/>
        <bgColor rgb="FF6D9EEB"/>
      </patternFill>
    </fill>
    <fill>
      <patternFill patternType="solid">
        <fgColor rgb="FFFFC000"/>
        <bgColor rgb="FFFFC000"/>
      </patternFill>
    </fill>
    <fill>
      <patternFill patternType="solid">
        <fgColor rgb="FFFF9900"/>
        <bgColor rgb="FFFF9900"/>
      </patternFill>
    </fill>
    <fill>
      <patternFill patternType="solid">
        <fgColor rgb="FF538DD5"/>
        <bgColor rgb="FF538DD5"/>
      </patternFill>
    </fill>
    <fill>
      <patternFill patternType="solid">
        <fgColor rgb="FFCCCCCC"/>
        <bgColor rgb="FFCCCCCC"/>
      </patternFill>
    </fill>
  </fills>
  <borders count="8">
    <border>
      <left/>
      <right/>
      <top/>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132">
    <xf numFmtId="0" fontId="0" fillId="0" borderId="0" xfId="0"/>
    <xf numFmtId="0" fontId="2" fillId="0" borderId="0" xfId="0" applyFont="1"/>
    <xf numFmtId="0" fontId="3" fillId="0" borderId="0" xfId="0" applyFont="1"/>
    <xf numFmtId="0" fontId="4" fillId="0" borderId="0" xfId="0" applyFont="1"/>
    <xf numFmtId="0" fontId="3" fillId="0" borderId="1" xfId="0" applyFont="1" applyBorder="1" applyAlignment="1">
      <alignment wrapText="1"/>
    </xf>
    <xf numFmtId="0" fontId="3" fillId="0" borderId="0" xfId="0" applyFont="1" applyAlignment="1">
      <alignment wrapText="1"/>
    </xf>
    <xf numFmtId="0" fontId="5" fillId="0" borderId="0" xfId="0" applyFont="1"/>
    <xf numFmtId="0" fontId="6" fillId="0" borderId="0" xfId="0" applyFont="1"/>
    <xf numFmtId="164" fontId="6" fillId="0" borderId="0" xfId="0" applyNumberFormat="1" applyFont="1"/>
    <xf numFmtId="164" fontId="2" fillId="0" borderId="0" xfId="0" applyNumberFormat="1" applyFont="1"/>
    <xf numFmtId="0" fontId="7" fillId="0" borderId="0" xfId="0" applyFont="1"/>
    <xf numFmtId="0" fontId="6" fillId="0" borderId="0" xfId="0" applyFont="1" applyAlignment="1">
      <alignment horizontal="right"/>
    </xf>
    <xf numFmtId="0" fontId="7" fillId="0" borderId="0" xfId="0" applyFont="1" applyAlignment="1">
      <alignment wrapText="1"/>
    </xf>
    <xf numFmtId="0" fontId="2" fillId="0" borderId="2" xfId="0" applyFont="1" applyBorder="1"/>
    <xf numFmtId="0" fontId="2" fillId="2" borderId="3" xfId="0" applyFont="1" applyFill="1" applyBorder="1"/>
    <xf numFmtId="0" fontId="2" fillId="2" borderId="4" xfId="0" applyFont="1" applyFill="1" applyBorder="1"/>
    <xf numFmtId="0" fontId="2" fillId="0" borderId="4" xfId="0" applyFont="1" applyBorder="1"/>
    <xf numFmtId="0" fontId="2" fillId="3" borderId="5" xfId="0" applyFont="1" applyFill="1" applyBorder="1"/>
    <xf numFmtId="0" fontId="2" fillId="4" borderId="5" xfId="0" applyFont="1" applyFill="1" applyBorder="1"/>
    <xf numFmtId="0" fontId="2" fillId="5" borderId="5" xfId="0" applyFont="1" applyFill="1" applyBorder="1"/>
    <xf numFmtId="0" fontId="2" fillId="6" borderId="5" xfId="0" applyFont="1" applyFill="1" applyBorder="1"/>
    <xf numFmtId="0" fontId="2" fillId="7" borderId="5" xfId="0" applyFont="1" applyFill="1" applyBorder="1"/>
    <xf numFmtId="0" fontId="3" fillId="8" borderId="0" xfId="0" applyFont="1" applyFill="1"/>
    <xf numFmtId="0" fontId="3" fillId="8" borderId="0" xfId="0" applyFont="1" applyFill="1" applyAlignment="1">
      <alignment horizontal="left"/>
    </xf>
    <xf numFmtId="49" fontId="3" fillId="8" borderId="0" xfId="0" applyNumberFormat="1" applyFont="1" applyFill="1" applyAlignment="1">
      <alignment horizontal="left"/>
    </xf>
    <xf numFmtId="11" fontId="2" fillId="0" borderId="0" xfId="0" applyNumberFormat="1" applyFont="1"/>
    <xf numFmtId="0" fontId="2" fillId="9" borderId="0" xfId="0" applyFont="1" applyFill="1"/>
    <xf numFmtId="0" fontId="2" fillId="10" borderId="0" xfId="0" applyFont="1" applyFill="1"/>
    <xf numFmtId="0" fontId="2" fillId="10" borderId="0" xfId="0" applyFont="1" applyFill="1" applyAlignment="1">
      <alignment horizontal="right"/>
    </xf>
    <xf numFmtId="0" fontId="8" fillId="0" borderId="0" xfId="0" applyFont="1"/>
    <xf numFmtId="165" fontId="2" fillId="0" borderId="0" xfId="0" applyNumberFormat="1" applyFont="1"/>
    <xf numFmtId="0" fontId="2" fillId="0" borderId="0" xfId="0" applyFont="1" applyAlignment="1">
      <alignment horizontal="right"/>
    </xf>
    <xf numFmtId="0" fontId="9" fillId="0" borderId="0" xfId="0" applyFont="1"/>
    <xf numFmtId="0" fontId="2" fillId="0" borderId="0" xfId="0" applyFont="1" applyAlignment="1">
      <alignment horizontal="left"/>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center" wrapText="1"/>
    </xf>
    <xf numFmtId="0" fontId="10" fillId="0" borderId="0" xfId="0" applyFont="1" applyAlignment="1">
      <alignment wrapText="1"/>
    </xf>
    <xf numFmtId="0" fontId="6" fillId="0" borderId="0" xfId="0" applyFont="1" applyAlignment="1">
      <alignment horizontal="center"/>
    </xf>
    <xf numFmtId="0" fontId="4" fillId="0" borderId="4" xfId="0" applyFont="1" applyBorder="1"/>
    <xf numFmtId="10" fontId="4" fillId="0" borderId="4" xfId="0" applyNumberFormat="1" applyFont="1" applyBorder="1"/>
    <xf numFmtId="9" fontId="4" fillId="0" borderId="4" xfId="0" applyNumberFormat="1" applyFont="1" applyBorder="1"/>
    <xf numFmtId="0" fontId="4" fillId="0" borderId="0" xfId="0" applyFont="1" applyAlignment="1">
      <alignment horizontal="left"/>
    </xf>
    <xf numFmtId="164" fontId="2" fillId="0" borderId="0" xfId="0" applyNumberFormat="1" applyFont="1" applyAlignment="1">
      <alignment horizontal="right"/>
    </xf>
    <xf numFmtId="166" fontId="2" fillId="0" borderId="0" xfId="0" applyNumberFormat="1" applyFont="1" applyAlignment="1">
      <alignment horizontal="right"/>
    </xf>
    <xf numFmtId="14" fontId="2" fillId="0" borderId="0" xfId="0" applyNumberFormat="1" applyFont="1" applyAlignment="1">
      <alignment horizontal="right"/>
    </xf>
    <xf numFmtId="0" fontId="6" fillId="0" borderId="0" xfId="0" applyFont="1" applyAlignment="1">
      <alignment horizontal="left"/>
    </xf>
    <xf numFmtId="0" fontId="12" fillId="0" borderId="0" xfId="0" applyFont="1" applyAlignment="1">
      <alignment horizontal="left"/>
    </xf>
    <xf numFmtId="14" fontId="2" fillId="0" borderId="0" xfId="0" applyNumberFormat="1" applyFont="1" applyAlignment="1">
      <alignment horizontal="left"/>
    </xf>
    <xf numFmtId="167" fontId="12" fillId="0" borderId="0" xfId="0" applyNumberFormat="1" applyFont="1" applyAlignment="1">
      <alignment horizontal="left"/>
    </xf>
    <xf numFmtId="0" fontId="12" fillId="0" borderId="0" xfId="0" applyFont="1" applyAlignment="1">
      <alignment horizontal="center"/>
    </xf>
    <xf numFmtId="167" fontId="12" fillId="0" borderId="0" xfId="0" applyNumberFormat="1" applyFont="1" applyAlignment="1">
      <alignment horizontal="right"/>
    </xf>
    <xf numFmtId="0" fontId="12" fillId="0" borderId="0" xfId="0" applyFont="1"/>
    <xf numFmtId="0" fontId="12" fillId="0" borderId="0" xfId="0" applyFont="1" applyAlignment="1">
      <alignment horizontal="right"/>
    </xf>
    <xf numFmtId="0" fontId="3" fillId="8" borderId="0" xfId="0" applyFont="1" applyFill="1" applyAlignment="1">
      <alignment wrapText="1"/>
    </xf>
    <xf numFmtId="3" fontId="6" fillId="0" borderId="0" xfId="0" applyNumberFormat="1" applyFont="1" applyAlignment="1">
      <alignment horizontal="right"/>
    </xf>
    <xf numFmtId="168" fontId="6" fillId="0" borderId="0" xfId="0" applyNumberFormat="1" applyFont="1"/>
    <xf numFmtId="167" fontId="2" fillId="0" borderId="0" xfId="0" applyNumberFormat="1" applyFont="1" applyAlignment="1">
      <alignment horizontal="right"/>
    </xf>
    <xf numFmtId="168" fontId="2" fillId="0" borderId="0" xfId="0" applyNumberFormat="1" applyFont="1" applyAlignment="1">
      <alignment horizontal="right"/>
    </xf>
    <xf numFmtId="0" fontId="13" fillId="0" borderId="0" xfId="0" applyFont="1" applyAlignment="1">
      <alignment horizontal="left"/>
    </xf>
    <xf numFmtId="0" fontId="13" fillId="0" borderId="0" xfId="0" applyFont="1"/>
    <xf numFmtId="0" fontId="5" fillId="0" borderId="0" xfId="0" applyFont="1" applyAlignment="1">
      <alignment horizontal="left" wrapText="1"/>
    </xf>
    <xf numFmtId="0" fontId="5" fillId="0" borderId="0" xfId="0" applyFont="1" applyAlignment="1">
      <alignment wrapText="1"/>
    </xf>
    <xf numFmtId="167" fontId="6" fillId="0" borderId="0" xfId="0" applyNumberFormat="1" applyFont="1" applyAlignment="1">
      <alignment horizontal="right"/>
    </xf>
    <xf numFmtId="2" fontId="6" fillId="0" borderId="0" xfId="0" applyNumberFormat="1" applyFont="1"/>
    <xf numFmtId="2" fontId="6" fillId="0" borderId="0" xfId="0" applyNumberFormat="1" applyFont="1" applyAlignment="1">
      <alignment horizontal="right"/>
    </xf>
    <xf numFmtId="164" fontId="14" fillId="0" borderId="0" xfId="0" applyNumberFormat="1" applyFont="1" applyAlignment="1">
      <alignment horizontal="right"/>
    </xf>
    <xf numFmtId="14" fontId="14" fillId="0" borderId="0" xfId="0" applyNumberFormat="1" applyFont="1" applyAlignment="1">
      <alignment horizontal="right"/>
    </xf>
    <xf numFmtId="0" fontId="14" fillId="0" borderId="0" xfId="0" applyFont="1" applyAlignment="1">
      <alignment horizontal="right"/>
    </xf>
    <xf numFmtId="0" fontId="14" fillId="0" borderId="0" xfId="0" applyFont="1"/>
    <xf numFmtId="0" fontId="2" fillId="8" borderId="0" xfId="0" applyFont="1" applyFill="1"/>
    <xf numFmtId="0" fontId="5" fillId="0" borderId="0" xfId="0" applyFont="1" applyAlignment="1">
      <alignment horizontal="left"/>
    </xf>
    <xf numFmtId="0" fontId="3" fillId="0" borderId="0" xfId="0" applyFont="1" applyAlignment="1">
      <alignment horizontal="left"/>
    </xf>
    <xf numFmtId="0" fontId="15" fillId="0" borderId="0" xfId="0" applyFont="1" applyAlignment="1">
      <alignment horizontal="center"/>
    </xf>
    <xf numFmtId="0" fontId="16" fillId="0" borderId="0" xfId="0" applyFont="1"/>
    <xf numFmtId="0" fontId="15" fillId="0" borderId="0" xfId="0" applyFont="1"/>
    <xf numFmtId="0" fontId="6" fillId="8" borderId="0" xfId="0" applyFont="1" applyFill="1"/>
    <xf numFmtId="0" fontId="15" fillId="0" borderId="0" xfId="0" applyFont="1" applyAlignment="1">
      <alignment horizontal="center" wrapText="1"/>
    </xf>
    <xf numFmtId="0" fontId="3" fillId="0" borderId="0" xfId="0" applyFont="1" applyAlignment="1">
      <alignment horizontal="center"/>
    </xf>
    <xf numFmtId="0" fontId="17" fillId="0" borderId="0" xfId="0" applyFont="1"/>
    <xf numFmtId="0" fontId="18" fillId="0" borderId="0" xfId="0" applyFont="1"/>
    <xf numFmtId="0" fontId="19" fillId="8" borderId="0" xfId="0" applyFont="1" applyFill="1" applyAlignment="1">
      <alignment wrapText="1"/>
    </xf>
    <xf numFmtId="0" fontId="18" fillId="12" borderId="0" xfId="0" applyFont="1" applyFill="1"/>
    <xf numFmtId="11" fontId="18" fillId="12" borderId="0" xfId="0" applyNumberFormat="1" applyFont="1" applyFill="1" applyAlignment="1">
      <alignment horizontal="right"/>
    </xf>
    <xf numFmtId="0" fontId="18" fillId="12" borderId="0" xfId="0" applyFont="1" applyFill="1" applyAlignment="1">
      <alignment horizontal="right"/>
    </xf>
    <xf numFmtId="0" fontId="20" fillId="0" borderId="0" xfId="0" applyFont="1"/>
    <xf numFmtId="11" fontId="20" fillId="0" borderId="0" xfId="0" applyNumberFormat="1" applyFont="1"/>
    <xf numFmtId="11" fontId="18" fillId="12" borderId="0" xfId="0" applyNumberFormat="1" applyFont="1" applyFill="1"/>
    <xf numFmtId="11" fontId="18" fillId="0" borderId="0" xfId="0" applyNumberFormat="1" applyFont="1"/>
    <xf numFmtId="0" fontId="20" fillId="0" borderId="0" xfId="0" applyFont="1" applyAlignment="1">
      <alignment horizontal="right"/>
    </xf>
    <xf numFmtId="0" fontId="18" fillId="0" borderId="0" xfId="0" applyFont="1" applyAlignment="1">
      <alignment horizontal="right"/>
    </xf>
    <xf numFmtId="0" fontId="18" fillId="0" borderId="0" xfId="0" applyFont="1" applyAlignment="1">
      <alignment horizontal="left" vertical="top"/>
    </xf>
    <xf numFmtId="0" fontId="20" fillId="10" borderId="0" xfId="0" applyFont="1" applyFill="1"/>
    <xf numFmtId="11" fontId="20" fillId="10" borderId="0" xfId="0" applyNumberFormat="1" applyFont="1" applyFill="1"/>
    <xf numFmtId="0" fontId="14" fillId="12" borderId="0" xfId="0" applyFont="1" applyFill="1"/>
    <xf numFmtId="0" fontId="9" fillId="12" borderId="0" xfId="0" applyFont="1" applyFill="1"/>
    <xf numFmtId="0" fontId="6" fillId="12" borderId="0" xfId="0" applyFont="1" applyFill="1"/>
    <xf numFmtId="0" fontId="21" fillId="12" borderId="0" xfId="0" applyFont="1" applyFill="1" applyAlignment="1">
      <alignment horizontal="right"/>
    </xf>
    <xf numFmtId="11" fontId="21" fillId="12" borderId="0" xfId="0" applyNumberFormat="1" applyFont="1" applyFill="1" applyAlignment="1">
      <alignment horizontal="right"/>
    </xf>
    <xf numFmtId="0" fontId="14" fillId="12" borderId="0" xfId="0" applyFont="1" applyFill="1" applyAlignment="1">
      <alignment horizontal="right"/>
    </xf>
    <xf numFmtId="11" fontId="14" fillId="12" borderId="0" xfId="0" applyNumberFormat="1" applyFont="1" applyFill="1" applyAlignment="1">
      <alignment horizontal="right"/>
    </xf>
    <xf numFmtId="0" fontId="12" fillId="12" borderId="0" xfId="0" applyFont="1" applyFill="1" applyAlignment="1">
      <alignment horizontal="right"/>
    </xf>
    <xf numFmtId="0" fontId="22" fillId="0" borderId="0" xfId="0" applyFont="1"/>
    <xf numFmtId="11" fontId="12" fillId="12" borderId="0" xfId="0" applyNumberFormat="1" applyFont="1" applyFill="1" applyAlignment="1">
      <alignment horizontal="right"/>
    </xf>
    <xf numFmtId="0" fontId="12" fillId="12" borderId="0" xfId="0" applyFont="1" applyFill="1"/>
    <xf numFmtId="0" fontId="15" fillId="0" borderId="7" xfId="0" applyFont="1" applyBorder="1"/>
    <xf numFmtId="169" fontId="2" fillId="0" borderId="0" xfId="0" applyNumberFormat="1" applyFont="1" applyAlignment="1">
      <alignment horizontal="right"/>
    </xf>
    <xf numFmtId="0" fontId="3" fillId="8" borderId="1" xfId="0" applyFont="1" applyFill="1" applyBorder="1" applyAlignment="1">
      <alignment wrapText="1"/>
    </xf>
    <xf numFmtId="0" fontId="23" fillId="0" borderId="0" xfId="0" applyFont="1"/>
    <xf numFmtId="0" fontId="2" fillId="13" borderId="0" xfId="0" applyFont="1" applyFill="1" applyAlignment="1">
      <alignment vertical="center"/>
    </xf>
    <xf numFmtId="0" fontId="2" fillId="13" borderId="0" xfId="0" applyFont="1" applyFill="1"/>
    <xf numFmtId="0" fontId="2" fillId="12" borderId="0" xfId="0" applyFont="1" applyFill="1"/>
    <xf numFmtId="0" fontId="9" fillId="13" borderId="0" xfId="0" applyFont="1" applyFill="1"/>
    <xf numFmtId="0" fontId="2" fillId="8" borderId="0" xfId="0" applyFont="1" applyFill="1" applyAlignment="1">
      <alignment vertical="center"/>
    </xf>
    <xf numFmtId="0" fontId="9" fillId="9" borderId="0" xfId="0" applyFont="1" applyFill="1"/>
    <xf numFmtId="0" fontId="24" fillId="8" borderId="0" xfId="0" applyFont="1" applyFill="1" applyAlignment="1">
      <alignment vertical="center"/>
    </xf>
    <xf numFmtId="0" fontId="26" fillId="0" borderId="0" xfId="0" applyFont="1"/>
    <xf numFmtId="0" fontId="26" fillId="9" borderId="0" xfId="0" applyFont="1" applyFill="1"/>
    <xf numFmtId="0" fontId="26" fillId="0" borderId="0" xfId="0" applyFont="1" applyAlignment="1">
      <alignment horizontal="left"/>
    </xf>
    <xf numFmtId="0" fontId="25" fillId="0" borderId="0" xfId="0" applyFont="1"/>
    <xf numFmtId="0" fontId="2" fillId="11" borderId="0" xfId="0" applyFont="1" applyFill="1" applyAlignment="1">
      <alignment horizontal="left"/>
    </xf>
    <xf numFmtId="0" fontId="3" fillId="8" borderId="0" xfId="0" applyFont="1" applyFill="1" applyAlignment="1">
      <alignment horizontal="left" wrapText="1"/>
    </xf>
    <xf numFmtId="0" fontId="29" fillId="0" borderId="0" xfId="0" applyFont="1" applyAlignment="1">
      <alignment vertical="center"/>
    </xf>
    <xf numFmtId="0" fontId="30" fillId="0" borderId="0" xfId="0" applyFont="1"/>
    <xf numFmtId="14" fontId="26" fillId="0" borderId="0" xfId="0" applyNumberFormat="1" applyFont="1"/>
    <xf numFmtId="0" fontId="31" fillId="0" borderId="0" xfId="0" applyFont="1" applyAlignment="1">
      <alignment horizontal="left" wrapText="1"/>
    </xf>
    <xf numFmtId="0" fontId="32" fillId="0" borderId="0" xfId="0" applyFont="1"/>
    <xf numFmtId="0" fontId="4" fillId="0" borderId="6" xfId="0" applyFont="1" applyBorder="1" applyAlignment="1">
      <alignment horizontal="center"/>
    </xf>
    <xf numFmtId="0" fontId="11" fillId="0" borderId="3" xfId="0" applyFont="1" applyBorder="1"/>
    <xf numFmtId="0" fontId="11" fillId="0" borderId="1" xfId="0" applyFont="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chedu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election activeCell="A33" sqref="A33"/>
    </sheetView>
  </sheetViews>
  <sheetFormatPr defaultColWidth="14.42578125" defaultRowHeight="15" customHeight="1" x14ac:dyDescent="0.25"/>
  <cols>
    <col min="1" max="1" width="33.7109375" customWidth="1"/>
    <col min="2" max="2" width="451.85546875" customWidth="1"/>
    <col min="3" max="26" width="17.28515625" customWidth="1"/>
  </cols>
  <sheetData>
    <row r="1" spans="1:2" ht="14.25" customHeight="1" x14ac:dyDescent="0.25">
      <c r="A1" s="1" t="s">
        <v>0</v>
      </c>
      <c r="B1" s="1"/>
    </row>
    <row r="2" spans="1:2" ht="14.25" customHeight="1" x14ac:dyDescent="0.25">
      <c r="A2" s="1">
        <v>0</v>
      </c>
      <c r="B2" s="1">
        <v>1</v>
      </c>
    </row>
    <row r="3" spans="1:2" ht="14.25" customHeight="1" x14ac:dyDescent="0.25">
      <c r="A3" s="2" t="s">
        <v>1</v>
      </c>
      <c r="B3" s="2" t="s">
        <v>2</v>
      </c>
    </row>
    <row r="4" spans="1:2" ht="14.25" customHeight="1" x14ac:dyDescent="0.25">
      <c r="A4" s="117" t="s">
        <v>3569</v>
      </c>
      <c r="B4" s="117" t="s">
        <v>3570</v>
      </c>
    </row>
    <row r="5" spans="1:2" ht="14.25" customHeight="1" x14ac:dyDescent="0.25">
      <c r="A5" s="1"/>
      <c r="B5" s="1"/>
    </row>
    <row r="6" spans="1:2" ht="14.25" customHeight="1" x14ac:dyDescent="0.25">
      <c r="A6" s="1"/>
      <c r="B6" s="1"/>
    </row>
    <row r="7" spans="1:2" ht="14.25" customHeight="1" x14ac:dyDescent="0.25">
      <c r="A7" s="1"/>
      <c r="B7" s="1"/>
    </row>
    <row r="8" spans="1:2" ht="14.25" customHeight="1" x14ac:dyDescent="0.25">
      <c r="A8" s="1"/>
      <c r="B8" s="1"/>
    </row>
    <row r="9" spans="1:2" ht="14.25" customHeight="1" x14ac:dyDescent="0.25">
      <c r="A9" s="1"/>
      <c r="B9" s="1"/>
    </row>
    <row r="10" spans="1:2" ht="14.25" customHeight="1" x14ac:dyDescent="0.25">
      <c r="A10" s="1"/>
      <c r="B10" s="1"/>
    </row>
    <row r="11" spans="1:2" ht="14.25" customHeight="1" x14ac:dyDescent="0.25">
      <c r="A11" s="1"/>
      <c r="B11" s="1"/>
    </row>
    <row r="12" spans="1:2" ht="14.25" customHeight="1" x14ac:dyDescent="0.25">
      <c r="A12" s="1"/>
      <c r="B12" s="1"/>
    </row>
    <row r="13" spans="1:2" ht="14.25" customHeight="1" x14ac:dyDescent="0.25">
      <c r="A13" s="1"/>
      <c r="B13" s="1"/>
    </row>
    <row r="14" spans="1:2" ht="14.25" customHeight="1" x14ac:dyDescent="0.25">
      <c r="A14" s="1"/>
      <c r="B14" s="1"/>
    </row>
    <row r="15" spans="1:2" ht="14.25" customHeight="1" x14ac:dyDescent="0.25">
      <c r="A15" s="1"/>
      <c r="B15" s="1"/>
    </row>
    <row r="16" spans="1:2" ht="14.25" customHeight="1" x14ac:dyDescent="0.25">
      <c r="A16" s="1"/>
      <c r="B16" s="1"/>
    </row>
    <row r="17" spans="1:2" ht="14.25" customHeight="1" x14ac:dyDescent="0.25">
      <c r="A17" s="1"/>
      <c r="B17" s="1"/>
    </row>
    <row r="18" spans="1:2" ht="14.25" customHeight="1" x14ac:dyDescent="0.25">
      <c r="A18" s="1"/>
      <c r="B18" s="1"/>
    </row>
    <row r="19" spans="1:2" ht="14.25" customHeight="1" x14ac:dyDescent="0.25">
      <c r="A19" s="1"/>
      <c r="B19" s="1"/>
    </row>
    <row r="20" spans="1:2" ht="14.25" customHeight="1" x14ac:dyDescent="0.25">
      <c r="A20" s="1"/>
      <c r="B20" s="1"/>
    </row>
    <row r="21" spans="1:2" ht="14.25" customHeight="1" x14ac:dyDescent="0.25">
      <c r="A21" s="1"/>
      <c r="B21" s="1"/>
    </row>
    <row r="22" spans="1:2" ht="14.25" customHeight="1" x14ac:dyDescent="0.25">
      <c r="A22" s="1"/>
      <c r="B22" s="1"/>
    </row>
    <row r="23" spans="1:2" ht="14.25" customHeight="1" x14ac:dyDescent="0.25">
      <c r="A23" s="1"/>
      <c r="B23" s="1"/>
    </row>
    <row r="24" spans="1:2" ht="14.25" customHeight="1" x14ac:dyDescent="0.25">
      <c r="A24" s="1"/>
      <c r="B24" s="1"/>
    </row>
    <row r="25" spans="1:2" ht="14.25" customHeight="1" x14ac:dyDescent="0.25">
      <c r="A25" s="1"/>
      <c r="B25" s="1"/>
    </row>
    <row r="26" spans="1:2" ht="14.25" customHeight="1" x14ac:dyDescent="0.25">
      <c r="A26" s="1"/>
      <c r="B26" s="1"/>
    </row>
    <row r="27" spans="1:2" ht="14.25" customHeight="1" x14ac:dyDescent="0.25">
      <c r="A27" s="1"/>
      <c r="B27" s="1"/>
    </row>
    <row r="28" spans="1:2" ht="14.25" customHeight="1" x14ac:dyDescent="0.25">
      <c r="A28" s="1"/>
      <c r="B28" s="1"/>
    </row>
    <row r="29" spans="1:2" ht="14.25" customHeight="1" x14ac:dyDescent="0.25">
      <c r="A29" s="1"/>
      <c r="B29" s="1"/>
    </row>
    <row r="30" spans="1:2" ht="14.25" customHeight="1" x14ac:dyDescent="0.25">
      <c r="A30" s="1"/>
      <c r="B30" s="1"/>
    </row>
    <row r="31" spans="1:2" ht="14.25" customHeight="1" x14ac:dyDescent="0.25">
      <c r="A31" s="1"/>
      <c r="B31" s="1"/>
    </row>
    <row r="32" spans="1:2" ht="14.25" customHeight="1" x14ac:dyDescent="0.25">
      <c r="A32" s="1"/>
      <c r="B32" s="1"/>
    </row>
    <row r="33" spans="1:2" ht="14.25" customHeight="1" x14ac:dyDescent="0.25">
      <c r="A33" s="1"/>
      <c r="B33" s="1"/>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outlinePr summaryBelow="0" summaryRight="0"/>
  </sheetPr>
  <dimension ref="A1:K1000"/>
  <sheetViews>
    <sheetView workbookViewId="0">
      <pane xSplit="1" ySplit="3" topLeftCell="B168" activePane="bottomRight" state="frozen"/>
      <selection pane="topRight" activeCell="B1" sqref="B1"/>
      <selection pane="bottomLeft" activeCell="A4" sqref="A4"/>
      <selection pane="bottomRight" activeCell="C285" sqref="C285"/>
    </sheetView>
  </sheetViews>
  <sheetFormatPr defaultColWidth="14.42578125" defaultRowHeight="15" customHeight="1" x14ac:dyDescent="0.25"/>
  <cols>
    <col min="1" max="1" width="79.28515625" customWidth="1"/>
    <col min="2" max="2" width="35.28515625" customWidth="1"/>
    <col min="3" max="3" width="32.42578125" customWidth="1"/>
    <col min="4" max="4" width="25" customWidth="1"/>
    <col min="5" max="6" width="41.28515625" customWidth="1"/>
    <col min="7" max="7" width="50.5703125" customWidth="1"/>
    <col min="8" max="8" width="47.42578125" customWidth="1"/>
    <col min="9" max="10" width="32.42578125" customWidth="1"/>
    <col min="11" max="11" width="14.140625" customWidth="1"/>
    <col min="12" max="26" width="17.28515625" customWidth="1"/>
  </cols>
  <sheetData>
    <row r="1" spans="1:11" ht="14.25" customHeight="1" x14ac:dyDescent="0.25">
      <c r="A1" s="1"/>
      <c r="B1" s="1"/>
      <c r="C1" s="1"/>
      <c r="D1" s="1"/>
      <c r="E1" s="1"/>
      <c r="F1" s="1"/>
      <c r="G1" s="1"/>
      <c r="H1" s="1"/>
      <c r="I1" s="1"/>
      <c r="J1" s="1"/>
      <c r="K1" s="1"/>
    </row>
    <row r="2" spans="1:11" ht="14.25" customHeight="1" x14ac:dyDescent="0.25">
      <c r="A2" s="1"/>
      <c r="B2" s="1"/>
      <c r="C2" s="1"/>
      <c r="D2" s="1"/>
      <c r="E2" s="1"/>
      <c r="F2" s="1" t="s">
        <v>1747</v>
      </c>
      <c r="G2" s="1"/>
      <c r="H2" s="1"/>
      <c r="I2" s="1"/>
      <c r="J2" s="1" t="s">
        <v>1748</v>
      </c>
      <c r="K2" s="1"/>
    </row>
    <row r="3" spans="1:11" ht="14.25" customHeight="1" x14ac:dyDescent="0.25">
      <c r="A3" s="22" t="s">
        <v>1</v>
      </c>
      <c r="B3" s="22" t="s">
        <v>1749</v>
      </c>
      <c r="C3" s="22" t="s">
        <v>1750</v>
      </c>
      <c r="D3" s="22" t="s">
        <v>1751</v>
      </c>
      <c r="E3" s="22" t="s">
        <v>1752</v>
      </c>
      <c r="F3" s="22" t="s">
        <v>1753</v>
      </c>
      <c r="G3" s="22" t="s">
        <v>1754</v>
      </c>
      <c r="H3" s="22" t="s">
        <v>1755</v>
      </c>
      <c r="I3" s="22" t="s">
        <v>1756</v>
      </c>
      <c r="J3" s="22" t="s">
        <v>1757</v>
      </c>
      <c r="K3" s="22" t="s">
        <v>1758</v>
      </c>
    </row>
    <row r="4" spans="1:11" ht="14.25" hidden="1" customHeight="1" x14ac:dyDescent="0.25">
      <c r="A4" s="1" t="s">
        <v>1759</v>
      </c>
      <c r="B4" s="1" t="s">
        <v>1760</v>
      </c>
      <c r="C4" s="1" t="s">
        <v>1761</v>
      </c>
      <c r="D4" s="1" t="s">
        <v>1446</v>
      </c>
      <c r="E4" s="1"/>
      <c r="F4" s="1" t="s">
        <v>523</v>
      </c>
      <c r="G4" s="1" t="s">
        <v>1446</v>
      </c>
      <c r="H4" s="1" t="s">
        <v>523</v>
      </c>
      <c r="I4" s="1"/>
      <c r="J4" s="1"/>
      <c r="K4" s="1"/>
    </row>
    <row r="5" spans="1:11" ht="14.25" hidden="1" customHeight="1" x14ac:dyDescent="0.25">
      <c r="A5" s="1" t="s">
        <v>1762</v>
      </c>
      <c r="B5" s="1" t="s">
        <v>1760</v>
      </c>
      <c r="C5" s="1" t="s">
        <v>1761</v>
      </c>
      <c r="D5" s="1" t="s">
        <v>1446</v>
      </c>
      <c r="E5" s="1"/>
      <c r="F5" s="1" t="s">
        <v>538</v>
      </c>
      <c r="G5" s="1" t="s">
        <v>1446</v>
      </c>
      <c r="H5" s="1"/>
      <c r="I5" s="1"/>
      <c r="J5" s="1"/>
      <c r="K5" s="1"/>
    </row>
    <row r="6" spans="1:11" ht="14.25" hidden="1" customHeight="1" x14ac:dyDescent="0.25">
      <c r="A6" s="1" t="s">
        <v>1763</v>
      </c>
      <c r="B6" s="1" t="s">
        <v>1760</v>
      </c>
      <c r="C6" s="1" t="s">
        <v>1761</v>
      </c>
      <c r="D6" s="1"/>
      <c r="E6" s="1"/>
      <c r="F6" s="1" t="s">
        <v>1446</v>
      </c>
      <c r="G6" s="1" t="s">
        <v>538</v>
      </c>
      <c r="H6" s="1"/>
      <c r="I6" s="1"/>
      <c r="J6" s="1"/>
      <c r="K6" s="1"/>
    </row>
    <row r="7" spans="1:11" ht="14.25" hidden="1" customHeight="1" x14ac:dyDescent="0.25">
      <c r="A7" s="1" t="s">
        <v>1764</v>
      </c>
      <c r="B7" s="1" t="s">
        <v>1765</v>
      </c>
      <c r="C7" s="1" t="s">
        <v>1761</v>
      </c>
      <c r="D7" s="1"/>
      <c r="E7" s="1"/>
      <c r="F7" s="1" t="s">
        <v>1276</v>
      </c>
      <c r="G7" s="1" t="s">
        <v>1077</v>
      </c>
      <c r="H7" s="1"/>
      <c r="I7" s="1"/>
      <c r="J7" s="1"/>
      <c r="K7" s="1"/>
    </row>
    <row r="8" spans="1:11" ht="14.25" hidden="1" customHeight="1" x14ac:dyDescent="0.25">
      <c r="A8" s="1" t="s">
        <v>1766</v>
      </c>
      <c r="B8" s="1" t="s">
        <v>1765</v>
      </c>
      <c r="C8" s="1" t="s">
        <v>1761</v>
      </c>
      <c r="D8" s="1"/>
      <c r="E8" s="1"/>
      <c r="F8" s="1" t="s">
        <v>647</v>
      </c>
      <c r="G8" s="1" t="s">
        <v>540</v>
      </c>
      <c r="H8" s="1"/>
      <c r="I8" s="1"/>
      <c r="J8" s="1"/>
      <c r="K8" s="1"/>
    </row>
    <row r="9" spans="1:11" ht="14.25" hidden="1" customHeight="1" x14ac:dyDescent="0.25">
      <c r="A9" s="1" t="s">
        <v>1767</v>
      </c>
      <c r="B9" s="1" t="s">
        <v>1768</v>
      </c>
      <c r="C9" s="1"/>
      <c r="D9" s="1"/>
      <c r="E9" s="1"/>
      <c r="F9" s="1" t="s">
        <v>540</v>
      </c>
      <c r="G9" s="1"/>
      <c r="H9" s="1"/>
      <c r="I9" s="1"/>
      <c r="J9" s="1"/>
      <c r="K9" s="1"/>
    </row>
    <row r="10" spans="1:11" hidden="1" x14ac:dyDescent="0.25">
      <c r="A10" s="1" t="s">
        <v>1769</v>
      </c>
      <c r="B10" s="1" t="s">
        <v>1770</v>
      </c>
      <c r="C10" s="1"/>
      <c r="D10" s="1" t="s">
        <v>1446</v>
      </c>
      <c r="E10" s="1"/>
      <c r="F10" s="1" t="s">
        <v>924</v>
      </c>
      <c r="G10" s="1" t="s">
        <v>1446</v>
      </c>
      <c r="H10" s="1"/>
      <c r="I10" s="1"/>
      <c r="J10" s="1"/>
      <c r="K10" s="1"/>
    </row>
    <row r="11" spans="1:11" ht="14.25" hidden="1" customHeight="1" x14ac:dyDescent="0.25">
      <c r="A11" s="1" t="s">
        <v>1771</v>
      </c>
      <c r="B11" s="1" t="s">
        <v>1770</v>
      </c>
      <c r="C11" s="1" t="s">
        <v>1772</v>
      </c>
      <c r="D11" s="1" t="s">
        <v>1446</v>
      </c>
      <c r="E11" s="1"/>
      <c r="F11" s="1" t="s">
        <v>1446</v>
      </c>
      <c r="G11" s="1"/>
      <c r="H11" s="1"/>
      <c r="I11" s="1"/>
      <c r="J11" s="1"/>
      <c r="K11" s="1"/>
    </row>
    <row r="12" spans="1:11" ht="14.25" hidden="1" customHeight="1" x14ac:dyDescent="0.25">
      <c r="A12" s="1" t="s">
        <v>1773</v>
      </c>
      <c r="B12" s="1" t="s">
        <v>1770</v>
      </c>
      <c r="C12" s="1" t="s">
        <v>1774</v>
      </c>
      <c r="D12" s="1" t="s">
        <v>1446</v>
      </c>
      <c r="E12" s="1"/>
      <c r="F12" s="1" t="s">
        <v>1446</v>
      </c>
      <c r="G12" s="1"/>
      <c r="H12" s="1"/>
      <c r="I12" s="1"/>
      <c r="J12" s="1"/>
      <c r="K12" s="1"/>
    </row>
    <row r="13" spans="1:11" ht="14.25" hidden="1" customHeight="1" x14ac:dyDescent="0.25">
      <c r="A13" s="1" t="s">
        <v>1775</v>
      </c>
      <c r="B13" s="1" t="s">
        <v>1776</v>
      </c>
      <c r="C13" s="1"/>
      <c r="D13" s="1"/>
      <c r="E13" s="1"/>
      <c r="F13" s="1" t="s">
        <v>1071</v>
      </c>
      <c r="G13" s="1" t="s">
        <v>1445</v>
      </c>
      <c r="H13" s="1"/>
      <c r="I13" s="1"/>
      <c r="J13" s="1"/>
      <c r="K13" s="1"/>
    </row>
    <row r="14" spans="1:11" ht="14.25" hidden="1" customHeight="1" x14ac:dyDescent="0.25">
      <c r="A14" s="1" t="s">
        <v>1777</v>
      </c>
      <c r="B14" s="1" t="s">
        <v>1776</v>
      </c>
      <c r="C14" s="1"/>
      <c r="D14" s="1" t="s">
        <v>1446</v>
      </c>
      <c r="E14" s="1"/>
      <c r="F14" s="1" t="s">
        <v>1446</v>
      </c>
      <c r="G14" s="1" t="s">
        <v>1071</v>
      </c>
      <c r="H14" s="1" t="s">
        <v>1445</v>
      </c>
      <c r="I14" s="1"/>
      <c r="J14" s="1"/>
      <c r="K14" s="1"/>
    </row>
    <row r="15" spans="1:11" ht="14.25" hidden="1" customHeight="1" x14ac:dyDescent="0.25">
      <c r="A15" s="1" t="s">
        <v>1778</v>
      </c>
      <c r="B15" s="1" t="s">
        <v>1776</v>
      </c>
      <c r="C15" s="1" t="s">
        <v>1779</v>
      </c>
      <c r="D15" s="1" t="s">
        <v>1446</v>
      </c>
      <c r="E15" s="1"/>
      <c r="F15" s="1" t="s">
        <v>1446</v>
      </c>
      <c r="G15" s="1" t="s">
        <v>535</v>
      </c>
      <c r="H15" s="1" t="s">
        <v>1445</v>
      </c>
      <c r="I15" s="1"/>
      <c r="J15" s="1"/>
      <c r="K15" s="1"/>
    </row>
    <row r="16" spans="1:11" ht="14.25" hidden="1" customHeight="1" x14ac:dyDescent="0.25">
      <c r="A16" s="1" t="s">
        <v>1780</v>
      </c>
      <c r="B16" s="1" t="s">
        <v>1776</v>
      </c>
      <c r="C16" s="1" t="s">
        <v>1779</v>
      </c>
      <c r="D16" s="1" t="s">
        <v>1446</v>
      </c>
      <c r="E16" s="1"/>
      <c r="F16" s="1" t="s">
        <v>1445</v>
      </c>
      <c r="G16" s="1" t="s">
        <v>535</v>
      </c>
      <c r="H16" s="1" t="s">
        <v>1446</v>
      </c>
      <c r="I16" s="1"/>
      <c r="J16" s="1"/>
      <c r="K16" s="1"/>
    </row>
    <row r="17" spans="1:11" ht="14.25" hidden="1" customHeight="1" x14ac:dyDescent="0.25">
      <c r="A17" s="1" t="s">
        <v>1781</v>
      </c>
      <c r="B17" s="1" t="s">
        <v>1776</v>
      </c>
      <c r="C17" s="1" t="s">
        <v>1782</v>
      </c>
      <c r="D17" s="1" t="s">
        <v>1446</v>
      </c>
      <c r="E17" s="1"/>
      <c r="F17" s="1" t="s">
        <v>533</v>
      </c>
      <c r="G17" s="1" t="s">
        <v>538</v>
      </c>
      <c r="H17" s="1" t="s">
        <v>1446</v>
      </c>
      <c r="I17" s="1" t="s">
        <v>538</v>
      </c>
      <c r="J17" s="1" t="s">
        <v>1445</v>
      </c>
      <c r="K17" s="1"/>
    </row>
    <row r="18" spans="1:11" ht="14.25" hidden="1" customHeight="1" x14ac:dyDescent="0.25">
      <c r="A18" s="1" t="s">
        <v>1783</v>
      </c>
      <c r="B18" s="1" t="s">
        <v>1776</v>
      </c>
      <c r="C18" s="1" t="s">
        <v>1761</v>
      </c>
      <c r="D18" s="1" t="s">
        <v>1446</v>
      </c>
      <c r="E18" s="1"/>
      <c r="F18" s="1" t="s">
        <v>533</v>
      </c>
      <c r="G18" s="1" t="s">
        <v>538</v>
      </c>
      <c r="H18" s="1" t="s">
        <v>1446</v>
      </c>
      <c r="I18" s="1" t="s">
        <v>538</v>
      </c>
      <c r="J18" s="1" t="s">
        <v>1445</v>
      </c>
      <c r="K18" s="1"/>
    </row>
    <row r="19" spans="1:11" ht="14.25" hidden="1" customHeight="1" x14ac:dyDescent="0.25">
      <c r="A19" s="1" t="s">
        <v>1784</v>
      </c>
      <c r="B19" s="1" t="s">
        <v>1776</v>
      </c>
      <c r="C19" s="1"/>
      <c r="D19" s="1"/>
      <c r="E19" s="1"/>
      <c r="F19" s="1" t="s">
        <v>1071</v>
      </c>
      <c r="G19" s="1"/>
      <c r="H19" s="1"/>
      <c r="I19" s="1"/>
      <c r="J19" s="1"/>
      <c r="K19" s="1"/>
    </row>
    <row r="20" spans="1:11" ht="14.25" hidden="1" customHeight="1" x14ac:dyDescent="0.25">
      <c r="A20" s="1" t="s">
        <v>1785</v>
      </c>
      <c r="B20" s="1" t="s">
        <v>1776</v>
      </c>
      <c r="C20" s="1" t="s">
        <v>1779</v>
      </c>
      <c r="D20" s="1"/>
      <c r="E20" s="1"/>
      <c r="F20" s="1" t="s">
        <v>556</v>
      </c>
      <c r="G20" s="1"/>
      <c r="H20" s="1"/>
      <c r="I20" s="1"/>
      <c r="J20" s="1"/>
      <c r="K20" s="1"/>
    </row>
    <row r="21" spans="1:11" ht="14.25" hidden="1" customHeight="1" x14ac:dyDescent="0.25">
      <c r="A21" s="1" t="s">
        <v>1786</v>
      </c>
      <c r="B21" s="1" t="s">
        <v>1787</v>
      </c>
      <c r="C21" s="1" t="s">
        <v>1788</v>
      </c>
      <c r="D21" s="1" t="s">
        <v>1446</v>
      </c>
      <c r="E21" s="1"/>
      <c r="F21" s="1" t="s">
        <v>659</v>
      </c>
      <c r="G21" s="1" t="s">
        <v>1446</v>
      </c>
      <c r="H21" s="1" t="s">
        <v>1220</v>
      </c>
      <c r="I21" s="1"/>
      <c r="J21" s="1"/>
      <c r="K21" s="1"/>
    </row>
    <row r="22" spans="1:11" ht="14.25" hidden="1" customHeight="1" x14ac:dyDescent="0.25">
      <c r="A22" s="1" t="s">
        <v>1789</v>
      </c>
      <c r="B22" s="1" t="s">
        <v>1787</v>
      </c>
      <c r="C22" s="1" t="s">
        <v>1788</v>
      </c>
      <c r="D22" s="1" t="s">
        <v>1446</v>
      </c>
      <c r="E22" s="1"/>
      <c r="F22" s="1" t="s">
        <v>661</v>
      </c>
      <c r="G22" s="1" t="s">
        <v>1446</v>
      </c>
      <c r="H22" s="1" t="s">
        <v>1220</v>
      </c>
      <c r="I22" s="1"/>
      <c r="J22" s="1"/>
      <c r="K22" s="1"/>
    </row>
    <row r="23" spans="1:11" ht="14.25" hidden="1" customHeight="1" x14ac:dyDescent="0.25">
      <c r="A23" s="1" t="s">
        <v>1790</v>
      </c>
      <c r="B23" s="1" t="s">
        <v>1787</v>
      </c>
      <c r="C23" s="1" t="s">
        <v>1788</v>
      </c>
      <c r="D23" s="1" t="s">
        <v>1446</v>
      </c>
      <c r="E23" s="1"/>
      <c r="F23" s="1" t="s">
        <v>1276</v>
      </c>
      <c r="G23" s="1" t="s">
        <v>1446</v>
      </c>
      <c r="H23" s="1" t="s">
        <v>1181</v>
      </c>
      <c r="I23" s="1"/>
      <c r="J23" s="1"/>
      <c r="K23" s="1"/>
    </row>
    <row r="24" spans="1:11" ht="14.25" hidden="1" customHeight="1" x14ac:dyDescent="0.25">
      <c r="A24" s="1" t="s">
        <v>1791</v>
      </c>
      <c r="B24" s="1" t="s">
        <v>1787</v>
      </c>
      <c r="C24" s="1" t="s">
        <v>1788</v>
      </c>
      <c r="D24" s="1" t="s">
        <v>1446</v>
      </c>
      <c r="E24" s="1"/>
      <c r="F24" s="1" t="s">
        <v>1278</v>
      </c>
      <c r="G24" s="1" t="s">
        <v>1446</v>
      </c>
      <c r="H24" s="1" t="s">
        <v>1181</v>
      </c>
      <c r="I24" s="1"/>
      <c r="J24" s="1"/>
      <c r="K24" s="1"/>
    </row>
    <row r="25" spans="1:11" ht="14.25" hidden="1" customHeight="1" x14ac:dyDescent="0.25">
      <c r="A25" s="1" t="s">
        <v>1792</v>
      </c>
      <c r="B25" s="1" t="s">
        <v>1787</v>
      </c>
      <c r="C25" s="1" t="s">
        <v>1080</v>
      </c>
      <c r="D25" s="1" t="s">
        <v>1446</v>
      </c>
      <c r="E25" s="1"/>
      <c r="F25" s="1" t="s">
        <v>1181</v>
      </c>
      <c r="G25" s="1" t="s">
        <v>1446</v>
      </c>
      <c r="H25" s="1"/>
      <c r="I25" s="1"/>
      <c r="J25" s="1"/>
      <c r="K25" s="1"/>
    </row>
    <row r="26" spans="1:11" ht="14.25" hidden="1" customHeight="1" x14ac:dyDescent="0.25">
      <c r="A26" s="1" t="s">
        <v>1793</v>
      </c>
      <c r="B26" s="1" t="s">
        <v>1787</v>
      </c>
      <c r="C26" s="1" t="s">
        <v>1080</v>
      </c>
      <c r="D26" s="1" t="s">
        <v>1446</v>
      </c>
      <c r="E26" s="1"/>
      <c r="F26" s="1" t="s">
        <v>1184</v>
      </c>
      <c r="G26" s="1" t="s">
        <v>1446</v>
      </c>
      <c r="H26" s="1"/>
      <c r="I26" s="1"/>
      <c r="J26" s="1"/>
      <c r="K26" s="1"/>
    </row>
    <row r="27" spans="1:11" ht="14.25" hidden="1" customHeight="1" x14ac:dyDescent="0.25">
      <c r="A27" s="1" t="s">
        <v>1794</v>
      </c>
      <c r="B27" s="1" t="s">
        <v>1787</v>
      </c>
      <c r="C27" s="1" t="s">
        <v>1080</v>
      </c>
      <c r="D27" s="1"/>
      <c r="E27" s="1"/>
      <c r="F27" s="1" t="s">
        <v>1185</v>
      </c>
      <c r="G27" s="1"/>
      <c r="H27" s="1"/>
      <c r="I27" s="1"/>
      <c r="J27" s="1"/>
      <c r="K27" s="1"/>
    </row>
    <row r="28" spans="1:11" ht="14.25" hidden="1" customHeight="1" x14ac:dyDescent="0.25">
      <c r="A28" s="1" t="s">
        <v>1795</v>
      </c>
      <c r="B28" s="1" t="s">
        <v>1787</v>
      </c>
      <c r="C28" s="1" t="s">
        <v>1080</v>
      </c>
      <c r="D28" s="1"/>
      <c r="E28" s="1"/>
      <c r="F28" s="1" t="s">
        <v>1187</v>
      </c>
      <c r="G28" s="1"/>
      <c r="H28" s="1"/>
      <c r="I28" s="1"/>
      <c r="J28" s="1"/>
      <c r="K28" s="1"/>
    </row>
    <row r="29" spans="1:11" ht="14.25" hidden="1" customHeight="1" x14ac:dyDescent="0.25">
      <c r="A29" s="27" t="s">
        <v>1796</v>
      </c>
      <c r="B29" s="27" t="s">
        <v>1787</v>
      </c>
      <c r="C29" s="27"/>
      <c r="D29" s="27" t="s">
        <v>1446</v>
      </c>
      <c r="E29" s="27"/>
      <c r="F29" s="27" t="s">
        <v>1199</v>
      </c>
      <c r="G29" s="27" t="s">
        <v>1255</v>
      </c>
      <c r="H29" s="27"/>
      <c r="I29" s="27"/>
      <c r="J29" s="27"/>
      <c r="K29" s="27"/>
    </row>
    <row r="30" spans="1:11" ht="14.25" hidden="1" customHeight="1" x14ac:dyDescent="0.25">
      <c r="A30" s="27" t="s">
        <v>1797</v>
      </c>
      <c r="B30" s="27" t="s">
        <v>1787</v>
      </c>
      <c r="C30" s="27"/>
      <c r="D30" s="27" t="s">
        <v>1446</v>
      </c>
      <c r="E30" s="27"/>
      <c r="F30" s="27" t="s">
        <v>1199</v>
      </c>
      <c r="G30" s="27" t="s">
        <v>1256</v>
      </c>
      <c r="H30" s="27"/>
      <c r="I30" s="27"/>
      <c r="J30" s="27"/>
      <c r="K30" s="27"/>
    </row>
    <row r="31" spans="1:11" ht="14.25" hidden="1" customHeight="1" x14ac:dyDescent="0.25">
      <c r="A31" s="27" t="s">
        <v>1798</v>
      </c>
      <c r="B31" s="27" t="s">
        <v>1787</v>
      </c>
      <c r="C31" s="27"/>
      <c r="D31" s="27" t="s">
        <v>1446</v>
      </c>
      <c r="E31" s="27"/>
      <c r="F31" s="27" t="s">
        <v>1199</v>
      </c>
      <c r="G31" s="27" t="s">
        <v>1257</v>
      </c>
      <c r="H31" s="27"/>
      <c r="I31" s="27"/>
      <c r="J31" s="27"/>
      <c r="K31" s="27"/>
    </row>
    <row r="32" spans="1:11" ht="14.25" hidden="1" customHeight="1" x14ac:dyDescent="0.25">
      <c r="A32" s="27" t="s">
        <v>1799</v>
      </c>
      <c r="B32" s="27" t="s">
        <v>1787</v>
      </c>
      <c r="C32" s="27"/>
      <c r="D32" s="27" t="s">
        <v>1446</v>
      </c>
      <c r="E32" s="27"/>
      <c r="F32" s="27" t="s">
        <v>1199</v>
      </c>
      <c r="G32" s="27" t="s">
        <v>1258</v>
      </c>
      <c r="H32" s="27"/>
      <c r="I32" s="27"/>
      <c r="J32" s="27"/>
      <c r="K32" s="27"/>
    </row>
    <row r="33" spans="1:11" ht="14.25" hidden="1" customHeight="1" x14ac:dyDescent="0.25">
      <c r="A33" s="27" t="s">
        <v>1800</v>
      </c>
      <c r="B33" s="27" t="s">
        <v>1787</v>
      </c>
      <c r="C33" s="27"/>
      <c r="D33" s="27" t="s">
        <v>1446</v>
      </c>
      <c r="E33" s="27"/>
      <c r="F33" s="27" t="s">
        <v>1199</v>
      </c>
      <c r="G33" s="27" t="s">
        <v>1253</v>
      </c>
      <c r="H33" s="27"/>
      <c r="I33" s="27"/>
      <c r="J33" s="27"/>
      <c r="K33" s="27"/>
    </row>
    <row r="34" spans="1:11" ht="14.25" hidden="1" customHeight="1" x14ac:dyDescent="0.25">
      <c r="A34" s="27" t="s">
        <v>1801</v>
      </c>
      <c r="B34" s="27" t="s">
        <v>1787</v>
      </c>
      <c r="C34" s="27"/>
      <c r="D34" s="27" t="s">
        <v>1446</v>
      </c>
      <c r="E34" s="27"/>
      <c r="F34" s="27" t="s">
        <v>1199</v>
      </c>
      <c r="G34" s="27" t="s">
        <v>1251</v>
      </c>
      <c r="H34" s="27"/>
      <c r="I34" s="27"/>
      <c r="J34" s="27"/>
      <c r="K34" s="27"/>
    </row>
    <row r="35" spans="1:11" ht="14.25" hidden="1" customHeight="1" x14ac:dyDescent="0.25">
      <c r="A35" s="27" t="s">
        <v>1802</v>
      </c>
      <c r="B35" s="27" t="s">
        <v>1787</v>
      </c>
      <c r="C35" s="27"/>
      <c r="D35" s="27" t="s">
        <v>1446</v>
      </c>
      <c r="E35" s="27"/>
      <c r="F35" s="27" t="s">
        <v>1199</v>
      </c>
      <c r="G35" s="27" t="s">
        <v>1252</v>
      </c>
      <c r="H35" s="27"/>
      <c r="I35" s="27"/>
      <c r="J35" s="27"/>
      <c r="K35" s="27"/>
    </row>
    <row r="36" spans="1:11" ht="14.25" hidden="1" customHeight="1" x14ac:dyDescent="0.25">
      <c r="A36" s="26" t="s">
        <v>1803</v>
      </c>
      <c r="B36" s="26" t="s">
        <v>1787</v>
      </c>
      <c r="C36" s="26" t="s">
        <v>1761</v>
      </c>
      <c r="D36" s="26" t="s">
        <v>1446</v>
      </c>
      <c r="E36" s="26"/>
      <c r="F36" s="26" t="s">
        <v>1276</v>
      </c>
      <c r="G36" s="26" t="s">
        <v>1446</v>
      </c>
      <c r="H36" s="26" t="s">
        <v>1181</v>
      </c>
      <c r="I36" s="26"/>
      <c r="J36" s="26"/>
      <c r="K36" s="26"/>
    </row>
    <row r="37" spans="1:11" ht="14.25" hidden="1" customHeight="1" x14ac:dyDescent="0.25">
      <c r="A37" s="26" t="s">
        <v>1804</v>
      </c>
      <c r="B37" s="26" t="s">
        <v>1787</v>
      </c>
      <c r="C37" s="26" t="s">
        <v>1788</v>
      </c>
      <c r="D37" s="26" t="s">
        <v>1446</v>
      </c>
      <c r="E37" s="26"/>
      <c r="F37" s="26" t="s">
        <v>1276</v>
      </c>
      <c r="G37" s="26" t="s">
        <v>1446</v>
      </c>
      <c r="H37" s="26" t="s">
        <v>1181</v>
      </c>
      <c r="I37" s="26"/>
      <c r="J37" s="26"/>
      <c r="K37" s="26"/>
    </row>
    <row r="38" spans="1:11" ht="14.25" hidden="1" customHeight="1" x14ac:dyDescent="0.25">
      <c r="A38" s="26" t="s">
        <v>1805</v>
      </c>
      <c r="B38" s="26" t="s">
        <v>1787</v>
      </c>
      <c r="C38" s="26" t="s">
        <v>1779</v>
      </c>
      <c r="D38" s="26" t="s">
        <v>1446</v>
      </c>
      <c r="E38" s="26"/>
      <c r="F38" s="26" t="s">
        <v>1276</v>
      </c>
      <c r="G38" s="26" t="s">
        <v>1446</v>
      </c>
      <c r="H38" s="26" t="s">
        <v>1181</v>
      </c>
      <c r="I38" s="26"/>
      <c r="J38" s="26"/>
      <c r="K38" s="26"/>
    </row>
    <row r="39" spans="1:11" ht="14.25" hidden="1" customHeight="1" x14ac:dyDescent="0.25">
      <c r="A39" s="26" t="s">
        <v>1806</v>
      </c>
      <c r="B39" s="26" t="s">
        <v>1787</v>
      </c>
      <c r="C39" s="26" t="s">
        <v>1761</v>
      </c>
      <c r="D39" s="26" t="s">
        <v>1446</v>
      </c>
      <c r="E39" s="26"/>
      <c r="F39" s="26" t="s">
        <v>1276</v>
      </c>
      <c r="G39" s="26" t="s">
        <v>1446</v>
      </c>
      <c r="H39" s="26" t="s">
        <v>1181</v>
      </c>
      <c r="I39" s="26"/>
      <c r="J39" s="26"/>
      <c r="K39" s="26"/>
    </row>
    <row r="40" spans="1:11" ht="14.25" hidden="1" customHeight="1" x14ac:dyDescent="0.25">
      <c r="A40" s="26" t="s">
        <v>1807</v>
      </c>
      <c r="B40" s="26" t="s">
        <v>1787</v>
      </c>
      <c r="C40" s="26" t="s">
        <v>1788</v>
      </c>
      <c r="D40" s="26" t="s">
        <v>1446</v>
      </c>
      <c r="E40" s="26"/>
      <c r="F40" s="26" t="s">
        <v>1276</v>
      </c>
      <c r="G40" s="26" t="s">
        <v>1446</v>
      </c>
      <c r="H40" s="26" t="s">
        <v>1181</v>
      </c>
      <c r="I40" s="26"/>
      <c r="J40" s="26"/>
      <c r="K40" s="26"/>
    </row>
    <row r="41" spans="1:11" ht="14.25" hidden="1" customHeight="1" x14ac:dyDescent="0.25">
      <c r="A41" s="26" t="s">
        <v>1808</v>
      </c>
      <c r="B41" s="26" t="s">
        <v>1787</v>
      </c>
      <c r="C41" s="26" t="s">
        <v>1779</v>
      </c>
      <c r="D41" s="26" t="s">
        <v>1446</v>
      </c>
      <c r="E41" s="26"/>
      <c r="F41" s="26" t="s">
        <v>1276</v>
      </c>
      <c r="G41" s="26" t="s">
        <v>1446</v>
      </c>
      <c r="H41" s="26" t="s">
        <v>1181</v>
      </c>
      <c r="I41" s="26"/>
      <c r="J41" s="26"/>
      <c r="K41" s="26"/>
    </row>
    <row r="42" spans="1:11" ht="14.25" hidden="1" customHeight="1" x14ac:dyDescent="0.25">
      <c r="A42" s="1" t="s">
        <v>1809</v>
      </c>
      <c r="B42" s="1" t="s">
        <v>1787</v>
      </c>
      <c r="C42" s="1" t="s">
        <v>1810</v>
      </c>
      <c r="D42" s="1"/>
      <c r="E42" s="1"/>
      <c r="F42" s="1" t="s">
        <v>556</v>
      </c>
      <c r="G42" s="1"/>
      <c r="H42" s="1"/>
      <c r="I42" s="1"/>
      <c r="J42" s="1"/>
      <c r="K42" s="1"/>
    </row>
    <row r="43" spans="1:11" ht="14.25" hidden="1" customHeight="1" x14ac:dyDescent="0.25">
      <c r="A43" s="26" t="s">
        <v>1811</v>
      </c>
      <c r="B43" s="26" t="s">
        <v>1787</v>
      </c>
      <c r="C43" s="26" t="s">
        <v>1788</v>
      </c>
      <c r="D43" s="26" t="s">
        <v>1446</v>
      </c>
      <c r="E43" s="26"/>
      <c r="F43" s="26" t="s">
        <v>1277</v>
      </c>
      <c r="G43" s="26" t="s">
        <v>1446</v>
      </c>
      <c r="H43" s="26" t="s">
        <v>1181</v>
      </c>
      <c r="I43" s="26"/>
      <c r="J43" s="26"/>
      <c r="K43" s="26"/>
    </row>
    <row r="44" spans="1:11" ht="14.25" hidden="1" customHeight="1" x14ac:dyDescent="0.25">
      <c r="A44" s="26" t="s">
        <v>1812</v>
      </c>
      <c r="B44" s="26" t="s">
        <v>1787</v>
      </c>
      <c r="C44" s="26" t="s">
        <v>1788</v>
      </c>
      <c r="D44" s="26" t="s">
        <v>1446</v>
      </c>
      <c r="E44" s="26"/>
      <c r="F44" s="26" t="s">
        <v>1277</v>
      </c>
      <c r="G44" s="26" t="s">
        <v>1446</v>
      </c>
      <c r="H44" s="26" t="s">
        <v>1181</v>
      </c>
      <c r="I44" s="26"/>
      <c r="J44" s="26"/>
      <c r="K44" s="26"/>
    </row>
    <row r="45" spans="1:11" ht="14.25" hidden="1" customHeight="1" x14ac:dyDescent="0.25">
      <c r="A45" s="26" t="s">
        <v>1813</v>
      </c>
      <c r="B45" s="26" t="s">
        <v>1787</v>
      </c>
      <c r="C45" s="26" t="s">
        <v>1779</v>
      </c>
      <c r="D45" s="26" t="s">
        <v>1446</v>
      </c>
      <c r="E45" s="26"/>
      <c r="F45" s="26" t="s">
        <v>1277</v>
      </c>
      <c r="G45" s="26" t="s">
        <v>1446</v>
      </c>
      <c r="H45" s="26" t="s">
        <v>1181</v>
      </c>
      <c r="I45" s="26"/>
      <c r="J45" s="26"/>
      <c r="K45" s="26"/>
    </row>
    <row r="46" spans="1:11" ht="14.25" hidden="1" customHeight="1" x14ac:dyDescent="0.25">
      <c r="A46" s="26" t="s">
        <v>1814</v>
      </c>
      <c r="B46" s="26" t="s">
        <v>1787</v>
      </c>
      <c r="C46" s="26" t="s">
        <v>1788</v>
      </c>
      <c r="D46" s="26" t="s">
        <v>1446</v>
      </c>
      <c r="E46" s="26"/>
      <c r="F46" s="26" t="s">
        <v>1277</v>
      </c>
      <c r="G46" s="26" t="s">
        <v>1446</v>
      </c>
      <c r="H46" s="26" t="s">
        <v>1181</v>
      </c>
      <c r="I46" s="26"/>
      <c r="J46" s="26"/>
      <c r="K46" s="26"/>
    </row>
    <row r="47" spans="1:11" ht="14.25" hidden="1" customHeight="1" x14ac:dyDescent="0.25">
      <c r="A47" s="26" t="s">
        <v>1815</v>
      </c>
      <c r="B47" s="26" t="s">
        <v>1787</v>
      </c>
      <c r="C47" s="26" t="s">
        <v>1788</v>
      </c>
      <c r="D47" s="26" t="s">
        <v>1446</v>
      </c>
      <c r="E47" s="26"/>
      <c r="F47" s="26" t="s">
        <v>1277</v>
      </c>
      <c r="G47" s="26" t="s">
        <v>1446</v>
      </c>
      <c r="H47" s="26" t="s">
        <v>1181</v>
      </c>
      <c r="I47" s="26"/>
      <c r="J47" s="26"/>
      <c r="K47" s="26"/>
    </row>
    <row r="48" spans="1:11" ht="14.25" hidden="1" customHeight="1" x14ac:dyDescent="0.25">
      <c r="A48" s="26" t="s">
        <v>1816</v>
      </c>
      <c r="B48" s="26" t="s">
        <v>1787</v>
      </c>
      <c r="C48" s="26" t="s">
        <v>1779</v>
      </c>
      <c r="D48" s="26" t="s">
        <v>1446</v>
      </c>
      <c r="E48" s="26"/>
      <c r="F48" s="26" t="s">
        <v>1277</v>
      </c>
      <c r="G48" s="26" t="s">
        <v>1446</v>
      </c>
      <c r="H48" s="26" t="s">
        <v>1181</v>
      </c>
      <c r="I48" s="26"/>
      <c r="J48" s="26"/>
      <c r="K48" s="26"/>
    </row>
    <row r="49" spans="1:11" ht="14.25" hidden="1" customHeight="1" x14ac:dyDescent="0.25">
      <c r="A49" s="1" t="s">
        <v>1817</v>
      </c>
      <c r="B49" s="1" t="s">
        <v>1818</v>
      </c>
      <c r="C49" s="1" t="s">
        <v>1779</v>
      </c>
      <c r="D49" s="1" t="s">
        <v>1446</v>
      </c>
      <c r="E49" s="1"/>
      <c r="F49" s="1" t="s">
        <v>531</v>
      </c>
      <c r="G49" s="1" t="s">
        <v>548</v>
      </c>
      <c r="H49" s="1" t="s">
        <v>1446</v>
      </c>
      <c r="I49" s="1" t="s">
        <v>523</v>
      </c>
      <c r="J49" s="1"/>
      <c r="K49" s="1"/>
    </row>
    <row r="50" spans="1:11" ht="14.25" hidden="1" customHeight="1" x14ac:dyDescent="0.25">
      <c r="A50" s="1" t="s">
        <v>1819</v>
      </c>
      <c r="B50" s="1" t="s">
        <v>1818</v>
      </c>
      <c r="C50" s="1" t="s">
        <v>1080</v>
      </c>
      <c r="D50" s="1" t="s">
        <v>1446</v>
      </c>
      <c r="E50" s="1"/>
      <c r="F50" s="1" t="s">
        <v>1196</v>
      </c>
      <c r="G50" s="1" t="s">
        <v>1446</v>
      </c>
      <c r="H50" s="1" t="s">
        <v>523</v>
      </c>
      <c r="I50" s="1"/>
      <c r="J50" s="1"/>
      <c r="K50" s="1"/>
    </row>
    <row r="51" spans="1:11" ht="14.25" hidden="1" customHeight="1" x14ac:dyDescent="0.25">
      <c r="A51" s="1" t="s">
        <v>1820</v>
      </c>
      <c r="B51" s="1" t="s">
        <v>1818</v>
      </c>
      <c r="C51" s="1" t="s">
        <v>1782</v>
      </c>
      <c r="D51" s="1" t="s">
        <v>1446</v>
      </c>
      <c r="E51" s="1"/>
      <c r="F51" s="1" t="s">
        <v>533</v>
      </c>
      <c r="G51" s="1" t="s">
        <v>538</v>
      </c>
      <c r="H51" s="1" t="s">
        <v>1446</v>
      </c>
      <c r="I51" s="1" t="s">
        <v>538</v>
      </c>
      <c r="J51" s="1"/>
      <c r="K51" s="1"/>
    </row>
    <row r="52" spans="1:11" ht="14.25" hidden="1" customHeight="1" x14ac:dyDescent="0.25">
      <c r="A52" s="1" t="s">
        <v>1821</v>
      </c>
      <c r="B52" s="1" t="s">
        <v>1818</v>
      </c>
      <c r="C52" s="1" t="s">
        <v>1761</v>
      </c>
      <c r="D52" s="1" t="s">
        <v>1446</v>
      </c>
      <c r="E52" s="1"/>
      <c r="F52" s="1" t="s">
        <v>533</v>
      </c>
      <c r="G52" s="1" t="s">
        <v>538</v>
      </c>
      <c r="H52" s="1" t="s">
        <v>1446</v>
      </c>
      <c r="I52" s="1" t="s">
        <v>538</v>
      </c>
      <c r="J52" s="1"/>
      <c r="K52" s="1"/>
    </row>
    <row r="53" spans="1:11" ht="14.25" hidden="1" customHeight="1" x14ac:dyDescent="0.25">
      <c r="A53" s="1" t="s">
        <v>1822</v>
      </c>
      <c r="B53" s="1" t="s">
        <v>1818</v>
      </c>
      <c r="C53" s="1" t="s">
        <v>1779</v>
      </c>
      <c r="D53" s="1"/>
      <c r="E53" s="1"/>
      <c r="F53" s="1" t="s">
        <v>531</v>
      </c>
      <c r="G53" s="1" t="s">
        <v>548</v>
      </c>
      <c r="H53" s="1" t="s">
        <v>523</v>
      </c>
      <c r="I53" s="1"/>
      <c r="J53" s="1"/>
      <c r="K53" s="1"/>
    </row>
    <row r="54" spans="1:11" ht="14.25" hidden="1" customHeight="1" x14ac:dyDescent="0.25">
      <c r="A54" s="1" t="s">
        <v>1823</v>
      </c>
      <c r="B54" s="1" t="s">
        <v>1818</v>
      </c>
      <c r="C54" s="1" t="s">
        <v>1080</v>
      </c>
      <c r="D54" s="1"/>
      <c r="E54" s="1"/>
      <c r="F54" s="1" t="s">
        <v>1196</v>
      </c>
      <c r="G54" s="1" t="s">
        <v>523</v>
      </c>
      <c r="H54" s="1"/>
      <c r="I54" s="1"/>
      <c r="J54" s="1"/>
      <c r="K54" s="1"/>
    </row>
    <row r="55" spans="1:11" ht="14.25" hidden="1" customHeight="1" x14ac:dyDescent="0.25">
      <c r="A55" s="1" t="s">
        <v>1824</v>
      </c>
      <c r="B55" s="1" t="s">
        <v>1818</v>
      </c>
      <c r="C55" s="1" t="s">
        <v>1782</v>
      </c>
      <c r="D55" s="1"/>
      <c r="E55" s="1"/>
      <c r="F55" s="1" t="s">
        <v>1746</v>
      </c>
      <c r="G55" s="1" t="s">
        <v>523</v>
      </c>
      <c r="H55" s="1"/>
      <c r="I55" s="1"/>
      <c r="J55" s="1"/>
      <c r="K55" s="1"/>
    </row>
    <row r="56" spans="1:11" ht="14.25" hidden="1" customHeight="1" x14ac:dyDescent="0.25">
      <c r="A56" s="1" t="s">
        <v>1825</v>
      </c>
      <c r="B56" s="1" t="s">
        <v>1818</v>
      </c>
      <c r="C56" s="1"/>
      <c r="D56" s="1"/>
      <c r="E56" s="1"/>
      <c r="F56" s="1" t="s">
        <v>1246</v>
      </c>
      <c r="G56" s="1" t="s">
        <v>739</v>
      </c>
      <c r="H56" s="1" t="s">
        <v>577</v>
      </c>
      <c r="I56" s="1" t="s">
        <v>1002</v>
      </c>
      <c r="J56" s="1"/>
      <c r="K56" s="1"/>
    </row>
    <row r="57" spans="1:11" ht="14.25" hidden="1" customHeight="1" x14ac:dyDescent="0.25">
      <c r="A57" s="27" t="s">
        <v>1826</v>
      </c>
      <c r="B57" s="27" t="s">
        <v>1818</v>
      </c>
      <c r="C57" s="27"/>
      <c r="D57" s="27" t="s">
        <v>1446</v>
      </c>
      <c r="E57" s="27"/>
      <c r="F57" s="27" t="s">
        <v>1430</v>
      </c>
      <c r="G57" s="27" t="s">
        <v>1526</v>
      </c>
      <c r="H57" s="27" t="s">
        <v>577</v>
      </c>
      <c r="I57" s="27" t="s">
        <v>1000</v>
      </c>
      <c r="J57" s="27"/>
      <c r="K57" s="27"/>
    </row>
    <row r="58" spans="1:11" ht="14.25" hidden="1" customHeight="1" x14ac:dyDescent="0.25">
      <c r="A58" s="27" t="s">
        <v>1827</v>
      </c>
      <c r="B58" s="27" t="s">
        <v>1818</v>
      </c>
      <c r="C58" s="27"/>
      <c r="D58" s="27" t="s">
        <v>1446</v>
      </c>
      <c r="E58" s="27"/>
      <c r="F58" s="27" t="s">
        <v>1430</v>
      </c>
      <c r="G58" s="27" t="s">
        <v>1527</v>
      </c>
      <c r="H58" s="27" t="s">
        <v>577</v>
      </c>
      <c r="I58" s="27" t="s">
        <v>1000</v>
      </c>
      <c r="J58" s="27"/>
      <c r="K58" s="27"/>
    </row>
    <row r="59" spans="1:11" ht="14.25" hidden="1" customHeight="1" x14ac:dyDescent="0.25">
      <c r="A59" s="27" t="s">
        <v>1828</v>
      </c>
      <c r="B59" s="27" t="s">
        <v>1818</v>
      </c>
      <c r="C59" s="27"/>
      <c r="D59" s="27" t="s">
        <v>1446</v>
      </c>
      <c r="E59" s="27"/>
      <c r="F59" s="27" t="s">
        <v>1430</v>
      </c>
      <c r="G59" s="27" t="s">
        <v>1528</v>
      </c>
      <c r="H59" s="27" t="s">
        <v>577</v>
      </c>
      <c r="I59" s="27" t="s">
        <v>1000</v>
      </c>
      <c r="J59" s="27"/>
      <c r="K59" s="27"/>
    </row>
    <row r="60" spans="1:11" ht="14.25" hidden="1" customHeight="1" x14ac:dyDescent="0.25">
      <c r="A60" s="27" t="s">
        <v>1829</v>
      </c>
      <c r="B60" s="27" t="s">
        <v>1818</v>
      </c>
      <c r="C60" s="27"/>
      <c r="D60" s="27" t="s">
        <v>1446</v>
      </c>
      <c r="E60" s="27"/>
      <c r="F60" s="27" t="s">
        <v>1430</v>
      </c>
      <c r="G60" s="27" t="s">
        <v>1529</v>
      </c>
      <c r="H60" s="27" t="s">
        <v>577</v>
      </c>
      <c r="I60" s="27" t="s">
        <v>1000</v>
      </c>
      <c r="J60" s="27"/>
      <c r="K60" s="27"/>
    </row>
    <row r="61" spans="1:11" ht="14.25" hidden="1" customHeight="1" x14ac:dyDescent="0.25">
      <c r="A61" s="27" t="s">
        <v>1830</v>
      </c>
      <c r="B61" s="27" t="s">
        <v>1818</v>
      </c>
      <c r="C61" s="27"/>
      <c r="D61" s="27" t="s">
        <v>1446</v>
      </c>
      <c r="E61" s="27"/>
      <c r="F61" s="27" t="s">
        <v>1430</v>
      </c>
      <c r="G61" s="27" t="s">
        <v>1525</v>
      </c>
      <c r="H61" s="27" t="s">
        <v>577</v>
      </c>
      <c r="I61" s="27" t="s">
        <v>1000</v>
      </c>
      <c r="J61" s="27"/>
      <c r="K61" s="27"/>
    </row>
    <row r="62" spans="1:11" ht="14.25" hidden="1" customHeight="1" x14ac:dyDescent="0.25">
      <c r="A62" s="27" t="s">
        <v>1831</v>
      </c>
      <c r="B62" s="27" t="s">
        <v>1818</v>
      </c>
      <c r="C62" s="27"/>
      <c r="D62" s="27" t="s">
        <v>1446</v>
      </c>
      <c r="E62" s="27"/>
      <c r="F62" s="27" t="s">
        <v>1430</v>
      </c>
      <c r="G62" s="27" t="s">
        <v>1522</v>
      </c>
      <c r="H62" s="27" t="s">
        <v>577</v>
      </c>
      <c r="I62" s="27" t="s">
        <v>1000</v>
      </c>
      <c r="J62" s="27"/>
      <c r="K62" s="27"/>
    </row>
    <row r="63" spans="1:11" ht="14.25" hidden="1" customHeight="1" x14ac:dyDescent="0.25">
      <c r="A63" s="27" t="s">
        <v>1832</v>
      </c>
      <c r="B63" s="27" t="s">
        <v>1818</v>
      </c>
      <c r="C63" s="27"/>
      <c r="D63" s="27" t="s">
        <v>1446</v>
      </c>
      <c r="E63" s="27"/>
      <c r="F63" s="27" t="s">
        <v>1430</v>
      </c>
      <c r="G63" s="27" t="s">
        <v>1523</v>
      </c>
      <c r="H63" s="27" t="s">
        <v>577</v>
      </c>
      <c r="I63" s="27" t="s">
        <v>1000</v>
      </c>
      <c r="J63" s="27"/>
      <c r="K63" s="27"/>
    </row>
    <row r="64" spans="1:11" ht="14.25" hidden="1" customHeight="1" x14ac:dyDescent="0.25">
      <c r="A64" s="27" t="s">
        <v>1833</v>
      </c>
      <c r="B64" s="27" t="s">
        <v>1818</v>
      </c>
      <c r="C64" s="27"/>
      <c r="D64" s="27" t="s">
        <v>1446</v>
      </c>
      <c r="E64" s="27"/>
      <c r="F64" s="27" t="s">
        <v>1430</v>
      </c>
      <c r="G64" s="27" t="s">
        <v>1524</v>
      </c>
      <c r="H64" s="27" t="s">
        <v>577</v>
      </c>
      <c r="I64" s="27" t="s">
        <v>1000</v>
      </c>
      <c r="J64" s="27"/>
      <c r="K64" s="27"/>
    </row>
    <row r="65" spans="1:11" ht="14.25" hidden="1" customHeight="1" x14ac:dyDescent="0.25">
      <c r="A65" s="26" t="s">
        <v>1834</v>
      </c>
      <c r="B65" s="26" t="s">
        <v>1818</v>
      </c>
      <c r="C65" s="26" t="s">
        <v>1761</v>
      </c>
      <c r="D65" s="26" t="s">
        <v>1446</v>
      </c>
      <c r="E65" s="26"/>
      <c r="F65" s="26" t="s">
        <v>533</v>
      </c>
      <c r="G65" s="26" t="s">
        <v>538</v>
      </c>
      <c r="H65" s="26" t="s">
        <v>1446</v>
      </c>
      <c r="I65" s="26" t="s">
        <v>538</v>
      </c>
      <c r="J65" s="26"/>
      <c r="K65" s="26"/>
    </row>
    <row r="66" spans="1:11" ht="14.25" hidden="1" customHeight="1" x14ac:dyDescent="0.25">
      <c r="A66" s="26" t="s">
        <v>1835</v>
      </c>
      <c r="B66" s="26" t="s">
        <v>1818</v>
      </c>
      <c r="C66" s="26" t="s">
        <v>1782</v>
      </c>
      <c r="D66" s="26" t="s">
        <v>1446</v>
      </c>
      <c r="E66" s="26"/>
      <c r="F66" s="26" t="s">
        <v>533</v>
      </c>
      <c r="G66" s="26" t="s">
        <v>538</v>
      </c>
      <c r="H66" s="26" t="s">
        <v>1446</v>
      </c>
      <c r="I66" s="26" t="s">
        <v>538</v>
      </c>
      <c r="J66" s="26"/>
      <c r="K66" s="26"/>
    </row>
    <row r="67" spans="1:11" ht="14.25" hidden="1" customHeight="1" x14ac:dyDescent="0.25">
      <c r="A67" s="26" t="s">
        <v>1836</v>
      </c>
      <c r="B67" s="26" t="s">
        <v>1818</v>
      </c>
      <c r="C67" s="26" t="s">
        <v>1779</v>
      </c>
      <c r="D67" s="26" t="s">
        <v>1446</v>
      </c>
      <c r="E67" s="26"/>
      <c r="F67" s="26" t="s">
        <v>544</v>
      </c>
      <c r="G67" s="26" t="s">
        <v>1446</v>
      </c>
      <c r="H67" s="26"/>
      <c r="I67" s="26"/>
      <c r="J67" s="26"/>
      <c r="K67" s="26"/>
    </row>
    <row r="68" spans="1:11" ht="14.25" hidden="1" customHeight="1" x14ac:dyDescent="0.25">
      <c r="A68" s="26" t="s">
        <v>1837</v>
      </c>
      <c r="B68" s="26" t="s">
        <v>1818</v>
      </c>
      <c r="C68" s="26" t="s">
        <v>1761</v>
      </c>
      <c r="D68" s="26" t="s">
        <v>1446</v>
      </c>
      <c r="E68" s="26"/>
      <c r="F68" s="26" t="s">
        <v>533</v>
      </c>
      <c r="G68" s="26" t="s">
        <v>538</v>
      </c>
      <c r="H68" s="26" t="s">
        <v>1446</v>
      </c>
      <c r="I68" s="26" t="s">
        <v>538</v>
      </c>
      <c r="J68" s="26"/>
      <c r="K68" s="26"/>
    </row>
    <row r="69" spans="1:11" ht="14.25" hidden="1" customHeight="1" x14ac:dyDescent="0.25">
      <c r="A69" s="26" t="s">
        <v>1838</v>
      </c>
      <c r="B69" s="26" t="s">
        <v>1818</v>
      </c>
      <c r="C69" s="26" t="s">
        <v>1782</v>
      </c>
      <c r="D69" s="26" t="s">
        <v>1446</v>
      </c>
      <c r="E69" s="26"/>
      <c r="F69" s="26" t="s">
        <v>533</v>
      </c>
      <c r="G69" s="26" t="s">
        <v>538</v>
      </c>
      <c r="H69" s="26" t="s">
        <v>1446</v>
      </c>
      <c r="I69" s="26" t="s">
        <v>538</v>
      </c>
      <c r="J69" s="26"/>
      <c r="K69" s="26"/>
    </row>
    <row r="70" spans="1:11" ht="14.25" hidden="1" customHeight="1" x14ac:dyDescent="0.25">
      <c r="A70" s="26" t="s">
        <v>1839</v>
      </c>
      <c r="B70" s="26" t="s">
        <v>1818</v>
      </c>
      <c r="C70" s="26" t="s">
        <v>1779</v>
      </c>
      <c r="D70" s="26" t="s">
        <v>1446</v>
      </c>
      <c r="E70" s="26"/>
      <c r="F70" s="26" t="s">
        <v>544</v>
      </c>
      <c r="G70" s="26" t="s">
        <v>1446</v>
      </c>
      <c r="H70" s="26"/>
      <c r="I70" s="26"/>
      <c r="J70" s="26"/>
      <c r="K70" s="26"/>
    </row>
    <row r="71" spans="1:11" ht="14.25" hidden="1" customHeight="1" x14ac:dyDescent="0.25">
      <c r="A71" s="1" t="s">
        <v>1840</v>
      </c>
      <c r="B71" s="1" t="s">
        <v>1818</v>
      </c>
      <c r="C71" s="1" t="s">
        <v>1779</v>
      </c>
      <c r="D71" s="1"/>
      <c r="E71" s="1"/>
      <c r="F71" s="1" t="s">
        <v>556</v>
      </c>
      <c r="G71" s="1"/>
      <c r="H71" s="1"/>
      <c r="I71" s="1"/>
      <c r="J71" s="1"/>
      <c r="K71" s="1"/>
    </row>
    <row r="72" spans="1:11" ht="14.25" hidden="1" customHeight="1" x14ac:dyDescent="0.25">
      <c r="A72" s="1" t="s">
        <v>1841</v>
      </c>
      <c r="B72" s="1" t="s">
        <v>1842</v>
      </c>
      <c r="C72" s="1"/>
      <c r="D72" s="1"/>
      <c r="E72" s="1"/>
      <c r="F72" s="1" t="s">
        <v>1435</v>
      </c>
      <c r="G72" s="1"/>
      <c r="H72" s="1"/>
      <c r="I72" s="1"/>
      <c r="J72" s="1"/>
      <c r="K72" s="1"/>
    </row>
    <row r="73" spans="1:11" ht="14.25" hidden="1" customHeight="1" x14ac:dyDescent="0.25">
      <c r="A73" s="1" t="s">
        <v>1843</v>
      </c>
      <c r="B73" s="1" t="s">
        <v>1842</v>
      </c>
      <c r="C73" s="1"/>
      <c r="D73" s="1"/>
      <c r="E73" s="1"/>
      <c r="F73" s="1" t="s">
        <v>1436</v>
      </c>
      <c r="G73" s="1"/>
      <c r="H73" s="1"/>
      <c r="I73" s="1"/>
      <c r="J73" s="1"/>
      <c r="K73" s="1"/>
    </row>
    <row r="74" spans="1:11" ht="14.25" hidden="1" customHeight="1" x14ac:dyDescent="0.25">
      <c r="A74" s="1" t="s">
        <v>1844</v>
      </c>
      <c r="B74" s="1" t="s">
        <v>1842</v>
      </c>
      <c r="C74" s="1"/>
      <c r="D74" s="1"/>
      <c r="E74" s="1"/>
      <c r="F74" s="1" t="s">
        <v>1437</v>
      </c>
      <c r="G74" s="1"/>
      <c r="H74" s="1"/>
      <c r="I74" s="1"/>
      <c r="J74" s="1"/>
      <c r="K74" s="1"/>
    </row>
    <row r="75" spans="1:11" ht="14.25" hidden="1" customHeight="1" x14ac:dyDescent="0.25">
      <c r="A75" s="1" t="s">
        <v>1845</v>
      </c>
      <c r="B75" s="1" t="s">
        <v>1842</v>
      </c>
      <c r="C75" s="1"/>
      <c r="D75" s="1"/>
      <c r="E75" s="1"/>
      <c r="F75" s="1" t="s">
        <v>1438</v>
      </c>
      <c r="G75" s="1"/>
      <c r="H75" s="1"/>
      <c r="I75" s="1"/>
      <c r="J75" s="1"/>
      <c r="K75" s="1"/>
    </row>
    <row r="76" spans="1:11" ht="14.25" hidden="1" customHeight="1" x14ac:dyDescent="0.25">
      <c r="A76" s="1" t="s">
        <v>1846</v>
      </c>
      <c r="B76" s="1" t="s">
        <v>1842</v>
      </c>
      <c r="C76" s="1"/>
      <c r="D76" s="1"/>
      <c r="E76" s="1"/>
      <c r="F76" s="1" t="s">
        <v>1439</v>
      </c>
      <c r="G76" s="1"/>
      <c r="H76" s="1"/>
      <c r="I76" s="1"/>
      <c r="J76" s="1"/>
      <c r="K76" s="1"/>
    </row>
    <row r="77" spans="1:11" ht="14.25" hidden="1" customHeight="1" x14ac:dyDescent="0.25">
      <c r="A77" s="1" t="s">
        <v>1847</v>
      </c>
      <c r="B77" s="1" t="s">
        <v>1842</v>
      </c>
      <c r="C77" s="1"/>
      <c r="D77" s="1"/>
      <c r="E77" s="1"/>
      <c r="F77" s="1" t="s">
        <v>1440</v>
      </c>
      <c r="G77" s="1"/>
      <c r="H77" s="1"/>
      <c r="I77" s="1"/>
      <c r="J77" s="1"/>
      <c r="K77" s="1"/>
    </row>
    <row r="78" spans="1:11" ht="14.25" hidden="1" customHeight="1" x14ac:dyDescent="0.25">
      <c r="A78" s="1" t="s">
        <v>1848</v>
      </c>
      <c r="B78" s="1" t="s">
        <v>1842</v>
      </c>
      <c r="C78" s="1" t="s">
        <v>1849</v>
      </c>
      <c r="D78" s="1"/>
      <c r="E78" s="1"/>
      <c r="F78" s="1" t="s">
        <v>656</v>
      </c>
      <c r="G78" s="1" t="s">
        <v>586</v>
      </c>
      <c r="H78" s="1" t="s">
        <v>704</v>
      </c>
      <c r="I78" s="1" t="s">
        <v>586</v>
      </c>
      <c r="J78" s="1" t="s">
        <v>702</v>
      </c>
      <c r="K78" s="1"/>
    </row>
    <row r="79" spans="1:11" ht="14.25" hidden="1" customHeight="1" x14ac:dyDescent="0.25">
      <c r="A79" s="1" t="s">
        <v>1850</v>
      </c>
      <c r="B79" s="1" t="s">
        <v>1842</v>
      </c>
      <c r="C79" s="1"/>
      <c r="D79" s="1"/>
      <c r="E79" s="1"/>
      <c r="F79" s="1" t="s">
        <v>1439</v>
      </c>
      <c r="G79" s="1"/>
      <c r="H79" s="1"/>
      <c r="I79" s="1"/>
      <c r="J79" s="1"/>
      <c r="K79" s="1"/>
    </row>
    <row r="80" spans="1:11" ht="14.25" hidden="1" customHeight="1" x14ac:dyDescent="0.25">
      <c r="A80" s="1" t="s">
        <v>1851</v>
      </c>
      <c r="B80" s="1" t="s">
        <v>1842</v>
      </c>
      <c r="C80" s="1" t="s">
        <v>1849</v>
      </c>
      <c r="D80" s="1"/>
      <c r="E80" s="1"/>
      <c r="F80" s="1" t="s">
        <v>862</v>
      </c>
      <c r="G80" s="1" t="s">
        <v>639</v>
      </c>
      <c r="H80" s="1" t="s">
        <v>1054</v>
      </c>
      <c r="I80" s="1"/>
      <c r="J80" s="1"/>
      <c r="K80" s="1"/>
    </row>
    <row r="81" spans="1:11" ht="15.75" hidden="1" customHeight="1" x14ac:dyDescent="0.25">
      <c r="A81" s="1" t="s">
        <v>1852</v>
      </c>
      <c r="B81" s="1" t="s">
        <v>1842</v>
      </c>
      <c r="C81" s="1" t="s">
        <v>1849</v>
      </c>
      <c r="D81" s="1"/>
      <c r="E81" s="1"/>
      <c r="F81" s="1" t="s">
        <v>862</v>
      </c>
      <c r="G81" s="1" t="s">
        <v>639</v>
      </c>
      <c r="H81" s="1" t="s">
        <v>703</v>
      </c>
      <c r="I81" s="1"/>
      <c r="J81" s="1"/>
      <c r="K81" s="1"/>
    </row>
    <row r="82" spans="1:11" ht="15.75" hidden="1" customHeight="1" x14ac:dyDescent="0.25">
      <c r="A82" s="1" t="s">
        <v>1853</v>
      </c>
      <c r="B82" s="1" t="s">
        <v>1842</v>
      </c>
      <c r="C82" s="1" t="s">
        <v>1849</v>
      </c>
      <c r="D82" s="1"/>
      <c r="E82" s="1"/>
      <c r="F82" s="1" t="s">
        <v>1055</v>
      </c>
      <c r="G82" s="1" t="s">
        <v>639</v>
      </c>
      <c r="H82" s="1" t="s">
        <v>703</v>
      </c>
      <c r="I82" s="1"/>
      <c r="J82" s="1"/>
      <c r="K82" s="1"/>
    </row>
    <row r="83" spans="1:11" ht="15.75" hidden="1" customHeight="1" x14ac:dyDescent="0.25">
      <c r="A83" s="1" t="s">
        <v>1854</v>
      </c>
      <c r="B83" s="1" t="s">
        <v>1842</v>
      </c>
      <c r="C83" s="1" t="s">
        <v>1849</v>
      </c>
      <c r="D83" s="1"/>
      <c r="E83" s="1"/>
      <c r="F83" s="1" t="s">
        <v>1056</v>
      </c>
      <c r="G83" s="1" t="s">
        <v>639</v>
      </c>
      <c r="H83" s="1" t="s">
        <v>703</v>
      </c>
      <c r="I83" s="1"/>
      <c r="J83" s="1"/>
      <c r="K83" s="1"/>
    </row>
    <row r="84" spans="1:11" ht="15.75" hidden="1" customHeight="1" x14ac:dyDescent="0.25">
      <c r="A84" s="1" t="s">
        <v>1855</v>
      </c>
      <c r="B84" s="1" t="s">
        <v>1842</v>
      </c>
      <c r="C84" s="1" t="s">
        <v>1849</v>
      </c>
      <c r="D84" s="1"/>
      <c r="E84" s="1"/>
      <c r="F84" s="1" t="s">
        <v>865</v>
      </c>
      <c r="G84" s="1" t="s">
        <v>586</v>
      </c>
      <c r="H84" s="1" t="s">
        <v>1054</v>
      </c>
      <c r="I84" s="1"/>
      <c r="J84" s="1"/>
      <c r="K84" s="1"/>
    </row>
    <row r="85" spans="1:11" ht="15.75" hidden="1" customHeight="1" x14ac:dyDescent="0.25">
      <c r="A85" s="1" t="s">
        <v>1856</v>
      </c>
      <c r="B85" s="1" t="s">
        <v>1842</v>
      </c>
      <c r="C85" s="1" t="s">
        <v>1849</v>
      </c>
      <c r="D85" s="1"/>
      <c r="E85" s="1"/>
      <c r="F85" s="1" t="s">
        <v>862</v>
      </c>
      <c r="G85" s="1" t="s">
        <v>586</v>
      </c>
      <c r="H85" s="1" t="s">
        <v>703</v>
      </c>
      <c r="I85" s="1"/>
      <c r="J85" s="1"/>
      <c r="K85" s="1"/>
    </row>
    <row r="86" spans="1:11" ht="15.75" hidden="1" customHeight="1" x14ac:dyDescent="0.25">
      <c r="A86" s="1" t="s">
        <v>1857</v>
      </c>
      <c r="B86" s="1" t="s">
        <v>1842</v>
      </c>
      <c r="C86" s="1" t="s">
        <v>1849</v>
      </c>
      <c r="D86" s="1"/>
      <c r="E86" s="1"/>
      <c r="F86" s="1" t="s">
        <v>656</v>
      </c>
      <c r="G86" s="1" t="s">
        <v>588</v>
      </c>
      <c r="H86" s="1" t="s">
        <v>704</v>
      </c>
      <c r="I86" s="1" t="s">
        <v>588</v>
      </c>
      <c r="J86" s="1" t="s">
        <v>702</v>
      </c>
      <c r="K86" s="1"/>
    </row>
    <row r="87" spans="1:11" ht="15.75" hidden="1" customHeight="1" x14ac:dyDescent="0.25">
      <c r="A87" s="1" t="s">
        <v>1858</v>
      </c>
      <c r="B87" s="1" t="s">
        <v>1842</v>
      </c>
      <c r="C87" s="1" t="s">
        <v>1849</v>
      </c>
      <c r="D87" s="1"/>
      <c r="E87" s="1"/>
      <c r="F87" s="1" t="s">
        <v>1056</v>
      </c>
      <c r="G87" s="1" t="s">
        <v>586</v>
      </c>
      <c r="H87" s="1" t="s">
        <v>703</v>
      </c>
      <c r="I87" s="1"/>
      <c r="J87" s="1"/>
      <c r="K87" s="1"/>
    </row>
    <row r="88" spans="1:11" ht="15.75" hidden="1" customHeight="1" x14ac:dyDescent="0.25">
      <c r="A88" s="1" t="s">
        <v>1859</v>
      </c>
      <c r="B88" s="1" t="s">
        <v>1842</v>
      </c>
      <c r="C88" s="1" t="s">
        <v>1849</v>
      </c>
      <c r="D88" s="1"/>
      <c r="E88" s="1"/>
      <c r="F88" s="1" t="s">
        <v>865</v>
      </c>
      <c r="G88" s="1" t="s">
        <v>586</v>
      </c>
      <c r="H88" s="1" t="s">
        <v>1054</v>
      </c>
      <c r="I88" s="1"/>
      <c r="J88" s="1"/>
      <c r="K88" s="1"/>
    </row>
    <row r="89" spans="1:11" ht="15.75" hidden="1" customHeight="1" x14ac:dyDescent="0.25">
      <c r="A89" s="1" t="s">
        <v>1860</v>
      </c>
      <c r="B89" s="1" t="s">
        <v>1842</v>
      </c>
      <c r="C89" s="1" t="s">
        <v>1849</v>
      </c>
      <c r="D89" s="1"/>
      <c r="E89" s="1"/>
      <c r="F89" s="1" t="s">
        <v>1056</v>
      </c>
      <c r="G89" s="1" t="s">
        <v>586</v>
      </c>
      <c r="H89" s="1" t="s">
        <v>703</v>
      </c>
      <c r="I89" s="1"/>
      <c r="J89" s="1"/>
      <c r="K89" s="1"/>
    </row>
    <row r="90" spans="1:11" ht="15.75" hidden="1" customHeight="1" x14ac:dyDescent="0.25">
      <c r="A90" s="1" t="s">
        <v>1861</v>
      </c>
      <c r="B90" s="1" t="s">
        <v>1842</v>
      </c>
      <c r="C90" s="1" t="s">
        <v>1849</v>
      </c>
      <c r="D90" s="1"/>
      <c r="E90" s="1"/>
      <c r="F90" s="1" t="s">
        <v>702</v>
      </c>
      <c r="G90" s="1" t="s">
        <v>588</v>
      </c>
      <c r="H90" s="1" t="s">
        <v>705</v>
      </c>
      <c r="I90" s="1" t="s">
        <v>588</v>
      </c>
      <c r="J90" s="1" t="s">
        <v>702</v>
      </c>
      <c r="K90" s="1"/>
    </row>
    <row r="91" spans="1:11" ht="15.75" hidden="1" customHeight="1" x14ac:dyDescent="0.25">
      <c r="A91" s="1" t="s">
        <v>1862</v>
      </c>
      <c r="B91" s="1" t="s">
        <v>1842</v>
      </c>
      <c r="C91" s="1" t="s">
        <v>1849</v>
      </c>
      <c r="D91" s="1"/>
      <c r="E91" s="1"/>
      <c r="F91" s="1" t="s">
        <v>1056</v>
      </c>
      <c r="G91" s="1" t="s">
        <v>586</v>
      </c>
      <c r="H91" s="1" t="s">
        <v>703</v>
      </c>
      <c r="I91" s="1"/>
      <c r="J91" s="1"/>
      <c r="K91" s="1"/>
    </row>
    <row r="92" spans="1:11" ht="15.75" hidden="1" customHeight="1" x14ac:dyDescent="0.25">
      <c r="A92" s="1" t="s">
        <v>1863</v>
      </c>
      <c r="B92" s="1" t="s">
        <v>1842</v>
      </c>
      <c r="C92" s="1" t="s">
        <v>1849</v>
      </c>
      <c r="D92" s="1"/>
      <c r="E92" s="1"/>
      <c r="F92" s="1" t="s">
        <v>1250</v>
      </c>
      <c r="G92" s="1" t="s">
        <v>586</v>
      </c>
      <c r="H92" s="1" t="s">
        <v>703</v>
      </c>
      <c r="I92" s="1"/>
      <c r="J92" s="1"/>
      <c r="K92" s="1"/>
    </row>
    <row r="93" spans="1:11" ht="15.75" hidden="1" customHeight="1" x14ac:dyDescent="0.25">
      <c r="A93" s="1" t="s">
        <v>1864</v>
      </c>
      <c r="B93" s="1" t="s">
        <v>1842</v>
      </c>
      <c r="C93" s="1" t="s">
        <v>1849</v>
      </c>
      <c r="D93" s="1"/>
      <c r="E93" s="1"/>
      <c r="F93" s="1" t="s">
        <v>1270</v>
      </c>
      <c r="G93" s="1" t="s">
        <v>639</v>
      </c>
      <c r="H93" s="1" t="s">
        <v>703</v>
      </c>
      <c r="I93" s="1"/>
      <c r="J93" s="1"/>
      <c r="K93" s="1"/>
    </row>
    <row r="94" spans="1:11" ht="15.75" hidden="1" customHeight="1" x14ac:dyDescent="0.25">
      <c r="A94" s="1" t="s">
        <v>1865</v>
      </c>
      <c r="B94" s="1" t="s">
        <v>1842</v>
      </c>
      <c r="C94" s="1" t="s">
        <v>1849</v>
      </c>
      <c r="D94" s="1"/>
      <c r="E94" s="1"/>
      <c r="F94" s="1" t="s">
        <v>1056</v>
      </c>
      <c r="G94" s="1" t="s">
        <v>586</v>
      </c>
      <c r="H94" s="1" t="s">
        <v>703</v>
      </c>
      <c r="I94" s="1"/>
      <c r="J94" s="1"/>
      <c r="K94" s="1"/>
    </row>
    <row r="95" spans="1:11" ht="15.75" hidden="1" customHeight="1" x14ac:dyDescent="0.25">
      <c r="A95" s="1" t="s">
        <v>1866</v>
      </c>
      <c r="B95" s="1" t="s">
        <v>1842</v>
      </c>
      <c r="C95" s="1" t="s">
        <v>1849</v>
      </c>
      <c r="D95" s="1"/>
      <c r="E95" s="1"/>
      <c r="F95" s="1" t="s">
        <v>1055</v>
      </c>
      <c r="G95" s="1" t="s">
        <v>588</v>
      </c>
      <c r="H95" s="1" t="s">
        <v>703</v>
      </c>
      <c r="I95" s="1"/>
      <c r="J95" s="1"/>
      <c r="K95" s="1"/>
    </row>
    <row r="96" spans="1:11" ht="15.75" hidden="1" customHeight="1" x14ac:dyDescent="0.25">
      <c r="A96" s="1" t="s">
        <v>1867</v>
      </c>
      <c r="B96" s="1" t="s">
        <v>1842</v>
      </c>
      <c r="C96" s="1" t="s">
        <v>1849</v>
      </c>
      <c r="D96" s="1"/>
      <c r="E96" s="1"/>
      <c r="F96" s="1" t="s">
        <v>1267</v>
      </c>
      <c r="G96" s="1" t="s">
        <v>639</v>
      </c>
      <c r="H96" s="1" t="s">
        <v>703</v>
      </c>
      <c r="I96" s="1"/>
      <c r="J96" s="1"/>
      <c r="K96" s="1"/>
    </row>
    <row r="97" spans="1:11" ht="15.75" hidden="1" customHeight="1" x14ac:dyDescent="0.25">
      <c r="A97" s="1" t="s">
        <v>1868</v>
      </c>
      <c r="B97" s="1" t="s">
        <v>1842</v>
      </c>
      <c r="C97" s="1" t="s">
        <v>1849</v>
      </c>
      <c r="D97" s="1"/>
      <c r="E97" s="1"/>
      <c r="F97" s="1" t="s">
        <v>1265</v>
      </c>
      <c r="G97" s="1" t="s">
        <v>639</v>
      </c>
      <c r="H97" s="1" t="s">
        <v>703</v>
      </c>
      <c r="I97" s="1"/>
      <c r="J97" s="1"/>
      <c r="K97" s="1"/>
    </row>
    <row r="98" spans="1:11" ht="15.75" hidden="1" customHeight="1" x14ac:dyDescent="0.25">
      <c r="A98" s="1" t="s">
        <v>1869</v>
      </c>
      <c r="B98" s="1" t="s">
        <v>1842</v>
      </c>
      <c r="C98" s="1" t="s">
        <v>1849</v>
      </c>
      <c r="D98" s="1"/>
      <c r="E98" s="1"/>
      <c r="F98" s="1" t="s">
        <v>1442</v>
      </c>
      <c r="G98" s="1"/>
      <c r="H98" s="1"/>
      <c r="I98" s="1"/>
      <c r="J98" s="1"/>
      <c r="K98" s="1"/>
    </row>
    <row r="99" spans="1:11" ht="15.75" hidden="1" customHeight="1" x14ac:dyDescent="0.25">
      <c r="A99" s="1" t="s">
        <v>1870</v>
      </c>
      <c r="B99" s="1" t="s">
        <v>1842</v>
      </c>
      <c r="C99" s="1" t="s">
        <v>1849</v>
      </c>
      <c r="D99" s="1"/>
      <c r="E99" s="1"/>
      <c r="F99" s="1" t="s">
        <v>1441</v>
      </c>
      <c r="G99" s="1"/>
      <c r="H99" s="1"/>
      <c r="I99" s="1"/>
      <c r="J99" s="1"/>
      <c r="K99" s="1"/>
    </row>
    <row r="100" spans="1:11" ht="15.75" hidden="1" customHeight="1" x14ac:dyDescent="0.25">
      <c r="A100" s="1" t="s">
        <v>1871</v>
      </c>
      <c r="B100" s="1" t="s">
        <v>1842</v>
      </c>
      <c r="C100" s="1" t="s">
        <v>1849</v>
      </c>
      <c r="D100" s="32"/>
      <c r="E100" s="1"/>
      <c r="F100" s="1" t="s">
        <v>861</v>
      </c>
      <c r="G100" s="1" t="s">
        <v>588</v>
      </c>
      <c r="H100" s="1" t="s">
        <v>1054</v>
      </c>
      <c r="I100" s="32"/>
      <c r="J100" s="32"/>
      <c r="K100" s="32"/>
    </row>
    <row r="101" spans="1:11" ht="15.75" hidden="1" customHeight="1" x14ac:dyDescent="0.25">
      <c r="A101" s="1" t="s">
        <v>1872</v>
      </c>
      <c r="B101" s="1" t="s">
        <v>1842</v>
      </c>
      <c r="C101" s="1" t="s">
        <v>1849</v>
      </c>
      <c r="D101" s="1"/>
      <c r="E101" s="1"/>
      <c r="F101" s="1" t="s">
        <v>1053</v>
      </c>
      <c r="G101" s="1" t="s">
        <v>588</v>
      </c>
      <c r="H101" s="1" t="s">
        <v>703</v>
      </c>
      <c r="I101" s="1"/>
      <c r="J101" s="1"/>
      <c r="K101" s="1"/>
    </row>
    <row r="102" spans="1:11" ht="15.75" hidden="1" customHeight="1" x14ac:dyDescent="0.25">
      <c r="A102" s="1" t="s">
        <v>1873</v>
      </c>
      <c r="B102" s="1" t="s">
        <v>1842</v>
      </c>
      <c r="C102" s="1" t="s">
        <v>1849</v>
      </c>
      <c r="D102" s="1"/>
      <c r="E102" s="1"/>
      <c r="F102" s="1" t="s">
        <v>1056</v>
      </c>
      <c r="G102" s="1" t="s">
        <v>588</v>
      </c>
      <c r="H102" s="1" t="s">
        <v>703</v>
      </c>
      <c r="I102" s="1"/>
      <c r="J102" s="1"/>
      <c r="K102" s="1"/>
    </row>
    <row r="103" spans="1:11" ht="15.75" hidden="1" customHeight="1" x14ac:dyDescent="0.25">
      <c r="A103" s="1" t="s">
        <v>1874</v>
      </c>
      <c r="B103" s="1" t="s">
        <v>1842</v>
      </c>
      <c r="C103" s="1" t="s">
        <v>1849</v>
      </c>
      <c r="D103" s="1"/>
      <c r="E103" s="1"/>
      <c r="F103" s="1" t="s">
        <v>1056</v>
      </c>
      <c r="G103" s="1" t="s">
        <v>588</v>
      </c>
      <c r="H103" s="1" t="s">
        <v>703</v>
      </c>
      <c r="I103" s="1"/>
      <c r="J103" s="1"/>
      <c r="K103" s="1"/>
    </row>
    <row r="104" spans="1:11" ht="15.75" hidden="1" customHeight="1" x14ac:dyDescent="0.25">
      <c r="A104" s="1" t="s">
        <v>1875</v>
      </c>
      <c r="B104" s="1" t="s">
        <v>1842</v>
      </c>
      <c r="C104" s="1" t="s">
        <v>1849</v>
      </c>
      <c r="D104" s="1"/>
      <c r="E104" s="1"/>
      <c r="F104" s="1" t="s">
        <v>1271</v>
      </c>
      <c r="G104" s="1" t="s">
        <v>639</v>
      </c>
      <c r="H104" s="1" t="s">
        <v>703</v>
      </c>
      <c r="I104" s="1"/>
      <c r="J104" s="1"/>
      <c r="K104" s="1"/>
    </row>
    <row r="105" spans="1:11" ht="15.75" hidden="1" customHeight="1" x14ac:dyDescent="0.25">
      <c r="A105" s="1" t="s">
        <v>1876</v>
      </c>
      <c r="B105" s="1" t="s">
        <v>1842</v>
      </c>
      <c r="C105" s="1" t="s">
        <v>1849</v>
      </c>
      <c r="D105" s="1"/>
      <c r="E105" s="1"/>
      <c r="F105" s="1" t="s">
        <v>1265</v>
      </c>
      <c r="G105" s="1" t="s">
        <v>586</v>
      </c>
      <c r="H105" s="1" t="s">
        <v>703</v>
      </c>
      <c r="I105" s="1"/>
      <c r="J105" s="1"/>
      <c r="K105" s="1"/>
    </row>
    <row r="106" spans="1:11" ht="15.75" hidden="1" customHeight="1" x14ac:dyDescent="0.25">
      <c r="A106" s="1" t="s">
        <v>1877</v>
      </c>
      <c r="B106" s="1" t="s">
        <v>1842</v>
      </c>
      <c r="C106" s="1" t="s">
        <v>1849</v>
      </c>
      <c r="D106" s="1"/>
      <c r="E106" s="1"/>
      <c r="F106" s="1" t="s">
        <v>1055</v>
      </c>
      <c r="G106" s="1" t="s">
        <v>588</v>
      </c>
      <c r="H106" s="1" t="s">
        <v>703</v>
      </c>
      <c r="I106" s="1"/>
      <c r="J106" s="1"/>
      <c r="K106" s="1"/>
    </row>
    <row r="107" spans="1:11" ht="15.75" hidden="1" customHeight="1" x14ac:dyDescent="0.25">
      <c r="A107" s="1" t="s">
        <v>1878</v>
      </c>
      <c r="B107" s="1" t="s">
        <v>1842</v>
      </c>
      <c r="C107" s="1" t="s">
        <v>1849</v>
      </c>
      <c r="D107" s="1"/>
      <c r="E107" s="1"/>
      <c r="F107" s="1" t="s">
        <v>1267</v>
      </c>
      <c r="G107" s="1" t="s">
        <v>586</v>
      </c>
      <c r="H107" s="1" t="s">
        <v>703</v>
      </c>
      <c r="I107" s="1"/>
      <c r="J107" s="1"/>
      <c r="K107" s="1"/>
    </row>
    <row r="108" spans="1:11" ht="15.75" hidden="1" customHeight="1" x14ac:dyDescent="0.25">
      <c r="A108" s="1" t="s">
        <v>1879</v>
      </c>
      <c r="B108" s="1" t="s">
        <v>1842</v>
      </c>
      <c r="C108" s="1" t="s">
        <v>1849</v>
      </c>
      <c r="D108" s="1"/>
      <c r="E108" s="1"/>
      <c r="F108" s="1" t="s">
        <v>1265</v>
      </c>
      <c r="G108" s="1" t="s">
        <v>586</v>
      </c>
      <c r="H108" s="1" t="s">
        <v>703</v>
      </c>
      <c r="I108" s="1"/>
      <c r="J108" s="1"/>
      <c r="K108" s="1"/>
    </row>
    <row r="109" spans="1:11" ht="15.75" hidden="1" customHeight="1" x14ac:dyDescent="0.25">
      <c r="A109" s="1" t="s">
        <v>1880</v>
      </c>
      <c r="B109" s="1" t="s">
        <v>1842</v>
      </c>
      <c r="C109" s="1" t="s">
        <v>1849</v>
      </c>
      <c r="D109" s="1"/>
      <c r="E109" s="1"/>
      <c r="F109" s="1" t="s">
        <v>1265</v>
      </c>
      <c r="G109" s="1" t="s">
        <v>586</v>
      </c>
      <c r="H109" s="1" t="s">
        <v>703</v>
      </c>
      <c r="I109" s="1"/>
      <c r="J109" s="1"/>
      <c r="K109" s="1"/>
    </row>
    <row r="110" spans="1:11" ht="15.75" hidden="1" customHeight="1" x14ac:dyDescent="0.25">
      <c r="A110" s="1" t="s">
        <v>1881</v>
      </c>
      <c r="B110" s="1" t="s">
        <v>1842</v>
      </c>
      <c r="C110" s="1" t="s">
        <v>1849</v>
      </c>
      <c r="D110" s="1"/>
      <c r="E110" s="1"/>
      <c r="F110" s="1" t="s">
        <v>995</v>
      </c>
      <c r="G110" s="1" t="s">
        <v>586</v>
      </c>
      <c r="H110" s="1" t="s">
        <v>703</v>
      </c>
      <c r="I110" s="1"/>
      <c r="J110" s="1"/>
      <c r="K110" s="1"/>
    </row>
    <row r="111" spans="1:11" ht="15.75" hidden="1" customHeight="1" x14ac:dyDescent="0.25">
      <c r="A111" s="1" t="s">
        <v>1882</v>
      </c>
      <c r="B111" s="1" t="s">
        <v>1842</v>
      </c>
      <c r="C111" s="1" t="s">
        <v>1849</v>
      </c>
      <c r="D111" s="1"/>
      <c r="E111" s="1"/>
      <c r="F111" s="1" t="s">
        <v>1271</v>
      </c>
      <c r="G111" s="1" t="s">
        <v>586</v>
      </c>
      <c r="H111" s="1" t="s">
        <v>703</v>
      </c>
      <c r="I111" s="1"/>
      <c r="J111" s="1"/>
      <c r="K111" s="1"/>
    </row>
    <row r="112" spans="1:11" ht="15.75" hidden="1" customHeight="1" x14ac:dyDescent="0.25">
      <c r="A112" s="1" t="s">
        <v>1883</v>
      </c>
      <c r="B112" s="1" t="s">
        <v>1842</v>
      </c>
      <c r="C112" s="1" t="s">
        <v>1849</v>
      </c>
      <c r="D112" s="1"/>
      <c r="E112" s="1"/>
      <c r="F112" s="1" t="s">
        <v>1266</v>
      </c>
      <c r="G112" s="1" t="s">
        <v>588</v>
      </c>
      <c r="H112" s="1" t="s">
        <v>703</v>
      </c>
      <c r="I112" s="1"/>
      <c r="J112" s="1"/>
      <c r="K112" s="1"/>
    </row>
    <row r="113" spans="1:11" ht="15.75" hidden="1" customHeight="1" x14ac:dyDescent="0.25">
      <c r="A113" s="1" t="s">
        <v>1884</v>
      </c>
      <c r="B113" s="1" t="s">
        <v>1842</v>
      </c>
      <c r="C113" s="1" t="s">
        <v>1849</v>
      </c>
      <c r="D113" s="1"/>
      <c r="E113" s="1"/>
      <c r="F113" s="1" t="s">
        <v>1447</v>
      </c>
      <c r="G113" s="1"/>
      <c r="H113" s="1"/>
      <c r="I113" s="1"/>
      <c r="J113" s="1"/>
      <c r="K113" s="1"/>
    </row>
    <row r="114" spans="1:11" ht="15.75" hidden="1" customHeight="1" x14ac:dyDescent="0.25">
      <c r="A114" s="1" t="s">
        <v>1885</v>
      </c>
      <c r="B114" s="1" t="s">
        <v>1842</v>
      </c>
      <c r="C114" s="1" t="s">
        <v>1849</v>
      </c>
      <c r="D114" s="1"/>
      <c r="E114" s="1"/>
      <c r="F114" s="1" t="s">
        <v>1271</v>
      </c>
      <c r="G114" s="1" t="s">
        <v>586</v>
      </c>
      <c r="H114" s="1" t="s">
        <v>703</v>
      </c>
      <c r="I114" s="1"/>
      <c r="J114" s="1"/>
      <c r="K114" s="1"/>
    </row>
    <row r="115" spans="1:11" ht="15.75" hidden="1" customHeight="1" x14ac:dyDescent="0.25">
      <c r="A115" s="1" t="s">
        <v>1886</v>
      </c>
      <c r="B115" s="1" t="s">
        <v>1842</v>
      </c>
      <c r="C115" s="1" t="s">
        <v>1849</v>
      </c>
      <c r="D115" s="1"/>
      <c r="E115" s="1"/>
      <c r="F115" s="1" t="s">
        <v>1448</v>
      </c>
      <c r="G115" s="1"/>
      <c r="H115" s="1"/>
      <c r="I115" s="1"/>
      <c r="J115" s="1"/>
      <c r="K115" s="1"/>
    </row>
    <row r="116" spans="1:11" ht="15.75" hidden="1" customHeight="1" x14ac:dyDescent="0.25">
      <c r="A116" s="1" t="s">
        <v>1887</v>
      </c>
      <c r="B116" s="1" t="s">
        <v>1842</v>
      </c>
      <c r="C116" s="1" t="s">
        <v>1849</v>
      </c>
      <c r="D116" s="1"/>
      <c r="E116" s="1"/>
      <c r="F116" s="1" t="s">
        <v>1449</v>
      </c>
      <c r="G116" s="1"/>
      <c r="H116" s="1"/>
      <c r="I116" s="1"/>
      <c r="J116" s="1"/>
      <c r="K116" s="1"/>
    </row>
    <row r="117" spans="1:11" ht="15.75" hidden="1" customHeight="1" x14ac:dyDescent="0.25">
      <c r="A117" s="1" t="s">
        <v>1888</v>
      </c>
      <c r="B117" s="1" t="s">
        <v>1842</v>
      </c>
      <c r="C117" s="1" t="s">
        <v>1849</v>
      </c>
      <c r="D117" s="1"/>
      <c r="E117" s="1"/>
      <c r="F117" s="1" t="s">
        <v>1262</v>
      </c>
      <c r="G117" s="1" t="s">
        <v>586</v>
      </c>
      <c r="H117" s="1" t="s">
        <v>703</v>
      </c>
      <c r="I117" s="1"/>
      <c r="J117" s="1"/>
      <c r="K117" s="1"/>
    </row>
    <row r="118" spans="1:11" ht="15.75" hidden="1" customHeight="1" x14ac:dyDescent="0.25">
      <c r="A118" s="1" t="s">
        <v>1889</v>
      </c>
      <c r="B118" s="1" t="s">
        <v>1842</v>
      </c>
      <c r="C118" s="1" t="s">
        <v>1849</v>
      </c>
      <c r="D118" s="1"/>
      <c r="E118" s="1"/>
      <c r="F118" s="1" t="s">
        <v>1264</v>
      </c>
      <c r="G118" s="1" t="s">
        <v>588</v>
      </c>
      <c r="H118" s="1" t="s">
        <v>703</v>
      </c>
      <c r="I118" s="1"/>
      <c r="J118" s="1"/>
      <c r="K118" s="1"/>
    </row>
    <row r="119" spans="1:11" ht="15.75" hidden="1" customHeight="1" x14ac:dyDescent="0.25">
      <c r="A119" s="1" t="s">
        <v>1890</v>
      </c>
      <c r="B119" s="1" t="s">
        <v>1842</v>
      </c>
      <c r="C119" s="1" t="s">
        <v>1849</v>
      </c>
      <c r="D119" s="1"/>
      <c r="E119" s="1"/>
      <c r="F119" s="1" t="s">
        <v>1269</v>
      </c>
      <c r="G119" s="1" t="s">
        <v>588</v>
      </c>
      <c r="H119" s="1" t="s">
        <v>703</v>
      </c>
      <c r="I119" s="1"/>
      <c r="J119" s="1"/>
      <c r="K119" s="1"/>
    </row>
    <row r="120" spans="1:11" ht="15.75" hidden="1" customHeight="1" x14ac:dyDescent="0.25">
      <c r="A120" s="1" t="s">
        <v>1891</v>
      </c>
      <c r="B120" s="1" t="s">
        <v>1842</v>
      </c>
      <c r="C120" s="1" t="s">
        <v>1849</v>
      </c>
      <c r="D120" s="1"/>
      <c r="E120" s="1"/>
      <c r="F120" s="1" t="s">
        <v>1272</v>
      </c>
      <c r="G120" s="1" t="s">
        <v>588</v>
      </c>
      <c r="H120" s="1" t="s">
        <v>703</v>
      </c>
      <c r="I120" s="1"/>
      <c r="J120" s="1"/>
      <c r="K120" s="1"/>
    </row>
    <row r="121" spans="1:11" ht="15.75" hidden="1" customHeight="1" x14ac:dyDescent="0.25">
      <c r="A121" s="1" t="s">
        <v>1892</v>
      </c>
      <c r="B121" s="1" t="s">
        <v>1842</v>
      </c>
      <c r="C121" s="1" t="s">
        <v>1849</v>
      </c>
      <c r="D121" s="1"/>
      <c r="E121" s="1"/>
      <c r="F121" s="1" t="s">
        <v>992</v>
      </c>
      <c r="G121" s="1" t="s">
        <v>968</v>
      </c>
      <c r="H121" s="1" t="s">
        <v>989</v>
      </c>
      <c r="I121" s="1"/>
      <c r="J121" s="1"/>
      <c r="K121" s="1"/>
    </row>
    <row r="122" spans="1:11" ht="15.75" hidden="1" customHeight="1" x14ac:dyDescent="0.25">
      <c r="A122" s="1" t="s">
        <v>1893</v>
      </c>
      <c r="B122" s="1" t="s">
        <v>1842</v>
      </c>
      <c r="C122" s="1" t="s">
        <v>1849</v>
      </c>
      <c r="D122" s="1"/>
      <c r="E122" s="1"/>
      <c r="F122" s="1" t="s">
        <v>1272</v>
      </c>
      <c r="G122" s="1" t="s">
        <v>588</v>
      </c>
      <c r="H122" s="1" t="s">
        <v>703</v>
      </c>
      <c r="I122" s="1"/>
      <c r="J122" s="1"/>
      <c r="K122" s="1"/>
    </row>
    <row r="123" spans="1:11" ht="15.75" hidden="1" customHeight="1" x14ac:dyDescent="0.25">
      <c r="A123" s="1" t="s">
        <v>1894</v>
      </c>
      <c r="B123" s="1" t="s">
        <v>1842</v>
      </c>
      <c r="C123" s="1" t="s">
        <v>1849</v>
      </c>
      <c r="D123" s="1"/>
      <c r="E123" s="1"/>
      <c r="F123" s="1" t="s">
        <v>702</v>
      </c>
      <c r="G123" s="1" t="s">
        <v>588</v>
      </c>
      <c r="H123" s="1" t="s">
        <v>702</v>
      </c>
      <c r="I123" s="1"/>
      <c r="J123" s="1"/>
      <c r="K123" s="1"/>
    </row>
    <row r="124" spans="1:11" ht="15.75" hidden="1" customHeight="1" x14ac:dyDescent="0.25">
      <c r="A124" s="1" t="s">
        <v>1895</v>
      </c>
      <c r="B124" s="1" t="s">
        <v>1842</v>
      </c>
      <c r="C124" s="1" t="s">
        <v>1849</v>
      </c>
      <c r="D124" s="1"/>
      <c r="E124" s="1"/>
      <c r="F124" s="1" t="s">
        <v>1269</v>
      </c>
      <c r="G124" s="1" t="s">
        <v>588</v>
      </c>
      <c r="H124" s="1" t="s">
        <v>703</v>
      </c>
      <c r="I124" s="1"/>
      <c r="J124" s="1"/>
      <c r="K124" s="1"/>
    </row>
    <row r="125" spans="1:11" ht="15.75" hidden="1" customHeight="1" x14ac:dyDescent="0.25">
      <c r="A125" s="1" t="s">
        <v>1896</v>
      </c>
      <c r="B125" s="1" t="s">
        <v>1842</v>
      </c>
      <c r="C125" s="1" t="s">
        <v>1849</v>
      </c>
      <c r="D125" s="1"/>
      <c r="E125" s="1"/>
      <c r="F125" s="1" t="s">
        <v>1271</v>
      </c>
      <c r="G125" s="1" t="s">
        <v>588</v>
      </c>
      <c r="H125" s="1" t="s">
        <v>703</v>
      </c>
      <c r="I125" s="1"/>
      <c r="J125" s="1"/>
      <c r="K125" s="1"/>
    </row>
    <row r="126" spans="1:11" ht="15.75" hidden="1" customHeight="1" x14ac:dyDescent="0.25">
      <c r="A126" s="1" t="s">
        <v>1897</v>
      </c>
      <c r="B126" s="1" t="s">
        <v>1842</v>
      </c>
      <c r="C126" s="1" t="s">
        <v>1849</v>
      </c>
      <c r="D126" s="1"/>
      <c r="E126" s="1"/>
      <c r="F126" s="1" t="s">
        <v>651</v>
      </c>
      <c r="G126" s="1" t="s">
        <v>588</v>
      </c>
      <c r="H126" s="1" t="s">
        <v>703</v>
      </c>
      <c r="I126" s="1"/>
      <c r="J126" s="1"/>
      <c r="K126" s="1"/>
    </row>
    <row r="127" spans="1:11" ht="14.25" hidden="1" customHeight="1" x14ac:dyDescent="0.25">
      <c r="A127" s="1" t="s">
        <v>1898</v>
      </c>
      <c r="B127" s="1" t="s">
        <v>1842</v>
      </c>
      <c r="C127" s="1" t="s">
        <v>1849</v>
      </c>
      <c r="D127" s="1"/>
      <c r="E127" s="1"/>
      <c r="F127" s="1" t="s">
        <v>1452</v>
      </c>
      <c r="G127" s="1"/>
      <c r="H127" s="1"/>
      <c r="I127" s="1"/>
      <c r="J127" s="1"/>
      <c r="K127" s="1"/>
    </row>
    <row r="128" spans="1:11" ht="14.25" hidden="1" customHeight="1" x14ac:dyDescent="0.25">
      <c r="A128" s="1" t="s">
        <v>1899</v>
      </c>
      <c r="B128" s="1" t="s">
        <v>1842</v>
      </c>
      <c r="C128" s="1" t="s">
        <v>1849</v>
      </c>
      <c r="D128" s="1"/>
      <c r="E128" s="1"/>
      <c r="F128" s="1" t="s">
        <v>1453</v>
      </c>
      <c r="G128" s="1"/>
      <c r="H128" s="1"/>
      <c r="I128" s="1"/>
      <c r="J128" s="1"/>
      <c r="K128" s="1"/>
    </row>
    <row r="129" spans="1:11" ht="14.25" hidden="1" customHeight="1" x14ac:dyDescent="0.25">
      <c r="A129" s="1" t="s">
        <v>1900</v>
      </c>
      <c r="B129" s="1" t="s">
        <v>1842</v>
      </c>
      <c r="C129" s="1" t="s">
        <v>1849</v>
      </c>
      <c r="D129" s="1"/>
      <c r="E129" s="1"/>
      <c r="F129" s="1" t="s">
        <v>1269</v>
      </c>
      <c r="G129" s="1" t="s">
        <v>588</v>
      </c>
      <c r="H129" s="1" t="s">
        <v>703</v>
      </c>
      <c r="I129" s="1"/>
      <c r="J129" s="1"/>
      <c r="K129" s="1"/>
    </row>
    <row r="130" spans="1:11" ht="14.25" hidden="1" customHeight="1" x14ac:dyDescent="0.25">
      <c r="A130" s="1" t="s">
        <v>1901</v>
      </c>
      <c r="B130" s="1" t="s">
        <v>1842</v>
      </c>
      <c r="C130" s="1" t="s">
        <v>1849</v>
      </c>
      <c r="D130" s="1"/>
      <c r="E130" s="1"/>
      <c r="F130" s="1" t="s">
        <v>1271</v>
      </c>
      <c r="G130" s="1" t="s">
        <v>588</v>
      </c>
      <c r="H130" s="1" t="s">
        <v>703</v>
      </c>
      <c r="I130" s="1"/>
      <c r="J130" s="1"/>
      <c r="K130" s="1"/>
    </row>
    <row r="131" spans="1:11" ht="14.25" hidden="1" customHeight="1" x14ac:dyDescent="0.25">
      <c r="A131" s="1" t="s">
        <v>1902</v>
      </c>
      <c r="B131" s="1" t="s">
        <v>1842</v>
      </c>
      <c r="C131" s="1" t="s">
        <v>1849</v>
      </c>
      <c r="D131" s="1"/>
      <c r="E131" s="1"/>
      <c r="F131" s="1" t="s">
        <v>1455</v>
      </c>
      <c r="G131" s="1"/>
      <c r="H131" s="1"/>
      <c r="I131" s="1"/>
      <c r="J131" s="1"/>
      <c r="K131" s="1"/>
    </row>
    <row r="132" spans="1:11" ht="14.25" hidden="1" customHeight="1" x14ac:dyDescent="0.25">
      <c r="A132" s="1" t="s">
        <v>1903</v>
      </c>
      <c r="B132" s="1" t="s">
        <v>1842</v>
      </c>
      <c r="C132" s="1" t="s">
        <v>1849</v>
      </c>
      <c r="D132" s="1"/>
      <c r="E132" s="1"/>
      <c r="F132" s="1" t="s">
        <v>651</v>
      </c>
      <c r="G132" s="1" t="s">
        <v>588</v>
      </c>
      <c r="H132" s="1" t="s">
        <v>703</v>
      </c>
      <c r="I132" s="1"/>
      <c r="J132" s="1"/>
      <c r="K132" s="1"/>
    </row>
    <row r="133" spans="1:11" ht="14.25" hidden="1" customHeight="1" x14ac:dyDescent="0.25">
      <c r="A133" s="1" t="s">
        <v>1904</v>
      </c>
      <c r="B133" s="1" t="s">
        <v>1842</v>
      </c>
      <c r="C133" s="1" t="s">
        <v>1849</v>
      </c>
      <c r="D133" s="1"/>
      <c r="E133" s="1"/>
      <c r="F133" s="1" t="s">
        <v>1269</v>
      </c>
      <c r="G133" s="1" t="s">
        <v>588</v>
      </c>
      <c r="H133" s="1" t="s">
        <v>703</v>
      </c>
      <c r="I133" s="1"/>
      <c r="J133" s="1"/>
      <c r="K133" s="1"/>
    </row>
    <row r="134" spans="1:11" ht="14.25" hidden="1" customHeight="1" x14ac:dyDescent="0.25">
      <c r="A134" s="1" t="s">
        <v>1905</v>
      </c>
      <c r="B134" s="1" t="s">
        <v>1842</v>
      </c>
      <c r="C134" s="1" t="s">
        <v>1849</v>
      </c>
      <c r="D134" s="1"/>
      <c r="E134" s="1"/>
      <c r="F134" s="1" t="s">
        <v>1249</v>
      </c>
      <c r="G134" s="1"/>
      <c r="H134" s="1"/>
      <c r="I134" s="1"/>
      <c r="J134" s="1"/>
      <c r="K134" s="1"/>
    </row>
    <row r="135" spans="1:11" ht="14.25" hidden="1" customHeight="1" x14ac:dyDescent="0.25">
      <c r="A135" s="1" t="s">
        <v>1906</v>
      </c>
      <c r="B135" s="1" t="s">
        <v>1842</v>
      </c>
      <c r="C135" s="1" t="s">
        <v>1849</v>
      </c>
      <c r="D135" s="1"/>
      <c r="E135" s="1"/>
      <c r="F135" s="1" t="s">
        <v>1269</v>
      </c>
      <c r="G135" s="1" t="s">
        <v>588</v>
      </c>
      <c r="H135" s="1" t="s">
        <v>703</v>
      </c>
      <c r="I135" s="1"/>
      <c r="J135" s="1"/>
      <c r="K135" s="1"/>
    </row>
    <row r="136" spans="1:11" ht="14.25" hidden="1" customHeight="1" x14ac:dyDescent="0.25">
      <c r="A136" s="1" t="s">
        <v>1907</v>
      </c>
      <c r="B136" s="1" t="s">
        <v>1842</v>
      </c>
      <c r="C136" s="1" t="s">
        <v>1849</v>
      </c>
      <c r="D136" s="1"/>
      <c r="E136" s="1"/>
      <c r="F136" s="1" t="s">
        <v>1268</v>
      </c>
      <c r="G136" s="1"/>
      <c r="H136" s="1"/>
      <c r="I136" s="1"/>
      <c r="J136" s="1"/>
      <c r="K136" s="1"/>
    </row>
    <row r="137" spans="1:11" ht="14.25" hidden="1" customHeight="1" x14ac:dyDescent="0.25">
      <c r="A137" s="1" t="s">
        <v>1908</v>
      </c>
      <c r="B137" s="1" t="s">
        <v>1842</v>
      </c>
      <c r="C137" s="1" t="s">
        <v>1849</v>
      </c>
      <c r="D137" s="1"/>
      <c r="E137" s="1"/>
      <c r="F137" s="1" t="s">
        <v>1463</v>
      </c>
      <c r="G137" s="1"/>
      <c r="H137" s="1"/>
      <c r="I137" s="1"/>
      <c r="J137" s="1"/>
      <c r="K137" s="1"/>
    </row>
    <row r="138" spans="1:11" ht="14.25" hidden="1" customHeight="1" x14ac:dyDescent="0.25">
      <c r="A138" s="1" t="s">
        <v>1909</v>
      </c>
      <c r="B138" s="1" t="s">
        <v>1842</v>
      </c>
      <c r="C138" s="1" t="s">
        <v>1849</v>
      </c>
      <c r="D138" s="1"/>
      <c r="E138" s="1"/>
      <c r="F138" s="1" t="s">
        <v>1464</v>
      </c>
      <c r="G138" s="1"/>
      <c r="H138" s="1"/>
      <c r="I138" s="1"/>
      <c r="J138" s="1"/>
      <c r="K138" s="1"/>
    </row>
    <row r="139" spans="1:11" ht="14.25" hidden="1" customHeight="1" x14ac:dyDescent="0.25">
      <c r="A139" s="1" t="s">
        <v>1910</v>
      </c>
      <c r="B139" s="1" t="s">
        <v>1842</v>
      </c>
      <c r="C139" s="1" t="s">
        <v>1849</v>
      </c>
      <c r="D139" s="1"/>
      <c r="E139" s="1"/>
      <c r="F139" s="1" t="s">
        <v>1465</v>
      </c>
      <c r="G139" s="1"/>
      <c r="H139" s="1"/>
      <c r="I139" s="1"/>
      <c r="J139" s="1"/>
      <c r="K139" s="1"/>
    </row>
    <row r="140" spans="1:11" ht="14.25" hidden="1" customHeight="1" x14ac:dyDescent="0.25">
      <c r="A140" s="1" t="s">
        <v>1911</v>
      </c>
      <c r="B140" s="1" t="s">
        <v>1842</v>
      </c>
      <c r="C140" s="1" t="s">
        <v>1849</v>
      </c>
      <c r="D140" s="1"/>
      <c r="E140" s="1"/>
      <c r="F140" s="1" t="s">
        <v>1250</v>
      </c>
      <c r="G140" s="1"/>
      <c r="H140" s="1"/>
      <c r="I140" s="1"/>
      <c r="J140" s="1"/>
      <c r="K140" s="1"/>
    </row>
    <row r="141" spans="1:11" ht="14.25" hidden="1" customHeight="1" x14ac:dyDescent="0.25">
      <c r="A141" s="1" t="s">
        <v>1912</v>
      </c>
      <c r="B141" s="1" t="s">
        <v>1842</v>
      </c>
      <c r="C141" s="1" t="s">
        <v>1849</v>
      </c>
      <c r="D141" s="1"/>
      <c r="E141" s="1"/>
      <c r="F141" s="1" t="s">
        <v>1262</v>
      </c>
      <c r="G141" s="1"/>
      <c r="H141" s="1"/>
      <c r="I141" s="1"/>
      <c r="J141" s="1"/>
      <c r="K141" s="1"/>
    </row>
    <row r="142" spans="1:11" ht="14.25" hidden="1" customHeight="1" x14ac:dyDescent="0.25">
      <c r="A142" s="1" t="s">
        <v>1913</v>
      </c>
      <c r="B142" s="1" t="s">
        <v>1842</v>
      </c>
      <c r="C142" s="1" t="s">
        <v>1849</v>
      </c>
      <c r="D142" s="1"/>
      <c r="E142" s="1"/>
      <c r="F142" s="1" t="s">
        <v>863</v>
      </c>
      <c r="G142" s="1"/>
      <c r="H142" s="1"/>
      <c r="I142" s="1"/>
      <c r="J142" s="1"/>
      <c r="K142" s="1"/>
    </row>
    <row r="143" spans="1:11" ht="14.25" hidden="1" customHeight="1" x14ac:dyDescent="0.25">
      <c r="A143" s="1" t="s">
        <v>1914</v>
      </c>
      <c r="B143" s="1" t="s">
        <v>1842</v>
      </c>
      <c r="C143" s="1" t="s">
        <v>1849</v>
      </c>
      <c r="D143" s="1"/>
      <c r="E143" s="1"/>
      <c r="F143" s="1" t="s">
        <v>1265</v>
      </c>
      <c r="G143" s="1"/>
      <c r="H143" s="1"/>
      <c r="I143" s="1"/>
      <c r="J143" s="1"/>
      <c r="K143" s="1"/>
    </row>
    <row r="144" spans="1:11" ht="14.25" hidden="1" customHeight="1" x14ac:dyDescent="0.25">
      <c r="A144" s="1" t="s">
        <v>1915</v>
      </c>
      <c r="B144" s="1" t="s">
        <v>1842</v>
      </c>
      <c r="C144" s="1" t="s">
        <v>1849</v>
      </c>
      <c r="D144" s="1"/>
      <c r="E144" s="1"/>
      <c r="F144" s="1" t="s">
        <v>1265</v>
      </c>
      <c r="G144" s="1"/>
      <c r="H144" s="1"/>
      <c r="I144" s="1"/>
      <c r="J144" s="1"/>
      <c r="K144" s="1"/>
    </row>
    <row r="145" spans="1:11" ht="14.25" hidden="1" customHeight="1" x14ac:dyDescent="0.25">
      <c r="A145" s="1" t="s">
        <v>1916</v>
      </c>
      <c r="B145" s="1" t="s">
        <v>1842</v>
      </c>
      <c r="C145" s="1" t="s">
        <v>1849</v>
      </c>
      <c r="D145" s="1"/>
      <c r="E145" s="1"/>
      <c r="F145" s="1" t="s">
        <v>1265</v>
      </c>
      <c r="G145" s="1"/>
      <c r="H145" s="1"/>
      <c r="I145" s="1"/>
      <c r="J145" s="1"/>
      <c r="K145" s="1"/>
    </row>
    <row r="146" spans="1:11" ht="14.25" hidden="1" customHeight="1" x14ac:dyDescent="0.25">
      <c r="A146" s="1" t="s">
        <v>1917</v>
      </c>
      <c r="B146" s="1" t="s">
        <v>1842</v>
      </c>
      <c r="C146" s="1" t="s">
        <v>1849</v>
      </c>
      <c r="D146" s="1"/>
      <c r="E146" s="1"/>
      <c r="F146" s="1" t="s">
        <v>1271</v>
      </c>
      <c r="G146" s="1"/>
      <c r="H146" s="1"/>
      <c r="I146" s="1"/>
      <c r="J146" s="1"/>
      <c r="K146" s="1"/>
    </row>
    <row r="147" spans="1:11" ht="14.25" hidden="1" customHeight="1" x14ac:dyDescent="0.25">
      <c r="A147" s="1" t="s">
        <v>1918</v>
      </c>
      <c r="B147" s="1" t="s">
        <v>1842</v>
      </c>
      <c r="C147" s="1" t="s">
        <v>1849</v>
      </c>
      <c r="D147" s="1"/>
      <c r="E147" s="1"/>
      <c r="F147" s="1" t="s">
        <v>993</v>
      </c>
      <c r="G147" s="1"/>
      <c r="H147" s="1"/>
      <c r="I147" s="1"/>
      <c r="J147" s="1"/>
      <c r="K147" s="1"/>
    </row>
    <row r="148" spans="1:11" ht="14.25" hidden="1" customHeight="1" x14ac:dyDescent="0.25">
      <c r="A148" s="1" t="s">
        <v>1919</v>
      </c>
      <c r="B148" s="1" t="s">
        <v>1842</v>
      </c>
      <c r="C148" s="1" t="s">
        <v>1849</v>
      </c>
      <c r="D148" s="1"/>
      <c r="E148" s="1"/>
      <c r="F148" s="1" t="s">
        <v>863</v>
      </c>
      <c r="G148" s="1"/>
      <c r="H148" s="1"/>
      <c r="I148" s="1"/>
      <c r="J148" s="1"/>
      <c r="K148" s="1"/>
    </row>
    <row r="149" spans="1:11" ht="14.25" hidden="1" customHeight="1" x14ac:dyDescent="0.25">
      <c r="A149" s="1" t="s">
        <v>1920</v>
      </c>
      <c r="B149" s="1" t="s">
        <v>1842</v>
      </c>
      <c r="C149" s="1" t="s">
        <v>1849</v>
      </c>
      <c r="D149" s="1"/>
      <c r="E149" s="1"/>
      <c r="F149" s="1" t="s">
        <v>1485</v>
      </c>
      <c r="G149" s="1"/>
      <c r="H149" s="1"/>
      <c r="I149" s="1"/>
      <c r="J149" s="1"/>
      <c r="K149" s="1"/>
    </row>
    <row r="150" spans="1:11" ht="14.25" hidden="1" customHeight="1" x14ac:dyDescent="0.25">
      <c r="A150" s="1" t="s">
        <v>1921</v>
      </c>
      <c r="B150" s="1" t="s">
        <v>1842</v>
      </c>
      <c r="C150" s="1" t="s">
        <v>1849</v>
      </c>
      <c r="D150" s="1"/>
      <c r="E150" s="1"/>
      <c r="F150" s="1" t="s">
        <v>1269</v>
      </c>
      <c r="G150" s="1"/>
      <c r="H150" s="1"/>
      <c r="I150" s="1"/>
      <c r="J150" s="1"/>
      <c r="K150" s="1"/>
    </row>
    <row r="151" spans="1:11" ht="14.25" hidden="1" customHeight="1" x14ac:dyDescent="0.25">
      <c r="A151" s="1" t="s">
        <v>1922</v>
      </c>
      <c r="B151" s="1" t="s">
        <v>1842</v>
      </c>
      <c r="C151" s="1" t="s">
        <v>1849</v>
      </c>
      <c r="D151" s="1"/>
      <c r="E151" s="1"/>
      <c r="F151" s="1" t="s">
        <v>1265</v>
      </c>
      <c r="G151" s="1"/>
      <c r="H151" s="1"/>
      <c r="I151" s="1"/>
      <c r="J151" s="1"/>
      <c r="K151" s="1"/>
    </row>
    <row r="152" spans="1:11" ht="14.25" hidden="1" customHeight="1" x14ac:dyDescent="0.25">
      <c r="A152" s="1" t="s">
        <v>1923</v>
      </c>
      <c r="B152" s="1" t="s">
        <v>1842</v>
      </c>
      <c r="C152" s="1" t="s">
        <v>1849</v>
      </c>
      <c r="D152" s="1"/>
      <c r="E152" s="1"/>
      <c r="F152" s="1" t="s">
        <v>1486</v>
      </c>
      <c r="G152" s="1"/>
      <c r="H152" s="1"/>
      <c r="I152" s="1"/>
      <c r="J152" s="1"/>
      <c r="K152" s="1"/>
    </row>
    <row r="153" spans="1:11" ht="14.25" hidden="1" customHeight="1" x14ac:dyDescent="0.25">
      <c r="A153" s="1" t="s">
        <v>1924</v>
      </c>
      <c r="B153" s="1" t="s">
        <v>1842</v>
      </c>
      <c r="C153" s="1" t="s">
        <v>1849</v>
      </c>
      <c r="D153" s="1"/>
      <c r="E153" s="1"/>
      <c r="F153" s="1" t="s">
        <v>994</v>
      </c>
      <c r="G153" s="1"/>
      <c r="H153" s="1"/>
      <c r="I153" s="1"/>
      <c r="J153" s="1"/>
      <c r="K153" s="1"/>
    </row>
    <row r="154" spans="1:11" ht="14.25" hidden="1" customHeight="1" x14ac:dyDescent="0.25">
      <c r="A154" s="1" t="s">
        <v>1925</v>
      </c>
      <c r="B154" s="1" t="s">
        <v>1842</v>
      </c>
      <c r="C154" s="1" t="s">
        <v>1849</v>
      </c>
      <c r="D154" s="1"/>
      <c r="E154" s="1"/>
      <c r="F154" s="1" t="s">
        <v>1265</v>
      </c>
      <c r="G154" s="1"/>
      <c r="H154" s="1"/>
      <c r="I154" s="1"/>
      <c r="J154" s="1"/>
      <c r="K154" s="1"/>
    </row>
    <row r="155" spans="1:11" ht="14.25" hidden="1" customHeight="1" x14ac:dyDescent="0.25">
      <c r="A155" s="1" t="s">
        <v>1926</v>
      </c>
      <c r="B155" s="1" t="s">
        <v>1842</v>
      </c>
      <c r="C155" s="1" t="s">
        <v>1849</v>
      </c>
      <c r="D155" s="1"/>
      <c r="E155" s="1"/>
      <c r="F155" s="1" t="s">
        <v>994</v>
      </c>
      <c r="G155" s="1"/>
      <c r="H155" s="1"/>
      <c r="I155" s="1"/>
      <c r="J155" s="1"/>
      <c r="K155" s="1"/>
    </row>
    <row r="156" spans="1:11" ht="14.25" hidden="1" customHeight="1" x14ac:dyDescent="0.25">
      <c r="A156" s="27" t="s">
        <v>1516</v>
      </c>
      <c r="B156" s="27" t="s">
        <v>1842</v>
      </c>
      <c r="C156" s="27"/>
      <c r="D156" s="27"/>
      <c r="E156" s="27"/>
      <c r="F156" s="27" t="s">
        <v>1516</v>
      </c>
      <c r="G156" s="27"/>
      <c r="H156" s="27"/>
      <c r="I156" s="27"/>
      <c r="J156" s="27"/>
      <c r="K156" s="27"/>
    </row>
    <row r="157" spans="1:11" ht="14.25" hidden="1" customHeight="1" x14ac:dyDescent="0.25">
      <c r="A157" s="27" t="s">
        <v>1511</v>
      </c>
      <c r="B157" s="27" t="s">
        <v>1842</v>
      </c>
      <c r="C157" s="27"/>
      <c r="D157" s="27"/>
      <c r="E157" s="27"/>
      <c r="F157" s="27" t="s">
        <v>1511</v>
      </c>
      <c r="G157" s="27"/>
      <c r="H157" s="27"/>
      <c r="I157" s="27"/>
      <c r="J157" s="27"/>
      <c r="K157" s="27"/>
    </row>
    <row r="158" spans="1:11" ht="14.25" hidden="1" customHeight="1" x14ac:dyDescent="0.25">
      <c r="A158" s="27" t="s">
        <v>1510</v>
      </c>
      <c r="B158" s="27" t="s">
        <v>1842</v>
      </c>
      <c r="C158" s="27"/>
      <c r="D158" s="27"/>
      <c r="E158" s="27"/>
      <c r="F158" s="27" t="s">
        <v>1510</v>
      </c>
      <c r="G158" s="27"/>
      <c r="H158" s="27"/>
      <c r="I158" s="27"/>
      <c r="J158" s="27"/>
      <c r="K158" s="27"/>
    </row>
    <row r="159" spans="1:11" ht="14.25" hidden="1" customHeight="1" x14ac:dyDescent="0.25">
      <c r="A159" s="27" t="s">
        <v>1514</v>
      </c>
      <c r="B159" s="27" t="s">
        <v>1842</v>
      </c>
      <c r="C159" s="27"/>
      <c r="D159" s="27"/>
      <c r="E159" s="27"/>
      <c r="F159" s="27" t="s">
        <v>1514</v>
      </c>
      <c r="G159" s="27"/>
      <c r="H159" s="27"/>
      <c r="I159" s="27"/>
      <c r="J159" s="27"/>
      <c r="K159" s="27"/>
    </row>
    <row r="160" spans="1:11" ht="14.25" hidden="1" customHeight="1" x14ac:dyDescent="0.25">
      <c r="A160" s="27" t="s">
        <v>1506</v>
      </c>
      <c r="B160" s="27" t="s">
        <v>1842</v>
      </c>
      <c r="C160" s="27"/>
      <c r="D160" s="27"/>
      <c r="E160" s="27"/>
      <c r="F160" s="27" t="s">
        <v>1506</v>
      </c>
      <c r="G160" s="27"/>
      <c r="H160" s="27"/>
      <c r="I160" s="27"/>
      <c r="J160" s="27"/>
      <c r="K160" s="27"/>
    </row>
    <row r="161" spans="1:11" ht="14.25" hidden="1" customHeight="1" x14ac:dyDescent="0.25">
      <c r="A161" s="27" t="s">
        <v>1508</v>
      </c>
      <c r="B161" s="27" t="s">
        <v>1842</v>
      </c>
      <c r="C161" s="27"/>
      <c r="D161" s="27"/>
      <c r="E161" s="27"/>
      <c r="F161" s="27" t="s">
        <v>1508</v>
      </c>
      <c r="G161" s="27"/>
      <c r="H161" s="27"/>
      <c r="I161" s="27"/>
      <c r="J161" s="27"/>
      <c r="K161" s="27"/>
    </row>
    <row r="162" spans="1:11" ht="14.25" hidden="1" customHeight="1" x14ac:dyDescent="0.25">
      <c r="A162" s="27" t="s">
        <v>1507</v>
      </c>
      <c r="B162" s="27" t="s">
        <v>1842</v>
      </c>
      <c r="C162" s="27"/>
      <c r="D162" s="27"/>
      <c r="E162" s="27"/>
      <c r="F162" s="27" t="s">
        <v>1507</v>
      </c>
      <c r="G162" s="27"/>
      <c r="H162" s="27"/>
      <c r="I162" s="27"/>
      <c r="J162" s="27"/>
      <c r="K162" s="27"/>
    </row>
    <row r="163" spans="1:11" ht="14.25" hidden="1" customHeight="1" x14ac:dyDescent="0.25">
      <c r="A163" s="27" t="s">
        <v>1513</v>
      </c>
      <c r="B163" s="27" t="s">
        <v>1842</v>
      </c>
      <c r="C163" s="27"/>
      <c r="D163" s="27"/>
      <c r="E163" s="27"/>
      <c r="F163" s="27" t="s">
        <v>1513</v>
      </c>
      <c r="G163" s="27"/>
      <c r="H163" s="27"/>
      <c r="I163" s="27"/>
      <c r="J163" s="27"/>
      <c r="K163" s="27"/>
    </row>
    <row r="164" spans="1:11" ht="14.25" hidden="1" customHeight="1" x14ac:dyDescent="0.25">
      <c r="A164" s="27" t="s">
        <v>1512</v>
      </c>
      <c r="B164" s="27" t="s">
        <v>1842</v>
      </c>
      <c r="C164" s="27"/>
      <c r="D164" s="27"/>
      <c r="E164" s="27"/>
      <c r="F164" s="27" t="s">
        <v>1512</v>
      </c>
      <c r="G164" s="27"/>
      <c r="H164" s="27"/>
      <c r="I164" s="27"/>
      <c r="J164" s="27"/>
      <c r="K164" s="27"/>
    </row>
    <row r="165" spans="1:11" ht="14.25" hidden="1" customHeight="1" x14ac:dyDescent="0.25">
      <c r="A165" s="27" t="s">
        <v>1517</v>
      </c>
      <c r="B165" s="27" t="s">
        <v>1842</v>
      </c>
      <c r="C165" s="27"/>
      <c r="D165" s="27"/>
      <c r="E165" s="27"/>
      <c r="F165" s="27" t="s">
        <v>1517</v>
      </c>
      <c r="G165" s="27"/>
      <c r="H165" s="27"/>
      <c r="I165" s="27"/>
      <c r="J165" s="27"/>
      <c r="K165" s="27"/>
    </row>
    <row r="166" spans="1:11" ht="14.25" hidden="1" customHeight="1" x14ac:dyDescent="0.25">
      <c r="A166" s="27" t="s">
        <v>1509</v>
      </c>
      <c r="B166" s="27" t="s">
        <v>1842</v>
      </c>
      <c r="C166" s="27"/>
      <c r="D166" s="27"/>
      <c r="E166" s="27"/>
      <c r="F166" s="27" t="s">
        <v>1509</v>
      </c>
      <c r="G166" s="27"/>
      <c r="H166" s="27"/>
      <c r="I166" s="27"/>
      <c r="J166" s="27"/>
      <c r="K166" s="27"/>
    </row>
    <row r="167" spans="1:11" ht="14.25" hidden="1" customHeight="1" x14ac:dyDescent="0.25">
      <c r="A167" s="27" t="s">
        <v>1515</v>
      </c>
      <c r="B167" s="27" t="s">
        <v>1842</v>
      </c>
      <c r="C167" s="27"/>
      <c r="D167" s="27"/>
      <c r="E167" s="27"/>
      <c r="F167" s="27" t="s">
        <v>1515</v>
      </c>
      <c r="G167" s="27"/>
      <c r="H167" s="27"/>
      <c r="I167" s="27"/>
      <c r="J167" s="27"/>
      <c r="K167" s="27"/>
    </row>
    <row r="168" spans="1:11" ht="14.25" customHeight="1" x14ac:dyDescent="0.25">
      <c r="A168" s="26" t="s">
        <v>1927</v>
      </c>
      <c r="B168" s="26" t="s">
        <v>1842</v>
      </c>
      <c r="C168" s="26" t="s">
        <v>1928</v>
      </c>
      <c r="D168" s="26" t="s">
        <v>1292</v>
      </c>
      <c r="E168" s="26"/>
      <c r="F168" s="26" t="s">
        <v>1292</v>
      </c>
      <c r="G168" s="26"/>
      <c r="H168" s="26"/>
      <c r="I168" s="26"/>
      <c r="J168" s="26"/>
      <c r="K168" s="26"/>
    </row>
    <row r="169" spans="1:11" ht="14.25" customHeight="1" x14ac:dyDescent="0.25">
      <c r="A169" s="26" t="s">
        <v>1929</v>
      </c>
      <c r="B169" s="26" t="s">
        <v>1842</v>
      </c>
      <c r="C169" s="26" t="s">
        <v>1928</v>
      </c>
      <c r="D169" s="26" t="s">
        <v>1292</v>
      </c>
      <c r="E169" s="26"/>
      <c r="F169" s="26" t="s">
        <v>1292</v>
      </c>
      <c r="G169" s="26"/>
      <c r="H169" s="26"/>
      <c r="I169" s="26"/>
      <c r="J169" s="26"/>
      <c r="K169" s="26"/>
    </row>
    <row r="170" spans="1:11" ht="14.25" hidden="1" customHeight="1" x14ac:dyDescent="0.25">
      <c r="A170" s="1" t="s">
        <v>1930</v>
      </c>
      <c r="B170" s="1" t="s">
        <v>1931</v>
      </c>
      <c r="C170" s="1" t="s">
        <v>1779</v>
      </c>
      <c r="D170" s="1"/>
      <c r="E170" s="1"/>
      <c r="F170" s="1" t="s">
        <v>542</v>
      </c>
      <c r="G170" s="1"/>
      <c r="H170" s="1"/>
      <c r="I170" s="1"/>
      <c r="J170" s="1"/>
      <c r="K170" s="1"/>
    </row>
    <row r="171" spans="1:11" ht="14.25" hidden="1" customHeight="1" x14ac:dyDescent="0.25">
      <c r="A171" s="1" t="s">
        <v>1932</v>
      </c>
      <c r="B171" s="1" t="s">
        <v>1931</v>
      </c>
      <c r="C171" s="1" t="s">
        <v>1779</v>
      </c>
      <c r="D171" s="1" t="s">
        <v>859</v>
      </c>
      <c r="E171" s="1"/>
      <c r="F171" s="1" t="s">
        <v>1021</v>
      </c>
      <c r="G171" s="1" t="s">
        <v>859</v>
      </c>
      <c r="H171" s="1"/>
      <c r="I171" s="1"/>
      <c r="J171" s="1"/>
      <c r="K171" s="1"/>
    </row>
    <row r="172" spans="1:11" ht="14.25" hidden="1" customHeight="1" x14ac:dyDescent="0.25">
      <c r="A172" s="1" t="s">
        <v>1933</v>
      </c>
      <c r="B172" s="1" t="s">
        <v>1931</v>
      </c>
      <c r="C172" s="1" t="s">
        <v>1934</v>
      </c>
      <c r="D172" s="1"/>
      <c r="E172" s="1"/>
      <c r="F172" s="1" t="s">
        <v>1022</v>
      </c>
      <c r="G172" s="3"/>
      <c r="H172" s="1"/>
      <c r="I172" s="1"/>
      <c r="J172" s="1"/>
      <c r="K172" s="1"/>
    </row>
    <row r="173" spans="1:11" ht="14.25" hidden="1" customHeight="1" x14ac:dyDescent="0.25">
      <c r="A173" s="1" t="s">
        <v>1935</v>
      </c>
      <c r="B173" s="1" t="s">
        <v>1931</v>
      </c>
      <c r="C173" s="1" t="s">
        <v>1782</v>
      </c>
      <c r="D173" s="1" t="s">
        <v>859</v>
      </c>
      <c r="E173" s="1"/>
      <c r="F173" s="1" t="s">
        <v>1022</v>
      </c>
      <c r="G173" s="1" t="s">
        <v>859</v>
      </c>
      <c r="H173" s="1"/>
      <c r="I173" s="1"/>
      <c r="J173" s="1"/>
      <c r="K173" s="1"/>
    </row>
    <row r="174" spans="1:11" ht="14.25" hidden="1" customHeight="1" x14ac:dyDescent="0.25">
      <c r="A174" s="1" t="s">
        <v>1936</v>
      </c>
      <c r="B174" s="1" t="s">
        <v>1931</v>
      </c>
      <c r="C174" s="1" t="s">
        <v>1779</v>
      </c>
      <c r="D174" s="1" t="s">
        <v>1446</v>
      </c>
      <c r="E174" s="1"/>
      <c r="F174" s="1" t="s">
        <v>545</v>
      </c>
      <c r="G174" s="1" t="s">
        <v>859</v>
      </c>
      <c r="H174" s="1"/>
      <c r="I174" s="1"/>
      <c r="J174" s="1"/>
      <c r="K174" s="1"/>
    </row>
    <row r="175" spans="1:11" ht="14.25" hidden="1" customHeight="1" x14ac:dyDescent="0.25">
      <c r="A175" s="1" t="s">
        <v>1937</v>
      </c>
      <c r="B175" s="1" t="s">
        <v>1931</v>
      </c>
      <c r="C175" s="1" t="s">
        <v>1779</v>
      </c>
      <c r="D175" s="1"/>
      <c r="E175" s="1"/>
      <c r="F175" s="1" t="s">
        <v>542</v>
      </c>
      <c r="G175" s="1" t="s">
        <v>1445</v>
      </c>
      <c r="H175" s="1"/>
      <c r="I175" s="1"/>
      <c r="J175" s="1"/>
      <c r="K175" s="1"/>
    </row>
    <row r="176" spans="1:11" ht="14.25" hidden="1" customHeight="1" x14ac:dyDescent="0.25">
      <c r="A176" s="1" t="s">
        <v>1938</v>
      </c>
      <c r="B176" s="1" t="s">
        <v>1931</v>
      </c>
      <c r="C176" s="1" t="s">
        <v>1779</v>
      </c>
      <c r="D176" s="1"/>
      <c r="E176" s="1"/>
      <c r="F176" s="1" t="s">
        <v>543</v>
      </c>
      <c r="G176" s="1" t="s">
        <v>1445</v>
      </c>
      <c r="H176" s="1"/>
      <c r="I176" s="1"/>
      <c r="J176" s="1"/>
      <c r="K176" s="1"/>
    </row>
    <row r="177" spans="1:11" ht="14.25" hidden="1" customHeight="1" x14ac:dyDescent="0.25">
      <c r="A177" s="1" t="s">
        <v>1939</v>
      </c>
      <c r="B177" s="1" t="s">
        <v>1931</v>
      </c>
      <c r="C177" s="1" t="s">
        <v>1779</v>
      </c>
      <c r="D177" s="1" t="s">
        <v>1446</v>
      </c>
      <c r="E177" s="1"/>
      <c r="F177" s="1" t="s">
        <v>1446</v>
      </c>
      <c r="G177" s="1" t="s">
        <v>542</v>
      </c>
      <c r="H177" s="1" t="s">
        <v>1445</v>
      </c>
      <c r="I177" s="1"/>
      <c r="J177" s="1"/>
      <c r="K177" s="1"/>
    </row>
    <row r="178" spans="1:11" ht="14.25" hidden="1" customHeight="1" x14ac:dyDescent="0.25">
      <c r="A178" s="1" t="s">
        <v>1940</v>
      </c>
      <c r="B178" s="1" t="s">
        <v>1931</v>
      </c>
      <c r="C178" s="1" t="s">
        <v>1779</v>
      </c>
      <c r="D178" s="1" t="s">
        <v>1446</v>
      </c>
      <c r="E178" s="1"/>
      <c r="F178" s="1" t="s">
        <v>1446</v>
      </c>
      <c r="G178" s="1" t="s">
        <v>545</v>
      </c>
      <c r="H178" s="1" t="s">
        <v>1445</v>
      </c>
      <c r="I178" s="1"/>
      <c r="J178" s="1"/>
      <c r="K178" s="1"/>
    </row>
    <row r="179" spans="1:11" ht="14.25" hidden="1" customHeight="1" x14ac:dyDescent="0.25">
      <c r="A179" s="1" t="s">
        <v>1941</v>
      </c>
      <c r="B179" s="1" t="s">
        <v>1931</v>
      </c>
      <c r="C179" s="1" t="s">
        <v>1779</v>
      </c>
      <c r="D179" s="1" t="s">
        <v>1446</v>
      </c>
      <c r="E179" s="1"/>
      <c r="F179" s="1" t="s">
        <v>1446</v>
      </c>
      <c r="G179" s="1" t="s">
        <v>542</v>
      </c>
      <c r="H179" s="1"/>
      <c r="I179" s="1"/>
      <c r="J179" s="1"/>
      <c r="K179" s="1"/>
    </row>
    <row r="180" spans="1:11" ht="14.25" hidden="1" customHeight="1" x14ac:dyDescent="0.25">
      <c r="A180" s="1" t="s">
        <v>1942</v>
      </c>
      <c r="B180" s="1" t="s">
        <v>1931</v>
      </c>
      <c r="C180" s="1" t="s">
        <v>1779</v>
      </c>
      <c r="D180" s="1" t="s">
        <v>1446</v>
      </c>
      <c r="E180" s="1"/>
      <c r="F180" s="1" t="s">
        <v>1446</v>
      </c>
      <c r="G180" s="1" t="s">
        <v>545</v>
      </c>
      <c r="H180" s="1"/>
      <c r="I180" s="1"/>
      <c r="J180" s="1"/>
      <c r="K180" s="1"/>
    </row>
    <row r="181" spans="1:11" ht="14.25" hidden="1" customHeight="1" x14ac:dyDescent="0.25">
      <c r="A181" s="1" t="s">
        <v>1943</v>
      </c>
      <c r="B181" s="1" t="s">
        <v>1931</v>
      </c>
      <c r="C181" s="1" t="s">
        <v>1779</v>
      </c>
      <c r="D181" s="1"/>
      <c r="E181" s="1"/>
      <c r="F181" s="1" t="s">
        <v>542</v>
      </c>
      <c r="G181" s="1"/>
      <c r="H181" s="1"/>
      <c r="I181" s="1"/>
      <c r="J181" s="1"/>
      <c r="K181" s="1"/>
    </row>
    <row r="182" spans="1:11" ht="14.25" hidden="1" customHeight="1" x14ac:dyDescent="0.25">
      <c r="A182" s="1" t="s">
        <v>1944</v>
      </c>
      <c r="B182" s="1" t="s">
        <v>1931</v>
      </c>
      <c r="C182" s="1" t="s">
        <v>1779</v>
      </c>
      <c r="D182" s="1"/>
      <c r="E182" s="1"/>
      <c r="F182" s="1" t="s">
        <v>545</v>
      </c>
      <c r="G182" s="1"/>
      <c r="H182" s="1"/>
      <c r="I182" s="1"/>
      <c r="J182" s="1"/>
      <c r="K182" s="1"/>
    </row>
    <row r="183" spans="1:11" ht="14.25" hidden="1" customHeight="1" x14ac:dyDescent="0.25">
      <c r="A183" s="27" t="s">
        <v>1945</v>
      </c>
      <c r="B183" s="27" t="s">
        <v>1931</v>
      </c>
      <c r="C183" s="27"/>
      <c r="D183" s="27"/>
      <c r="E183" s="27"/>
      <c r="F183" s="27" t="s">
        <v>997</v>
      </c>
      <c r="G183" s="27" t="s">
        <v>1247</v>
      </c>
      <c r="H183" s="27" t="s">
        <v>665</v>
      </c>
      <c r="I183" s="27"/>
      <c r="J183" s="27"/>
      <c r="K183" s="27"/>
    </row>
    <row r="184" spans="1:11" ht="14.25" hidden="1" customHeight="1" x14ac:dyDescent="0.25">
      <c r="A184" s="27" t="s">
        <v>1946</v>
      </c>
      <c r="B184" s="27" t="s">
        <v>1931</v>
      </c>
      <c r="C184" s="27"/>
      <c r="D184" s="27"/>
      <c r="E184" s="27"/>
      <c r="F184" s="27" t="s">
        <v>998</v>
      </c>
      <c r="G184" s="27" t="s">
        <v>1247</v>
      </c>
      <c r="H184" s="27" t="s">
        <v>665</v>
      </c>
      <c r="I184" s="27"/>
      <c r="J184" s="27"/>
      <c r="K184" s="27"/>
    </row>
    <row r="185" spans="1:11" ht="14.25" hidden="1" customHeight="1" x14ac:dyDescent="0.25">
      <c r="A185" s="27" t="s">
        <v>1947</v>
      </c>
      <c r="B185" s="27" t="s">
        <v>1931</v>
      </c>
      <c r="C185" s="27"/>
      <c r="D185" s="27"/>
      <c r="E185" s="27"/>
      <c r="F185" s="27" t="s">
        <v>996</v>
      </c>
      <c r="G185" s="27" t="s">
        <v>1247</v>
      </c>
      <c r="H185" s="27" t="s">
        <v>665</v>
      </c>
      <c r="I185" s="27"/>
      <c r="J185" s="27"/>
      <c r="K185" s="27"/>
    </row>
    <row r="186" spans="1:11" ht="14.25" hidden="1" customHeight="1" x14ac:dyDescent="0.25">
      <c r="A186" s="26" t="s">
        <v>1948</v>
      </c>
      <c r="B186" s="26" t="s">
        <v>1931</v>
      </c>
      <c r="C186" s="26" t="s">
        <v>1949</v>
      </c>
      <c r="D186" s="26" t="s">
        <v>1446</v>
      </c>
      <c r="E186" s="26"/>
      <c r="F186" s="26" t="s">
        <v>1446</v>
      </c>
      <c r="G186" s="26" t="s">
        <v>535</v>
      </c>
      <c r="H186" s="26" t="s">
        <v>1445</v>
      </c>
      <c r="I186" s="26"/>
      <c r="J186" s="26"/>
      <c r="K186" s="26"/>
    </row>
    <row r="187" spans="1:11" ht="14.25" hidden="1" customHeight="1" x14ac:dyDescent="0.25">
      <c r="A187" s="26" t="s">
        <v>1950</v>
      </c>
      <c r="B187" s="26" t="s">
        <v>1931</v>
      </c>
      <c r="C187" s="26" t="s">
        <v>1949</v>
      </c>
      <c r="D187" s="26" t="s">
        <v>1446</v>
      </c>
      <c r="E187" s="26"/>
      <c r="F187" s="26" t="s">
        <v>1446</v>
      </c>
      <c r="G187" s="26" t="s">
        <v>542</v>
      </c>
      <c r="H187" s="26" t="s">
        <v>1445</v>
      </c>
      <c r="I187" s="26"/>
      <c r="J187" s="26"/>
      <c r="K187" s="26"/>
    </row>
    <row r="188" spans="1:11" ht="14.25" hidden="1" customHeight="1" x14ac:dyDescent="0.25">
      <c r="A188" s="26" t="s">
        <v>1951</v>
      </c>
      <c r="B188" s="26" t="s">
        <v>1931</v>
      </c>
      <c r="C188" s="26" t="s">
        <v>1949</v>
      </c>
      <c r="D188" s="26" t="s">
        <v>1446</v>
      </c>
      <c r="E188" s="26"/>
      <c r="F188" s="26" t="s">
        <v>1446</v>
      </c>
      <c r="G188" s="26" t="s">
        <v>529</v>
      </c>
      <c r="H188" s="26" t="s">
        <v>1445</v>
      </c>
      <c r="I188" s="26"/>
      <c r="J188" s="26"/>
      <c r="K188" s="26"/>
    </row>
    <row r="189" spans="1:11" ht="14.25" hidden="1" customHeight="1" x14ac:dyDescent="0.25">
      <c r="A189" s="26" t="s">
        <v>1952</v>
      </c>
      <c r="B189" s="26" t="s">
        <v>1931</v>
      </c>
      <c r="C189" s="26" t="s">
        <v>1949</v>
      </c>
      <c r="D189" s="26" t="s">
        <v>1446</v>
      </c>
      <c r="E189" s="26"/>
      <c r="F189" s="26" t="s">
        <v>1446</v>
      </c>
      <c r="G189" s="26" t="s">
        <v>535</v>
      </c>
      <c r="H189" s="26"/>
      <c r="I189" s="26"/>
      <c r="J189" s="26"/>
      <c r="K189" s="26"/>
    </row>
    <row r="190" spans="1:11" ht="14.25" hidden="1" customHeight="1" x14ac:dyDescent="0.25">
      <c r="A190" s="26" t="s">
        <v>1953</v>
      </c>
      <c r="B190" s="26" t="s">
        <v>1931</v>
      </c>
      <c r="C190" s="26" t="s">
        <v>1949</v>
      </c>
      <c r="D190" s="26" t="s">
        <v>1446</v>
      </c>
      <c r="E190" s="26"/>
      <c r="F190" s="26" t="s">
        <v>1446</v>
      </c>
      <c r="G190" s="26" t="s">
        <v>542</v>
      </c>
      <c r="H190" s="26"/>
      <c r="I190" s="26"/>
      <c r="J190" s="26"/>
      <c r="K190" s="26"/>
    </row>
    <row r="191" spans="1:11" ht="14.25" hidden="1" customHeight="1" x14ac:dyDescent="0.25">
      <c r="A191" s="26" t="s">
        <v>1954</v>
      </c>
      <c r="B191" s="26" t="s">
        <v>1931</v>
      </c>
      <c r="C191" s="26" t="s">
        <v>1949</v>
      </c>
      <c r="D191" s="26" t="s">
        <v>1446</v>
      </c>
      <c r="E191" s="26"/>
      <c r="F191" s="26" t="s">
        <v>1446</v>
      </c>
      <c r="G191" s="26" t="s">
        <v>529</v>
      </c>
      <c r="H191" s="26"/>
      <c r="I191" s="26"/>
      <c r="J191" s="26"/>
      <c r="K191" s="26"/>
    </row>
    <row r="192" spans="1:11" ht="14.25" hidden="1" customHeight="1" x14ac:dyDescent="0.25">
      <c r="A192" s="1" t="s">
        <v>1955</v>
      </c>
      <c r="B192" s="1" t="s">
        <v>1931</v>
      </c>
      <c r="C192" s="1" t="s">
        <v>1779</v>
      </c>
      <c r="D192" s="1"/>
      <c r="E192" s="1"/>
      <c r="F192" s="1" t="s">
        <v>556</v>
      </c>
      <c r="G192" s="1"/>
      <c r="H192" s="1"/>
      <c r="I192" s="1"/>
      <c r="J192" s="1"/>
      <c r="K192" s="1"/>
    </row>
    <row r="193" spans="1:11" ht="14.25" hidden="1" customHeight="1" x14ac:dyDescent="0.25">
      <c r="A193" s="1" t="s">
        <v>1956</v>
      </c>
      <c r="B193" s="1" t="s">
        <v>1931</v>
      </c>
      <c r="C193" s="1" t="s">
        <v>1779</v>
      </c>
      <c r="D193" s="1"/>
      <c r="E193" s="1"/>
      <c r="F193" s="1" t="s">
        <v>542</v>
      </c>
      <c r="G193" s="1" t="s">
        <v>1445</v>
      </c>
      <c r="H193" s="1"/>
      <c r="I193" s="1"/>
      <c r="J193" s="1"/>
      <c r="K193" s="1"/>
    </row>
    <row r="194" spans="1:11" ht="14.25" hidden="1" customHeight="1" x14ac:dyDescent="0.25">
      <c r="A194" s="1" t="s">
        <v>1957</v>
      </c>
      <c r="B194" s="1" t="s">
        <v>1931</v>
      </c>
      <c r="C194" s="1" t="s">
        <v>1779</v>
      </c>
      <c r="D194" s="1"/>
      <c r="E194" s="1"/>
      <c r="F194" s="1" t="s">
        <v>543</v>
      </c>
      <c r="G194" s="1" t="s">
        <v>1445</v>
      </c>
      <c r="H194" s="1"/>
      <c r="I194" s="1"/>
      <c r="J194" s="1"/>
      <c r="K194" s="1"/>
    </row>
    <row r="195" spans="1:11" ht="14.25" hidden="1" customHeight="1" x14ac:dyDescent="0.25">
      <c r="A195" s="1" t="s">
        <v>1958</v>
      </c>
      <c r="B195" s="1" t="s">
        <v>1931</v>
      </c>
      <c r="C195" s="1" t="s">
        <v>1779</v>
      </c>
      <c r="D195" s="1"/>
      <c r="E195" s="1"/>
      <c r="F195" s="1" t="s">
        <v>542</v>
      </c>
      <c r="G195" s="1"/>
      <c r="H195" s="1"/>
      <c r="I195" s="1"/>
      <c r="J195" s="1"/>
      <c r="K195" s="1"/>
    </row>
    <row r="196" spans="1:11" ht="14.25" hidden="1" customHeight="1" x14ac:dyDescent="0.25">
      <c r="A196" s="1" t="s">
        <v>1959</v>
      </c>
      <c r="B196" s="1" t="s">
        <v>1960</v>
      </c>
      <c r="C196" s="1" t="s">
        <v>1779</v>
      </c>
      <c r="D196" s="1" t="s">
        <v>1446</v>
      </c>
      <c r="E196" s="1"/>
      <c r="F196" s="1" t="s">
        <v>1446</v>
      </c>
      <c r="G196" s="1" t="s">
        <v>543</v>
      </c>
      <c r="H196" s="1"/>
      <c r="I196" s="1"/>
      <c r="J196" s="1"/>
      <c r="K196" s="1"/>
    </row>
    <row r="197" spans="1:11" ht="14.25" hidden="1" customHeight="1" x14ac:dyDescent="0.25">
      <c r="A197" s="1" t="s">
        <v>1961</v>
      </c>
      <c r="B197" s="1" t="s">
        <v>1960</v>
      </c>
      <c r="C197" s="1" t="s">
        <v>1779</v>
      </c>
      <c r="D197" s="1"/>
      <c r="E197" s="1"/>
      <c r="F197" s="1" t="s">
        <v>543</v>
      </c>
      <c r="G197" s="1"/>
      <c r="H197" s="1"/>
      <c r="I197" s="1"/>
      <c r="J197" s="1"/>
      <c r="K197" s="1"/>
    </row>
    <row r="198" spans="1:11" ht="14.25" hidden="1" customHeight="1" x14ac:dyDescent="0.25">
      <c r="A198" s="1" t="s">
        <v>1962</v>
      </c>
      <c r="B198" s="1" t="s">
        <v>1963</v>
      </c>
      <c r="C198" s="1"/>
      <c r="D198" s="1"/>
      <c r="E198" s="3"/>
      <c r="F198" s="3" t="s">
        <v>859</v>
      </c>
      <c r="G198" s="3" t="s">
        <v>535</v>
      </c>
      <c r="H198" s="1"/>
      <c r="I198" s="1"/>
      <c r="J198" s="1"/>
      <c r="K198" s="1"/>
    </row>
    <row r="199" spans="1:11" ht="14.25" hidden="1" customHeight="1" x14ac:dyDescent="0.25">
      <c r="A199" s="1" t="s">
        <v>1964</v>
      </c>
      <c r="B199" s="1" t="s">
        <v>1963</v>
      </c>
      <c r="C199" s="1"/>
      <c r="D199" s="1"/>
      <c r="E199" s="1"/>
      <c r="F199" s="1" t="s">
        <v>859</v>
      </c>
      <c r="G199" s="1" t="s">
        <v>528</v>
      </c>
      <c r="H199" s="1" t="s">
        <v>1226</v>
      </c>
      <c r="I199" s="1"/>
      <c r="J199" s="1"/>
      <c r="K199" s="1"/>
    </row>
    <row r="200" spans="1:11" ht="14.25" hidden="1" customHeight="1" x14ac:dyDescent="0.25">
      <c r="A200" s="1" t="s">
        <v>1965</v>
      </c>
      <c r="B200" s="1" t="s">
        <v>1963</v>
      </c>
      <c r="C200" s="1"/>
      <c r="D200" s="1"/>
      <c r="E200" s="1"/>
      <c r="F200" s="1" t="s">
        <v>859</v>
      </c>
      <c r="G200" s="1" t="s">
        <v>528</v>
      </c>
      <c r="H200" s="1"/>
      <c r="I200" s="1"/>
      <c r="J200" s="1"/>
      <c r="K200" s="1"/>
    </row>
    <row r="201" spans="1:11" ht="14.25" hidden="1" customHeight="1" x14ac:dyDescent="0.25">
      <c r="A201" s="27" t="s">
        <v>1966</v>
      </c>
      <c r="B201" s="27" t="s">
        <v>1963</v>
      </c>
      <c r="C201" s="27"/>
      <c r="D201" s="27"/>
      <c r="E201" s="27"/>
      <c r="F201" s="27" t="s">
        <v>1198</v>
      </c>
      <c r="G201" s="27" t="s">
        <v>666</v>
      </c>
      <c r="H201" s="27"/>
      <c r="I201" s="27"/>
      <c r="J201" s="27"/>
      <c r="K201" s="27"/>
    </row>
    <row r="202" spans="1:11" ht="14.25" hidden="1" customHeight="1" x14ac:dyDescent="0.25">
      <c r="A202" s="27" t="s">
        <v>1967</v>
      </c>
      <c r="B202" s="27" t="s">
        <v>1963</v>
      </c>
      <c r="C202" s="27"/>
      <c r="D202" s="27"/>
      <c r="E202" s="27"/>
      <c r="F202" s="27" t="s">
        <v>550</v>
      </c>
      <c r="G202" s="27"/>
      <c r="H202" s="27"/>
      <c r="I202" s="27"/>
      <c r="J202" s="27"/>
      <c r="K202" s="27"/>
    </row>
    <row r="203" spans="1:11" ht="14.25" hidden="1" customHeight="1" x14ac:dyDescent="0.25">
      <c r="A203" s="1" t="s">
        <v>1968</v>
      </c>
      <c r="B203" s="1" t="s">
        <v>1963</v>
      </c>
      <c r="C203" s="1"/>
      <c r="D203" s="1"/>
      <c r="E203" s="1"/>
      <c r="F203" s="1" t="s">
        <v>551</v>
      </c>
      <c r="G203" s="1"/>
      <c r="H203" s="1"/>
      <c r="I203" s="1"/>
      <c r="J203" s="1"/>
      <c r="K203" s="1"/>
    </row>
    <row r="204" spans="1:11" ht="14.25" hidden="1" customHeight="1" x14ac:dyDescent="0.25">
      <c r="A204" s="1" t="s">
        <v>1969</v>
      </c>
      <c r="B204" s="1" t="s">
        <v>1970</v>
      </c>
      <c r="C204" s="1"/>
      <c r="D204" s="1"/>
      <c r="E204" s="1"/>
      <c r="F204" s="1" t="s">
        <v>964</v>
      </c>
      <c r="G204" s="1"/>
      <c r="H204" s="1"/>
      <c r="I204" s="1"/>
      <c r="J204" s="1"/>
      <c r="K204" s="1"/>
    </row>
    <row r="205" spans="1:11" ht="14.25" hidden="1" customHeight="1" x14ac:dyDescent="0.25">
      <c r="A205" s="1" t="s">
        <v>1971</v>
      </c>
      <c r="B205" s="1" t="s">
        <v>1972</v>
      </c>
      <c r="C205" s="1"/>
      <c r="D205" s="1"/>
      <c r="E205" s="3"/>
      <c r="F205" s="3" t="s">
        <v>535</v>
      </c>
      <c r="G205" s="3" t="s">
        <v>859</v>
      </c>
      <c r="H205" s="1"/>
      <c r="I205" s="1"/>
      <c r="J205" s="1"/>
      <c r="K205" s="1"/>
    </row>
    <row r="206" spans="1:11" ht="14.25" hidden="1" customHeight="1" x14ac:dyDescent="0.25">
      <c r="A206" s="1" t="s">
        <v>1973</v>
      </c>
      <c r="B206" s="1" t="s">
        <v>1972</v>
      </c>
      <c r="C206" s="1"/>
      <c r="D206" s="1"/>
      <c r="E206" s="1"/>
      <c r="F206" s="1" t="s">
        <v>1226</v>
      </c>
      <c r="G206" s="1" t="s">
        <v>528</v>
      </c>
      <c r="H206" s="1" t="s">
        <v>859</v>
      </c>
      <c r="I206" s="1"/>
      <c r="J206" s="1"/>
      <c r="K206" s="1"/>
    </row>
    <row r="207" spans="1:11" ht="14.25" hidden="1" customHeight="1" x14ac:dyDescent="0.25">
      <c r="A207" s="1" t="s">
        <v>1974</v>
      </c>
      <c r="B207" s="1" t="s">
        <v>1972</v>
      </c>
      <c r="C207" s="1"/>
      <c r="D207" s="1"/>
      <c r="E207" s="1"/>
      <c r="F207" s="1" t="s">
        <v>528</v>
      </c>
      <c r="G207" s="1" t="s">
        <v>859</v>
      </c>
      <c r="H207" s="1"/>
      <c r="I207" s="1"/>
      <c r="J207" s="1"/>
      <c r="K207" s="1"/>
    </row>
    <row r="208" spans="1:11" ht="14.25" hidden="1" customHeight="1" x14ac:dyDescent="0.25">
      <c r="A208" s="1" t="s">
        <v>1975</v>
      </c>
      <c r="B208" s="1" t="s">
        <v>1972</v>
      </c>
      <c r="C208" s="1" t="s">
        <v>1779</v>
      </c>
      <c r="D208" s="1"/>
      <c r="E208" s="1"/>
      <c r="F208" s="1" t="s">
        <v>535</v>
      </c>
      <c r="G208" s="1" t="s">
        <v>1445</v>
      </c>
      <c r="H208" s="1"/>
      <c r="I208" s="1"/>
      <c r="J208" s="1"/>
      <c r="K208" s="1"/>
    </row>
    <row r="209" spans="1:11" ht="14.25" hidden="1" customHeight="1" x14ac:dyDescent="0.25">
      <c r="A209" s="27" t="s">
        <v>1976</v>
      </c>
      <c r="B209" s="27" t="s">
        <v>1972</v>
      </c>
      <c r="C209" s="27"/>
      <c r="D209" s="27"/>
      <c r="E209" s="27"/>
      <c r="F209" s="27" t="s">
        <v>1223</v>
      </c>
      <c r="G209" s="27"/>
      <c r="H209" s="27"/>
      <c r="I209" s="27"/>
      <c r="J209" s="27"/>
      <c r="K209" s="27"/>
    </row>
    <row r="210" spans="1:11" ht="14.25" hidden="1" customHeight="1" x14ac:dyDescent="0.25">
      <c r="A210" s="1" t="s">
        <v>1977</v>
      </c>
      <c r="B210" s="1" t="s">
        <v>1978</v>
      </c>
      <c r="C210" s="1"/>
      <c r="D210" s="1"/>
      <c r="E210" s="1"/>
      <c r="F210" s="1" t="s">
        <v>964</v>
      </c>
      <c r="G210" s="1"/>
      <c r="H210" s="1"/>
      <c r="I210" s="1"/>
      <c r="J210" s="1"/>
      <c r="K210" s="1"/>
    </row>
    <row r="211" spans="1:11" ht="14.25" hidden="1" customHeight="1" x14ac:dyDescent="0.25">
      <c r="A211" s="1" t="s">
        <v>1979</v>
      </c>
      <c r="B211" s="1" t="s">
        <v>1980</v>
      </c>
      <c r="C211" s="1"/>
      <c r="D211" s="1"/>
      <c r="E211" s="1"/>
      <c r="F211" s="1" t="s">
        <v>521</v>
      </c>
      <c r="G211" s="1" t="s">
        <v>521</v>
      </c>
      <c r="H211" s="1"/>
      <c r="I211" s="1"/>
      <c r="J211" s="1"/>
      <c r="K211" s="1"/>
    </row>
    <row r="212" spans="1:11" ht="14.25" hidden="1" customHeight="1" x14ac:dyDescent="0.25">
      <c r="A212" s="1" t="s">
        <v>1981</v>
      </c>
      <c r="B212" s="1" t="s">
        <v>1980</v>
      </c>
      <c r="C212" s="1"/>
      <c r="D212" s="1"/>
      <c r="E212" s="1"/>
      <c r="F212" s="1" t="s">
        <v>962</v>
      </c>
      <c r="G212" s="1" t="s">
        <v>962</v>
      </c>
      <c r="H212" s="1"/>
      <c r="I212" s="1"/>
      <c r="J212" s="1"/>
      <c r="K212" s="1"/>
    </row>
    <row r="213" spans="1:11" ht="14.25" hidden="1" customHeight="1" x14ac:dyDescent="0.25">
      <c r="A213" s="1" t="s">
        <v>1982</v>
      </c>
      <c r="B213" s="1" t="s">
        <v>1980</v>
      </c>
      <c r="C213" s="1" t="s">
        <v>1761</v>
      </c>
      <c r="D213" s="1" t="s">
        <v>1446</v>
      </c>
      <c r="E213" s="1"/>
      <c r="F213" s="1" t="s">
        <v>533</v>
      </c>
      <c r="G213" s="1" t="s">
        <v>538</v>
      </c>
      <c r="H213" s="1" t="s">
        <v>1446</v>
      </c>
      <c r="I213" s="1" t="s">
        <v>1400</v>
      </c>
      <c r="J213" s="1" t="s">
        <v>538</v>
      </c>
      <c r="K213" s="1"/>
    </row>
    <row r="214" spans="1:11" ht="14.25" hidden="1" customHeight="1" x14ac:dyDescent="0.25">
      <c r="A214" s="1" t="s">
        <v>1983</v>
      </c>
      <c r="B214" s="1" t="s">
        <v>1980</v>
      </c>
      <c r="C214" s="1"/>
      <c r="D214" s="1"/>
      <c r="E214" s="1"/>
      <c r="F214" s="1" t="s">
        <v>962</v>
      </c>
      <c r="G214" s="1" t="s">
        <v>962</v>
      </c>
      <c r="H214" s="1"/>
      <c r="I214" s="1"/>
      <c r="J214" s="1"/>
      <c r="K214" s="1"/>
    </row>
    <row r="215" spans="1:11" ht="14.25" hidden="1" customHeight="1" x14ac:dyDescent="0.25">
      <c r="A215" s="1" t="s">
        <v>1984</v>
      </c>
      <c r="B215" s="1" t="s">
        <v>1980</v>
      </c>
      <c r="C215" s="1" t="s">
        <v>1761</v>
      </c>
      <c r="D215" s="1"/>
      <c r="E215" s="1"/>
      <c r="F215" s="1" t="s">
        <v>521</v>
      </c>
      <c r="G215" s="1" t="s">
        <v>521</v>
      </c>
      <c r="H215" s="1"/>
      <c r="I215" s="1"/>
      <c r="J215" s="1"/>
      <c r="K215" s="1"/>
    </row>
    <row r="216" spans="1:11" ht="14.25" hidden="1" customHeight="1" x14ac:dyDescent="0.25">
      <c r="A216" s="27" t="s">
        <v>1985</v>
      </c>
      <c r="B216" s="27" t="s">
        <v>1980</v>
      </c>
      <c r="C216" s="27"/>
      <c r="D216" s="27"/>
      <c r="E216" s="27"/>
      <c r="F216" s="27" t="s">
        <v>1225</v>
      </c>
      <c r="G216" s="27" t="s">
        <v>1225</v>
      </c>
      <c r="H216" s="27"/>
      <c r="I216" s="27"/>
      <c r="J216" s="27"/>
      <c r="K216" s="27"/>
    </row>
    <row r="217" spans="1:11" ht="14.25" hidden="1" customHeight="1" x14ac:dyDescent="0.25">
      <c r="A217" s="1" t="s">
        <v>1986</v>
      </c>
      <c r="B217" s="1" t="s">
        <v>1987</v>
      </c>
      <c r="C217" s="1"/>
      <c r="D217" s="1"/>
      <c r="E217" s="1"/>
      <c r="F217" s="1" t="s">
        <v>701</v>
      </c>
      <c r="G217" s="1"/>
      <c r="H217" s="1"/>
      <c r="I217" s="1"/>
      <c r="J217" s="1"/>
      <c r="K217" s="1"/>
    </row>
    <row r="218" spans="1:11" ht="14.25" hidden="1" customHeight="1" x14ac:dyDescent="0.25">
      <c r="A218" s="1" t="s">
        <v>1988</v>
      </c>
      <c r="B218" s="1" t="s">
        <v>1989</v>
      </c>
      <c r="C218" s="1" t="s">
        <v>1990</v>
      </c>
      <c r="D218" s="1"/>
      <c r="E218" s="1"/>
      <c r="F218" s="1" t="s">
        <v>1450</v>
      </c>
      <c r="G218" s="1"/>
      <c r="H218" s="1"/>
      <c r="I218" s="1"/>
      <c r="J218" s="1"/>
      <c r="K218" s="1"/>
    </row>
    <row r="219" spans="1:11" ht="14.25" hidden="1" customHeight="1" x14ac:dyDescent="0.25">
      <c r="A219" s="1" t="s">
        <v>1991</v>
      </c>
      <c r="B219" s="1" t="s">
        <v>1989</v>
      </c>
      <c r="C219" s="1" t="s">
        <v>1990</v>
      </c>
      <c r="D219" s="1"/>
      <c r="E219" s="1"/>
      <c r="F219" s="1" t="s">
        <v>1451</v>
      </c>
      <c r="G219" s="1"/>
      <c r="H219" s="1"/>
      <c r="I219" s="1"/>
      <c r="J219" s="1"/>
      <c r="K219" s="1"/>
    </row>
    <row r="220" spans="1:11" ht="14.25" hidden="1" customHeight="1" x14ac:dyDescent="0.25">
      <c r="A220" s="1" t="s">
        <v>1992</v>
      </c>
      <c r="B220" s="1" t="s">
        <v>1989</v>
      </c>
      <c r="C220" s="1" t="s">
        <v>1990</v>
      </c>
      <c r="D220" s="1"/>
      <c r="E220" s="1"/>
      <c r="F220" s="1" t="s">
        <v>1505</v>
      </c>
      <c r="G220" s="1"/>
      <c r="H220" s="1"/>
      <c r="I220" s="1"/>
      <c r="J220" s="1"/>
      <c r="K220" s="1"/>
    </row>
    <row r="221" spans="1:11" ht="14.25" hidden="1" customHeight="1" x14ac:dyDescent="0.25">
      <c r="A221" s="1" t="s">
        <v>1993</v>
      </c>
      <c r="B221" s="1" t="s">
        <v>1989</v>
      </c>
      <c r="C221" s="1"/>
      <c r="D221" s="1"/>
      <c r="E221" s="1" t="s">
        <v>1364</v>
      </c>
      <c r="F221" s="1" t="s">
        <v>991</v>
      </c>
      <c r="G221" s="1" t="s">
        <v>965</v>
      </c>
      <c r="H221" s="1" t="s">
        <v>990</v>
      </c>
      <c r="I221" s="1"/>
      <c r="J221" s="1"/>
      <c r="K221" s="1"/>
    </row>
    <row r="222" spans="1:11" ht="14.25" hidden="1" customHeight="1" x14ac:dyDescent="0.25">
      <c r="A222" s="1" t="s">
        <v>1994</v>
      </c>
      <c r="B222" s="1" t="s">
        <v>1989</v>
      </c>
      <c r="C222" s="1"/>
      <c r="D222" s="1"/>
      <c r="E222" s="1" t="s">
        <v>1364</v>
      </c>
      <c r="F222" s="1" t="s">
        <v>991</v>
      </c>
      <c r="G222" s="1" t="s">
        <v>966</v>
      </c>
      <c r="H222" s="1" t="s">
        <v>990</v>
      </c>
      <c r="I222" s="1"/>
      <c r="J222" s="1"/>
      <c r="K222" s="1"/>
    </row>
    <row r="223" spans="1:11" ht="14.25" hidden="1" customHeight="1" x14ac:dyDescent="0.25">
      <c r="A223" s="1" t="s">
        <v>1995</v>
      </c>
      <c r="B223" s="1" t="s">
        <v>1989</v>
      </c>
      <c r="C223" s="1"/>
      <c r="D223" s="1"/>
      <c r="E223" s="1" t="s">
        <v>1363</v>
      </c>
      <c r="F223" s="1" t="s">
        <v>991</v>
      </c>
      <c r="G223" s="1" t="s">
        <v>969</v>
      </c>
      <c r="H223" s="1" t="s">
        <v>990</v>
      </c>
      <c r="I223" s="1"/>
      <c r="J223" s="1"/>
      <c r="K223" s="1"/>
    </row>
    <row r="224" spans="1:11" ht="14.25" hidden="1" customHeight="1" x14ac:dyDescent="0.25">
      <c r="A224" s="1" t="s">
        <v>1996</v>
      </c>
      <c r="B224" s="1" t="s">
        <v>1989</v>
      </c>
      <c r="C224" s="1"/>
      <c r="D224" s="1"/>
      <c r="E224" s="1" t="s">
        <v>1362</v>
      </c>
      <c r="F224" s="1" t="s">
        <v>991</v>
      </c>
      <c r="G224" s="1" t="s">
        <v>969</v>
      </c>
      <c r="H224" s="1" t="s">
        <v>990</v>
      </c>
      <c r="I224" s="1"/>
      <c r="J224" s="1"/>
      <c r="K224" s="1"/>
    </row>
    <row r="225" spans="1:11" ht="14.25" hidden="1" customHeight="1" x14ac:dyDescent="0.25">
      <c r="A225" s="1" t="s">
        <v>1997</v>
      </c>
      <c r="B225" s="1" t="s">
        <v>1989</v>
      </c>
      <c r="C225" s="1"/>
      <c r="D225" s="1"/>
      <c r="E225" s="1" t="s">
        <v>1361</v>
      </c>
      <c r="F225" s="1" t="s">
        <v>991</v>
      </c>
      <c r="G225" s="1" t="s">
        <v>969</v>
      </c>
      <c r="H225" s="1" t="s">
        <v>990</v>
      </c>
      <c r="I225" s="1"/>
      <c r="J225" s="1"/>
      <c r="K225" s="1"/>
    </row>
    <row r="226" spans="1:11" ht="14.25" hidden="1" customHeight="1" x14ac:dyDescent="0.25">
      <c r="A226" s="1" t="s">
        <v>1998</v>
      </c>
      <c r="B226" s="1" t="s">
        <v>1989</v>
      </c>
      <c r="C226" s="1"/>
      <c r="D226" s="1"/>
      <c r="E226" s="1" t="s">
        <v>1360</v>
      </c>
      <c r="F226" s="1" t="s">
        <v>991</v>
      </c>
      <c r="G226" s="1" t="s">
        <v>969</v>
      </c>
      <c r="H226" s="1" t="s">
        <v>990</v>
      </c>
      <c r="I226" s="1"/>
      <c r="J226" s="1"/>
      <c r="K226" s="1"/>
    </row>
    <row r="227" spans="1:11" ht="14.25" hidden="1" customHeight="1" x14ac:dyDescent="0.25">
      <c r="A227" s="1" t="s">
        <v>1999</v>
      </c>
      <c r="B227" s="1"/>
      <c r="C227" s="1"/>
      <c r="D227" s="1"/>
      <c r="E227" s="1"/>
      <c r="F227" s="1" t="s">
        <v>992</v>
      </c>
      <c r="G227" s="1" t="s">
        <v>967</v>
      </c>
      <c r="H227" s="1" t="s">
        <v>989</v>
      </c>
      <c r="I227" s="1"/>
      <c r="J227" s="1"/>
      <c r="K227" s="1"/>
    </row>
    <row r="228" spans="1:11" ht="14.25" hidden="1" customHeight="1" x14ac:dyDescent="0.25">
      <c r="A228" s="1" t="s">
        <v>2000</v>
      </c>
      <c r="B228" s="1"/>
      <c r="C228" s="1"/>
      <c r="D228" s="1"/>
      <c r="E228" s="1"/>
      <c r="F228" s="1" t="s">
        <v>1454</v>
      </c>
      <c r="G228" s="1"/>
      <c r="H228" s="1"/>
      <c r="I228" s="1"/>
      <c r="J228" s="1"/>
      <c r="K228" s="1"/>
    </row>
    <row r="229" spans="1:11" ht="14.25" hidden="1" customHeight="1" x14ac:dyDescent="0.25">
      <c r="A229" s="1" t="s">
        <v>2001</v>
      </c>
      <c r="B229" s="1"/>
      <c r="C229" s="1"/>
      <c r="D229" s="1"/>
      <c r="E229" s="1"/>
      <c r="F229" s="1" t="s">
        <v>1456</v>
      </c>
      <c r="G229" s="1"/>
      <c r="H229" s="1"/>
      <c r="I229" s="1"/>
      <c r="J229" s="1"/>
      <c r="K229" s="1"/>
    </row>
    <row r="230" spans="1:11" ht="14.25" hidden="1" customHeight="1" x14ac:dyDescent="0.25">
      <c r="A230" s="1" t="s">
        <v>2002</v>
      </c>
      <c r="B230" s="1"/>
      <c r="C230" s="1"/>
      <c r="D230" s="1"/>
      <c r="E230" s="1"/>
      <c r="F230" s="1" t="s">
        <v>1457</v>
      </c>
      <c r="G230" s="1"/>
      <c r="H230" s="1"/>
      <c r="I230" s="1"/>
      <c r="J230" s="1"/>
      <c r="K230" s="1"/>
    </row>
    <row r="231" spans="1:11" ht="14.25" hidden="1" customHeight="1" x14ac:dyDescent="0.25">
      <c r="A231" s="1" t="s">
        <v>2003</v>
      </c>
      <c r="B231" s="1"/>
      <c r="C231" s="1"/>
      <c r="D231" s="1"/>
      <c r="E231" s="1"/>
      <c r="F231" s="1" t="s">
        <v>1458</v>
      </c>
      <c r="G231" s="1"/>
      <c r="H231" s="1"/>
      <c r="I231" s="1"/>
      <c r="J231" s="1"/>
      <c r="K231" s="1"/>
    </row>
    <row r="232" spans="1:11" ht="14.25" hidden="1" customHeight="1" x14ac:dyDescent="0.25">
      <c r="A232" s="1" t="s">
        <v>2004</v>
      </c>
      <c r="B232" s="1"/>
      <c r="C232" s="1"/>
      <c r="D232" s="1"/>
      <c r="E232" s="1"/>
      <c r="F232" s="1" t="s">
        <v>1459</v>
      </c>
      <c r="G232" s="1"/>
      <c r="H232" s="1"/>
      <c r="I232" s="1"/>
      <c r="J232" s="1"/>
      <c r="K232" s="1"/>
    </row>
    <row r="233" spans="1:11" ht="14.25" hidden="1" customHeight="1" x14ac:dyDescent="0.25">
      <c r="A233" s="1" t="s">
        <v>2005</v>
      </c>
      <c r="B233" s="1"/>
      <c r="C233" s="1"/>
      <c r="D233" s="1"/>
      <c r="E233" s="1"/>
      <c r="F233" s="1" t="s">
        <v>1460</v>
      </c>
      <c r="G233" s="1"/>
      <c r="H233" s="1"/>
      <c r="I233" s="1"/>
      <c r="J233" s="1"/>
      <c r="K233" s="1"/>
    </row>
    <row r="234" spans="1:11" ht="14.25" hidden="1" customHeight="1" x14ac:dyDescent="0.25">
      <c r="A234" s="1" t="s">
        <v>2006</v>
      </c>
      <c r="B234" s="1"/>
      <c r="C234" s="1"/>
      <c r="D234" s="1"/>
      <c r="E234" s="1"/>
      <c r="F234" s="1" t="s">
        <v>1461</v>
      </c>
      <c r="G234" s="1"/>
      <c r="H234" s="1"/>
      <c r="I234" s="1"/>
      <c r="J234" s="1"/>
      <c r="K234" s="1"/>
    </row>
    <row r="235" spans="1:11" ht="14.25" hidden="1" customHeight="1" x14ac:dyDescent="0.25">
      <c r="A235" s="1" t="s">
        <v>2007</v>
      </c>
      <c r="B235" s="1"/>
      <c r="C235" s="1"/>
      <c r="D235" s="1"/>
      <c r="E235" s="1"/>
      <c r="F235" s="1" t="s">
        <v>1462</v>
      </c>
      <c r="G235" s="1"/>
      <c r="H235" s="1"/>
      <c r="I235" s="1"/>
      <c r="J235" s="1"/>
      <c r="K235" s="1"/>
    </row>
    <row r="236" spans="1:11" ht="14.25" hidden="1" customHeight="1" x14ac:dyDescent="0.25">
      <c r="A236" s="1" t="s">
        <v>2008</v>
      </c>
      <c r="B236" s="1"/>
      <c r="C236" s="1"/>
      <c r="D236" s="1"/>
      <c r="E236" s="1"/>
      <c r="F236" s="1" t="s">
        <v>1466</v>
      </c>
      <c r="G236" s="1"/>
      <c r="H236" s="1"/>
      <c r="I236" s="1"/>
      <c r="J236" s="1"/>
      <c r="K236" s="1"/>
    </row>
    <row r="237" spans="1:11" ht="14.25" hidden="1" customHeight="1" x14ac:dyDescent="0.25">
      <c r="A237" s="1" t="s">
        <v>2009</v>
      </c>
      <c r="B237" s="1"/>
      <c r="C237" s="1"/>
      <c r="D237" s="1"/>
      <c r="E237" s="1"/>
      <c r="F237" s="1" t="s">
        <v>1467</v>
      </c>
      <c r="G237" s="1"/>
      <c r="H237" s="1"/>
      <c r="I237" s="1"/>
      <c r="J237" s="1"/>
      <c r="K237" s="1"/>
    </row>
    <row r="238" spans="1:11" ht="14.25" hidden="1" customHeight="1" x14ac:dyDescent="0.25">
      <c r="A238" s="1" t="s">
        <v>2010</v>
      </c>
      <c r="B238" s="1"/>
      <c r="C238" s="1"/>
      <c r="D238" s="1"/>
      <c r="E238" s="1"/>
      <c r="F238" s="1" t="s">
        <v>1468</v>
      </c>
      <c r="G238" s="1"/>
      <c r="H238" s="1"/>
      <c r="I238" s="1"/>
      <c r="J238" s="1"/>
      <c r="K238" s="1"/>
    </row>
    <row r="239" spans="1:11" ht="14.25" hidden="1" customHeight="1" x14ac:dyDescent="0.25">
      <c r="A239" s="1" t="s">
        <v>2011</v>
      </c>
      <c r="B239" s="1"/>
      <c r="C239" s="1"/>
      <c r="D239" s="1"/>
      <c r="E239" s="1"/>
      <c r="F239" s="1" t="s">
        <v>1469</v>
      </c>
      <c r="G239" s="1"/>
      <c r="H239" s="1"/>
      <c r="I239" s="1"/>
      <c r="J239" s="1"/>
      <c r="K239" s="1"/>
    </row>
    <row r="240" spans="1:11" ht="14.25" hidden="1" customHeight="1" x14ac:dyDescent="0.25">
      <c r="A240" s="1" t="s">
        <v>2012</v>
      </c>
      <c r="B240" s="1"/>
      <c r="C240" s="1"/>
      <c r="D240" s="1"/>
      <c r="E240" s="1"/>
      <c r="F240" s="1" t="s">
        <v>1470</v>
      </c>
      <c r="G240" s="1"/>
      <c r="H240" s="1"/>
      <c r="I240" s="1"/>
      <c r="J240" s="1"/>
      <c r="K240" s="1"/>
    </row>
    <row r="241" spans="1:11" ht="14.25" hidden="1" customHeight="1" x14ac:dyDescent="0.25">
      <c r="A241" s="1" t="s">
        <v>2013</v>
      </c>
      <c r="B241" s="1"/>
      <c r="C241" s="1"/>
      <c r="D241" s="1"/>
      <c r="E241" s="1"/>
      <c r="F241" s="1" t="s">
        <v>1471</v>
      </c>
      <c r="G241" s="1"/>
      <c r="H241" s="1"/>
      <c r="I241" s="1"/>
      <c r="J241" s="1"/>
      <c r="K241" s="1"/>
    </row>
    <row r="242" spans="1:11" ht="14.25" hidden="1" customHeight="1" x14ac:dyDescent="0.25">
      <c r="A242" s="1" t="s">
        <v>2014</v>
      </c>
      <c r="B242" s="1"/>
      <c r="C242" s="1"/>
      <c r="D242" s="1"/>
      <c r="E242" s="1"/>
      <c r="F242" s="1" t="s">
        <v>1472</v>
      </c>
      <c r="G242" s="1"/>
      <c r="H242" s="1"/>
      <c r="I242" s="1"/>
      <c r="J242" s="1"/>
      <c r="K242" s="1"/>
    </row>
    <row r="243" spans="1:11" ht="14.25" hidden="1" customHeight="1" x14ac:dyDescent="0.25">
      <c r="A243" s="1" t="s">
        <v>2015</v>
      </c>
      <c r="B243" s="1"/>
      <c r="C243" s="1"/>
      <c r="D243" s="1"/>
      <c r="E243" s="1"/>
      <c r="F243" s="1" t="s">
        <v>1473</v>
      </c>
      <c r="G243" s="1"/>
      <c r="H243" s="1"/>
      <c r="I243" s="1"/>
      <c r="J243" s="1"/>
      <c r="K243" s="1"/>
    </row>
    <row r="244" spans="1:11" ht="14.25" hidden="1" customHeight="1" x14ac:dyDescent="0.25">
      <c r="A244" s="1" t="s">
        <v>2016</v>
      </c>
      <c r="B244" s="1"/>
      <c r="C244" s="1"/>
      <c r="D244" s="1"/>
      <c r="E244" s="1"/>
      <c r="F244" s="1" t="s">
        <v>1474</v>
      </c>
      <c r="G244" s="1"/>
      <c r="H244" s="1"/>
      <c r="I244" s="1"/>
      <c r="J244" s="1"/>
      <c r="K244" s="1"/>
    </row>
    <row r="245" spans="1:11" ht="14.25" hidden="1" customHeight="1" x14ac:dyDescent="0.25">
      <c r="A245" s="1" t="s">
        <v>2017</v>
      </c>
      <c r="B245" s="1"/>
      <c r="C245" s="1"/>
      <c r="D245" s="1"/>
      <c r="E245" s="1"/>
      <c r="F245" s="1" t="s">
        <v>1475</v>
      </c>
      <c r="G245" s="1"/>
      <c r="H245" s="1"/>
      <c r="I245" s="1"/>
      <c r="J245" s="1"/>
      <c r="K245" s="1"/>
    </row>
    <row r="246" spans="1:11" ht="14.25" hidden="1" customHeight="1" x14ac:dyDescent="0.25">
      <c r="A246" s="1" t="s">
        <v>2018</v>
      </c>
      <c r="B246" s="1"/>
      <c r="C246" s="1"/>
      <c r="D246" s="1"/>
      <c r="E246" s="1"/>
      <c r="F246" s="1" t="s">
        <v>1476</v>
      </c>
      <c r="G246" s="1"/>
      <c r="H246" s="1"/>
      <c r="I246" s="1"/>
      <c r="J246" s="1"/>
      <c r="K246" s="1"/>
    </row>
    <row r="247" spans="1:11" ht="14.25" hidden="1" customHeight="1" x14ac:dyDescent="0.25">
      <c r="A247" s="1" t="s">
        <v>2019</v>
      </c>
      <c r="B247" s="1"/>
      <c r="C247" s="1"/>
      <c r="D247" s="1"/>
      <c r="E247" s="1"/>
      <c r="F247" s="1" t="s">
        <v>1477</v>
      </c>
      <c r="G247" s="1"/>
      <c r="H247" s="1"/>
      <c r="I247" s="1"/>
      <c r="J247" s="1"/>
      <c r="K247" s="1"/>
    </row>
    <row r="248" spans="1:11" ht="14.25" hidden="1" customHeight="1" x14ac:dyDescent="0.25">
      <c r="A248" s="1" t="s">
        <v>2020</v>
      </c>
      <c r="B248" s="1"/>
      <c r="C248" s="1"/>
      <c r="D248" s="1"/>
      <c r="E248" s="1"/>
      <c r="F248" s="1" t="s">
        <v>1478</v>
      </c>
      <c r="G248" s="1"/>
      <c r="H248" s="1"/>
      <c r="I248" s="1"/>
      <c r="J248" s="1"/>
      <c r="K248" s="1"/>
    </row>
    <row r="249" spans="1:11" ht="14.25" hidden="1" customHeight="1" x14ac:dyDescent="0.25">
      <c r="A249" s="1" t="s">
        <v>2021</v>
      </c>
      <c r="B249" s="1"/>
      <c r="C249" s="1"/>
      <c r="D249" s="1"/>
      <c r="E249" s="1"/>
      <c r="F249" s="1" t="s">
        <v>1479</v>
      </c>
      <c r="G249" s="1"/>
      <c r="H249" s="1"/>
      <c r="I249" s="1"/>
      <c r="J249" s="1"/>
      <c r="K249" s="1"/>
    </row>
    <row r="250" spans="1:11" ht="14.25" hidden="1" customHeight="1" x14ac:dyDescent="0.25">
      <c r="A250" s="1" t="s">
        <v>2022</v>
      </c>
      <c r="B250" s="1"/>
      <c r="C250" s="1"/>
      <c r="D250" s="1"/>
      <c r="E250" s="1"/>
      <c r="F250" s="1" t="s">
        <v>1480</v>
      </c>
      <c r="G250" s="1"/>
      <c r="H250" s="1"/>
      <c r="I250" s="1"/>
      <c r="J250" s="1"/>
      <c r="K250" s="1"/>
    </row>
    <row r="251" spans="1:11" ht="14.25" hidden="1" customHeight="1" x14ac:dyDescent="0.25">
      <c r="A251" s="1" t="s">
        <v>2023</v>
      </c>
      <c r="B251" s="1"/>
      <c r="C251" s="1"/>
      <c r="D251" s="1"/>
      <c r="E251" s="1"/>
      <c r="F251" s="1" t="s">
        <v>1481</v>
      </c>
      <c r="G251" s="1"/>
      <c r="H251" s="1"/>
      <c r="I251" s="1"/>
      <c r="J251" s="1"/>
      <c r="K251" s="1"/>
    </row>
    <row r="252" spans="1:11" ht="14.25" hidden="1" customHeight="1" x14ac:dyDescent="0.25">
      <c r="A252" s="1" t="s">
        <v>2024</v>
      </c>
      <c r="B252" s="1"/>
      <c r="C252" s="1"/>
      <c r="D252" s="1"/>
      <c r="E252" s="1"/>
      <c r="F252" s="1" t="s">
        <v>1482</v>
      </c>
      <c r="G252" s="1"/>
      <c r="H252" s="1"/>
      <c r="I252" s="1"/>
      <c r="J252" s="1"/>
      <c r="K252" s="1"/>
    </row>
    <row r="253" spans="1:11" ht="14.25" hidden="1" customHeight="1" x14ac:dyDescent="0.25">
      <c r="A253" s="1" t="s">
        <v>2025</v>
      </c>
      <c r="B253" s="1"/>
      <c r="C253" s="1"/>
      <c r="D253" s="1"/>
      <c r="E253" s="1"/>
      <c r="F253" s="1" t="s">
        <v>1483</v>
      </c>
      <c r="G253" s="1"/>
      <c r="H253" s="1"/>
      <c r="I253" s="1"/>
      <c r="J253" s="1"/>
      <c r="K253" s="1"/>
    </row>
    <row r="254" spans="1:11" ht="14.25" hidden="1" customHeight="1" x14ac:dyDescent="0.25">
      <c r="A254" s="1" t="s">
        <v>2026</v>
      </c>
      <c r="B254" s="1"/>
      <c r="C254" s="1"/>
      <c r="D254" s="1"/>
      <c r="E254" s="1"/>
      <c r="F254" s="1" t="s">
        <v>1484</v>
      </c>
      <c r="G254" s="1"/>
      <c r="H254" s="1"/>
      <c r="I254" s="1"/>
      <c r="J254" s="1"/>
      <c r="K254" s="1"/>
    </row>
    <row r="255" spans="1:11" ht="14.25" hidden="1" customHeight="1" x14ac:dyDescent="0.25">
      <c r="A255" s="1" t="s">
        <v>2027</v>
      </c>
      <c r="B255" s="1"/>
      <c r="C255" s="1"/>
      <c r="D255" s="1"/>
      <c r="E255" s="1"/>
      <c r="F255" s="1" t="s">
        <v>1487</v>
      </c>
      <c r="G255" s="1"/>
      <c r="H255" s="1"/>
      <c r="I255" s="1"/>
      <c r="J255" s="1"/>
      <c r="K255" s="1"/>
    </row>
    <row r="256" spans="1:11" ht="14.25" hidden="1" customHeight="1" x14ac:dyDescent="0.25">
      <c r="A256" s="1" t="s">
        <v>2028</v>
      </c>
      <c r="B256" s="1"/>
      <c r="C256" s="1"/>
      <c r="D256" s="1"/>
      <c r="E256" s="1"/>
      <c r="F256" s="1" t="s">
        <v>1488</v>
      </c>
      <c r="G256" s="1"/>
      <c r="H256" s="1"/>
      <c r="I256" s="1"/>
      <c r="J256" s="1"/>
      <c r="K256" s="1"/>
    </row>
    <row r="257" spans="1:11" ht="14.25" hidden="1" customHeight="1" x14ac:dyDescent="0.25">
      <c r="A257" s="1" t="s">
        <v>2029</v>
      </c>
      <c r="B257" s="1"/>
      <c r="C257" s="1"/>
      <c r="D257" s="1"/>
      <c r="E257" s="1"/>
      <c r="F257" s="1" t="s">
        <v>1489</v>
      </c>
      <c r="G257" s="1"/>
      <c r="H257" s="1"/>
      <c r="I257" s="1"/>
      <c r="J257" s="1"/>
      <c r="K257" s="1"/>
    </row>
    <row r="258" spans="1:11" ht="14.25" hidden="1" customHeight="1" x14ac:dyDescent="0.25">
      <c r="A258" s="1" t="s">
        <v>2030</v>
      </c>
      <c r="B258" s="1"/>
      <c r="C258" s="1"/>
      <c r="D258" s="1"/>
      <c r="E258" s="1"/>
      <c r="F258" s="1" t="s">
        <v>1490</v>
      </c>
      <c r="G258" s="1"/>
      <c r="H258" s="1"/>
      <c r="I258" s="1"/>
      <c r="J258" s="1"/>
      <c r="K258" s="1"/>
    </row>
    <row r="259" spans="1:11" ht="14.25" hidden="1" customHeight="1" x14ac:dyDescent="0.25">
      <c r="A259" s="1" t="s">
        <v>2031</v>
      </c>
      <c r="B259" s="1"/>
      <c r="C259" s="1"/>
      <c r="D259" s="1"/>
      <c r="E259" s="1"/>
      <c r="F259" s="1" t="s">
        <v>1491</v>
      </c>
      <c r="G259" s="1"/>
      <c r="H259" s="1"/>
      <c r="I259" s="1"/>
      <c r="J259" s="1"/>
      <c r="K259" s="1"/>
    </row>
    <row r="260" spans="1:11" ht="14.25" hidden="1" customHeight="1" x14ac:dyDescent="0.25">
      <c r="A260" s="1" t="s">
        <v>2032</v>
      </c>
      <c r="B260" s="1"/>
      <c r="C260" s="1"/>
      <c r="D260" s="1"/>
      <c r="E260" s="1"/>
      <c r="F260" s="1" t="s">
        <v>1492</v>
      </c>
      <c r="G260" s="1"/>
      <c r="H260" s="1"/>
      <c r="I260" s="1"/>
      <c r="J260" s="1"/>
      <c r="K260" s="1"/>
    </row>
    <row r="261" spans="1:11" ht="14.25" hidden="1" customHeight="1" x14ac:dyDescent="0.25">
      <c r="A261" s="1" t="s">
        <v>2033</v>
      </c>
      <c r="B261" s="1"/>
      <c r="C261" s="1"/>
      <c r="D261" s="1"/>
      <c r="E261" s="1"/>
      <c r="F261" s="1" t="s">
        <v>1493</v>
      </c>
      <c r="G261" s="1"/>
      <c r="H261" s="1"/>
      <c r="I261" s="1"/>
      <c r="J261" s="1"/>
      <c r="K261" s="1"/>
    </row>
    <row r="262" spans="1:11" ht="14.25" hidden="1" customHeight="1" x14ac:dyDescent="0.25">
      <c r="A262" s="1" t="s">
        <v>2034</v>
      </c>
      <c r="B262" s="1"/>
      <c r="C262" s="1"/>
      <c r="D262" s="1"/>
      <c r="E262" s="1"/>
      <c r="F262" s="1" t="s">
        <v>1494</v>
      </c>
      <c r="G262" s="1"/>
      <c r="H262" s="1"/>
      <c r="I262" s="1"/>
      <c r="J262" s="1"/>
      <c r="K262" s="1"/>
    </row>
    <row r="263" spans="1:11" ht="14.25" hidden="1" customHeight="1" x14ac:dyDescent="0.25">
      <c r="A263" s="1" t="s">
        <v>2035</v>
      </c>
      <c r="B263" s="1"/>
      <c r="C263" s="1"/>
      <c r="D263" s="1"/>
      <c r="E263" s="1"/>
      <c r="F263" s="1" t="s">
        <v>1495</v>
      </c>
      <c r="G263" s="1"/>
      <c r="H263" s="1"/>
      <c r="I263" s="1"/>
      <c r="J263" s="1"/>
      <c r="K263" s="1"/>
    </row>
    <row r="264" spans="1:11" ht="14.25" hidden="1" customHeight="1" x14ac:dyDescent="0.25">
      <c r="A264" s="1" t="s">
        <v>2036</v>
      </c>
      <c r="B264" s="1"/>
      <c r="C264" s="1"/>
      <c r="D264" s="1"/>
      <c r="E264" s="1"/>
      <c r="F264" s="1" t="s">
        <v>1496</v>
      </c>
      <c r="G264" s="1"/>
      <c r="H264" s="1"/>
      <c r="I264" s="1"/>
      <c r="J264" s="1"/>
      <c r="K264" s="1"/>
    </row>
    <row r="265" spans="1:11" ht="14.25" hidden="1" customHeight="1" x14ac:dyDescent="0.25">
      <c r="A265" s="1" t="s">
        <v>2037</v>
      </c>
      <c r="B265" s="1"/>
      <c r="C265" s="1"/>
      <c r="D265" s="1"/>
      <c r="E265" s="1"/>
      <c r="F265" s="1" t="s">
        <v>1497</v>
      </c>
      <c r="G265" s="1"/>
      <c r="H265" s="1"/>
      <c r="I265" s="1"/>
      <c r="J265" s="1"/>
      <c r="K265" s="1"/>
    </row>
    <row r="266" spans="1:11" ht="14.25" hidden="1" customHeight="1" x14ac:dyDescent="0.25">
      <c r="A266" s="1" t="s">
        <v>2038</v>
      </c>
      <c r="B266" s="1"/>
      <c r="C266" s="1"/>
      <c r="D266" s="1"/>
      <c r="E266" s="1"/>
      <c r="F266" s="1" t="s">
        <v>1498</v>
      </c>
      <c r="G266" s="1"/>
      <c r="H266" s="1"/>
      <c r="I266" s="1"/>
      <c r="J266" s="1"/>
      <c r="K266" s="1"/>
    </row>
    <row r="267" spans="1:11" ht="14.25" hidden="1" customHeight="1" x14ac:dyDescent="0.25">
      <c r="A267" s="1" t="s">
        <v>2039</v>
      </c>
      <c r="B267" s="1"/>
      <c r="C267" s="1"/>
      <c r="D267" s="1"/>
      <c r="E267" s="1"/>
      <c r="F267" s="1" t="s">
        <v>1499</v>
      </c>
      <c r="G267" s="1"/>
      <c r="H267" s="1"/>
      <c r="I267" s="1"/>
      <c r="J267" s="1"/>
      <c r="K267" s="1"/>
    </row>
    <row r="268" spans="1:11" ht="14.25" hidden="1" customHeight="1" x14ac:dyDescent="0.25">
      <c r="A268" s="1" t="s">
        <v>2040</v>
      </c>
      <c r="B268" s="1"/>
      <c r="C268" s="1"/>
      <c r="D268" s="1"/>
      <c r="E268" s="1"/>
      <c r="F268" s="1" t="s">
        <v>1500</v>
      </c>
      <c r="G268" s="1"/>
      <c r="H268" s="1"/>
      <c r="I268" s="1"/>
      <c r="J268" s="1"/>
      <c r="K268" s="1"/>
    </row>
    <row r="269" spans="1:11" ht="14.25" hidden="1" customHeight="1" x14ac:dyDescent="0.25">
      <c r="A269" s="1" t="s">
        <v>2041</v>
      </c>
      <c r="B269" s="1"/>
      <c r="C269" s="1"/>
      <c r="D269" s="1"/>
      <c r="E269" s="1"/>
      <c r="F269" s="1" t="s">
        <v>1501</v>
      </c>
      <c r="G269" s="1"/>
      <c r="H269" s="1"/>
      <c r="I269" s="1"/>
      <c r="J269" s="1"/>
      <c r="K269" s="1"/>
    </row>
    <row r="270" spans="1:11" ht="14.25" hidden="1" customHeight="1" x14ac:dyDescent="0.25">
      <c r="A270" s="1" t="s">
        <v>2042</v>
      </c>
      <c r="B270" s="1"/>
      <c r="C270" s="1"/>
      <c r="D270" s="1"/>
      <c r="E270" s="1"/>
      <c r="F270" s="1" t="s">
        <v>1502</v>
      </c>
      <c r="G270" s="1"/>
      <c r="H270" s="1"/>
      <c r="I270" s="1"/>
      <c r="J270" s="1"/>
      <c r="K270" s="1"/>
    </row>
    <row r="271" spans="1:11" ht="14.25" hidden="1" customHeight="1" x14ac:dyDescent="0.25">
      <c r="A271" s="1" t="s">
        <v>2043</v>
      </c>
      <c r="B271" s="1"/>
      <c r="C271" s="1"/>
      <c r="D271" s="1"/>
      <c r="E271" s="1"/>
      <c r="F271" s="1" t="s">
        <v>1503</v>
      </c>
      <c r="G271" s="1"/>
      <c r="H271" s="1"/>
      <c r="I271" s="1"/>
      <c r="J271" s="1"/>
      <c r="K271" s="1"/>
    </row>
    <row r="272" spans="1:11" ht="14.25" hidden="1" customHeight="1" x14ac:dyDescent="0.25">
      <c r="A272" s="1" t="s">
        <v>2044</v>
      </c>
      <c r="B272" s="1"/>
      <c r="C272" s="1"/>
      <c r="D272" s="1"/>
      <c r="E272" s="1"/>
      <c r="F272" s="1" t="s">
        <v>1504</v>
      </c>
      <c r="G272" s="1"/>
      <c r="H272" s="1"/>
      <c r="I272" s="1"/>
      <c r="J272" s="1"/>
      <c r="K272" s="1"/>
    </row>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K272" xr:uid="{00000000-0009-0000-0000-000009000000}">
    <filterColumn colId="0">
      <filters>
        <filter val="DEER Metal Framed Window"/>
        <filter val="DEER Skylight"/>
      </filters>
    </filterColumn>
    <sortState xmlns:xlrd2="http://schemas.microsoft.com/office/spreadsheetml/2017/richdata2" ref="A3:K272">
      <sortCondition ref="B3:B272"/>
    </sortState>
  </autoFilter>
  <dataValidations count="1">
    <dataValidation type="list" allowBlank="1" showErrorMessage="1" sqref="A164" xr:uid="{00000000-0002-0000-0900-000006000000}">
      <formula1>$A$4:$A$193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ErrorMessage="1" xr:uid="{00000000-0002-0000-0900-000000000000}">
          <x14:formula1>
            <xm:f>Lookups!$D$5:$D$26</xm:f>
          </x14:formula1>
          <xm:sqref>C4:C19 C21:C28 C43:C50 C59:C64 C66:C149 C162:C164 C166:C176 C180:C185 C187:C191 C195:C199 C201:C206 C208:C211 C218:C272</xm:sqref>
        </x14:dataValidation>
        <x14:dataValidation type="list" allowBlank="1" xr:uid="{00000000-0002-0000-0900-000001000000}">
          <x14:formula1>
            <xm:f>Materials!$A$4:$A$1125</xm:f>
          </x14:formula1>
          <xm:sqref>F4:K19 H20:K20 D4:D28 F21:K28 F36:H41 H42:K42 D36:D50 F43:K50 F59:I60 F62:I63 H65:K65 F66:K93 G94 I94:K94 F95:K114 I115:K115 D59:D149 F116:K149 D162:D163 H162:K163 F164 G165 G166:K167 D165:D176 F168:K176 F180:K181 F182 H182:K182 F183:K184 F185 H185:K186 D180:D191 F187:K191 H194:K194 D194:D199 F195:K199 D201:D206 F201:K206 F208:K211 H212:K217 D208:D272 F218:K272</xm:sqref>
        </x14:dataValidation>
        <x14:dataValidation type="list" allowBlank="1" showErrorMessage="1" xr:uid="{00000000-0002-0000-0900-000002000000}">
          <x14:formula1>
            <xm:f>Lookups!$D$5:$D$27</xm:f>
          </x14:formula1>
          <xm:sqref>C165</xm:sqref>
        </x14:dataValidation>
        <x14:dataValidation type="list" allowBlank="1" showErrorMessage="1" xr:uid="{00000000-0002-0000-0900-000003000000}">
          <x14:formula1>
            <xm:f>Lookups!$B$5:$B$29</xm:f>
          </x14:formula1>
          <xm:sqref>B4:B272</xm:sqref>
        </x14:dataValidation>
        <x14:dataValidation type="list" allowBlank="1" xr:uid="{00000000-0002-0000-0900-000004000000}">
          <x14:formula1>
            <xm:f>Materials!$A$4:$A$1174</xm:f>
          </x14:formula1>
          <xm:sqref>E4:E272</xm:sqref>
        </x14:dataValidation>
        <x14:dataValidation type="list" allowBlank="1" xr:uid="{00000000-0002-0000-0900-000005000000}">
          <x14:formula1>
            <xm:f>Materials!$A$4:$A$1168</xm:f>
          </x14:formula1>
          <xm:sqref>F29:K35 I36:K41 F51:K58 J59:K60 F61:K61 J62:K63 F64:K64 F150:K161 F162:F163 F177:K179 F192:K193 F194 F200:K200 F207:K207 F212:F217</xm:sqref>
        </x14:dataValidation>
        <x14:dataValidation type="list" allowBlank="1" xr:uid="{00000000-0002-0000-0900-000007000000}">
          <x14:formula1>
            <xm:f>Materials!$A$4:$A$1169</xm:f>
          </x14:formula1>
          <xm:sqref>G20 G42 G65 G162:G163 G182 G185:G186 G194 G212:G217</xm:sqref>
        </x14:dataValidation>
        <x14:dataValidation type="list" allowBlank="1" xr:uid="{00000000-0002-0000-0900-000008000000}">
          <x14:formula1>
            <xm:f>Materials!$A$4:$A$1175</xm:f>
          </x14:formula1>
          <xm:sqref>F20 F42 F65 F186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O412"/>
  <sheetViews>
    <sheetView workbookViewId="0">
      <pane xSplit="3" ySplit="3" topLeftCell="AB4" activePane="bottomRight" state="frozen"/>
      <selection pane="topRight" activeCell="D1" sqref="D1"/>
      <selection pane="bottomLeft" activeCell="A4" sqref="A4"/>
      <selection pane="bottomRight" activeCell="B5" sqref="B5:B31"/>
    </sheetView>
  </sheetViews>
  <sheetFormatPr defaultColWidth="14.42578125" defaultRowHeight="15" customHeight="1" x14ac:dyDescent="0.25"/>
  <cols>
    <col min="1" max="1" width="18.85546875" customWidth="1"/>
    <col min="2" max="2" width="26.28515625" customWidth="1"/>
    <col min="3" max="3" width="22.28515625" customWidth="1"/>
    <col min="4" max="4" width="16.140625" customWidth="1"/>
    <col min="5" max="5" width="26" customWidth="1"/>
    <col min="6" max="6" width="22" customWidth="1"/>
    <col min="7" max="7" width="21.28515625" customWidth="1"/>
    <col min="8" max="8" width="19.5703125" customWidth="1"/>
    <col min="9" max="9" width="25.5703125" customWidth="1"/>
    <col min="10" max="10" width="21.5703125" customWidth="1"/>
    <col min="11" max="11" width="19.85546875" customWidth="1"/>
    <col min="12" max="12" width="31.42578125" customWidth="1"/>
    <col min="13" max="13" width="30.28515625" customWidth="1"/>
    <col min="14" max="14" width="16" customWidth="1"/>
    <col min="15" max="15" width="20.28515625" customWidth="1"/>
    <col min="16" max="16" width="18.85546875" customWidth="1"/>
    <col min="17" max="17" width="21" customWidth="1"/>
    <col min="18" max="18" width="21.7109375" customWidth="1"/>
    <col min="19" max="19" width="23.5703125" customWidth="1"/>
    <col min="20" max="20" width="33.42578125" customWidth="1"/>
    <col min="21" max="21" width="17.140625" customWidth="1"/>
    <col min="22" max="22" width="21.28515625" customWidth="1"/>
    <col min="23" max="23" width="18.140625" customWidth="1"/>
    <col min="24" max="24" width="25.42578125" customWidth="1"/>
    <col min="25" max="25" width="15.7109375" customWidth="1"/>
    <col min="26" max="27" width="37" customWidth="1"/>
    <col min="28" max="28" width="20.140625" customWidth="1"/>
    <col min="29" max="29" width="15.140625" customWidth="1"/>
    <col min="30" max="30" width="26.5703125" customWidth="1"/>
    <col min="31" max="31" width="15.7109375" customWidth="1"/>
    <col min="32" max="32" width="28.140625" customWidth="1"/>
    <col min="33" max="33" width="24.140625" customWidth="1"/>
    <col min="34" max="34" width="24.28515625" customWidth="1"/>
    <col min="35" max="35" width="24.42578125" customWidth="1"/>
    <col min="36" max="36" width="20.5703125" customWidth="1"/>
    <col min="37" max="37" width="19.140625" customWidth="1"/>
    <col min="38" max="38" width="13.85546875" customWidth="1"/>
    <col min="39" max="39" width="13.5703125" customWidth="1"/>
    <col min="40" max="41" width="28.140625" customWidth="1"/>
  </cols>
  <sheetData>
    <row r="1" spans="1:41" ht="14.25" customHeight="1" x14ac:dyDescent="0.25">
      <c r="A1" s="33" t="s">
        <v>2045</v>
      </c>
      <c r="B1" s="33"/>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5"/>
      <c r="AM1" s="35"/>
      <c r="AN1" s="35"/>
    </row>
    <row r="2" spans="1:41" ht="14.25" customHeight="1" x14ac:dyDescent="0.25">
      <c r="A2" s="33"/>
      <c r="B2" s="33"/>
      <c r="C2" s="34"/>
      <c r="D2" s="34"/>
      <c r="E2" s="34" t="s">
        <v>2046</v>
      </c>
      <c r="F2" s="34"/>
      <c r="G2" s="34"/>
      <c r="H2" s="34"/>
      <c r="I2" s="34"/>
      <c r="J2" s="34"/>
      <c r="K2" s="34" t="s">
        <v>2047</v>
      </c>
      <c r="L2" s="34"/>
      <c r="M2" s="34"/>
      <c r="N2" s="34" t="s">
        <v>2048</v>
      </c>
      <c r="O2" s="34"/>
      <c r="P2" s="34"/>
      <c r="Q2" s="34"/>
      <c r="R2" s="34"/>
      <c r="S2" s="34"/>
      <c r="T2" s="34" t="s">
        <v>2049</v>
      </c>
      <c r="U2" s="34"/>
      <c r="V2" s="34"/>
      <c r="W2" s="34"/>
      <c r="X2" s="34"/>
      <c r="Y2" s="34"/>
      <c r="Z2" s="34"/>
      <c r="AA2" s="34"/>
      <c r="AB2" s="34"/>
      <c r="AC2" s="34"/>
      <c r="AD2" s="34"/>
      <c r="AE2" s="34"/>
      <c r="AF2" s="34"/>
      <c r="AG2" s="34"/>
      <c r="AH2" s="34" t="s">
        <v>2050</v>
      </c>
      <c r="AI2" s="34"/>
      <c r="AJ2" s="34"/>
      <c r="AK2" s="34" t="s">
        <v>2051</v>
      </c>
      <c r="AL2" s="34"/>
      <c r="AM2" s="34"/>
      <c r="AN2" s="34"/>
      <c r="AO2" s="1"/>
    </row>
    <row r="3" spans="1:41" ht="85.5" customHeight="1" x14ac:dyDescent="0.25">
      <c r="A3" s="36" t="s">
        <v>11</v>
      </c>
      <c r="B3" s="36" t="s">
        <v>12</v>
      </c>
      <c r="C3" s="37" t="s">
        <v>2052</v>
      </c>
      <c r="D3" s="37" t="s">
        <v>2053</v>
      </c>
      <c r="E3" s="37" t="s">
        <v>2054</v>
      </c>
      <c r="F3" s="37" t="s">
        <v>2055</v>
      </c>
      <c r="G3" s="37" t="s">
        <v>2056</v>
      </c>
      <c r="H3" s="37" t="s">
        <v>2057</v>
      </c>
      <c r="I3" s="37" t="s">
        <v>2058</v>
      </c>
      <c r="J3" s="37" t="s">
        <v>2059</v>
      </c>
      <c r="K3" s="37" t="s">
        <v>2060</v>
      </c>
      <c r="L3" s="37" t="s">
        <v>2061</v>
      </c>
      <c r="M3" s="37" t="s">
        <v>2062</v>
      </c>
      <c r="N3" s="37" t="s">
        <v>2063</v>
      </c>
      <c r="O3" s="37" t="s">
        <v>2064</v>
      </c>
      <c r="P3" s="37" t="s">
        <v>2065</v>
      </c>
      <c r="Q3" s="37" t="s">
        <v>2066</v>
      </c>
      <c r="R3" s="37" t="s">
        <v>2067</v>
      </c>
      <c r="S3" s="37" t="s">
        <v>2068</v>
      </c>
      <c r="T3" s="37" t="s">
        <v>2069</v>
      </c>
      <c r="U3" s="37" t="s">
        <v>2070</v>
      </c>
      <c r="V3" s="37" t="s">
        <v>2071</v>
      </c>
      <c r="W3" s="37" t="s">
        <v>2072</v>
      </c>
      <c r="X3" s="37" t="s">
        <v>2073</v>
      </c>
      <c r="Y3" s="37" t="s">
        <v>2074</v>
      </c>
      <c r="Z3" s="37" t="s">
        <v>2075</v>
      </c>
      <c r="AA3" s="37" t="s">
        <v>2076</v>
      </c>
      <c r="AB3" s="37" t="s">
        <v>2077</v>
      </c>
      <c r="AC3" s="37" t="s">
        <v>2078</v>
      </c>
      <c r="AD3" s="37" t="s">
        <v>2079</v>
      </c>
      <c r="AE3" s="37" t="s">
        <v>2080</v>
      </c>
      <c r="AF3" s="37" t="s">
        <v>2081</v>
      </c>
      <c r="AG3" s="37" t="s">
        <v>2082</v>
      </c>
      <c r="AH3" s="37" t="s">
        <v>2083</v>
      </c>
      <c r="AI3" s="37" t="s">
        <v>2084</v>
      </c>
      <c r="AJ3" s="37" t="s">
        <v>2085</v>
      </c>
      <c r="AK3" s="37" t="s">
        <v>2086</v>
      </c>
      <c r="AL3" s="37" t="s">
        <v>2087</v>
      </c>
      <c r="AM3" s="37" t="s">
        <v>2088</v>
      </c>
      <c r="AN3" s="37" t="s">
        <v>2089</v>
      </c>
      <c r="AO3" s="37" t="s">
        <v>2</v>
      </c>
    </row>
    <row r="4" spans="1:41" ht="15.75" customHeight="1" x14ac:dyDescent="0.25">
      <c r="A4" s="119" t="s">
        <v>3569</v>
      </c>
      <c r="B4" s="33" t="s">
        <v>109</v>
      </c>
      <c r="C4" s="34" t="s">
        <v>472</v>
      </c>
      <c r="D4" s="34" t="s">
        <v>2090</v>
      </c>
      <c r="E4" s="34"/>
      <c r="F4" s="34" t="s">
        <v>2091</v>
      </c>
      <c r="G4" s="34"/>
      <c r="H4" s="34" t="s">
        <v>2091</v>
      </c>
      <c r="I4" s="34"/>
      <c r="J4" s="34" t="s">
        <v>2091</v>
      </c>
      <c r="K4" s="34"/>
      <c r="L4" s="34" t="s">
        <v>1968</v>
      </c>
      <c r="M4" s="34"/>
      <c r="N4" s="34"/>
      <c r="O4" s="34"/>
      <c r="P4" s="34"/>
      <c r="Q4" s="34"/>
      <c r="R4" s="34"/>
      <c r="S4" s="34"/>
      <c r="T4" s="34"/>
      <c r="U4" s="34"/>
      <c r="V4" s="34"/>
      <c r="W4" s="34"/>
      <c r="X4" s="34"/>
      <c r="Y4" s="34"/>
      <c r="Z4" s="1"/>
      <c r="AA4" s="33"/>
      <c r="AB4" s="33"/>
      <c r="AC4" s="34"/>
      <c r="AD4" s="34"/>
      <c r="AE4" s="34"/>
      <c r="AF4" s="34"/>
      <c r="AG4" s="34"/>
      <c r="AH4" s="34"/>
      <c r="AI4" s="34"/>
      <c r="AJ4" s="34"/>
      <c r="AK4" s="34"/>
      <c r="AL4" s="34"/>
      <c r="AM4" s="34"/>
      <c r="AN4" s="34"/>
      <c r="AO4" s="1"/>
    </row>
    <row r="5" spans="1:41" ht="15.75" customHeight="1" x14ac:dyDescent="0.25">
      <c r="A5" s="119" t="s">
        <v>3569</v>
      </c>
      <c r="B5" s="33" t="s">
        <v>110</v>
      </c>
      <c r="C5" s="34"/>
      <c r="D5" s="34" t="s">
        <v>2090</v>
      </c>
      <c r="E5" s="34" t="s">
        <v>1779</v>
      </c>
      <c r="F5" s="34" t="s">
        <v>2091</v>
      </c>
      <c r="G5" s="34" t="s">
        <v>1779</v>
      </c>
      <c r="H5" s="34" t="s">
        <v>2091</v>
      </c>
      <c r="I5" s="34" t="s">
        <v>1788</v>
      </c>
      <c r="J5" s="34" t="s">
        <v>2091</v>
      </c>
      <c r="K5" s="34" t="s">
        <v>1983</v>
      </c>
      <c r="L5" s="34" t="s">
        <v>1950</v>
      </c>
      <c r="M5" s="34" t="s">
        <v>1950</v>
      </c>
      <c r="N5" s="34" t="s">
        <v>1779</v>
      </c>
      <c r="O5" s="34" t="s">
        <v>2091</v>
      </c>
      <c r="P5" s="34" t="s">
        <v>1949</v>
      </c>
      <c r="Q5" s="34" t="s">
        <v>2091</v>
      </c>
      <c r="R5" s="34"/>
      <c r="S5" s="34" t="s">
        <v>2091</v>
      </c>
      <c r="T5" s="34" t="s">
        <v>1928</v>
      </c>
      <c r="U5" s="34" t="s">
        <v>2091</v>
      </c>
      <c r="V5" s="34" t="s">
        <v>1928</v>
      </c>
      <c r="W5" s="34" t="s">
        <v>2091</v>
      </c>
      <c r="X5" s="34" t="s">
        <v>1774</v>
      </c>
      <c r="Y5" s="34" t="s">
        <v>2091</v>
      </c>
      <c r="Z5" s="1" t="s">
        <v>2092</v>
      </c>
      <c r="AA5" s="33" t="s">
        <v>2091</v>
      </c>
      <c r="AB5" s="33" t="s">
        <v>2093</v>
      </c>
      <c r="AC5" s="34" t="s">
        <v>2091</v>
      </c>
      <c r="AD5" s="34" t="s">
        <v>1990</v>
      </c>
      <c r="AE5" s="34" t="s">
        <v>2091</v>
      </c>
      <c r="AF5" s="34" t="s">
        <v>1986</v>
      </c>
      <c r="AG5" s="34" t="s">
        <v>1986</v>
      </c>
      <c r="AH5" s="34" t="s">
        <v>1986</v>
      </c>
      <c r="AI5" s="34" t="s">
        <v>1986</v>
      </c>
      <c r="AJ5" s="34" t="s">
        <v>1969</v>
      </c>
      <c r="AK5" s="34"/>
      <c r="AL5" s="34"/>
      <c r="AM5" s="34"/>
      <c r="AN5" s="34" t="s">
        <v>1977</v>
      </c>
      <c r="AO5" s="1" t="s">
        <v>2094</v>
      </c>
    </row>
    <row r="6" spans="1:41" ht="15.75" customHeight="1" x14ac:dyDescent="0.25">
      <c r="A6" s="119" t="s">
        <v>3569</v>
      </c>
      <c r="B6" s="33" t="s">
        <v>128</v>
      </c>
      <c r="C6" s="34"/>
      <c r="D6" s="34" t="s">
        <v>2090</v>
      </c>
      <c r="E6" s="34" t="s">
        <v>1779</v>
      </c>
      <c r="F6" s="34" t="s">
        <v>2091</v>
      </c>
      <c r="G6" s="34" t="s">
        <v>1779</v>
      </c>
      <c r="H6" s="34" t="s">
        <v>2091</v>
      </c>
      <c r="I6" s="34" t="s">
        <v>1779</v>
      </c>
      <c r="J6" s="34" t="s">
        <v>2091</v>
      </c>
      <c r="K6" s="34" t="s">
        <v>1983</v>
      </c>
      <c r="L6" s="34" t="s">
        <v>1950</v>
      </c>
      <c r="M6" s="34" t="s">
        <v>1950</v>
      </c>
      <c r="N6" s="34" t="s">
        <v>1779</v>
      </c>
      <c r="O6" s="34" t="s">
        <v>2091</v>
      </c>
      <c r="P6" s="34" t="s">
        <v>1949</v>
      </c>
      <c r="Q6" s="34" t="s">
        <v>2091</v>
      </c>
      <c r="R6" s="34"/>
      <c r="S6" s="34" t="s">
        <v>2091</v>
      </c>
      <c r="T6" s="34" t="s">
        <v>1928</v>
      </c>
      <c r="U6" s="34" t="s">
        <v>2091</v>
      </c>
      <c r="V6" s="34" t="s">
        <v>1928</v>
      </c>
      <c r="W6" s="34" t="s">
        <v>2091</v>
      </c>
      <c r="X6" s="34" t="s">
        <v>1774</v>
      </c>
      <c r="Y6" s="34" t="s">
        <v>2091</v>
      </c>
      <c r="Z6" s="1" t="s">
        <v>2092</v>
      </c>
      <c r="AA6" s="33" t="s">
        <v>2091</v>
      </c>
      <c r="AB6" s="33" t="s">
        <v>2093</v>
      </c>
      <c r="AC6" s="34" t="s">
        <v>2091</v>
      </c>
      <c r="AD6" s="34" t="s">
        <v>1990</v>
      </c>
      <c r="AE6" s="34" t="s">
        <v>2091</v>
      </c>
      <c r="AF6" s="34" t="s">
        <v>1986</v>
      </c>
      <c r="AG6" s="34" t="s">
        <v>1986</v>
      </c>
      <c r="AH6" s="34" t="s">
        <v>1986</v>
      </c>
      <c r="AI6" s="34" t="s">
        <v>1986</v>
      </c>
      <c r="AJ6" s="34" t="s">
        <v>1969</v>
      </c>
      <c r="AK6" s="34"/>
      <c r="AL6" s="34"/>
      <c r="AM6" s="34"/>
      <c r="AN6" s="34" t="s">
        <v>1977</v>
      </c>
      <c r="AO6" s="1"/>
    </row>
    <row r="7" spans="1:41" ht="15.75" customHeight="1" x14ac:dyDescent="0.25">
      <c r="A7" s="119" t="s">
        <v>3569</v>
      </c>
      <c r="B7" s="33" t="s">
        <v>146</v>
      </c>
      <c r="C7" s="34"/>
      <c r="D7" s="34" t="s">
        <v>2090</v>
      </c>
      <c r="E7" s="34" t="s">
        <v>1761</v>
      </c>
      <c r="F7" s="34" t="s">
        <v>2091</v>
      </c>
      <c r="G7" s="34" t="s">
        <v>1779</v>
      </c>
      <c r="H7" s="34" t="s">
        <v>2091</v>
      </c>
      <c r="I7" s="34" t="s">
        <v>1761</v>
      </c>
      <c r="J7" s="34" t="s">
        <v>2091</v>
      </c>
      <c r="K7" s="34" t="s">
        <v>1983</v>
      </c>
      <c r="L7" s="34" t="s">
        <v>1950</v>
      </c>
      <c r="M7" s="34" t="s">
        <v>1950</v>
      </c>
      <c r="N7" s="34" t="s">
        <v>1779</v>
      </c>
      <c r="O7" s="34" t="s">
        <v>2091</v>
      </c>
      <c r="P7" s="34" t="s">
        <v>1949</v>
      </c>
      <c r="Q7" s="34" t="s">
        <v>2091</v>
      </c>
      <c r="R7" s="34"/>
      <c r="S7" s="34" t="s">
        <v>2091</v>
      </c>
      <c r="T7" s="34" t="s">
        <v>1928</v>
      </c>
      <c r="U7" s="34" t="s">
        <v>2091</v>
      </c>
      <c r="V7" s="34" t="s">
        <v>1928</v>
      </c>
      <c r="W7" s="34" t="s">
        <v>2091</v>
      </c>
      <c r="X7" s="34" t="s">
        <v>1774</v>
      </c>
      <c r="Y7" s="34" t="s">
        <v>2091</v>
      </c>
      <c r="Z7" s="1" t="s">
        <v>2092</v>
      </c>
      <c r="AA7" s="33" t="s">
        <v>2091</v>
      </c>
      <c r="AB7" s="33" t="s">
        <v>2093</v>
      </c>
      <c r="AC7" s="34" t="s">
        <v>2091</v>
      </c>
      <c r="AD7" s="34" t="s">
        <v>1990</v>
      </c>
      <c r="AE7" s="34" t="s">
        <v>2091</v>
      </c>
      <c r="AF7" s="34" t="s">
        <v>1986</v>
      </c>
      <c r="AG7" s="34" t="s">
        <v>1986</v>
      </c>
      <c r="AH7" s="34" t="s">
        <v>1986</v>
      </c>
      <c r="AI7" s="34" t="s">
        <v>1986</v>
      </c>
      <c r="AJ7" s="34" t="s">
        <v>1969</v>
      </c>
      <c r="AK7" s="34"/>
      <c r="AL7" s="34"/>
      <c r="AM7" s="34"/>
      <c r="AN7" s="34" t="s">
        <v>1977</v>
      </c>
      <c r="AO7" s="1"/>
    </row>
    <row r="8" spans="1:41" ht="15.75" customHeight="1" x14ac:dyDescent="0.25">
      <c r="A8" s="119" t="s">
        <v>3569</v>
      </c>
      <c r="B8" s="33" t="s">
        <v>154</v>
      </c>
      <c r="C8" s="34"/>
      <c r="D8" s="34" t="s">
        <v>2090</v>
      </c>
      <c r="E8" s="34" t="s">
        <v>1761</v>
      </c>
      <c r="F8" s="34" t="s">
        <v>2091</v>
      </c>
      <c r="G8" s="34" t="s">
        <v>1779</v>
      </c>
      <c r="H8" s="34" t="s">
        <v>2091</v>
      </c>
      <c r="I8" s="34" t="s">
        <v>1761</v>
      </c>
      <c r="J8" s="34" t="s">
        <v>2091</v>
      </c>
      <c r="K8" s="34" t="s">
        <v>1983</v>
      </c>
      <c r="L8" s="34" t="s">
        <v>1948</v>
      </c>
      <c r="M8" s="34" t="s">
        <v>1948</v>
      </c>
      <c r="N8" s="34" t="s">
        <v>1779</v>
      </c>
      <c r="O8" s="34" t="s">
        <v>2091</v>
      </c>
      <c r="P8" s="34" t="s">
        <v>1949</v>
      </c>
      <c r="Q8" s="34" t="s">
        <v>2091</v>
      </c>
      <c r="R8" s="34"/>
      <c r="S8" s="34" t="s">
        <v>2091</v>
      </c>
      <c r="T8" s="34" t="s">
        <v>1928</v>
      </c>
      <c r="U8" s="34" t="s">
        <v>2091</v>
      </c>
      <c r="V8" s="34" t="s">
        <v>1928</v>
      </c>
      <c r="W8" s="34" t="s">
        <v>2091</v>
      </c>
      <c r="X8" s="34" t="s">
        <v>1774</v>
      </c>
      <c r="Y8" s="34" t="s">
        <v>2091</v>
      </c>
      <c r="Z8" s="1" t="s">
        <v>2092</v>
      </c>
      <c r="AA8" s="33" t="s">
        <v>2091</v>
      </c>
      <c r="AB8" s="33" t="s">
        <v>2093</v>
      </c>
      <c r="AC8" s="34" t="s">
        <v>2091</v>
      </c>
      <c r="AD8" s="34" t="s">
        <v>1990</v>
      </c>
      <c r="AE8" s="34" t="s">
        <v>2091</v>
      </c>
      <c r="AF8" s="34" t="s">
        <v>1986</v>
      </c>
      <c r="AG8" s="34" t="s">
        <v>1986</v>
      </c>
      <c r="AH8" s="34" t="s">
        <v>1986</v>
      </c>
      <c r="AI8" s="34" t="s">
        <v>1986</v>
      </c>
      <c r="AJ8" s="34" t="s">
        <v>1969</v>
      </c>
      <c r="AK8" s="34"/>
      <c r="AL8" s="34"/>
      <c r="AM8" s="34"/>
      <c r="AN8" s="34" t="s">
        <v>1977</v>
      </c>
      <c r="AO8" s="1"/>
    </row>
    <row r="9" spans="1:41" ht="15.75" customHeight="1" x14ac:dyDescent="0.25">
      <c r="A9" s="119" t="s">
        <v>3569</v>
      </c>
      <c r="B9" s="33" t="s">
        <v>154</v>
      </c>
      <c r="C9" s="34" t="s">
        <v>2095</v>
      </c>
      <c r="D9" s="34" t="s">
        <v>2090</v>
      </c>
      <c r="E9" s="34" t="s">
        <v>1761</v>
      </c>
      <c r="F9" s="34" t="s">
        <v>2091</v>
      </c>
      <c r="G9" s="34" t="s">
        <v>1779</v>
      </c>
      <c r="H9" s="34" t="s">
        <v>2091</v>
      </c>
      <c r="I9" s="34" t="s">
        <v>1788</v>
      </c>
      <c r="J9" s="34" t="s">
        <v>2091</v>
      </c>
      <c r="K9" s="34" t="s">
        <v>1983</v>
      </c>
      <c r="L9" s="34" t="s">
        <v>1952</v>
      </c>
      <c r="M9" s="34" t="s">
        <v>1952</v>
      </c>
      <c r="N9" s="34" t="s">
        <v>1779</v>
      </c>
      <c r="O9" s="34" t="s">
        <v>2091</v>
      </c>
      <c r="P9" s="34" t="s">
        <v>1949</v>
      </c>
      <c r="Q9" s="34" t="s">
        <v>2091</v>
      </c>
      <c r="R9" s="34"/>
      <c r="S9" s="34" t="s">
        <v>2091</v>
      </c>
      <c r="T9" s="34" t="s">
        <v>1928</v>
      </c>
      <c r="U9" s="34" t="s">
        <v>2091</v>
      </c>
      <c r="V9" s="34" t="s">
        <v>1928</v>
      </c>
      <c r="W9" s="34" t="s">
        <v>2091</v>
      </c>
      <c r="X9" s="34"/>
      <c r="Y9" s="34" t="s">
        <v>2091</v>
      </c>
      <c r="Z9" s="1" t="s">
        <v>2092</v>
      </c>
      <c r="AA9" s="33" t="s">
        <v>2091</v>
      </c>
      <c r="AB9" s="33"/>
      <c r="AC9" s="34" t="s">
        <v>2091</v>
      </c>
      <c r="AD9" s="34" t="s">
        <v>1990</v>
      </c>
      <c r="AE9" s="34" t="s">
        <v>2091</v>
      </c>
      <c r="AF9" s="34"/>
      <c r="AG9" s="34"/>
      <c r="AH9" s="34"/>
      <c r="AI9" s="34"/>
      <c r="AJ9" s="34"/>
      <c r="AK9" s="34"/>
      <c r="AL9" s="34"/>
      <c r="AM9" s="34"/>
      <c r="AN9" s="34"/>
      <c r="AO9" s="1"/>
    </row>
    <row r="10" spans="1:41" ht="15.75" customHeight="1" x14ac:dyDescent="0.25">
      <c r="A10" s="119" t="s">
        <v>3569</v>
      </c>
      <c r="B10" s="33" t="s">
        <v>161</v>
      </c>
      <c r="C10" s="34"/>
      <c r="D10" s="34" t="s">
        <v>2090</v>
      </c>
      <c r="E10" s="34" t="s">
        <v>1779</v>
      </c>
      <c r="F10" s="34" t="s">
        <v>2091</v>
      </c>
      <c r="G10" s="34" t="s">
        <v>1779</v>
      </c>
      <c r="H10" s="34" t="s">
        <v>2091</v>
      </c>
      <c r="I10" s="34" t="s">
        <v>1761</v>
      </c>
      <c r="J10" s="34" t="s">
        <v>2091</v>
      </c>
      <c r="K10" s="34" t="s">
        <v>1983</v>
      </c>
      <c r="L10" s="34" t="s">
        <v>1950</v>
      </c>
      <c r="M10" s="34" t="s">
        <v>1950</v>
      </c>
      <c r="N10" s="34" t="s">
        <v>1779</v>
      </c>
      <c r="O10" s="34" t="s">
        <v>2091</v>
      </c>
      <c r="P10" s="34" t="s">
        <v>1949</v>
      </c>
      <c r="Q10" s="34" t="s">
        <v>2091</v>
      </c>
      <c r="R10" s="34"/>
      <c r="S10" s="34" t="s">
        <v>2091</v>
      </c>
      <c r="T10" s="34" t="s">
        <v>1928</v>
      </c>
      <c r="U10" s="34" t="s">
        <v>2091</v>
      </c>
      <c r="V10" s="34" t="s">
        <v>1928</v>
      </c>
      <c r="W10" s="34" t="s">
        <v>2091</v>
      </c>
      <c r="X10" s="34" t="s">
        <v>1774</v>
      </c>
      <c r="Y10" s="34" t="s">
        <v>2091</v>
      </c>
      <c r="Z10" s="1" t="s">
        <v>2092</v>
      </c>
      <c r="AA10" s="33" t="s">
        <v>2091</v>
      </c>
      <c r="AB10" s="33" t="s">
        <v>2093</v>
      </c>
      <c r="AC10" s="34" t="s">
        <v>2091</v>
      </c>
      <c r="AD10" s="34" t="s">
        <v>1990</v>
      </c>
      <c r="AE10" s="34" t="s">
        <v>2091</v>
      </c>
      <c r="AF10" s="34" t="s">
        <v>1986</v>
      </c>
      <c r="AG10" s="34" t="s">
        <v>1986</v>
      </c>
      <c r="AH10" s="34" t="s">
        <v>1986</v>
      </c>
      <c r="AI10" s="34" t="s">
        <v>1986</v>
      </c>
      <c r="AJ10" s="34" t="s">
        <v>1969</v>
      </c>
      <c r="AK10" s="34"/>
      <c r="AL10" s="34"/>
      <c r="AM10" s="34"/>
      <c r="AN10" s="34" t="s">
        <v>1977</v>
      </c>
      <c r="AO10" s="1"/>
    </row>
    <row r="11" spans="1:41" ht="15.75" customHeight="1" x14ac:dyDescent="0.25">
      <c r="A11" s="119" t="s">
        <v>3569</v>
      </c>
      <c r="B11" s="33" t="s">
        <v>173</v>
      </c>
      <c r="C11" s="34"/>
      <c r="D11" s="34" t="s">
        <v>2090</v>
      </c>
      <c r="E11" s="34" t="s">
        <v>1779</v>
      </c>
      <c r="F11" s="34" t="s">
        <v>2091</v>
      </c>
      <c r="G11" s="34" t="s">
        <v>1779</v>
      </c>
      <c r="H11" s="34" t="s">
        <v>2091</v>
      </c>
      <c r="I11" s="34" t="s">
        <v>1788</v>
      </c>
      <c r="J11" s="34" t="s">
        <v>2091</v>
      </c>
      <c r="K11" s="34" t="s">
        <v>1983</v>
      </c>
      <c r="L11" s="34" t="s">
        <v>1950</v>
      </c>
      <c r="M11" s="34" t="s">
        <v>1950</v>
      </c>
      <c r="N11" s="34" t="s">
        <v>1779</v>
      </c>
      <c r="O11" s="34" t="s">
        <v>2091</v>
      </c>
      <c r="P11" s="34" t="s">
        <v>1949</v>
      </c>
      <c r="Q11" s="34" t="s">
        <v>2091</v>
      </c>
      <c r="R11" s="34"/>
      <c r="S11" s="34" t="s">
        <v>2091</v>
      </c>
      <c r="T11" s="34" t="s">
        <v>1928</v>
      </c>
      <c r="U11" s="34" t="s">
        <v>2091</v>
      </c>
      <c r="V11" s="34" t="s">
        <v>1928</v>
      </c>
      <c r="W11" s="34" t="s">
        <v>2091</v>
      </c>
      <c r="X11" s="34" t="s">
        <v>1774</v>
      </c>
      <c r="Y11" s="34" t="s">
        <v>2091</v>
      </c>
      <c r="Z11" s="1" t="s">
        <v>2092</v>
      </c>
      <c r="AA11" s="33" t="s">
        <v>2091</v>
      </c>
      <c r="AB11" s="33" t="s">
        <v>2093</v>
      </c>
      <c r="AC11" s="34" t="s">
        <v>2091</v>
      </c>
      <c r="AD11" s="34" t="s">
        <v>1990</v>
      </c>
      <c r="AE11" s="34" t="s">
        <v>2091</v>
      </c>
      <c r="AF11" s="34" t="s">
        <v>1986</v>
      </c>
      <c r="AG11" s="34" t="s">
        <v>1986</v>
      </c>
      <c r="AH11" s="34" t="s">
        <v>1986</v>
      </c>
      <c r="AI11" s="34" t="s">
        <v>1986</v>
      </c>
      <c r="AJ11" s="34" t="s">
        <v>1969</v>
      </c>
      <c r="AK11" s="34"/>
      <c r="AL11" s="34"/>
      <c r="AM11" s="34"/>
      <c r="AN11" s="34" t="s">
        <v>1977</v>
      </c>
      <c r="AO11" s="1" t="s">
        <v>2099</v>
      </c>
    </row>
    <row r="12" spans="1:41" ht="15.75" customHeight="1" x14ac:dyDescent="0.25">
      <c r="A12" s="119" t="s">
        <v>3569</v>
      </c>
      <c r="B12" s="33" t="s">
        <v>173</v>
      </c>
      <c r="C12" s="34" t="s">
        <v>2096</v>
      </c>
      <c r="D12" s="34" t="s">
        <v>2097</v>
      </c>
      <c r="E12" s="34" t="s">
        <v>1782</v>
      </c>
      <c r="F12" s="34" t="s">
        <v>2098</v>
      </c>
      <c r="G12" s="34" t="s">
        <v>1779</v>
      </c>
      <c r="H12" s="34" t="s">
        <v>2091</v>
      </c>
      <c r="I12" s="34" t="s">
        <v>1788</v>
      </c>
      <c r="J12" s="34" t="s">
        <v>2098</v>
      </c>
      <c r="K12" s="34" t="s">
        <v>1983</v>
      </c>
      <c r="L12" s="34" t="s">
        <v>1948</v>
      </c>
      <c r="M12" s="34" t="s">
        <v>1948</v>
      </c>
      <c r="N12" s="34" t="s">
        <v>1779</v>
      </c>
      <c r="O12" s="34" t="s">
        <v>2091</v>
      </c>
      <c r="P12" s="34" t="s">
        <v>1949</v>
      </c>
      <c r="Q12" s="34" t="s">
        <v>2091</v>
      </c>
      <c r="R12" s="34"/>
      <c r="S12" s="34" t="s">
        <v>2098</v>
      </c>
      <c r="T12" s="34" t="s">
        <v>1928</v>
      </c>
      <c r="U12" s="34" t="s">
        <v>2098</v>
      </c>
      <c r="V12" s="34" t="s">
        <v>1928</v>
      </c>
      <c r="W12" s="34" t="s">
        <v>2098</v>
      </c>
      <c r="X12" s="34" t="s">
        <v>1774</v>
      </c>
      <c r="Y12" s="34" t="s">
        <v>2091</v>
      </c>
      <c r="Z12" s="1" t="s">
        <v>2092</v>
      </c>
      <c r="AA12" s="33" t="s">
        <v>2091</v>
      </c>
      <c r="AB12" s="33" t="s">
        <v>2093</v>
      </c>
      <c r="AC12" s="34" t="s">
        <v>2091</v>
      </c>
      <c r="AD12" s="34" t="s">
        <v>1990</v>
      </c>
      <c r="AE12" s="1" t="s">
        <v>2098</v>
      </c>
      <c r="AF12" s="34" t="s">
        <v>1986</v>
      </c>
      <c r="AG12" s="34" t="s">
        <v>1986</v>
      </c>
      <c r="AH12" s="34" t="s">
        <v>1986</v>
      </c>
      <c r="AI12" s="34" t="s">
        <v>1986</v>
      </c>
      <c r="AJ12" s="34" t="s">
        <v>1969</v>
      </c>
      <c r="AK12" s="34"/>
      <c r="AL12" s="34"/>
      <c r="AM12" s="34"/>
      <c r="AN12" s="34" t="s">
        <v>1977</v>
      </c>
      <c r="AO12" s="1" t="s">
        <v>2099</v>
      </c>
    </row>
    <row r="13" spans="1:41" ht="15.75" customHeight="1" x14ac:dyDescent="0.25">
      <c r="A13" s="119" t="s">
        <v>3569</v>
      </c>
      <c r="B13" s="33" t="s">
        <v>184</v>
      </c>
      <c r="C13" s="34"/>
      <c r="D13" s="34" t="s">
        <v>2090</v>
      </c>
      <c r="E13" s="34" t="s">
        <v>1779</v>
      </c>
      <c r="F13" s="34" t="s">
        <v>2091</v>
      </c>
      <c r="G13" s="34" t="s">
        <v>1779</v>
      </c>
      <c r="H13" s="34" t="s">
        <v>2091</v>
      </c>
      <c r="I13" s="34" t="s">
        <v>1788</v>
      </c>
      <c r="J13" s="34" t="s">
        <v>2091</v>
      </c>
      <c r="K13" s="34" t="s">
        <v>1983</v>
      </c>
      <c r="L13" s="34" t="s">
        <v>1953</v>
      </c>
      <c r="M13" s="34" t="s">
        <v>1953</v>
      </c>
      <c r="N13" s="34" t="s">
        <v>1779</v>
      </c>
      <c r="O13" s="34" t="s">
        <v>2091</v>
      </c>
      <c r="P13" s="34" t="s">
        <v>1949</v>
      </c>
      <c r="Q13" s="34" t="s">
        <v>2091</v>
      </c>
      <c r="R13" s="34"/>
      <c r="S13" s="34" t="s">
        <v>2091</v>
      </c>
      <c r="T13" s="34" t="s">
        <v>1928</v>
      </c>
      <c r="U13" s="34" t="s">
        <v>2091</v>
      </c>
      <c r="V13" s="34" t="s">
        <v>1928</v>
      </c>
      <c r="W13" s="34" t="s">
        <v>2091</v>
      </c>
      <c r="X13" s="34" t="s">
        <v>1774</v>
      </c>
      <c r="Y13" s="34" t="s">
        <v>2091</v>
      </c>
      <c r="Z13" s="1" t="s">
        <v>2092</v>
      </c>
      <c r="AA13" s="33" t="s">
        <v>2091</v>
      </c>
      <c r="AB13" s="33" t="s">
        <v>2093</v>
      </c>
      <c r="AC13" s="34" t="s">
        <v>2091</v>
      </c>
      <c r="AD13" s="34" t="s">
        <v>1990</v>
      </c>
      <c r="AE13" s="34" t="s">
        <v>2091</v>
      </c>
      <c r="AF13" s="34" t="s">
        <v>1986</v>
      </c>
      <c r="AG13" s="34" t="s">
        <v>1986</v>
      </c>
      <c r="AH13" s="34" t="s">
        <v>1986</v>
      </c>
      <c r="AI13" s="34" t="s">
        <v>1986</v>
      </c>
      <c r="AJ13" s="34" t="s">
        <v>1969</v>
      </c>
      <c r="AK13" s="34"/>
      <c r="AL13" s="34"/>
      <c r="AM13" s="34"/>
      <c r="AN13" s="34" t="s">
        <v>1977</v>
      </c>
      <c r="AO13" s="1"/>
    </row>
    <row r="14" spans="1:41" ht="15.75" customHeight="1" x14ac:dyDescent="0.25">
      <c r="A14" s="119" t="s">
        <v>3569</v>
      </c>
      <c r="B14" s="33" t="s">
        <v>191</v>
      </c>
      <c r="C14" s="34"/>
      <c r="D14" s="34" t="s">
        <v>2090</v>
      </c>
      <c r="E14" s="34" t="s">
        <v>1779</v>
      </c>
      <c r="F14" s="34" t="s">
        <v>2091</v>
      </c>
      <c r="G14" s="34" t="s">
        <v>1779</v>
      </c>
      <c r="H14" s="34" t="s">
        <v>2091</v>
      </c>
      <c r="I14" s="34" t="s">
        <v>1779</v>
      </c>
      <c r="J14" s="34" t="s">
        <v>2091</v>
      </c>
      <c r="K14" s="34" t="s">
        <v>1983</v>
      </c>
      <c r="L14" s="34" t="s">
        <v>1953</v>
      </c>
      <c r="M14" s="34" t="s">
        <v>1953</v>
      </c>
      <c r="N14" s="34" t="s">
        <v>1779</v>
      </c>
      <c r="O14" s="34" t="s">
        <v>2091</v>
      </c>
      <c r="P14" s="34" t="s">
        <v>1949</v>
      </c>
      <c r="Q14" s="34" t="s">
        <v>2091</v>
      </c>
      <c r="R14" s="34"/>
      <c r="S14" s="34" t="s">
        <v>2091</v>
      </c>
      <c r="T14" s="34" t="s">
        <v>1928</v>
      </c>
      <c r="U14" s="34" t="s">
        <v>2091</v>
      </c>
      <c r="V14" s="34" t="s">
        <v>1928</v>
      </c>
      <c r="W14" s="34" t="s">
        <v>2091</v>
      </c>
      <c r="X14" s="34" t="s">
        <v>1774</v>
      </c>
      <c r="Y14" s="34" t="s">
        <v>2091</v>
      </c>
      <c r="Z14" s="1" t="s">
        <v>2092</v>
      </c>
      <c r="AA14" s="33" t="s">
        <v>2091</v>
      </c>
      <c r="AB14" s="33" t="s">
        <v>2093</v>
      </c>
      <c r="AC14" s="34" t="s">
        <v>2091</v>
      </c>
      <c r="AD14" s="34" t="s">
        <v>1990</v>
      </c>
      <c r="AE14" s="34" t="s">
        <v>2091</v>
      </c>
      <c r="AF14" s="34" t="s">
        <v>1986</v>
      </c>
      <c r="AG14" s="34" t="s">
        <v>1986</v>
      </c>
      <c r="AH14" s="34" t="s">
        <v>1986</v>
      </c>
      <c r="AI14" s="34" t="s">
        <v>1986</v>
      </c>
      <c r="AJ14" s="34" t="s">
        <v>1969</v>
      </c>
      <c r="AK14" s="34"/>
      <c r="AL14" s="34"/>
      <c r="AM14" s="34"/>
      <c r="AN14" s="34" t="s">
        <v>1977</v>
      </c>
      <c r="AO14" s="1"/>
    </row>
    <row r="15" spans="1:41" ht="15.75" customHeight="1" x14ac:dyDescent="0.25">
      <c r="A15" s="119" t="s">
        <v>3569</v>
      </c>
      <c r="B15" s="33" t="s">
        <v>202</v>
      </c>
      <c r="C15" s="34"/>
      <c r="D15" s="34" t="s">
        <v>2090</v>
      </c>
      <c r="E15" s="34" t="s">
        <v>1779</v>
      </c>
      <c r="F15" s="34" t="s">
        <v>2091</v>
      </c>
      <c r="G15" s="34" t="s">
        <v>1779</v>
      </c>
      <c r="H15" s="34" t="s">
        <v>2091</v>
      </c>
      <c r="I15" s="34" t="s">
        <v>1788</v>
      </c>
      <c r="J15" s="34" t="s">
        <v>2091</v>
      </c>
      <c r="K15" s="34" t="s">
        <v>1983</v>
      </c>
      <c r="L15" s="34" t="s">
        <v>1950</v>
      </c>
      <c r="M15" s="34" t="s">
        <v>1950</v>
      </c>
      <c r="N15" s="34" t="s">
        <v>1779</v>
      </c>
      <c r="O15" s="34" t="s">
        <v>2091</v>
      </c>
      <c r="P15" s="34" t="s">
        <v>1949</v>
      </c>
      <c r="Q15" s="34" t="s">
        <v>2091</v>
      </c>
      <c r="R15" s="34"/>
      <c r="S15" s="34" t="s">
        <v>2091</v>
      </c>
      <c r="T15" s="34" t="s">
        <v>1928</v>
      </c>
      <c r="U15" s="34" t="s">
        <v>2091</v>
      </c>
      <c r="V15" s="34" t="s">
        <v>1928</v>
      </c>
      <c r="W15" s="34" t="s">
        <v>2091</v>
      </c>
      <c r="X15" s="34" t="s">
        <v>1774</v>
      </c>
      <c r="Y15" s="34" t="s">
        <v>2091</v>
      </c>
      <c r="Z15" s="1" t="s">
        <v>2092</v>
      </c>
      <c r="AA15" s="33" t="s">
        <v>2091</v>
      </c>
      <c r="AB15" s="33" t="s">
        <v>2093</v>
      </c>
      <c r="AC15" s="34" t="s">
        <v>2091</v>
      </c>
      <c r="AD15" s="34" t="s">
        <v>1990</v>
      </c>
      <c r="AE15" s="34" t="s">
        <v>2091</v>
      </c>
      <c r="AF15" s="34" t="s">
        <v>1986</v>
      </c>
      <c r="AG15" s="34" t="s">
        <v>1986</v>
      </c>
      <c r="AH15" s="34" t="s">
        <v>1986</v>
      </c>
      <c r="AI15" s="34" t="s">
        <v>1986</v>
      </c>
      <c r="AJ15" s="34" t="s">
        <v>1969</v>
      </c>
      <c r="AK15" s="34"/>
      <c r="AL15" s="34"/>
      <c r="AM15" s="34"/>
      <c r="AN15" s="34" t="s">
        <v>1977</v>
      </c>
      <c r="AO15" s="1"/>
    </row>
    <row r="16" spans="1:41" ht="15.75" customHeight="1" x14ac:dyDescent="0.25">
      <c r="A16" s="119" t="s">
        <v>3569</v>
      </c>
      <c r="B16" s="33" t="s">
        <v>202</v>
      </c>
      <c r="C16" s="34" t="s">
        <v>2100</v>
      </c>
      <c r="D16" s="34" t="s">
        <v>2097</v>
      </c>
      <c r="E16" s="34" t="s">
        <v>1782</v>
      </c>
      <c r="F16" s="34" t="s">
        <v>2098</v>
      </c>
      <c r="G16" s="34" t="s">
        <v>1779</v>
      </c>
      <c r="H16" s="34" t="s">
        <v>2091</v>
      </c>
      <c r="I16" s="34" t="s">
        <v>1779</v>
      </c>
      <c r="J16" s="34" t="s">
        <v>2098</v>
      </c>
      <c r="K16" s="34" t="s">
        <v>1983</v>
      </c>
      <c r="L16" s="34" t="s">
        <v>1950</v>
      </c>
      <c r="M16" s="34" t="s">
        <v>1950</v>
      </c>
      <c r="N16" s="34" t="s">
        <v>1779</v>
      </c>
      <c r="O16" s="34" t="s">
        <v>2091</v>
      </c>
      <c r="P16" s="34" t="s">
        <v>1949</v>
      </c>
      <c r="Q16" s="34" t="s">
        <v>2091</v>
      </c>
      <c r="R16" s="34"/>
      <c r="S16" s="34" t="s">
        <v>2098</v>
      </c>
      <c r="T16" s="34" t="s">
        <v>1928</v>
      </c>
      <c r="U16" s="34" t="s">
        <v>2098</v>
      </c>
      <c r="V16" s="34" t="s">
        <v>1928</v>
      </c>
      <c r="W16" s="34" t="s">
        <v>2098</v>
      </c>
      <c r="X16" s="34" t="s">
        <v>1774</v>
      </c>
      <c r="Y16" s="34" t="s">
        <v>2091</v>
      </c>
      <c r="Z16" s="1" t="s">
        <v>2092</v>
      </c>
      <c r="AA16" s="33" t="s">
        <v>2091</v>
      </c>
      <c r="AB16" s="33" t="s">
        <v>2093</v>
      </c>
      <c r="AC16" s="34" t="s">
        <v>2091</v>
      </c>
      <c r="AD16" s="34" t="s">
        <v>1990</v>
      </c>
      <c r="AE16" s="1" t="s">
        <v>2098</v>
      </c>
      <c r="AF16" s="34" t="s">
        <v>1986</v>
      </c>
      <c r="AG16" s="34" t="s">
        <v>1986</v>
      </c>
      <c r="AH16" s="34" t="s">
        <v>1986</v>
      </c>
      <c r="AI16" s="34" t="s">
        <v>1986</v>
      </c>
      <c r="AJ16" s="34" t="s">
        <v>1969</v>
      </c>
      <c r="AK16" s="34"/>
      <c r="AL16" s="34"/>
      <c r="AM16" s="34"/>
      <c r="AN16" s="34" t="s">
        <v>1977</v>
      </c>
      <c r="AO16" s="1"/>
    </row>
    <row r="17" spans="1:41" ht="15.75" customHeight="1" x14ac:dyDescent="0.25">
      <c r="A17" s="119" t="s">
        <v>3569</v>
      </c>
      <c r="B17" s="33" t="s">
        <v>214</v>
      </c>
      <c r="C17" s="34"/>
      <c r="D17" s="34" t="s">
        <v>2090</v>
      </c>
      <c r="E17" s="34" t="s">
        <v>1782</v>
      </c>
      <c r="F17" s="34" t="s">
        <v>2091</v>
      </c>
      <c r="G17" s="34" t="s">
        <v>1779</v>
      </c>
      <c r="H17" s="34" t="s">
        <v>2091</v>
      </c>
      <c r="I17" s="34" t="s">
        <v>1788</v>
      </c>
      <c r="J17" s="34" t="s">
        <v>2091</v>
      </c>
      <c r="K17" s="34" t="s">
        <v>1983</v>
      </c>
      <c r="L17" s="34" t="s">
        <v>1950</v>
      </c>
      <c r="M17" s="34" t="s">
        <v>1950</v>
      </c>
      <c r="N17" s="34" t="s">
        <v>1779</v>
      </c>
      <c r="O17" s="34" t="s">
        <v>2091</v>
      </c>
      <c r="P17" s="34" t="s">
        <v>1949</v>
      </c>
      <c r="Q17" s="34" t="s">
        <v>2091</v>
      </c>
      <c r="R17" s="34"/>
      <c r="S17" s="34" t="s">
        <v>2091</v>
      </c>
      <c r="T17" s="34" t="s">
        <v>1928</v>
      </c>
      <c r="U17" s="34" t="s">
        <v>2091</v>
      </c>
      <c r="V17" s="34" t="s">
        <v>1928</v>
      </c>
      <c r="W17" s="34" t="s">
        <v>2091</v>
      </c>
      <c r="X17" s="34" t="s">
        <v>1774</v>
      </c>
      <c r="Y17" s="34" t="s">
        <v>2091</v>
      </c>
      <c r="Z17" s="1" t="s">
        <v>2092</v>
      </c>
      <c r="AA17" s="33" t="s">
        <v>2091</v>
      </c>
      <c r="AB17" s="33" t="s">
        <v>2093</v>
      </c>
      <c r="AC17" s="34" t="s">
        <v>2091</v>
      </c>
      <c r="AD17" s="34" t="s">
        <v>1990</v>
      </c>
      <c r="AE17" s="34" t="s">
        <v>2091</v>
      </c>
      <c r="AF17" s="34" t="s">
        <v>1986</v>
      </c>
      <c r="AG17" s="34" t="s">
        <v>1986</v>
      </c>
      <c r="AH17" s="34" t="s">
        <v>1986</v>
      </c>
      <c r="AI17" s="34" t="s">
        <v>1986</v>
      </c>
      <c r="AJ17" s="34" t="s">
        <v>1969</v>
      </c>
      <c r="AK17" s="34"/>
      <c r="AL17" s="34"/>
      <c r="AM17" s="34"/>
      <c r="AN17" s="34" t="s">
        <v>1977</v>
      </c>
      <c r="AO17" s="1"/>
    </row>
    <row r="18" spans="1:41" ht="15.75" customHeight="1" x14ac:dyDescent="0.25">
      <c r="A18" s="119" t="s">
        <v>3569</v>
      </c>
      <c r="B18" s="33" t="s">
        <v>226</v>
      </c>
      <c r="C18" s="34"/>
      <c r="D18" s="34" t="s">
        <v>2097</v>
      </c>
      <c r="E18" s="34" t="s">
        <v>1782</v>
      </c>
      <c r="F18" s="34" t="s">
        <v>2098</v>
      </c>
      <c r="G18" s="34" t="s">
        <v>1779</v>
      </c>
      <c r="H18" s="34" t="s">
        <v>2091</v>
      </c>
      <c r="I18" s="34" t="s">
        <v>1779</v>
      </c>
      <c r="J18" s="34" t="s">
        <v>2098</v>
      </c>
      <c r="K18" s="34" t="s">
        <v>1983</v>
      </c>
      <c r="L18" s="34" t="s">
        <v>1950</v>
      </c>
      <c r="M18" s="34" t="s">
        <v>1950</v>
      </c>
      <c r="N18" s="34" t="s">
        <v>1779</v>
      </c>
      <c r="O18" s="34" t="s">
        <v>2091</v>
      </c>
      <c r="P18" s="34" t="s">
        <v>1949</v>
      </c>
      <c r="Q18" s="34" t="s">
        <v>2091</v>
      </c>
      <c r="R18" s="34"/>
      <c r="S18" s="34" t="s">
        <v>2098</v>
      </c>
      <c r="T18" s="34" t="s">
        <v>1928</v>
      </c>
      <c r="U18" s="34" t="s">
        <v>2098</v>
      </c>
      <c r="V18" s="34" t="s">
        <v>1928</v>
      </c>
      <c r="W18" s="34" t="s">
        <v>2098</v>
      </c>
      <c r="X18" s="34" t="s">
        <v>1774</v>
      </c>
      <c r="Y18" s="34" t="s">
        <v>2091</v>
      </c>
      <c r="Z18" s="1" t="s">
        <v>2092</v>
      </c>
      <c r="AA18" s="33" t="s">
        <v>2091</v>
      </c>
      <c r="AB18" s="33" t="s">
        <v>2093</v>
      </c>
      <c r="AC18" s="34" t="s">
        <v>2091</v>
      </c>
      <c r="AD18" s="34" t="s">
        <v>1990</v>
      </c>
      <c r="AE18" s="1" t="s">
        <v>2098</v>
      </c>
      <c r="AF18" s="34" t="s">
        <v>1986</v>
      </c>
      <c r="AG18" s="34" t="s">
        <v>1986</v>
      </c>
      <c r="AH18" s="34" t="s">
        <v>1986</v>
      </c>
      <c r="AI18" s="34" t="s">
        <v>1986</v>
      </c>
      <c r="AJ18" s="34" t="s">
        <v>1969</v>
      </c>
      <c r="AK18" s="34"/>
      <c r="AL18" s="34"/>
      <c r="AM18" s="34"/>
      <c r="AN18" s="34" t="s">
        <v>1977</v>
      </c>
      <c r="AO18" s="1"/>
    </row>
    <row r="19" spans="1:41" ht="15.75" customHeight="1" x14ac:dyDescent="0.25">
      <c r="A19" s="119" t="s">
        <v>3569</v>
      </c>
      <c r="B19" s="33" t="s">
        <v>232</v>
      </c>
      <c r="C19" s="34"/>
      <c r="D19" s="34" t="s">
        <v>2090</v>
      </c>
      <c r="E19" s="34" t="s">
        <v>1779</v>
      </c>
      <c r="F19" s="34" t="s">
        <v>2091</v>
      </c>
      <c r="G19" s="34" t="s">
        <v>1779</v>
      </c>
      <c r="H19" s="34" t="s">
        <v>2091</v>
      </c>
      <c r="I19" s="34" t="s">
        <v>1788</v>
      </c>
      <c r="J19" s="34" t="s">
        <v>2091</v>
      </c>
      <c r="K19" s="34" t="s">
        <v>1983</v>
      </c>
      <c r="L19" s="34" t="s">
        <v>1950</v>
      </c>
      <c r="M19" s="34" t="s">
        <v>1950</v>
      </c>
      <c r="N19" s="34" t="s">
        <v>1779</v>
      </c>
      <c r="O19" s="34" t="s">
        <v>2091</v>
      </c>
      <c r="P19" s="34" t="s">
        <v>1949</v>
      </c>
      <c r="Q19" s="34" t="s">
        <v>2091</v>
      </c>
      <c r="R19" s="34"/>
      <c r="S19" s="34" t="s">
        <v>2091</v>
      </c>
      <c r="T19" s="34" t="s">
        <v>1928</v>
      </c>
      <c r="U19" s="34" t="s">
        <v>2091</v>
      </c>
      <c r="V19" s="34" t="s">
        <v>1928</v>
      </c>
      <c r="W19" s="34" t="s">
        <v>2091</v>
      </c>
      <c r="X19" s="34" t="s">
        <v>1774</v>
      </c>
      <c r="Y19" s="34" t="s">
        <v>2091</v>
      </c>
      <c r="Z19" s="1" t="s">
        <v>2092</v>
      </c>
      <c r="AA19" s="33" t="s">
        <v>2091</v>
      </c>
      <c r="AB19" s="33" t="s">
        <v>2093</v>
      </c>
      <c r="AC19" s="34" t="s">
        <v>2091</v>
      </c>
      <c r="AD19" s="34" t="s">
        <v>1990</v>
      </c>
      <c r="AE19" s="34" t="s">
        <v>2091</v>
      </c>
      <c r="AF19" s="34" t="s">
        <v>1986</v>
      </c>
      <c r="AG19" s="34" t="s">
        <v>1986</v>
      </c>
      <c r="AH19" s="34" t="s">
        <v>1986</v>
      </c>
      <c r="AI19" s="34" t="s">
        <v>1986</v>
      </c>
      <c r="AJ19" s="34" t="s">
        <v>1969</v>
      </c>
      <c r="AK19" s="34"/>
      <c r="AL19" s="34"/>
      <c r="AM19" s="34"/>
      <c r="AN19" s="34" t="s">
        <v>1977</v>
      </c>
      <c r="AO19" s="1"/>
    </row>
    <row r="20" spans="1:41" ht="15.75" customHeight="1" x14ac:dyDescent="0.25">
      <c r="A20" s="119" t="s">
        <v>3569</v>
      </c>
      <c r="B20" s="33" t="s">
        <v>239</v>
      </c>
      <c r="C20" s="34"/>
      <c r="D20" s="34" t="s">
        <v>2097</v>
      </c>
      <c r="E20" s="34" t="s">
        <v>1761</v>
      </c>
      <c r="F20" s="34" t="s">
        <v>2098</v>
      </c>
      <c r="G20" s="34" t="s">
        <v>1779</v>
      </c>
      <c r="H20" s="34" t="s">
        <v>2091</v>
      </c>
      <c r="I20" s="34" t="s">
        <v>1761</v>
      </c>
      <c r="J20" s="34" t="s">
        <v>2098</v>
      </c>
      <c r="K20" s="34" t="s">
        <v>1983</v>
      </c>
      <c r="L20" s="34" t="s">
        <v>1948</v>
      </c>
      <c r="M20" s="34" t="s">
        <v>1948</v>
      </c>
      <c r="N20" s="34" t="s">
        <v>1779</v>
      </c>
      <c r="O20" s="34" t="s">
        <v>2091</v>
      </c>
      <c r="P20" s="34" t="s">
        <v>1949</v>
      </c>
      <c r="Q20" s="34" t="s">
        <v>2091</v>
      </c>
      <c r="R20" s="34"/>
      <c r="S20" s="34" t="s">
        <v>2098</v>
      </c>
      <c r="T20" s="34" t="s">
        <v>1928</v>
      </c>
      <c r="U20" s="34" t="s">
        <v>2098</v>
      </c>
      <c r="V20" s="34" t="s">
        <v>1928</v>
      </c>
      <c r="W20" s="34" t="s">
        <v>2098</v>
      </c>
      <c r="X20" s="34" t="s">
        <v>1774</v>
      </c>
      <c r="Y20" s="34" t="s">
        <v>2091</v>
      </c>
      <c r="Z20" s="1" t="s">
        <v>2092</v>
      </c>
      <c r="AA20" s="33" t="s">
        <v>2091</v>
      </c>
      <c r="AB20" s="33" t="s">
        <v>2093</v>
      </c>
      <c r="AC20" s="34" t="s">
        <v>2091</v>
      </c>
      <c r="AD20" s="34" t="s">
        <v>1990</v>
      </c>
      <c r="AE20" s="1" t="s">
        <v>2098</v>
      </c>
      <c r="AF20" s="34" t="s">
        <v>1986</v>
      </c>
      <c r="AG20" s="34" t="s">
        <v>1986</v>
      </c>
      <c r="AH20" s="34" t="s">
        <v>1986</v>
      </c>
      <c r="AI20" s="34" t="s">
        <v>1986</v>
      </c>
      <c r="AJ20" s="34" t="s">
        <v>1969</v>
      </c>
      <c r="AK20" s="34"/>
      <c r="AL20" s="34"/>
      <c r="AM20" s="34"/>
      <c r="AN20" s="34" t="s">
        <v>1977</v>
      </c>
      <c r="AO20" s="1"/>
    </row>
    <row r="21" spans="1:41" ht="15.75" customHeight="1" x14ac:dyDescent="0.25">
      <c r="A21" s="119" t="s">
        <v>3569</v>
      </c>
      <c r="B21" s="33" t="s">
        <v>246</v>
      </c>
      <c r="C21" s="34"/>
      <c r="D21" s="34" t="s">
        <v>2090</v>
      </c>
      <c r="E21" s="34" t="s">
        <v>1761</v>
      </c>
      <c r="F21" s="34" t="s">
        <v>2091</v>
      </c>
      <c r="G21" s="34" t="s">
        <v>1779</v>
      </c>
      <c r="H21" s="34" t="s">
        <v>2091</v>
      </c>
      <c r="I21" s="34" t="s">
        <v>1761</v>
      </c>
      <c r="J21" s="34" t="s">
        <v>2091</v>
      </c>
      <c r="K21" s="34" t="s">
        <v>1983</v>
      </c>
      <c r="L21" s="34" t="s">
        <v>1948</v>
      </c>
      <c r="M21" s="34" t="s">
        <v>1948</v>
      </c>
      <c r="N21" s="34" t="s">
        <v>1779</v>
      </c>
      <c r="O21" s="34" t="s">
        <v>2091</v>
      </c>
      <c r="P21" s="34" t="s">
        <v>1949</v>
      </c>
      <c r="Q21" s="34" t="s">
        <v>2091</v>
      </c>
      <c r="R21" s="34"/>
      <c r="S21" s="34" t="s">
        <v>2091</v>
      </c>
      <c r="T21" s="34" t="s">
        <v>1928</v>
      </c>
      <c r="U21" s="34" t="s">
        <v>2091</v>
      </c>
      <c r="V21" s="34" t="s">
        <v>1928</v>
      </c>
      <c r="W21" s="34" t="s">
        <v>2091</v>
      </c>
      <c r="X21" s="34" t="s">
        <v>1774</v>
      </c>
      <c r="Y21" s="34" t="s">
        <v>2091</v>
      </c>
      <c r="Z21" s="1" t="s">
        <v>2092</v>
      </c>
      <c r="AA21" s="33" t="s">
        <v>2091</v>
      </c>
      <c r="AB21" s="33" t="s">
        <v>2093</v>
      </c>
      <c r="AC21" s="34" t="s">
        <v>2091</v>
      </c>
      <c r="AD21" s="34" t="s">
        <v>1990</v>
      </c>
      <c r="AE21" s="34" t="s">
        <v>2091</v>
      </c>
      <c r="AF21" s="34" t="s">
        <v>1986</v>
      </c>
      <c r="AG21" s="34" t="s">
        <v>1986</v>
      </c>
      <c r="AH21" s="34" t="s">
        <v>1986</v>
      </c>
      <c r="AI21" s="34" t="s">
        <v>1986</v>
      </c>
      <c r="AJ21" s="34" t="s">
        <v>1969</v>
      </c>
      <c r="AK21" s="34"/>
      <c r="AL21" s="34"/>
      <c r="AM21" s="34"/>
      <c r="AN21" s="34" t="s">
        <v>1977</v>
      </c>
      <c r="AO21" s="1"/>
    </row>
    <row r="22" spans="1:41" ht="15.75" customHeight="1" x14ac:dyDescent="0.25">
      <c r="A22" s="119" t="s">
        <v>3569</v>
      </c>
      <c r="B22" s="33" t="s">
        <v>259</v>
      </c>
      <c r="C22" s="34"/>
      <c r="D22" s="34" t="s">
        <v>2090</v>
      </c>
      <c r="E22" s="34" t="s">
        <v>1782</v>
      </c>
      <c r="F22" s="34" t="s">
        <v>2091</v>
      </c>
      <c r="G22" s="34" t="s">
        <v>1779</v>
      </c>
      <c r="H22" s="34" t="s">
        <v>2091</v>
      </c>
      <c r="I22" s="34" t="s">
        <v>1779</v>
      </c>
      <c r="J22" s="34" t="s">
        <v>2091</v>
      </c>
      <c r="K22" s="34" t="s">
        <v>1983</v>
      </c>
      <c r="L22" s="34" t="s">
        <v>1950</v>
      </c>
      <c r="M22" s="34" t="s">
        <v>1950</v>
      </c>
      <c r="N22" s="34" t="s">
        <v>1779</v>
      </c>
      <c r="O22" s="34" t="s">
        <v>2091</v>
      </c>
      <c r="P22" s="34" t="s">
        <v>1949</v>
      </c>
      <c r="Q22" s="34" t="s">
        <v>2091</v>
      </c>
      <c r="R22" s="34"/>
      <c r="S22" s="34" t="s">
        <v>2091</v>
      </c>
      <c r="T22" s="34" t="s">
        <v>1928</v>
      </c>
      <c r="U22" s="34" t="s">
        <v>2091</v>
      </c>
      <c r="V22" s="34" t="s">
        <v>1928</v>
      </c>
      <c r="W22" s="34" t="s">
        <v>2091</v>
      </c>
      <c r="X22" s="34" t="s">
        <v>1774</v>
      </c>
      <c r="Y22" s="34" t="s">
        <v>2091</v>
      </c>
      <c r="Z22" s="1" t="s">
        <v>2092</v>
      </c>
      <c r="AA22" s="33" t="s">
        <v>2091</v>
      </c>
      <c r="AB22" s="33" t="s">
        <v>2093</v>
      </c>
      <c r="AC22" s="34" t="s">
        <v>2091</v>
      </c>
      <c r="AD22" s="34" t="s">
        <v>1990</v>
      </c>
      <c r="AE22" s="34" t="s">
        <v>2091</v>
      </c>
      <c r="AF22" s="34" t="s">
        <v>1986</v>
      </c>
      <c r="AG22" s="34" t="s">
        <v>1986</v>
      </c>
      <c r="AH22" s="34" t="s">
        <v>1986</v>
      </c>
      <c r="AI22" s="34" t="s">
        <v>1986</v>
      </c>
      <c r="AJ22" s="34" t="s">
        <v>1969</v>
      </c>
      <c r="AK22" s="34"/>
      <c r="AL22" s="34"/>
      <c r="AM22" s="34"/>
      <c r="AN22" s="34" t="s">
        <v>1977</v>
      </c>
      <c r="AO22" s="1"/>
    </row>
    <row r="23" spans="1:41" ht="15.75" customHeight="1" x14ac:dyDescent="0.25">
      <c r="A23" s="119" t="s">
        <v>3569</v>
      </c>
      <c r="B23" s="33" t="s">
        <v>271</v>
      </c>
      <c r="C23" s="34"/>
      <c r="D23" s="34" t="s">
        <v>2090</v>
      </c>
      <c r="E23" s="34" t="s">
        <v>1761</v>
      </c>
      <c r="F23" s="34" t="s">
        <v>2091</v>
      </c>
      <c r="G23" s="34" t="s">
        <v>1779</v>
      </c>
      <c r="H23" s="34" t="s">
        <v>2091</v>
      </c>
      <c r="I23" s="34" t="s">
        <v>1761</v>
      </c>
      <c r="J23" s="34" t="s">
        <v>2091</v>
      </c>
      <c r="K23" s="34" t="s">
        <v>1983</v>
      </c>
      <c r="L23" s="34" t="s">
        <v>1948</v>
      </c>
      <c r="M23" s="34" t="s">
        <v>1948</v>
      </c>
      <c r="N23" s="34" t="s">
        <v>1779</v>
      </c>
      <c r="O23" s="34" t="s">
        <v>2091</v>
      </c>
      <c r="P23" s="34" t="s">
        <v>1949</v>
      </c>
      <c r="Q23" s="34" t="s">
        <v>2091</v>
      </c>
      <c r="R23" s="34"/>
      <c r="S23" s="34" t="s">
        <v>2091</v>
      </c>
      <c r="T23" s="34" t="s">
        <v>1928</v>
      </c>
      <c r="U23" s="34" t="s">
        <v>2091</v>
      </c>
      <c r="V23" s="34" t="s">
        <v>1928</v>
      </c>
      <c r="W23" s="34" t="s">
        <v>2091</v>
      </c>
      <c r="X23" s="34" t="s">
        <v>1774</v>
      </c>
      <c r="Y23" s="34" t="s">
        <v>2091</v>
      </c>
      <c r="Z23" s="1" t="s">
        <v>2092</v>
      </c>
      <c r="AA23" s="33" t="s">
        <v>2091</v>
      </c>
      <c r="AB23" s="33" t="s">
        <v>2093</v>
      </c>
      <c r="AC23" s="34" t="s">
        <v>2091</v>
      </c>
      <c r="AD23" s="34" t="s">
        <v>1990</v>
      </c>
      <c r="AE23" s="34" t="s">
        <v>2091</v>
      </c>
      <c r="AF23" s="34" t="s">
        <v>1986</v>
      </c>
      <c r="AG23" s="34" t="s">
        <v>1986</v>
      </c>
      <c r="AH23" s="34" t="s">
        <v>1986</v>
      </c>
      <c r="AI23" s="34" t="s">
        <v>1986</v>
      </c>
      <c r="AJ23" s="34" t="s">
        <v>1969</v>
      </c>
      <c r="AK23" s="34"/>
      <c r="AL23" s="34"/>
      <c r="AM23" s="34"/>
      <c r="AN23" s="34" t="s">
        <v>1977</v>
      </c>
      <c r="AO23" s="1"/>
    </row>
    <row r="24" spans="1:41" ht="15.75" customHeight="1" x14ac:dyDescent="0.25">
      <c r="A24" s="119" t="s">
        <v>3569</v>
      </c>
      <c r="B24" s="33" t="s">
        <v>283</v>
      </c>
      <c r="C24" s="34"/>
      <c r="D24" s="34" t="s">
        <v>2090</v>
      </c>
      <c r="E24" s="34" t="s">
        <v>1779</v>
      </c>
      <c r="F24" s="34" t="s">
        <v>2091</v>
      </c>
      <c r="G24" s="34" t="s">
        <v>1779</v>
      </c>
      <c r="H24" s="34" t="s">
        <v>2091</v>
      </c>
      <c r="I24" s="34" t="s">
        <v>1761</v>
      </c>
      <c r="J24" s="34" t="s">
        <v>2091</v>
      </c>
      <c r="K24" s="34" t="s">
        <v>1983</v>
      </c>
      <c r="L24" s="34" t="s">
        <v>1952</v>
      </c>
      <c r="M24" s="34" t="s">
        <v>1952</v>
      </c>
      <c r="N24" s="34" t="s">
        <v>1779</v>
      </c>
      <c r="O24" s="34" t="s">
        <v>2091</v>
      </c>
      <c r="P24" s="34" t="s">
        <v>1949</v>
      </c>
      <c r="Q24" s="34" t="s">
        <v>2091</v>
      </c>
      <c r="R24" s="34"/>
      <c r="S24" s="34" t="s">
        <v>2091</v>
      </c>
      <c r="T24" s="34" t="s">
        <v>1928</v>
      </c>
      <c r="U24" s="34" t="s">
        <v>2091</v>
      </c>
      <c r="V24" s="34" t="s">
        <v>1928</v>
      </c>
      <c r="W24" s="34" t="s">
        <v>2091</v>
      </c>
      <c r="X24" s="34" t="s">
        <v>1774</v>
      </c>
      <c r="Y24" s="34" t="s">
        <v>2091</v>
      </c>
      <c r="Z24" s="1" t="s">
        <v>2092</v>
      </c>
      <c r="AA24" s="33" t="s">
        <v>2091</v>
      </c>
      <c r="AB24" s="33" t="s">
        <v>2093</v>
      </c>
      <c r="AC24" s="34" t="s">
        <v>2091</v>
      </c>
      <c r="AD24" s="34" t="s">
        <v>1990</v>
      </c>
      <c r="AE24" s="34" t="s">
        <v>2091</v>
      </c>
      <c r="AF24" s="34" t="s">
        <v>1986</v>
      </c>
      <c r="AG24" s="34" t="s">
        <v>1986</v>
      </c>
      <c r="AH24" s="34" t="s">
        <v>1986</v>
      </c>
      <c r="AI24" s="34" t="s">
        <v>1986</v>
      </c>
      <c r="AJ24" s="34" t="s">
        <v>1969</v>
      </c>
      <c r="AK24" s="34"/>
      <c r="AL24" s="34"/>
      <c r="AM24" s="34"/>
      <c r="AN24" s="34" t="s">
        <v>1977</v>
      </c>
      <c r="AO24" s="1"/>
    </row>
    <row r="25" spans="1:41" ht="15.75" customHeight="1" x14ac:dyDescent="0.25">
      <c r="A25" s="119" t="s">
        <v>3569</v>
      </c>
      <c r="B25" s="33" t="s">
        <v>290</v>
      </c>
      <c r="C25" s="34"/>
      <c r="D25" s="34" t="s">
        <v>2090</v>
      </c>
      <c r="E25" s="34" t="s">
        <v>1761</v>
      </c>
      <c r="F25" s="34" t="s">
        <v>2091</v>
      </c>
      <c r="G25" s="34" t="s">
        <v>1779</v>
      </c>
      <c r="H25" s="34" t="s">
        <v>2091</v>
      </c>
      <c r="I25" s="34" t="s">
        <v>1761</v>
      </c>
      <c r="J25" s="34" t="s">
        <v>2091</v>
      </c>
      <c r="K25" s="34" t="s">
        <v>1983</v>
      </c>
      <c r="L25" s="34" t="s">
        <v>1952</v>
      </c>
      <c r="M25" s="34" t="s">
        <v>1952</v>
      </c>
      <c r="N25" s="34" t="s">
        <v>1779</v>
      </c>
      <c r="O25" s="34" t="s">
        <v>2091</v>
      </c>
      <c r="P25" s="34" t="s">
        <v>1949</v>
      </c>
      <c r="Q25" s="34" t="s">
        <v>2091</v>
      </c>
      <c r="R25" s="34"/>
      <c r="S25" s="34" t="s">
        <v>2091</v>
      </c>
      <c r="T25" s="34" t="s">
        <v>1928</v>
      </c>
      <c r="U25" s="34" t="s">
        <v>2091</v>
      </c>
      <c r="V25" s="34" t="s">
        <v>1928</v>
      </c>
      <c r="W25" s="34" t="s">
        <v>2091</v>
      </c>
      <c r="X25" s="34" t="s">
        <v>1774</v>
      </c>
      <c r="Y25" s="34" t="s">
        <v>2091</v>
      </c>
      <c r="Z25" s="1" t="s">
        <v>2092</v>
      </c>
      <c r="AA25" s="33" t="s">
        <v>2091</v>
      </c>
      <c r="AB25" s="33" t="s">
        <v>2093</v>
      </c>
      <c r="AC25" s="34" t="s">
        <v>2091</v>
      </c>
      <c r="AD25" s="34" t="s">
        <v>1990</v>
      </c>
      <c r="AE25" s="34" t="s">
        <v>2091</v>
      </c>
      <c r="AF25" s="34" t="s">
        <v>1986</v>
      </c>
      <c r="AG25" s="34" t="s">
        <v>1986</v>
      </c>
      <c r="AH25" s="34" t="s">
        <v>1986</v>
      </c>
      <c r="AI25" s="34" t="s">
        <v>1986</v>
      </c>
      <c r="AJ25" s="34" t="s">
        <v>1969</v>
      </c>
      <c r="AK25" s="34"/>
      <c r="AL25" s="34"/>
      <c r="AM25" s="34"/>
      <c r="AN25" s="34" t="s">
        <v>1977</v>
      </c>
      <c r="AO25" s="1"/>
    </row>
    <row r="26" spans="1:41" ht="15.75" customHeight="1" x14ac:dyDescent="0.25">
      <c r="A26" s="119" t="s">
        <v>3569</v>
      </c>
      <c r="B26" s="33" t="s">
        <v>297</v>
      </c>
      <c r="C26" s="34"/>
      <c r="D26" s="34" t="s">
        <v>2090</v>
      </c>
      <c r="E26" s="34" t="s">
        <v>1779</v>
      </c>
      <c r="F26" s="34" t="s">
        <v>2091</v>
      </c>
      <c r="G26" s="34" t="s">
        <v>1779</v>
      </c>
      <c r="H26" s="34" t="s">
        <v>2091</v>
      </c>
      <c r="I26" s="34" t="s">
        <v>1779</v>
      </c>
      <c r="J26" s="34" t="s">
        <v>2091</v>
      </c>
      <c r="K26" s="34" t="s">
        <v>1983</v>
      </c>
      <c r="L26" s="34" t="s">
        <v>1953</v>
      </c>
      <c r="M26" s="34" t="s">
        <v>1953</v>
      </c>
      <c r="N26" s="34" t="s">
        <v>1779</v>
      </c>
      <c r="O26" s="34" t="s">
        <v>2091</v>
      </c>
      <c r="P26" s="34" t="s">
        <v>1949</v>
      </c>
      <c r="Q26" s="34" t="s">
        <v>2091</v>
      </c>
      <c r="R26" s="34"/>
      <c r="S26" s="34" t="s">
        <v>2091</v>
      </c>
      <c r="T26" s="34" t="s">
        <v>1928</v>
      </c>
      <c r="U26" s="34" t="s">
        <v>2091</v>
      </c>
      <c r="V26" s="34" t="s">
        <v>1928</v>
      </c>
      <c r="W26" s="34" t="s">
        <v>2091</v>
      </c>
      <c r="X26" s="34" t="s">
        <v>1774</v>
      </c>
      <c r="Y26" s="34" t="s">
        <v>2091</v>
      </c>
      <c r="Z26" s="1" t="s">
        <v>2092</v>
      </c>
      <c r="AA26" s="33" t="s">
        <v>2091</v>
      </c>
      <c r="AB26" s="33" t="s">
        <v>2093</v>
      </c>
      <c r="AC26" s="34" t="s">
        <v>2091</v>
      </c>
      <c r="AD26" s="34" t="s">
        <v>1990</v>
      </c>
      <c r="AE26" s="34" t="s">
        <v>2091</v>
      </c>
      <c r="AF26" s="34" t="s">
        <v>1986</v>
      </c>
      <c r="AG26" s="34" t="s">
        <v>1986</v>
      </c>
      <c r="AH26" s="34" t="s">
        <v>1986</v>
      </c>
      <c r="AI26" s="34" t="s">
        <v>1986</v>
      </c>
      <c r="AJ26" s="34" t="s">
        <v>1969</v>
      </c>
      <c r="AK26" s="34"/>
      <c r="AL26" s="34"/>
      <c r="AM26" s="34"/>
      <c r="AN26" s="34" t="s">
        <v>1977</v>
      </c>
      <c r="AO26" s="1"/>
    </row>
    <row r="27" spans="1:41" ht="15.75" customHeight="1" x14ac:dyDescent="0.25">
      <c r="A27" s="119" t="s">
        <v>3569</v>
      </c>
      <c r="B27" s="33" t="s">
        <v>309</v>
      </c>
      <c r="C27" s="34"/>
      <c r="D27" s="34" t="s">
        <v>2090</v>
      </c>
      <c r="E27" s="34" t="s">
        <v>1779</v>
      </c>
      <c r="F27" s="34" t="s">
        <v>2091</v>
      </c>
      <c r="G27" s="34" t="s">
        <v>1779</v>
      </c>
      <c r="H27" s="34" t="s">
        <v>2091</v>
      </c>
      <c r="I27" s="34" t="s">
        <v>1788</v>
      </c>
      <c r="J27" s="34" t="s">
        <v>2091</v>
      </c>
      <c r="K27" s="34" t="s">
        <v>1983</v>
      </c>
      <c r="L27" s="34" t="s">
        <v>1952</v>
      </c>
      <c r="M27" s="34" t="s">
        <v>1952</v>
      </c>
      <c r="N27" s="34" t="s">
        <v>1779</v>
      </c>
      <c r="O27" s="34" t="s">
        <v>2091</v>
      </c>
      <c r="P27" s="34" t="s">
        <v>1949</v>
      </c>
      <c r="Q27" s="34" t="s">
        <v>2091</v>
      </c>
      <c r="R27" s="34"/>
      <c r="S27" s="34" t="s">
        <v>2091</v>
      </c>
      <c r="T27" s="34" t="s">
        <v>1928</v>
      </c>
      <c r="U27" s="34" t="s">
        <v>2091</v>
      </c>
      <c r="V27" s="34" t="s">
        <v>1928</v>
      </c>
      <c r="W27" s="34" t="s">
        <v>2091</v>
      </c>
      <c r="X27" s="34" t="s">
        <v>1774</v>
      </c>
      <c r="Y27" s="34" t="s">
        <v>2091</v>
      </c>
      <c r="Z27" s="1" t="s">
        <v>2092</v>
      </c>
      <c r="AA27" s="33" t="s">
        <v>2091</v>
      </c>
      <c r="AB27" s="33" t="s">
        <v>2093</v>
      </c>
      <c r="AC27" s="34" t="s">
        <v>2091</v>
      </c>
      <c r="AD27" s="34" t="s">
        <v>1990</v>
      </c>
      <c r="AE27" s="34" t="s">
        <v>2091</v>
      </c>
      <c r="AF27" s="34" t="s">
        <v>1986</v>
      </c>
      <c r="AG27" s="34" t="s">
        <v>1986</v>
      </c>
      <c r="AH27" s="34" t="s">
        <v>1986</v>
      </c>
      <c r="AI27" s="34" t="s">
        <v>1986</v>
      </c>
      <c r="AJ27" s="34" t="s">
        <v>1969</v>
      </c>
      <c r="AK27" s="34"/>
      <c r="AL27" s="34"/>
      <c r="AM27" s="34"/>
      <c r="AN27" s="34" t="s">
        <v>1977</v>
      </c>
      <c r="AO27" s="1"/>
    </row>
    <row r="28" spans="1:41" ht="15.75" customHeight="1" x14ac:dyDescent="0.25">
      <c r="A28" s="119" t="s">
        <v>3569</v>
      </c>
      <c r="B28" s="33" t="s">
        <v>316</v>
      </c>
      <c r="C28" s="34"/>
      <c r="D28" s="34" t="s">
        <v>2090</v>
      </c>
      <c r="E28" s="34" t="s">
        <v>1779</v>
      </c>
      <c r="F28" s="34" t="s">
        <v>2091</v>
      </c>
      <c r="G28" s="34" t="s">
        <v>1779</v>
      </c>
      <c r="H28" s="34" t="s">
        <v>2091</v>
      </c>
      <c r="I28" s="34" t="s">
        <v>1761</v>
      </c>
      <c r="J28" s="34" t="s">
        <v>2091</v>
      </c>
      <c r="K28" s="34" t="s">
        <v>1983</v>
      </c>
      <c r="L28" s="34" t="s">
        <v>1952</v>
      </c>
      <c r="M28" s="34" t="s">
        <v>1952</v>
      </c>
      <c r="N28" s="34" t="s">
        <v>1779</v>
      </c>
      <c r="O28" s="34" t="s">
        <v>2091</v>
      </c>
      <c r="P28" s="34" t="s">
        <v>1949</v>
      </c>
      <c r="Q28" s="34" t="s">
        <v>2091</v>
      </c>
      <c r="R28" s="34"/>
      <c r="S28" s="34" t="s">
        <v>2091</v>
      </c>
      <c r="T28" s="34" t="s">
        <v>1928</v>
      </c>
      <c r="U28" s="34" t="s">
        <v>2091</v>
      </c>
      <c r="V28" s="34" t="s">
        <v>1928</v>
      </c>
      <c r="W28" s="34" t="s">
        <v>2091</v>
      </c>
      <c r="X28" s="34" t="s">
        <v>1774</v>
      </c>
      <c r="Y28" s="34" t="s">
        <v>2091</v>
      </c>
      <c r="Z28" s="1" t="s">
        <v>2092</v>
      </c>
      <c r="AA28" s="33" t="s">
        <v>2091</v>
      </c>
      <c r="AB28" s="33" t="s">
        <v>2093</v>
      </c>
      <c r="AC28" s="34" t="s">
        <v>2091</v>
      </c>
      <c r="AD28" s="34" t="s">
        <v>1990</v>
      </c>
      <c r="AE28" s="34" t="s">
        <v>2091</v>
      </c>
      <c r="AF28" s="34" t="s">
        <v>1986</v>
      </c>
      <c r="AG28" s="34" t="s">
        <v>1986</v>
      </c>
      <c r="AH28" s="34" t="s">
        <v>1986</v>
      </c>
      <c r="AI28" s="34" t="s">
        <v>1986</v>
      </c>
      <c r="AJ28" s="34" t="s">
        <v>1969</v>
      </c>
      <c r="AK28" s="34"/>
      <c r="AL28" s="34"/>
      <c r="AM28" s="34"/>
      <c r="AN28" s="34" t="s">
        <v>1977</v>
      </c>
      <c r="AO28" s="1"/>
    </row>
    <row r="29" spans="1:41" ht="15.75" customHeight="1" x14ac:dyDescent="0.25">
      <c r="A29" s="119" t="s">
        <v>3569</v>
      </c>
      <c r="B29" s="33" t="s">
        <v>323</v>
      </c>
      <c r="C29" s="34"/>
      <c r="D29" s="34" t="s">
        <v>2090</v>
      </c>
      <c r="E29" s="34" t="s">
        <v>1779</v>
      </c>
      <c r="F29" s="34" t="s">
        <v>2091</v>
      </c>
      <c r="G29" s="34" t="s">
        <v>1779</v>
      </c>
      <c r="H29" s="34" t="s">
        <v>2091</v>
      </c>
      <c r="I29" s="34" t="s">
        <v>1788</v>
      </c>
      <c r="J29" s="34" t="s">
        <v>2091</v>
      </c>
      <c r="K29" s="34" t="s">
        <v>1983</v>
      </c>
      <c r="L29" s="34" t="s">
        <v>1953</v>
      </c>
      <c r="M29" s="34" t="s">
        <v>1953</v>
      </c>
      <c r="N29" s="34" t="s">
        <v>1779</v>
      </c>
      <c r="O29" s="34" t="s">
        <v>2091</v>
      </c>
      <c r="P29" s="34" t="s">
        <v>1949</v>
      </c>
      <c r="Q29" s="34" t="s">
        <v>2091</v>
      </c>
      <c r="R29" s="34"/>
      <c r="S29" s="34" t="s">
        <v>2091</v>
      </c>
      <c r="T29" s="34" t="s">
        <v>1928</v>
      </c>
      <c r="U29" s="34" t="s">
        <v>2091</v>
      </c>
      <c r="V29" s="34" t="s">
        <v>1928</v>
      </c>
      <c r="W29" s="34" t="s">
        <v>2091</v>
      </c>
      <c r="X29" s="34" t="s">
        <v>1774</v>
      </c>
      <c r="Y29" s="34" t="s">
        <v>2091</v>
      </c>
      <c r="Z29" s="1" t="s">
        <v>2092</v>
      </c>
      <c r="AA29" s="33" t="s">
        <v>2091</v>
      </c>
      <c r="AB29" s="33" t="s">
        <v>2093</v>
      </c>
      <c r="AC29" s="34" t="s">
        <v>2091</v>
      </c>
      <c r="AD29" s="34" t="s">
        <v>1990</v>
      </c>
      <c r="AE29" s="34" t="s">
        <v>2091</v>
      </c>
      <c r="AF29" s="34" t="s">
        <v>1986</v>
      </c>
      <c r="AG29" s="34" t="s">
        <v>1986</v>
      </c>
      <c r="AH29" s="34" t="s">
        <v>1986</v>
      </c>
      <c r="AI29" s="34" t="s">
        <v>1986</v>
      </c>
      <c r="AJ29" s="34" t="s">
        <v>1969</v>
      </c>
      <c r="AK29" s="34"/>
      <c r="AL29" s="34"/>
      <c r="AM29" s="34"/>
      <c r="AN29" s="34" t="s">
        <v>1977</v>
      </c>
      <c r="AO29" s="1"/>
    </row>
    <row r="30" spans="1:41" ht="15.75" customHeight="1" x14ac:dyDescent="0.25">
      <c r="A30" s="119" t="s">
        <v>3569</v>
      </c>
      <c r="B30" s="33" t="s">
        <v>330</v>
      </c>
      <c r="C30" s="34"/>
      <c r="D30" s="34" t="s">
        <v>2090</v>
      </c>
      <c r="E30" s="34" t="s">
        <v>1779</v>
      </c>
      <c r="F30" s="34" t="s">
        <v>2091</v>
      </c>
      <c r="G30" s="34" t="s">
        <v>1779</v>
      </c>
      <c r="H30" s="34" t="s">
        <v>2091</v>
      </c>
      <c r="I30" s="34" t="s">
        <v>1761</v>
      </c>
      <c r="J30" s="34" t="s">
        <v>2091</v>
      </c>
      <c r="K30" s="34" t="s">
        <v>1983</v>
      </c>
      <c r="L30" s="34" t="s">
        <v>1953</v>
      </c>
      <c r="M30" s="34" t="s">
        <v>1953</v>
      </c>
      <c r="N30" s="34" t="s">
        <v>1779</v>
      </c>
      <c r="O30" s="34" t="s">
        <v>2091</v>
      </c>
      <c r="P30" s="34" t="s">
        <v>1949</v>
      </c>
      <c r="Q30" s="34" t="s">
        <v>2091</v>
      </c>
      <c r="R30" s="34"/>
      <c r="S30" s="34" t="s">
        <v>2091</v>
      </c>
      <c r="T30" s="34" t="s">
        <v>1928</v>
      </c>
      <c r="U30" s="34" t="s">
        <v>2091</v>
      </c>
      <c r="V30" s="34" t="s">
        <v>1928</v>
      </c>
      <c r="W30" s="34" t="s">
        <v>2091</v>
      </c>
      <c r="X30" s="34" t="s">
        <v>1774</v>
      </c>
      <c r="Y30" s="34" t="s">
        <v>2091</v>
      </c>
      <c r="Z30" s="1" t="s">
        <v>2092</v>
      </c>
      <c r="AA30" s="33" t="s">
        <v>2091</v>
      </c>
      <c r="AB30" s="33" t="s">
        <v>2093</v>
      </c>
      <c r="AC30" s="34" t="s">
        <v>2091</v>
      </c>
      <c r="AD30" s="34" t="s">
        <v>1990</v>
      </c>
      <c r="AE30" s="34" t="s">
        <v>2091</v>
      </c>
      <c r="AF30" s="34" t="s">
        <v>1986</v>
      </c>
      <c r="AG30" s="34" t="s">
        <v>1986</v>
      </c>
      <c r="AH30" s="34" t="s">
        <v>1986</v>
      </c>
      <c r="AI30" s="34" t="s">
        <v>1986</v>
      </c>
      <c r="AJ30" s="34" t="s">
        <v>1969</v>
      </c>
      <c r="AK30" s="34"/>
      <c r="AL30" s="34"/>
      <c r="AM30" s="34"/>
      <c r="AN30" s="34" t="s">
        <v>1977</v>
      </c>
      <c r="AO30" s="1"/>
    </row>
    <row r="31" spans="1:41" ht="15.75" customHeight="1" x14ac:dyDescent="0.25">
      <c r="A31" s="119" t="s">
        <v>3569</v>
      </c>
      <c r="B31" s="33" t="s">
        <v>334</v>
      </c>
      <c r="C31" s="34"/>
      <c r="D31" s="34" t="s">
        <v>2090</v>
      </c>
      <c r="E31" s="34" t="s">
        <v>1782</v>
      </c>
      <c r="F31" s="34" t="s">
        <v>2091</v>
      </c>
      <c r="G31" s="34" t="s">
        <v>1779</v>
      </c>
      <c r="H31" s="34" t="s">
        <v>2091</v>
      </c>
      <c r="I31" s="34" t="s">
        <v>1788</v>
      </c>
      <c r="J31" s="34" t="s">
        <v>2091</v>
      </c>
      <c r="K31" s="34" t="s">
        <v>1983</v>
      </c>
      <c r="L31" s="34" t="s">
        <v>1953</v>
      </c>
      <c r="M31" s="34" t="s">
        <v>1953</v>
      </c>
      <c r="N31" s="34" t="s">
        <v>1779</v>
      </c>
      <c r="O31" s="34" t="s">
        <v>2091</v>
      </c>
      <c r="P31" s="34" t="s">
        <v>1949</v>
      </c>
      <c r="Q31" s="34" t="s">
        <v>2091</v>
      </c>
      <c r="R31" s="34"/>
      <c r="S31" s="34" t="s">
        <v>2091</v>
      </c>
      <c r="T31" s="34" t="s">
        <v>1928</v>
      </c>
      <c r="U31" s="34" t="s">
        <v>2091</v>
      </c>
      <c r="V31" s="34" t="s">
        <v>1928</v>
      </c>
      <c r="W31" s="34" t="s">
        <v>2091</v>
      </c>
      <c r="X31" s="34" t="s">
        <v>1774</v>
      </c>
      <c r="Y31" s="34" t="s">
        <v>2091</v>
      </c>
      <c r="Z31" s="1" t="s">
        <v>2092</v>
      </c>
      <c r="AA31" s="33" t="s">
        <v>2091</v>
      </c>
      <c r="AB31" s="33" t="s">
        <v>2093</v>
      </c>
      <c r="AC31" s="34" t="s">
        <v>2091</v>
      </c>
      <c r="AD31" s="34" t="s">
        <v>1990</v>
      </c>
      <c r="AE31" s="34" t="s">
        <v>2091</v>
      </c>
      <c r="AF31" s="34" t="s">
        <v>1986</v>
      </c>
      <c r="AG31" s="34" t="s">
        <v>1986</v>
      </c>
      <c r="AH31" s="34" t="s">
        <v>1986</v>
      </c>
      <c r="AI31" s="34" t="s">
        <v>1986</v>
      </c>
      <c r="AJ31" s="34" t="s">
        <v>1969</v>
      </c>
      <c r="AK31" s="34"/>
      <c r="AL31" s="34"/>
      <c r="AM31" s="34"/>
      <c r="AN31" s="34" t="s">
        <v>1977</v>
      </c>
      <c r="AO31" s="1"/>
    </row>
    <row r="32" spans="1:4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sheetData>
  <autoFilter ref="A3:AO31" xr:uid="{00000000-0009-0000-0000-00000A000000}"/>
  <customSheetViews>
    <customSheetView guid="{1566003B-99F1-4A30-9979-E5E2B07C304B}" filter="1" showAutoFilter="1">
      <pageMargins left="0.7" right="0.7" top="0.75" bottom="0.75" header="0.3" footer="0.3"/>
      <autoFilter ref="A3:AO591" xr:uid="{B27C0A7E-B654-4BC8-B1D5-1756CC7ADBDE}">
        <filterColumn colId="0">
          <filters>
            <filter val="DEER 2020"/>
            <filter val="DEER 2025"/>
            <filter val="DEER 2030"/>
            <filter val="DEER 2035"/>
            <filter val="DEER 2040"/>
            <filter val="DEER 2045"/>
            <filter val="DEER 2050"/>
            <filter val="DEER 2055"/>
            <filter val="DEER 2060"/>
            <filter val="DEER 2065"/>
            <filter val="DEER 2070"/>
            <filter val="DEER 2075"/>
          </filters>
        </filterColumn>
        <filterColumn colId="1">
          <filters>
            <filter val="Asm"/>
            <filter val="ECC"/>
            <filter val="EPr"/>
            <filter val="ERC"/>
            <filter val="ESe"/>
            <filter val="EUn"/>
            <filter val="Gro"/>
            <filter val="Hsp"/>
            <filter val="Htl"/>
            <filter val="MBT"/>
            <filter val="MFm"/>
            <filter val="MLI"/>
            <filter val="Mtl"/>
            <filter val="Nrs"/>
            <filter val="OfL"/>
            <filter val="OfS"/>
            <filter val="RFF"/>
            <filter val="RSD"/>
            <filter val="Rt3"/>
            <filter val="RtL"/>
            <filter val="RtS"/>
            <filter val="SCn"/>
            <filter val="SUn"/>
            <filter val="WRf"/>
          </filters>
        </filterColumn>
      </autoFilter>
    </customSheetView>
    <customSheetView guid="{56A97C7C-0F19-4101-863C-7A37104A1A4D}" filter="1" showAutoFilter="1">
      <pageMargins left="0.7" right="0.7" top="0.75" bottom="0.75" header="0.3" footer="0.3"/>
      <autoFilter ref="A3:AN255" xr:uid="{558E21CD-60DF-48F5-8FF9-F07CB08A5E3A}"/>
    </customSheetView>
    <customSheetView guid="{18992540-B063-4C92-84C7-5285AED1BD47}" filter="1" showAutoFilter="1">
      <pageMargins left="0.7" right="0.7" top="0.75" bottom="0.75" header="0.3" footer="0.3"/>
      <autoFilter ref="A3:AO591" xr:uid="{53C86298-8E2D-4D23-A20D-03BB2C37FD38}"/>
    </customSheetView>
    <customSheetView guid="{FB3C8EE9-636F-40AB-BFD3-F62A0F43FCC7}" filter="1" showAutoFilter="1">
      <pageMargins left="0.7" right="0.7" top="0.75" bottom="0.75" header="0.3" footer="0.3"/>
      <autoFilter ref="A3:AO591" xr:uid="{70B50F1D-6B1E-4E30-9DD3-E53BCA15752C}">
        <filterColumn colId="0">
          <filters>
            <filter val="DEER 2020"/>
            <filter val="DEER 2025"/>
            <filter val="DEER 2030"/>
            <filter val="DEER 2035"/>
            <filter val="DEER 2040"/>
            <filter val="DEER 2045"/>
            <filter val="DEER 2050"/>
            <filter val="DEER 2055"/>
            <filter val="DEER 2060"/>
            <filter val="DEER 2065"/>
            <filter val="DEER 2070"/>
            <filter val="DEER 2075"/>
          </filters>
        </filterColumn>
        <filterColumn colId="1">
          <filters>
            <filter val="Asm"/>
            <filter val="ECC"/>
            <filter val="EPr"/>
            <filter val="ERC"/>
            <filter val="ESe"/>
            <filter val="EUn"/>
            <filter val="Gro"/>
            <filter val="Hsp"/>
            <filter val="Htl"/>
            <filter val="MBT"/>
            <filter val="MFm"/>
            <filter val="MLI"/>
            <filter val="Mtl"/>
            <filter val="Nrs"/>
            <filter val="OfL"/>
            <filter val="OfS"/>
            <filter val="RFF"/>
            <filter val="RSD"/>
            <filter val="Rt3"/>
            <filter val="RtL"/>
            <filter val="RtS"/>
            <filter val="SCn"/>
            <filter val="SUn"/>
            <filter val="WRf"/>
          </filters>
        </filterColumn>
      </autoFilter>
    </customSheetView>
  </customSheetViews>
  <dataValidations count="1">
    <dataValidation type="list" allowBlank="1" showErrorMessage="1" sqref="R4:R31" xr:uid="{00000000-0002-0000-0A00-000008000000}">
      <formula1>INDIRECT("StandardsConstructionTypeLookup[Name]")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xr:uid="{00000000-0002-0000-0A00-000002000000}">
          <x14:formula1>
            <xm:f>Lookups!$H$5:$H$55</xm:f>
          </x14:formula1>
          <xm:sqref>C4:C31</xm:sqref>
        </x14:dataValidation>
        <x14:dataValidation type="list" allowBlank="1" showErrorMessage="1" xr:uid="{00000000-0002-0000-0A00-000004000000}">
          <x14:formula1>
            <xm:f>Constructions!$A$4:$A$250</xm:f>
          </x14:formula1>
          <xm:sqref>M4:M31</xm:sqref>
        </x14:dataValidation>
        <x14:dataValidation type="list" allowBlank="1" showErrorMessage="1" xr:uid="{00000000-0002-0000-0A00-000005000000}">
          <x14:formula1>
            <xm:f>Lookups!$P$5:$P$7</xm:f>
          </x14:formula1>
          <xm:sqref>H13:H15 J13:J15 O13:O15 Q13:Q15 S13:S15 AE13:AE15 H17 J17 O17 Q17 S17 AE17 H19 J19 O19 Q19 S19 AE19 H21:H31 J21:J31 O21:O31 Q21:Q31 S21:S31 AE21:AE31 AE4:AE11 AC4:AC31 AA4:AA31 Y4:Y31 W4:W31 U4:U31 S4:S11 Q4:Q11 O4:O11 J4:J11 H4:H11</xm:sqref>
        </x14:dataValidation>
        <x14:dataValidation type="list" allowBlank="1" xr:uid="{00000000-0002-0000-0A00-000009000000}">
          <x14:formula1>
            <xm:f>Lookups!$J$5:$J$13</xm:f>
          </x14:formula1>
          <xm:sqref>A4:A31</xm:sqref>
        </x14:dataValidation>
        <x14:dataValidation type="list" allowBlank="1" showErrorMessage="1" xr:uid="{00000000-0002-0000-0A00-00000A000000}">
          <x14:formula1>
            <xm:f>Lookups!$P$5:$P$9</xm:f>
          </x14:formula1>
          <xm:sqref>H12 J12 O12 Q12 S12 AE12 H16 J16 O16 Q16 S16 AE16 H18 J18 O18 Q18 S18 AE18 H20 J20 O20 Q20 S20 AE20 F4:F31</xm:sqref>
        </x14:dataValidation>
        <x14:dataValidation type="list" allowBlank="1" showErrorMessage="1" xr:uid="{00000000-0002-0000-0A00-000000000000}">
          <x14:formula1>
            <xm:f>Lookups!$D$5:$D$26</xm:f>
          </x14:formula1>
          <xm:sqref>E4:E31 AB4:AB31 Z4:Z31 X4:X31 V4:V31 T4:T31 P4:P31 N4:N31 I4:I31 G4:G31 AD4:AD31</xm:sqref>
        </x14:dataValidation>
        <x14:dataValidation type="list" allowBlank="1" showErrorMessage="1" xr:uid="{00000000-0002-0000-0A00-000001000000}">
          <x14:formula1>
            <xm:f>Lookups!$F$5:$F$60</xm:f>
          </x14:formula1>
          <xm:sqref>B4:B31</xm:sqref>
        </x14:dataValidation>
        <x14:dataValidation type="list" allowBlank="1" showErrorMessage="1" xr:uid="{00000000-0002-0000-0A00-000003000000}">
          <x14:formula1>
            <xm:f>Constructions!$A$4:$A$193</xm:f>
          </x14:formula1>
          <xm:sqref>K4:K31 AF4:AN31</xm:sqref>
        </x14:dataValidation>
        <x14:dataValidation type="list" allowBlank="1" showErrorMessage="1" xr:uid="{00000000-0002-0000-0A00-000006000000}">
          <x14:formula1>
            <xm:f>Constructions!$A$4:$A$259</xm:f>
          </x14:formula1>
          <xm:sqref>L4:L31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BFB1F-9880-4EA7-9A97-885067AA1DC8}">
  <dimension ref="A3:F339"/>
  <sheetViews>
    <sheetView workbookViewId="0">
      <selection activeCell="M21" sqref="M21"/>
    </sheetView>
  </sheetViews>
  <sheetFormatPr defaultRowHeight="15" x14ac:dyDescent="0.25"/>
  <cols>
    <col min="1" max="1" width="19.42578125" customWidth="1"/>
    <col min="3" max="3" width="17.28515625" bestFit="1" customWidth="1"/>
    <col min="4" max="4" width="26.28515625" bestFit="1" customWidth="1"/>
    <col min="5" max="5" width="37.140625" bestFit="1" customWidth="1"/>
    <col min="6" max="6" width="23.28515625" customWidth="1"/>
  </cols>
  <sheetData>
    <row r="3" spans="1:6" ht="30" x14ac:dyDescent="0.25">
      <c r="A3" s="36" t="s">
        <v>11</v>
      </c>
      <c r="B3" s="36" t="s">
        <v>12</v>
      </c>
      <c r="C3" s="126" t="s">
        <v>2102</v>
      </c>
      <c r="D3" s="36" t="s">
        <v>3615</v>
      </c>
      <c r="E3" s="126" t="s">
        <v>2</v>
      </c>
      <c r="F3" s="36"/>
    </row>
    <row r="4" spans="1:6" x14ac:dyDescent="0.25">
      <c r="A4" t="s">
        <v>3569</v>
      </c>
      <c r="B4" s="33" t="s">
        <v>110</v>
      </c>
      <c r="C4" s="33" t="s">
        <v>341</v>
      </c>
      <c r="D4">
        <v>0.39</v>
      </c>
      <c r="E4" s="124" t="s">
        <v>3620</v>
      </c>
    </row>
    <row r="5" spans="1:6" x14ac:dyDescent="0.25">
      <c r="A5" t="s">
        <v>3569</v>
      </c>
      <c r="B5" s="33" t="s">
        <v>128</v>
      </c>
      <c r="C5" s="33" t="s">
        <v>341</v>
      </c>
      <c r="D5">
        <v>1.27</v>
      </c>
      <c r="E5" s="124" t="s">
        <v>3620</v>
      </c>
    </row>
    <row r="6" spans="1:6" x14ac:dyDescent="0.25">
      <c r="A6" t="s">
        <v>3569</v>
      </c>
      <c r="B6" s="33" t="s">
        <v>146</v>
      </c>
      <c r="C6" s="33" t="s">
        <v>341</v>
      </c>
      <c r="D6">
        <v>1.27</v>
      </c>
      <c r="E6" s="124" t="s">
        <v>3620</v>
      </c>
    </row>
    <row r="7" spans="1:6" x14ac:dyDescent="0.25">
      <c r="A7" t="s">
        <v>3569</v>
      </c>
      <c r="B7" s="33" t="s">
        <v>161</v>
      </c>
      <c r="C7" s="33" t="s">
        <v>341</v>
      </c>
      <c r="D7">
        <v>1.27</v>
      </c>
      <c r="E7" s="124" t="s">
        <v>3620</v>
      </c>
    </row>
    <row r="8" spans="1:6" x14ac:dyDescent="0.25">
      <c r="A8" t="s">
        <v>3569</v>
      </c>
      <c r="B8" s="33" t="s">
        <v>173</v>
      </c>
      <c r="C8" s="33" t="s">
        <v>341</v>
      </c>
      <c r="D8">
        <v>1.27</v>
      </c>
      <c r="E8" s="124" t="s">
        <v>3620</v>
      </c>
    </row>
    <row r="9" spans="1:6" x14ac:dyDescent="0.25">
      <c r="A9" t="s">
        <v>3569</v>
      </c>
      <c r="B9" s="33" t="s">
        <v>184</v>
      </c>
      <c r="C9" s="33" t="s">
        <v>341</v>
      </c>
      <c r="D9">
        <v>2.62</v>
      </c>
      <c r="E9" s="124" t="s">
        <v>3620</v>
      </c>
    </row>
    <row r="10" spans="1:6" x14ac:dyDescent="0.25">
      <c r="A10" t="s">
        <v>3569</v>
      </c>
      <c r="B10" s="33" t="s">
        <v>202</v>
      </c>
      <c r="C10" s="33" t="s">
        <v>341</v>
      </c>
      <c r="D10">
        <v>0.39</v>
      </c>
      <c r="E10" s="124" t="s">
        <v>3620</v>
      </c>
    </row>
    <row r="11" spans="1:6" x14ac:dyDescent="0.25">
      <c r="A11" t="s">
        <v>3569</v>
      </c>
      <c r="B11" s="33" t="s">
        <v>214</v>
      </c>
      <c r="C11" s="33" t="s">
        <v>341</v>
      </c>
      <c r="D11">
        <v>0.39</v>
      </c>
      <c r="E11" s="124" t="s">
        <v>3620</v>
      </c>
    </row>
    <row r="12" spans="1:6" x14ac:dyDescent="0.25">
      <c r="A12" t="s">
        <v>3569</v>
      </c>
      <c r="B12" s="33" t="s">
        <v>226</v>
      </c>
      <c r="C12" s="33" t="s">
        <v>341</v>
      </c>
      <c r="D12">
        <v>1.82</v>
      </c>
      <c r="E12" s="124" t="s">
        <v>3620</v>
      </c>
    </row>
    <row r="13" spans="1:6" x14ac:dyDescent="0.25">
      <c r="A13" t="s">
        <v>3569</v>
      </c>
      <c r="B13" s="33" t="s">
        <v>232</v>
      </c>
      <c r="C13" s="33" t="s">
        <v>341</v>
      </c>
      <c r="D13">
        <v>0.39</v>
      </c>
      <c r="E13" s="124" t="s">
        <v>3620</v>
      </c>
    </row>
    <row r="14" spans="1:6" x14ac:dyDescent="0.25">
      <c r="A14" t="s">
        <v>3569</v>
      </c>
      <c r="B14" s="33" t="s">
        <v>239</v>
      </c>
      <c r="C14" s="33" t="s">
        <v>341</v>
      </c>
      <c r="D14">
        <v>0.39</v>
      </c>
      <c r="E14" s="124" t="s">
        <v>3620</v>
      </c>
    </row>
    <row r="15" spans="1:6" x14ac:dyDescent="0.25">
      <c r="A15" t="s">
        <v>3569</v>
      </c>
      <c r="B15" s="33" t="s">
        <v>259</v>
      </c>
      <c r="C15" s="33" t="s">
        <v>341</v>
      </c>
      <c r="D15">
        <v>2.59</v>
      </c>
      <c r="E15" s="124" t="s">
        <v>3620</v>
      </c>
    </row>
    <row r="16" spans="1:6" x14ac:dyDescent="0.25">
      <c r="A16" t="s">
        <v>3569</v>
      </c>
      <c r="B16" s="33" t="s">
        <v>271</v>
      </c>
      <c r="C16" s="33" t="s">
        <v>341</v>
      </c>
      <c r="D16">
        <v>2.59</v>
      </c>
      <c r="E16" s="124" t="s">
        <v>3620</v>
      </c>
    </row>
    <row r="17" spans="1:5" x14ac:dyDescent="0.25">
      <c r="A17" t="s">
        <v>3569</v>
      </c>
      <c r="B17" s="33" t="s">
        <v>283</v>
      </c>
      <c r="C17" s="33" t="s">
        <v>341</v>
      </c>
      <c r="D17">
        <v>0.39</v>
      </c>
      <c r="E17" s="124" t="s">
        <v>3620</v>
      </c>
    </row>
    <row r="18" spans="1:5" x14ac:dyDescent="0.25">
      <c r="A18" t="s">
        <v>3569</v>
      </c>
      <c r="B18" s="33" t="s">
        <v>290</v>
      </c>
      <c r="C18" s="33" t="s">
        <v>341</v>
      </c>
      <c r="D18">
        <v>0.39</v>
      </c>
      <c r="E18" s="124" t="s">
        <v>3620</v>
      </c>
    </row>
    <row r="19" spans="1:5" x14ac:dyDescent="0.25">
      <c r="A19" t="s">
        <v>3569</v>
      </c>
      <c r="B19" s="33" t="s">
        <v>297</v>
      </c>
      <c r="C19" s="33" t="s">
        <v>341</v>
      </c>
      <c r="D19">
        <v>2.62</v>
      </c>
      <c r="E19" s="124" t="s">
        <v>3620</v>
      </c>
    </row>
    <row r="20" spans="1:5" x14ac:dyDescent="0.25">
      <c r="A20" t="s">
        <v>3569</v>
      </c>
      <c r="B20" s="33" t="s">
        <v>309</v>
      </c>
      <c r="C20" s="33" t="s">
        <v>341</v>
      </c>
      <c r="D20">
        <v>2.62</v>
      </c>
      <c r="E20" s="124" t="s">
        <v>3620</v>
      </c>
    </row>
    <row r="21" spans="1:5" x14ac:dyDescent="0.25">
      <c r="A21" t="s">
        <v>3569</v>
      </c>
      <c r="B21" s="33" t="s">
        <v>316</v>
      </c>
      <c r="C21" s="33" t="s">
        <v>341</v>
      </c>
      <c r="D21">
        <v>2.62</v>
      </c>
      <c r="E21" s="124" t="s">
        <v>3620</v>
      </c>
    </row>
    <row r="22" spans="1:5" x14ac:dyDescent="0.25">
      <c r="A22" t="s">
        <v>3569</v>
      </c>
      <c r="B22" s="33" t="s">
        <v>323</v>
      </c>
      <c r="C22" s="33" t="s">
        <v>341</v>
      </c>
      <c r="D22">
        <v>0.39</v>
      </c>
      <c r="E22" s="124" t="s">
        <v>3620</v>
      </c>
    </row>
    <row r="23" spans="1:5" x14ac:dyDescent="0.25">
      <c r="A23" t="s">
        <v>3569</v>
      </c>
      <c r="B23" s="33" t="s">
        <v>330</v>
      </c>
      <c r="C23" s="33" t="s">
        <v>341</v>
      </c>
      <c r="D23">
        <v>0.39</v>
      </c>
      <c r="E23" s="124" t="s">
        <v>3620</v>
      </c>
    </row>
    <row r="24" spans="1:5" x14ac:dyDescent="0.25">
      <c r="A24" t="s">
        <v>3569</v>
      </c>
      <c r="B24" s="33" t="s">
        <v>334</v>
      </c>
      <c r="C24" s="33" t="s">
        <v>341</v>
      </c>
      <c r="D24">
        <v>0.39</v>
      </c>
      <c r="E24" s="124" t="s">
        <v>3620</v>
      </c>
    </row>
    <row r="25" spans="1:5" x14ac:dyDescent="0.25">
      <c r="A25" t="s">
        <v>3569</v>
      </c>
      <c r="B25" s="33" t="s">
        <v>110</v>
      </c>
      <c r="C25" s="33" t="s">
        <v>343</v>
      </c>
      <c r="D25">
        <v>0.44</v>
      </c>
      <c r="E25" s="124" t="s">
        <v>3620</v>
      </c>
    </row>
    <row r="26" spans="1:5" x14ac:dyDescent="0.25">
      <c r="A26" t="s">
        <v>3569</v>
      </c>
      <c r="B26" s="33" t="s">
        <v>128</v>
      </c>
      <c r="C26" s="33" t="s">
        <v>343</v>
      </c>
      <c r="D26">
        <v>1.63</v>
      </c>
      <c r="E26" s="124" t="s">
        <v>3620</v>
      </c>
    </row>
    <row r="27" spans="1:5" x14ac:dyDescent="0.25">
      <c r="A27" t="s">
        <v>3569</v>
      </c>
      <c r="B27" s="33" t="s">
        <v>146</v>
      </c>
      <c r="C27" s="33" t="s">
        <v>343</v>
      </c>
      <c r="D27">
        <v>1.63</v>
      </c>
      <c r="E27" s="124" t="s">
        <v>3620</v>
      </c>
    </row>
    <row r="28" spans="1:5" x14ac:dyDescent="0.25">
      <c r="A28" t="s">
        <v>3569</v>
      </c>
      <c r="B28" s="33" t="s">
        <v>161</v>
      </c>
      <c r="C28" s="33" t="s">
        <v>343</v>
      </c>
      <c r="D28">
        <v>1.63</v>
      </c>
      <c r="E28" s="124" t="s">
        <v>3620</v>
      </c>
    </row>
    <row r="29" spans="1:5" x14ac:dyDescent="0.25">
      <c r="A29" t="s">
        <v>3569</v>
      </c>
      <c r="B29" s="33" t="s">
        <v>173</v>
      </c>
      <c r="C29" s="33" t="s">
        <v>343</v>
      </c>
      <c r="D29">
        <v>1.63</v>
      </c>
      <c r="E29" s="124" t="s">
        <v>3620</v>
      </c>
    </row>
    <row r="30" spans="1:5" x14ac:dyDescent="0.25">
      <c r="A30" t="s">
        <v>3569</v>
      </c>
      <c r="B30" s="33" t="s">
        <v>184</v>
      </c>
      <c r="C30" s="33" t="s">
        <v>343</v>
      </c>
      <c r="D30">
        <v>2.91</v>
      </c>
      <c r="E30" s="124" t="s">
        <v>3620</v>
      </c>
    </row>
    <row r="31" spans="1:5" x14ac:dyDescent="0.25">
      <c r="A31" t="s">
        <v>3569</v>
      </c>
      <c r="B31" s="33" t="s">
        <v>202</v>
      </c>
      <c r="C31" s="33" t="s">
        <v>343</v>
      </c>
      <c r="D31">
        <v>0.44</v>
      </c>
      <c r="E31" s="124" t="s">
        <v>3620</v>
      </c>
    </row>
    <row r="32" spans="1:5" x14ac:dyDescent="0.25">
      <c r="A32" t="s">
        <v>3569</v>
      </c>
      <c r="B32" s="33" t="s">
        <v>214</v>
      </c>
      <c r="C32" s="33" t="s">
        <v>343</v>
      </c>
      <c r="D32">
        <v>0.44</v>
      </c>
      <c r="E32" s="124" t="s">
        <v>3620</v>
      </c>
    </row>
    <row r="33" spans="1:5" x14ac:dyDescent="0.25">
      <c r="A33" t="s">
        <v>3569</v>
      </c>
      <c r="B33" s="33" t="s">
        <v>226</v>
      </c>
      <c r="C33" s="33" t="s">
        <v>343</v>
      </c>
      <c r="D33">
        <v>2.21</v>
      </c>
      <c r="E33" s="124" t="s">
        <v>3620</v>
      </c>
    </row>
    <row r="34" spans="1:5" x14ac:dyDescent="0.25">
      <c r="A34" t="s">
        <v>3569</v>
      </c>
      <c r="B34" s="33" t="s">
        <v>232</v>
      </c>
      <c r="C34" s="33" t="s">
        <v>343</v>
      </c>
      <c r="D34">
        <v>0.44</v>
      </c>
      <c r="E34" s="124" t="s">
        <v>3620</v>
      </c>
    </row>
    <row r="35" spans="1:5" x14ac:dyDescent="0.25">
      <c r="A35" t="s">
        <v>3569</v>
      </c>
      <c r="B35" s="33" t="s">
        <v>239</v>
      </c>
      <c r="C35" s="33" t="s">
        <v>343</v>
      </c>
      <c r="D35">
        <v>0.44</v>
      </c>
      <c r="E35" s="124" t="s">
        <v>3620</v>
      </c>
    </row>
    <row r="36" spans="1:5" x14ac:dyDescent="0.25">
      <c r="A36" t="s">
        <v>3569</v>
      </c>
      <c r="B36" s="33" t="s">
        <v>259</v>
      </c>
      <c r="C36" s="33" t="s">
        <v>343</v>
      </c>
      <c r="D36">
        <v>3.13</v>
      </c>
      <c r="E36" s="124" t="s">
        <v>3620</v>
      </c>
    </row>
    <row r="37" spans="1:5" x14ac:dyDescent="0.25">
      <c r="A37" t="s">
        <v>3569</v>
      </c>
      <c r="B37" s="33" t="s">
        <v>271</v>
      </c>
      <c r="C37" s="33" t="s">
        <v>343</v>
      </c>
      <c r="D37">
        <v>3.13</v>
      </c>
      <c r="E37" s="124" t="s">
        <v>3620</v>
      </c>
    </row>
    <row r="38" spans="1:5" x14ac:dyDescent="0.25">
      <c r="A38" t="s">
        <v>3569</v>
      </c>
      <c r="B38" s="33" t="s">
        <v>283</v>
      </c>
      <c r="C38" s="33" t="s">
        <v>343</v>
      </c>
      <c r="D38">
        <v>0.44</v>
      </c>
      <c r="E38" s="124" t="s">
        <v>3620</v>
      </c>
    </row>
    <row r="39" spans="1:5" x14ac:dyDescent="0.25">
      <c r="A39" t="s">
        <v>3569</v>
      </c>
      <c r="B39" s="33" t="s">
        <v>290</v>
      </c>
      <c r="C39" s="33" t="s">
        <v>343</v>
      </c>
      <c r="D39">
        <v>0.44</v>
      </c>
      <c r="E39" s="124" t="s">
        <v>3620</v>
      </c>
    </row>
    <row r="40" spans="1:5" x14ac:dyDescent="0.25">
      <c r="A40" t="s">
        <v>3569</v>
      </c>
      <c r="B40" s="33" t="s">
        <v>297</v>
      </c>
      <c r="C40" s="33" t="s">
        <v>343</v>
      </c>
      <c r="D40">
        <v>2.91</v>
      </c>
      <c r="E40" s="124" t="s">
        <v>3620</v>
      </c>
    </row>
    <row r="41" spans="1:5" x14ac:dyDescent="0.25">
      <c r="A41" t="s">
        <v>3569</v>
      </c>
      <c r="B41" s="33" t="s">
        <v>309</v>
      </c>
      <c r="C41" s="33" t="s">
        <v>343</v>
      </c>
      <c r="D41">
        <v>2.91</v>
      </c>
      <c r="E41" s="124" t="s">
        <v>3620</v>
      </c>
    </row>
    <row r="42" spans="1:5" x14ac:dyDescent="0.25">
      <c r="A42" t="s">
        <v>3569</v>
      </c>
      <c r="B42" s="33" t="s">
        <v>316</v>
      </c>
      <c r="C42" s="33" t="s">
        <v>343</v>
      </c>
      <c r="D42">
        <v>2.91</v>
      </c>
      <c r="E42" s="124" t="s">
        <v>3620</v>
      </c>
    </row>
    <row r="43" spans="1:5" x14ac:dyDescent="0.25">
      <c r="A43" t="s">
        <v>3569</v>
      </c>
      <c r="B43" s="33" t="s">
        <v>323</v>
      </c>
      <c r="C43" s="33" t="s">
        <v>343</v>
      </c>
      <c r="D43">
        <v>0.44</v>
      </c>
      <c r="E43" s="124" t="s">
        <v>3620</v>
      </c>
    </row>
    <row r="44" spans="1:5" x14ac:dyDescent="0.25">
      <c r="A44" t="s">
        <v>3569</v>
      </c>
      <c r="B44" s="33" t="s">
        <v>330</v>
      </c>
      <c r="C44" s="33" t="s">
        <v>343</v>
      </c>
      <c r="D44">
        <v>0.44</v>
      </c>
      <c r="E44" s="124" t="s">
        <v>3620</v>
      </c>
    </row>
    <row r="45" spans="1:5" x14ac:dyDescent="0.25">
      <c r="A45" t="s">
        <v>3569</v>
      </c>
      <c r="B45" s="33" t="s">
        <v>334</v>
      </c>
      <c r="C45" s="33" t="s">
        <v>343</v>
      </c>
      <c r="D45">
        <v>0.44</v>
      </c>
      <c r="E45" s="124" t="s">
        <v>3620</v>
      </c>
    </row>
    <row r="46" spans="1:5" x14ac:dyDescent="0.25">
      <c r="A46" t="s">
        <v>3569</v>
      </c>
      <c r="B46" s="33" t="s">
        <v>110</v>
      </c>
      <c r="C46" s="33" t="s">
        <v>345</v>
      </c>
      <c r="D46">
        <v>0.39</v>
      </c>
      <c r="E46" s="124" t="s">
        <v>3620</v>
      </c>
    </row>
    <row r="47" spans="1:5" x14ac:dyDescent="0.25">
      <c r="A47" t="s">
        <v>3569</v>
      </c>
      <c r="B47" s="33" t="s">
        <v>128</v>
      </c>
      <c r="C47" s="33" t="s">
        <v>345</v>
      </c>
      <c r="D47">
        <v>1.27</v>
      </c>
      <c r="E47" s="124" t="s">
        <v>3620</v>
      </c>
    </row>
    <row r="48" spans="1:5" x14ac:dyDescent="0.25">
      <c r="A48" t="s">
        <v>3569</v>
      </c>
      <c r="B48" s="33" t="s">
        <v>146</v>
      </c>
      <c r="C48" s="33" t="s">
        <v>345</v>
      </c>
      <c r="D48">
        <v>1.27</v>
      </c>
      <c r="E48" s="124" t="s">
        <v>3620</v>
      </c>
    </row>
    <row r="49" spans="1:5" x14ac:dyDescent="0.25">
      <c r="A49" t="s">
        <v>3569</v>
      </c>
      <c r="B49" s="33" t="s">
        <v>161</v>
      </c>
      <c r="C49" s="33" t="s">
        <v>345</v>
      </c>
      <c r="D49">
        <v>1.27</v>
      </c>
      <c r="E49" s="124" t="s">
        <v>3620</v>
      </c>
    </row>
    <row r="50" spans="1:5" x14ac:dyDescent="0.25">
      <c r="A50" t="s">
        <v>3569</v>
      </c>
      <c r="B50" s="33" t="s">
        <v>173</v>
      </c>
      <c r="C50" s="33" t="s">
        <v>345</v>
      </c>
      <c r="D50">
        <v>1.27</v>
      </c>
      <c r="E50" s="124" t="s">
        <v>3620</v>
      </c>
    </row>
    <row r="51" spans="1:5" x14ac:dyDescent="0.25">
      <c r="A51" t="s">
        <v>3569</v>
      </c>
      <c r="B51" s="33" t="s">
        <v>184</v>
      </c>
      <c r="C51" s="33" t="s">
        <v>345</v>
      </c>
      <c r="D51">
        <v>2.62</v>
      </c>
      <c r="E51" s="124" t="s">
        <v>3620</v>
      </c>
    </row>
    <row r="52" spans="1:5" x14ac:dyDescent="0.25">
      <c r="A52" t="s">
        <v>3569</v>
      </c>
      <c r="B52" s="33" t="s">
        <v>202</v>
      </c>
      <c r="C52" s="33" t="s">
        <v>345</v>
      </c>
      <c r="D52">
        <v>0.39</v>
      </c>
      <c r="E52" s="124" t="s">
        <v>3620</v>
      </c>
    </row>
    <row r="53" spans="1:5" x14ac:dyDescent="0.25">
      <c r="A53" t="s">
        <v>3569</v>
      </c>
      <c r="B53" s="33" t="s">
        <v>214</v>
      </c>
      <c r="C53" s="33" t="s">
        <v>345</v>
      </c>
      <c r="D53">
        <v>0.39</v>
      </c>
      <c r="E53" s="124" t="s">
        <v>3620</v>
      </c>
    </row>
    <row r="54" spans="1:5" x14ac:dyDescent="0.25">
      <c r="A54" t="s">
        <v>3569</v>
      </c>
      <c r="B54" s="33" t="s">
        <v>226</v>
      </c>
      <c r="C54" s="33" t="s">
        <v>345</v>
      </c>
      <c r="D54">
        <v>1.82</v>
      </c>
      <c r="E54" s="124" t="s">
        <v>3620</v>
      </c>
    </row>
    <row r="55" spans="1:5" x14ac:dyDescent="0.25">
      <c r="A55" t="s">
        <v>3569</v>
      </c>
      <c r="B55" s="33" t="s">
        <v>232</v>
      </c>
      <c r="C55" s="33" t="s">
        <v>345</v>
      </c>
      <c r="D55">
        <v>0.39</v>
      </c>
      <c r="E55" s="124" t="s">
        <v>3620</v>
      </c>
    </row>
    <row r="56" spans="1:5" x14ac:dyDescent="0.25">
      <c r="A56" t="s">
        <v>3569</v>
      </c>
      <c r="B56" s="33" t="s">
        <v>239</v>
      </c>
      <c r="C56" s="33" t="s">
        <v>345</v>
      </c>
      <c r="D56">
        <v>0.39</v>
      </c>
      <c r="E56" s="124" t="s">
        <v>3620</v>
      </c>
    </row>
    <row r="57" spans="1:5" x14ac:dyDescent="0.25">
      <c r="A57" t="s">
        <v>3569</v>
      </c>
      <c r="B57" s="33" t="s">
        <v>259</v>
      </c>
      <c r="C57" s="33" t="s">
        <v>345</v>
      </c>
      <c r="D57">
        <v>2.59</v>
      </c>
      <c r="E57" s="124" t="s">
        <v>3620</v>
      </c>
    </row>
    <row r="58" spans="1:5" x14ac:dyDescent="0.25">
      <c r="A58" t="s">
        <v>3569</v>
      </c>
      <c r="B58" s="33" t="s">
        <v>271</v>
      </c>
      <c r="C58" s="33" t="s">
        <v>345</v>
      </c>
      <c r="D58">
        <v>2.59</v>
      </c>
      <c r="E58" s="124" t="s">
        <v>3620</v>
      </c>
    </row>
    <row r="59" spans="1:5" x14ac:dyDescent="0.25">
      <c r="A59" t="s">
        <v>3569</v>
      </c>
      <c r="B59" s="33" t="s">
        <v>283</v>
      </c>
      <c r="C59" s="33" t="s">
        <v>345</v>
      </c>
      <c r="D59">
        <v>0.39</v>
      </c>
      <c r="E59" s="124" t="s">
        <v>3620</v>
      </c>
    </row>
    <row r="60" spans="1:5" x14ac:dyDescent="0.25">
      <c r="A60" t="s">
        <v>3569</v>
      </c>
      <c r="B60" s="33" t="s">
        <v>290</v>
      </c>
      <c r="C60" s="33" t="s">
        <v>345</v>
      </c>
      <c r="D60">
        <v>0.39</v>
      </c>
      <c r="E60" s="124" t="s">
        <v>3620</v>
      </c>
    </row>
    <row r="61" spans="1:5" x14ac:dyDescent="0.25">
      <c r="A61" t="s">
        <v>3569</v>
      </c>
      <c r="B61" s="33" t="s">
        <v>297</v>
      </c>
      <c r="C61" s="33" t="s">
        <v>345</v>
      </c>
      <c r="D61">
        <v>2.62</v>
      </c>
      <c r="E61" s="124" t="s">
        <v>3620</v>
      </c>
    </row>
    <row r="62" spans="1:5" x14ac:dyDescent="0.25">
      <c r="A62" t="s">
        <v>3569</v>
      </c>
      <c r="B62" s="33" t="s">
        <v>309</v>
      </c>
      <c r="C62" s="33" t="s">
        <v>345</v>
      </c>
      <c r="D62">
        <v>2.62</v>
      </c>
      <c r="E62" s="124" t="s">
        <v>3620</v>
      </c>
    </row>
    <row r="63" spans="1:5" x14ac:dyDescent="0.25">
      <c r="A63" t="s">
        <v>3569</v>
      </c>
      <c r="B63" s="33" t="s">
        <v>316</v>
      </c>
      <c r="C63" s="33" t="s">
        <v>345</v>
      </c>
      <c r="D63">
        <v>2.62</v>
      </c>
      <c r="E63" s="124" t="s">
        <v>3620</v>
      </c>
    </row>
    <row r="64" spans="1:5" x14ac:dyDescent="0.25">
      <c r="A64" t="s">
        <v>3569</v>
      </c>
      <c r="B64" s="33" t="s">
        <v>323</v>
      </c>
      <c r="C64" s="33" t="s">
        <v>345</v>
      </c>
      <c r="D64">
        <v>0.39</v>
      </c>
      <c r="E64" s="124" t="s">
        <v>3620</v>
      </c>
    </row>
    <row r="65" spans="1:5" x14ac:dyDescent="0.25">
      <c r="A65" t="s">
        <v>3569</v>
      </c>
      <c r="B65" s="33" t="s">
        <v>330</v>
      </c>
      <c r="C65" s="33" t="s">
        <v>345</v>
      </c>
      <c r="D65">
        <v>0.39</v>
      </c>
      <c r="E65" s="124" t="s">
        <v>3620</v>
      </c>
    </row>
    <row r="66" spans="1:5" x14ac:dyDescent="0.25">
      <c r="A66" t="s">
        <v>3569</v>
      </c>
      <c r="B66" s="33" t="s">
        <v>334</v>
      </c>
      <c r="C66" s="33" t="s">
        <v>345</v>
      </c>
      <c r="D66">
        <v>0.39</v>
      </c>
      <c r="E66" s="124" t="s">
        <v>3620</v>
      </c>
    </row>
    <row r="67" spans="1:5" x14ac:dyDescent="0.25">
      <c r="A67" t="s">
        <v>3569</v>
      </c>
      <c r="B67" s="33" t="s">
        <v>110</v>
      </c>
      <c r="C67" s="33" t="s">
        <v>347</v>
      </c>
      <c r="D67">
        <v>0.44</v>
      </c>
      <c r="E67" s="124" t="s">
        <v>3620</v>
      </c>
    </row>
    <row r="68" spans="1:5" x14ac:dyDescent="0.25">
      <c r="A68" t="s">
        <v>3569</v>
      </c>
      <c r="B68" s="33" t="s">
        <v>128</v>
      </c>
      <c r="C68" s="33" t="s">
        <v>347</v>
      </c>
      <c r="D68">
        <v>1.63</v>
      </c>
      <c r="E68" s="124" t="s">
        <v>3620</v>
      </c>
    </row>
    <row r="69" spans="1:5" x14ac:dyDescent="0.25">
      <c r="A69" t="s">
        <v>3569</v>
      </c>
      <c r="B69" s="33" t="s">
        <v>146</v>
      </c>
      <c r="C69" s="33" t="s">
        <v>347</v>
      </c>
      <c r="D69">
        <v>1.63</v>
      </c>
      <c r="E69" s="124" t="s">
        <v>3620</v>
      </c>
    </row>
    <row r="70" spans="1:5" x14ac:dyDescent="0.25">
      <c r="A70" t="s">
        <v>3569</v>
      </c>
      <c r="B70" s="33" t="s">
        <v>161</v>
      </c>
      <c r="C70" s="33" t="s">
        <v>347</v>
      </c>
      <c r="D70">
        <v>1.63</v>
      </c>
      <c r="E70" s="124" t="s">
        <v>3620</v>
      </c>
    </row>
    <row r="71" spans="1:5" x14ac:dyDescent="0.25">
      <c r="A71" t="s">
        <v>3569</v>
      </c>
      <c r="B71" s="33" t="s">
        <v>173</v>
      </c>
      <c r="C71" s="33" t="s">
        <v>347</v>
      </c>
      <c r="D71">
        <v>1.63</v>
      </c>
      <c r="E71" s="124" t="s">
        <v>3620</v>
      </c>
    </row>
    <row r="72" spans="1:5" x14ac:dyDescent="0.25">
      <c r="A72" t="s">
        <v>3569</v>
      </c>
      <c r="B72" s="33" t="s">
        <v>184</v>
      </c>
      <c r="C72" s="33" t="s">
        <v>347</v>
      </c>
      <c r="D72">
        <v>2.91</v>
      </c>
      <c r="E72" s="124" t="s">
        <v>3620</v>
      </c>
    </row>
    <row r="73" spans="1:5" x14ac:dyDescent="0.25">
      <c r="A73" t="s">
        <v>3569</v>
      </c>
      <c r="B73" s="33" t="s">
        <v>202</v>
      </c>
      <c r="C73" s="33" t="s">
        <v>347</v>
      </c>
      <c r="D73">
        <v>0.44</v>
      </c>
      <c r="E73" s="124" t="s">
        <v>3620</v>
      </c>
    </row>
    <row r="74" spans="1:5" x14ac:dyDescent="0.25">
      <c r="A74" t="s">
        <v>3569</v>
      </c>
      <c r="B74" s="33" t="s">
        <v>214</v>
      </c>
      <c r="C74" s="33" t="s">
        <v>347</v>
      </c>
      <c r="D74">
        <v>0.44</v>
      </c>
      <c r="E74" s="124" t="s">
        <v>3620</v>
      </c>
    </row>
    <row r="75" spans="1:5" x14ac:dyDescent="0.25">
      <c r="A75" t="s">
        <v>3569</v>
      </c>
      <c r="B75" s="33" t="s">
        <v>226</v>
      </c>
      <c r="C75" s="33" t="s">
        <v>347</v>
      </c>
      <c r="D75">
        <v>2.21</v>
      </c>
      <c r="E75" s="124" t="s">
        <v>3620</v>
      </c>
    </row>
    <row r="76" spans="1:5" x14ac:dyDescent="0.25">
      <c r="A76" t="s">
        <v>3569</v>
      </c>
      <c r="B76" s="33" t="s">
        <v>232</v>
      </c>
      <c r="C76" s="33" t="s">
        <v>347</v>
      </c>
      <c r="D76">
        <v>0.44</v>
      </c>
      <c r="E76" s="124" t="s">
        <v>3620</v>
      </c>
    </row>
    <row r="77" spans="1:5" x14ac:dyDescent="0.25">
      <c r="A77" t="s">
        <v>3569</v>
      </c>
      <c r="B77" s="33" t="s">
        <v>239</v>
      </c>
      <c r="C77" s="33" t="s">
        <v>347</v>
      </c>
      <c r="D77">
        <v>0.44</v>
      </c>
      <c r="E77" s="124" t="s">
        <v>3620</v>
      </c>
    </row>
    <row r="78" spans="1:5" x14ac:dyDescent="0.25">
      <c r="A78" t="s">
        <v>3569</v>
      </c>
      <c r="B78" s="33" t="s">
        <v>259</v>
      </c>
      <c r="C78" s="33" t="s">
        <v>347</v>
      </c>
      <c r="D78">
        <v>3.13</v>
      </c>
      <c r="E78" s="124" t="s">
        <v>3620</v>
      </c>
    </row>
    <row r="79" spans="1:5" x14ac:dyDescent="0.25">
      <c r="A79" t="s">
        <v>3569</v>
      </c>
      <c r="B79" s="33" t="s">
        <v>271</v>
      </c>
      <c r="C79" s="33" t="s">
        <v>347</v>
      </c>
      <c r="D79">
        <v>3.13</v>
      </c>
      <c r="E79" s="124" t="s">
        <v>3620</v>
      </c>
    </row>
    <row r="80" spans="1:5" x14ac:dyDescent="0.25">
      <c r="A80" t="s">
        <v>3569</v>
      </c>
      <c r="B80" s="33" t="s">
        <v>283</v>
      </c>
      <c r="C80" s="33" t="s">
        <v>347</v>
      </c>
      <c r="D80">
        <v>0.44</v>
      </c>
      <c r="E80" s="124" t="s">
        <v>3620</v>
      </c>
    </row>
    <row r="81" spans="1:5" x14ac:dyDescent="0.25">
      <c r="A81" t="s">
        <v>3569</v>
      </c>
      <c r="B81" s="33" t="s">
        <v>290</v>
      </c>
      <c r="C81" s="33" t="s">
        <v>347</v>
      </c>
      <c r="D81">
        <v>0.44</v>
      </c>
      <c r="E81" s="124" t="s">
        <v>3620</v>
      </c>
    </row>
    <row r="82" spans="1:5" x14ac:dyDescent="0.25">
      <c r="A82" t="s">
        <v>3569</v>
      </c>
      <c r="B82" s="33" t="s">
        <v>297</v>
      </c>
      <c r="C82" s="33" t="s">
        <v>347</v>
      </c>
      <c r="D82">
        <v>2.91</v>
      </c>
      <c r="E82" s="124" t="s">
        <v>3620</v>
      </c>
    </row>
    <row r="83" spans="1:5" x14ac:dyDescent="0.25">
      <c r="A83" t="s">
        <v>3569</v>
      </c>
      <c r="B83" s="33" t="s">
        <v>309</v>
      </c>
      <c r="C83" s="33" t="s">
        <v>347</v>
      </c>
      <c r="D83">
        <v>2.91</v>
      </c>
      <c r="E83" s="124" t="s">
        <v>3620</v>
      </c>
    </row>
    <row r="84" spans="1:5" x14ac:dyDescent="0.25">
      <c r="A84" t="s">
        <v>3569</v>
      </c>
      <c r="B84" s="33" t="s">
        <v>316</v>
      </c>
      <c r="C84" s="33" t="s">
        <v>347</v>
      </c>
      <c r="D84">
        <v>2.91</v>
      </c>
      <c r="E84" s="124" t="s">
        <v>3620</v>
      </c>
    </row>
    <row r="85" spans="1:5" x14ac:dyDescent="0.25">
      <c r="A85" t="s">
        <v>3569</v>
      </c>
      <c r="B85" s="33" t="s">
        <v>323</v>
      </c>
      <c r="C85" s="33" t="s">
        <v>347</v>
      </c>
      <c r="D85">
        <v>0.44</v>
      </c>
      <c r="E85" s="124" t="s">
        <v>3620</v>
      </c>
    </row>
    <row r="86" spans="1:5" x14ac:dyDescent="0.25">
      <c r="A86" t="s">
        <v>3569</v>
      </c>
      <c r="B86" s="33" t="s">
        <v>330</v>
      </c>
      <c r="C86" s="33" t="s">
        <v>347</v>
      </c>
      <c r="D86">
        <v>0.44</v>
      </c>
      <c r="E86" s="124" t="s">
        <v>3620</v>
      </c>
    </row>
    <row r="87" spans="1:5" x14ac:dyDescent="0.25">
      <c r="A87" t="s">
        <v>3569</v>
      </c>
      <c r="B87" s="33" t="s">
        <v>334</v>
      </c>
      <c r="C87" s="33" t="s">
        <v>347</v>
      </c>
      <c r="D87">
        <v>0.44</v>
      </c>
      <c r="E87" s="124" t="s">
        <v>3620</v>
      </c>
    </row>
    <row r="88" spans="1:5" x14ac:dyDescent="0.25">
      <c r="A88" t="s">
        <v>3569</v>
      </c>
      <c r="B88" s="33" t="s">
        <v>110</v>
      </c>
      <c r="C88" s="33" t="s">
        <v>349</v>
      </c>
      <c r="D88">
        <v>0.39</v>
      </c>
      <c r="E88" s="124" t="s">
        <v>3620</v>
      </c>
    </row>
    <row r="89" spans="1:5" x14ac:dyDescent="0.25">
      <c r="A89" t="s">
        <v>3569</v>
      </c>
      <c r="B89" s="33" t="s">
        <v>128</v>
      </c>
      <c r="C89" s="33" t="s">
        <v>349</v>
      </c>
      <c r="D89">
        <v>1.27</v>
      </c>
      <c r="E89" s="124" t="s">
        <v>3620</v>
      </c>
    </row>
    <row r="90" spans="1:5" x14ac:dyDescent="0.25">
      <c r="A90" t="s">
        <v>3569</v>
      </c>
      <c r="B90" s="33" t="s">
        <v>146</v>
      </c>
      <c r="C90" s="33" t="s">
        <v>349</v>
      </c>
      <c r="D90">
        <v>1.27</v>
      </c>
      <c r="E90" s="124" t="s">
        <v>3620</v>
      </c>
    </row>
    <row r="91" spans="1:5" x14ac:dyDescent="0.25">
      <c r="A91" t="s">
        <v>3569</v>
      </c>
      <c r="B91" s="33" t="s">
        <v>161</v>
      </c>
      <c r="C91" s="33" t="s">
        <v>349</v>
      </c>
      <c r="D91">
        <v>1.27</v>
      </c>
      <c r="E91" s="124" t="s">
        <v>3620</v>
      </c>
    </row>
    <row r="92" spans="1:5" x14ac:dyDescent="0.25">
      <c r="A92" t="s">
        <v>3569</v>
      </c>
      <c r="B92" s="33" t="s">
        <v>173</v>
      </c>
      <c r="C92" s="33" t="s">
        <v>349</v>
      </c>
      <c r="D92">
        <v>1.27</v>
      </c>
      <c r="E92" s="124" t="s">
        <v>3620</v>
      </c>
    </row>
    <row r="93" spans="1:5" x14ac:dyDescent="0.25">
      <c r="A93" t="s">
        <v>3569</v>
      </c>
      <c r="B93" s="33" t="s">
        <v>184</v>
      </c>
      <c r="C93" s="33" t="s">
        <v>349</v>
      </c>
      <c r="D93">
        <v>2.62</v>
      </c>
      <c r="E93" s="124" t="s">
        <v>3620</v>
      </c>
    </row>
    <row r="94" spans="1:5" x14ac:dyDescent="0.25">
      <c r="A94" t="s">
        <v>3569</v>
      </c>
      <c r="B94" s="33" t="s">
        <v>202</v>
      </c>
      <c r="C94" s="33" t="s">
        <v>349</v>
      </c>
      <c r="D94">
        <v>0.39</v>
      </c>
      <c r="E94" s="124" t="s">
        <v>3620</v>
      </c>
    </row>
    <row r="95" spans="1:5" x14ac:dyDescent="0.25">
      <c r="A95" t="s">
        <v>3569</v>
      </c>
      <c r="B95" s="33" t="s">
        <v>214</v>
      </c>
      <c r="C95" s="33" t="s">
        <v>349</v>
      </c>
      <c r="D95">
        <v>0.39</v>
      </c>
      <c r="E95" s="124" t="s">
        <v>3620</v>
      </c>
    </row>
    <row r="96" spans="1:5" x14ac:dyDescent="0.25">
      <c r="A96" t="s">
        <v>3569</v>
      </c>
      <c r="B96" s="33" t="s">
        <v>226</v>
      </c>
      <c r="C96" s="33" t="s">
        <v>349</v>
      </c>
      <c r="D96">
        <v>1.82</v>
      </c>
      <c r="E96" s="124" t="s">
        <v>3620</v>
      </c>
    </row>
    <row r="97" spans="1:5" x14ac:dyDescent="0.25">
      <c r="A97" t="s">
        <v>3569</v>
      </c>
      <c r="B97" s="33" t="s">
        <v>232</v>
      </c>
      <c r="C97" s="33" t="s">
        <v>349</v>
      </c>
      <c r="D97">
        <v>0.39</v>
      </c>
      <c r="E97" s="124" t="s">
        <v>3620</v>
      </c>
    </row>
    <row r="98" spans="1:5" x14ac:dyDescent="0.25">
      <c r="A98" t="s">
        <v>3569</v>
      </c>
      <c r="B98" s="33" t="s">
        <v>239</v>
      </c>
      <c r="C98" s="33" t="s">
        <v>349</v>
      </c>
      <c r="D98">
        <v>0.39</v>
      </c>
      <c r="E98" s="124" t="s">
        <v>3620</v>
      </c>
    </row>
    <row r="99" spans="1:5" x14ac:dyDescent="0.25">
      <c r="A99" t="s">
        <v>3569</v>
      </c>
      <c r="B99" s="33" t="s">
        <v>259</v>
      </c>
      <c r="C99" s="33" t="s">
        <v>349</v>
      </c>
      <c r="D99">
        <v>2.59</v>
      </c>
      <c r="E99" s="124" t="s">
        <v>3620</v>
      </c>
    </row>
    <row r="100" spans="1:5" x14ac:dyDescent="0.25">
      <c r="A100" t="s">
        <v>3569</v>
      </c>
      <c r="B100" s="33" t="s">
        <v>271</v>
      </c>
      <c r="C100" s="33" t="s">
        <v>349</v>
      </c>
      <c r="D100">
        <v>2.59</v>
      </c>
      <c r="E100" s="124" t="s">
        <v>3620</v>
      </c>
    </row>
    <row r="101" spans="1:5" x14ac:dyDescent="0.25">
      <c r="A101" t="s">
        <v>3569</v>
      </c>
      <c r="B101" s="33" t="s">
        <v>283</v>
      </c>
      <c r="C101" s="33" t="s">
        <v>349</v>
      </c>
      <c r="D101">
        <v>0.39</v>
      </c>
      <c r="E101" s="124" t="s">
        <v>3620</v>
      </c>
    </row>
    <row r="102" spans="1:5" x14ac:dyDescent="0.25">
      <c r="A102" t="s">
        <v>3569</v>
      </c>
      <c r="B102" s="33" t="s">
        <v>290</v>
      </c>
      <c r="C102" s="33" t="s">
        <v>349</v>
      </c>
      <c r="D102">
        <v>0.39</v>
      </c>
      <c r="E102" s="124" t="s">
        <v>3620</v>
      </c>
    </row>
    <row r="103" spans="1:5" x14ac:dyDescent="0.25">
      <c r="A103" t="s">
        <v>3569</v>
      </c>
      <c r="B103" s="33" t="s">
        <v>297</v>
      </c>
      <c r="C103" s="33" t="s">
        <v>349</v>
      </c>
      <c r="D103">
        <v>2.62</v>
      </c>
      <c r="E103" s="124" t="s">
        <v>3620</v>
      </c>
    </row>
    <row r="104" spans="1:5" x14ac:dyDescent="0.25">
      <c r="A104" t="s">
        <v>3569</v>
      </c>
      <c r="B104" s="33" t="s">
        <v>309</v>
      </c>
      <c r="C104" s="33" t="s">
        <v>349</v>
      </c>
      <c r="D104">
        <v>2.62</v>
      </c>
      <c r="E104" s="124" t="s">
        <v>3620</v>
      </c>
    </row>
    <row r="105" spans="1:5" x14ac:dyDescent="0.25">
      <c r="A105" t="s">
        <v>3569</v>
      </c>
      <c r="B105" s="33" t="s">
        <v>316</v>
      </c>
      <c r="C105" s="33" t="s">
        <v>349</v>
      </c>
      <c r="D105">
        <v>2.62</v>
      </c>
      <c r="E105" s="124" t="s">
        <v>3620</v>
      </c>
    </row>
    <row r="106" spans="1:5" x14ac:dyDescent="0.25">
      <c r="A106" t="s">
        <v>3569</v>
      </c>
      <c r="B106" s="33" t="s">
        <v>323</v>
      </c>
      <c r="C106" s="33" t="s">
        <v>349</v>
      </c>
      <c r="D106">
        <v>0.39</v>
      </c>
      <c r="E106" s="124" t="s">
        <v>3620</v>
      </c>
    </row>
    <row r="107" spans="1:5" x14ac:dyDescent="0.25">
      <c r="A107" t="s">
        <v>3569</v>
      </c>
      <c r="B107" s="33" t="s">
        <v>330</v>
      </c>
      <c r="C107" s="33" t="s">
        <v>349</v>
      </c>
      <c r="D107">
        <v>0.39</v>
      </c>
      <c r="E107" s="124" t="s">
        <v>3620</v>
      </c>
    </row>
    <row r="108" spans="1:5" x14ac:dyDescent="0.25">
      <c r="A108" t="s">
        <v>3569</v>
      </c>
      <c r="B108" s="33" t="s">
        <v>334</v>
      </c>
      <c r="C108" s="33" t="s">
        <v>349</v>
      </c>
      <c r="D108">
        <v>0.39</v>
      </c>
      <c r="E108" s="124" t="s">
        <v>3620</v>
      </c>
    </row>
    <row r="109" spans="1:5" x14ac:dyDescent="0.25">
      <c r="A109" t="s">
        <v>3569</v>
      </c>
      <c r="B109" s="33" t="s">
        <v>110</v>
      </c>
      <c r="C109" s="33" t="s">
        <v>351</v>
      </c>
      <c r="D109">
        <v>0.44</v>
      </c>
      <c r="E109" s="124" t="s">
        <v>3620</v>
      </c>
    </row>
    <row r="110" spans="1:5" x14ac:dyDescent="0.25">
      <c r="A110" t="s">
        <v>3569</v>
      </c>
      <c r="B110" s="33" t="s">
        <v>128</v>
      </c>
      <c r="C110" s="33" t="s">
        <v>351</v>
      </c>
      <c r="D110">
        <v>1.63</v>
      </c>
      <c r="E110" s="124" t="s">
        <v>3620</v>
      </c>
    </row>
    <row r="111" spans="1:5" x14ac:dyDescent="0.25">
      <c r="A111" t="s">
        <v>3569</v>
      </c>
      <c r="B111" s="33" t="s">
        <v>146</v>
      </c>
      <c r="C111" s="33" t="s">
        <v>351</v>
      </c>
      <c r="D111">
        <v>1.63</v>
      </c>
      <c r="E111" s="124" t="s">
        <v>3620</v>
      </c>
    </row>
    <row r="112" spans="1:5" x14ac:dyDescent="0.25">
      <c r="A112" t="s">
        <v>3569</v>
      </c>
      <c r="B112" s="33" t="s">
        <v>161</v>
      </c>
      <c r="C112" s="33" t="s">
        <v>351</v>
      </c>
      <c r="D112">
        <v>1.63</v>
      </c>
      <c r="E112" s="124" t="s">
        <v>3620</v>
      </c>
    </row>
    <row r="113" spans="1:5" x14ac:dyDescent="0.25">
      <c r="A113" t="s">
        <v>3569</v>
      </c>
      <c r="B113" s="33" t="s">
        <v>173</v>
      </c>
      <c r="C113" s="33" t="s">
        <v>351</v>
      </c>
      <c r="D113">
        <v>1.63</v>
      </c>
      <c r="E113" s="124" t="s">
        <v>3620</v>
      </c>
    </row>
    <row r="114" spans="1:5" x14ac:dyDescent="0.25">
      <c r="A114" t="s">
        <v>3569</v>
      </c>
      <c r="B114" s="33" t="s">
        <v>184</v>
      </c>
      <c r="C114" s="33" t="s">
        <v>351</v>
      </c>
      <c r="D114">
        <v>2.91</v>
      </c>
      <c r="E114" s="124" t="s">
        <v>3620</v>
      </c>
    </row>
    <row r="115" spans="1:5" x14ac:dyDescent="0.25">
      <c r="A115" t="s">
        <v>3569</v>
      </c>
      <c r="B115" s="33" t="s">
        <v>202</v>
      </c>
      <c r="C115" s="33" t="s">
        <v>351</v>
      </c>
      <c r="D115">
        <v>0.44</v>
      </c>
      <c r="E115" s="124" t="s">
        <v>3620</v>
      </c>
    </row>
    <row r="116" spans="1:5" x14ac:dyDescent="0.25">
      <c r="A116" t="s">
        <v>3569</v>
      </c>
      <c r="B116" s="33" t="s">
        <v>214</v>
      </c>
      <c r="C116" s="33" t="s">
        <v>351</v>
      </c>
      <c r="D116">
        <v>0.44</v>
      </c>
      <c r="E116" s="124" t="s">
        <v>3620</v>
      </c>
    </row>
    <row r="117" spans="1:5" x14ac:dyDescent="0.25">
      <c r="A117" t="s">
        <v>3569</v>
      </c>
      <c r="B117" s="33" t="s">
        <v>226</v>
      </c>
      <c r="C117" s="33" t="s">
        <v>351</v>
      </c>
      <c r="D117">
        <v>2.21</v>
      </c>
      <c r="E117" s="124" t="s">
        <v>3620</v>
      </c>
    </row>
    <row r="118" spans="1:5" x14ac:dyDescent="0.25">
      <c r="A118" t="s">
        <v>3569</v>
      </c>
      <c r="B118" s="33" t="s">
        <v>232</v>
      </c>
      <c r="C118" s="33" t="s">
        <v>351</v>
      </c>
      <c r="D118">
        <v>0.44</v>
      </c>
      <c r="E118" s="124" t="s">
        <v>3620</v>
      </c>
    </row>
    <row r="119" spans="1:5" x14ac:dyDescent="0.25">
      <c r="A119" t="s">
        <v>3569</v>
      </c>
      <c r="B119" s="33" t="s">
        <v>239</v>
      </c>
      <c r="C119" s="33" t="s">
        <v>351</v>
      </c>
      <c r="D119">
        <v>0.44</v>
      </c>
      <c r="E119" s="124" t="s">
        <v>3620</v>
      </c>
    </row>
    <row r="120" spans="1:5" x14ac:dyDescent="0.25">
      <c r="A120" t="s">
        <v>3569</v>
      </c>
      <c r="B120" s="33" t="s">
        <v>259</v>
      </c>
      <c r="C120" s="33" t="s">
        <v>351</v>
      </c>
      <c r="D120">
        <v>3.13</v>
      </c>
      <c r="E120" s="124" t="s">
        <v>3620</v>
      </c>
    </row>
    <row r="121" spans="1:5" x14ac:dyDescent="0.25">
      <c r="A121" t="s">
        <v>3569</v>
      </c>
      <c r="B121" s="33" t="s">
        <v>271</v>
      </c>
      <c r="C121" s="33" t="s">
        <v>351</v>
      </c>
      <c r="D121">
        <v>3.13</v>
      </c>
      <c r="E121" s="124" t="s">
        <v>3620</v>
      </c>
    </row>
    <row r="122" spans="1:5" x14ac:dyDescent="0.25">
      <c r="A122" t="s">
        <v>3569</v>
      </c>
      <c r="B122" s="33" t="s">
        <v>283</v>
      </c>
      <c r="C122" s="33" t="s">
        <v>351</v>
      </c>
      <c r="D122">
        <v>0.44</v>
      </c>
      <c r="E122" s="124" t="s">
        <v>3620</v>
      </c>
    </row>
    <row r="123" spans="1:5" x14ac:dyDescent="0.25">
      <c r="A123" t="s">
        <v>3569</v>
      </c>
      <c r="B123" s="33" t="s">
        <v>290</v>
      </c>
      <c r="C123" s="33" t="s">
        <v>351</v>
      </c>
      <c r="D123">
        <v>0.44</v>
      </c>
      <c r="E123" s="124" t="s">
        <v>3620</v>
      </c>
    </row>
    <row r="124" spans="1:5" x14ac:dyDescent="0.25">
      <c r="A124" t="s">
        <v>3569</v>
      </c>
      <c r="B124" s="33" t="s">
        <v>297</v>
      </c>
      <c r="C124" s="33" t="s">
        <v>351</v>
      </c>
      <c r="D124">
        <v>2.91</v>
      </c>
      <c r="E124" s="124" t="s">
        <v>3620</v>
      </c>
    </row>
    <row r="125" spans="1:5" x14ac:dyDescent="0.25">
      <c r="A125" t="s">
        <v>3569</v>
      </c>
      <c r="B125" s="33" t="s">
        <v>309</v>
      </c>
      <c r="C125" s="33" t="s">
        <v>351</v>
      </c>
      <c r="D125">
        <v>2.91</v>
      </c>
      <c r="E125" s="124" t="s">
        <v>3620</v>
      </c>
    </row>
    <row r="126" spans="1:5" x14ac:dyDescent="0.25">
      <c r="A126" t="s">
        <v>3569</v>
      </c>
      <c r="B126" s="33" t="s">
        <v>316</v>
      </c>
      <c r="C126" s="33" t="s">
        <v>351</v>
      </c>
      <c r="D126">
        <v>2.91</v>
      </c>
      <c r="E126" s="124" t="s">
        <v>3620</v>
      </c>
    </row>
    <row r="127" spans="1:5" x14ac:dyDescent="0.25">
      <c r="A127" t="s">
        <v>3569</v>
      </c>
      <c r="B127" s="33" t="s">
        <v>323</v>
      </c>
      <c r="C127" s="33" t="s">
        <v>351</v>
      </c>
      <c r="D127">
        <v>0.44</v>
      </c>
      <c r="E127" s="124" t="s">
        <v>3620</v>
      </c>
    </row>
    <row r="128" spans="1:5" x14ac:dyDescent="0.25">
      <c r="A128" t="s">
        <v>3569</v>
      </c>
      <c r="B128" s="33" t="s">
        <v>330</v>
      </c>
      <c r="C128" s="33" t="s">
        <v>351</v>
      </c>
      <c r="D128">
        <v>0.44</v>
      </c>
      <c r="E128" s="124" t="s">
        <v>3620</v>
      </c>
    </row>
    <row r="129" spans="1:5" x14ac:dyDescent="0.25">
      <c r="A129" t="s">
        <v>3569</v>
      </c>
      <c r="B129" s="33" t="s">
        <v>334</v>
      </c>
      <c r="C129" s="33" t="s">
        <v>351</v>
      </c>
      <c r="D129">
        <v>0.44</v>
      </c>
      <c r="E129" s="124" t="s">
        <v>3620</v>
      </c>
    </row>
    <row r="130" spans="1:5" x14ac:dyDescent="0.25">
      <c r="A130" t="s">
        <v>3569</v>
      </c>
      <c r="B130" s="33" t="s">
        <v>110</v>
      </c>
      <c r="C130" s="33" t="s">
        <v>353</v>
      </c>
      <c r="D130">
        <v>0.44</v>
      </c>
      <c r="E130" s="124" t="s">
        <v>3620</v>
      </c>
    </row>
    <row r="131" spans="1:5" x14ac:dyDescent="0.25">
      <c r="A131" t="s">
        <v>3569</v>
      </c>
      <c r="B131" s="33" t="s">
        <v>128</v>
      </c>
      <c r="C131" s="33" t="s">
        <v>353</v>
      </c>
      <c r="D131">
        <v>1.63</v>
      </c>
      <c r="E131" s="124" t="s">
        <v>3620</v>
      </c>
    </row>
    <row r="132" spans="1:5" x14ac:dyDescent="0.25">
      <c r="A132" t="s">
        <v>3569</v>
      </c>
      <c r="B132" s="33" t="s">
        <v>146</v>
      </c>
      <c r="C132" s="33" t="s">
        <v>353</v>
      </c>
      <c r="D132">
        <v>1.63</v>
      </c>
      <c r="E132" s="124" t="s">
        <v>3620</v>
      </c>
    </row>
    <row r="133" spans="1:5" x14ac:dyDescent="0.25">
      <c r="A133" t="s">
        <v>3569</v>
      </c>
      <c r="B133" s="33" t="s">
        <v>161</v>
      </c>
      <c r="C133" s="33" t="s">
        <v>353</v>
      </c>
      <c r="D133">
        <v>1.63</v>
      </c>
      <c r="E133" s="124" t="s">
        <v>3620</v>
      </c>
    </row>
    <row r="134" spans="1:5" x14ac:dyDescent="0.25">
      <c r="A134" t="s">
        <v>3569</v>
      </c>
      <c r="B134" s="33" t="s">
        <v>173</v>
      </c>
      <c r="C134" s="33" t="s">
        <v>353</v>
      </c>
      <c r="D134">
        <v>1.63</v>
      </c>
      <c r="E134" s="124" t="s">
        <v>3620</v>
      </c>
    </row>
    <row r="135" spans="1:5" x14ac:dyDescent="0.25">
      <c r="A135" t="s">
        <v>3569</v>
      </c>
      <c r="B135" s="33" t="s">
        <v>184</v>
      </c>
      <c r="C135" s="33" t="s">
        <v>353</v>
      </c>
      <c r="D135">
        <v>2.91</v>
      </c>
      <c r="E135" s="124" t="s">
        <v>3620</v>
      </c>
    </row>
    <row r="136" spans="1:5" x14ac:dyDescent="0.25">
      <c r="A136" t="s">
        <v>3569</v>
      </c>
      <c r="B136" s="33" t="s">
        <v>202</v>
      </c>
      <c r="C136" s="33" t="s">
        <v>353</v>
      </c>
      <c r="D136">
        <v>0.44</v>
      </c>
      <c r="E136" s="124" t="s">
        <v>3620</v>
      </c>
    </row>
    <row r="137" spans="1:5" x14ac:dyDescent="0.25">
      <c r="A137" t="s">
        <v>3569</v>
      </c>
      <c r="B137" s="33" t="s">
        <v>214</v>
      </c>
      <c r="C137" s="33" t="s">
        <v>353</v>
      </c>
      <c r="D137">
        <v>0.44</v>
      </c>
      <c r="E137" s="124" t="s">
        <v>3620</v>
      </c>
    </row>
    <row r="138" spans="1:5" x14ac:dyDescent="0.25">
      <c r="A138" t="s">
        <v>3569</v>
      </c>
      <c r="B138" s="33" t="s">
        <v>226</v>
      </c>
      <c r="C138" s="33" t="s">
        <v>353</v>
      </c>
      <c r="D138">
        <v>2.21</v>
      </c>
      <c r="E138" s="124" t="s">
        <v>3620</v>
      </c>
    </row>
    <row r="139" spans="1:5" x14ac:dyDescent="0.25">
      <c r="A139" t="s">
        <v>3569</v>
      </c>
      <c r="B139" s="33" t="s">
        <v>232</v>
      </c>
      <c r="C139" s="33" t="s">
        <v>353</v>
      </c>
      <c r="D139">
        <v>0.44</v>
      </c>
      <c r="E139" s="124" t="s">
        <v>3620</v>
      </c>
    </row>
    <row r="140" spans="1:5" x14ac:dyDescent="0.25">
      <c r="A140" t="s">
        <v>3569</v>
      </c>
      <c r="B140" s="33" t="s">
        <v>239</v>
      </c>
      <c r="C140" s="33" t="s">
        <v>353</v>
      </c>
      <c r="D140">
        <v>0.44</v>
      </c>
      <c r="E140" s="124" t="s">
        <v>3620</v>
      </c>
    </row>
    <row r="141" spans="1:5" x14ac:dyDescent="0.25">
      <c r="A141" t="s">
        <v>3569</v>
      </c>
      <c r="B141" s="33" t="s">
        <v>259</v>
      </c>
      <c r="C141" s="33" t="s">
        <v>353</v>
      </c>
      <c r="D141">
        <v>3.13</v>
      </c>
      <c r="E141" s="124" t="s">
        <v>3620</v>
      </c>
    </row>
    <row r="142" spans="1:5" x14ac:dyDescent="0.25">
      <c r="A142" t="s">
        <v>3569</v>
      </c>
      <c r="B142" s="33" t="s">
        <v>271</v>
      </c>
      <c r="C142" s="33" t="s">
        <v>353</v>
      </c>
      <c r="D142">
        <v>3.13</v>
      </c>
      <c r="E142" s="124" t="s">
        <v>3620</v>
      </c>
    </row>
    <row r="143" spans="1:5" x14ac:dyDescent="0.25">
      <c r="A143" t="s">
        <v>3569</v>
      </c>
      <c r="B143" s="33" t="s">
        <v>283</v>
      </c>
      <c r="C143" s="33" t="s">
        <v>353</v>
      </c>
      <c r="D143">
        <v>0.44</v>
      </c>
      <c r="E143" s="124" t="s">
        <v>3620</v>
      </c>
    </row>
    <row r="144" spans="1:5" x14ac:dyDescent="0.25">
      <c r="A144" t="s">
        <v>3569</v>
      </c>
      <c r="B144" s="33" t="s">
        <v>290</v>
      </c>
      <c r="C144" s="33" t="s">
        <v>353</v>
      </c>
      <c r="D144">
        <v>0.44</v>
      </c>
      <c r="E144" s="124" t="s">
        <v>3620</v>
      </c>
    </row>
    <row r="145" spans="1:5" x14ac:dyDescent="0.25">
      <c r="A145" t="s">
        <v>3569</v>
      </c>
      <c r="B145" s="33" t="s">
        <v>297</v>
      </c>
      <c r="C145" s="33" t="s">
        <v>353</v>
      </c>
      <c r="D145">
        <v>2.91</v>
      </c>
      <c r="E145" s="124" t="s">
        <v>3620</v>
      </c>
    </row>
    <row r="146" spans="1:5" x14ac:dyDescent="0.25">
      <c r="A146" t="s">
        <v>3569</v>
      </c>
      <c r="B146" s="33" t="s">
        <v>309</v>
      </c>
      <c r="C146" s="33" t="s">
        <v>353</v>
      </c>
      <c r="D146">
        <v>2.91</v>
      </c>
      <c r="E146" s="124" t="s">
        <v>3620</v>
      </c>
    </row>
    <row r="147" spans="1:5" x14ac:dyDescent="0.25">
      <c r="A147" t="s">
        <v>3569</v>
      </c>
      <c r="B147" s="33" t="s">
        <v>316</v>
      </c>
      <c r="C147" s="33" t="s">
        <v>353</v>
      </c>
      <c r="D147">
        <v>2.91</v>
      </c>
      <c r="E147" s="124" t="s">
        <v>3620</v>
      </c>
    </row>
    <row r="148" spans="1:5" x14ac:dyDescent="0.25">
      <c r="A148" t="s">
        <v>3569</v>
      </c>
      <c r="B148" s="33" t="s">
        <v>323</v>
      </c>
      <c r="C148" s="33" t="s">
        <v>353</v>
      </c>
      <c r="D148">
        <v>0.44</v>
      </c>
      <c r="E148" s="124" t="s">
        <v>3620</v>
      </c>
    </row>
    <row r="149" spans="1:5" x14ac:dyDescent="0.25">
      <c r="A149" t="s">
        <v>3569</v>
      </c>
      <c r="B149" s="33" t="s">
        <v>330</v>
      </c>
      <c r="C149" s="33" t="s">
        <v>353</v>
      </c>
      <c r="D149">
        <v>0.44</v>
      </c>
      <c r="E149" s="124" t="s">
        <v>3620</v>
      </c>
    </row>
    <row r="150" spans="1:5" x14ac:dyDescent="0.25">
      <c r="A150" t="s">
        <v>3569</v>
      </c>
      <c r="B150" s="33" t="s">
        <v>334</v>
      </c>
      <c r="C150" s="33" t="s">
        <v>353</v>
      </c>
      <c r="D150">
        <v>0.44</v>
      </c>
      <c r="E150" s="124" t="s">
        <v>3620</v>
      </c>
    </row>
    <row r="151" spans="1:5" x14ac:dyDescent="0.25">
      <c r="A151" t="s">
        <v>3569</v>
      </c>
      <c r="B151" s="33" t="s">
        <v>110</v>
      </c>
      <c r="C151" s="33" t="s">
        <v>355</v>
      </c>
      <c r="D151">
        <v>0.44</v>
      </c>
      <c r="E151" s="124" t="s">
        <v>3620</v>
      </c>
    </row>
    <row r="152" spans="1:5" x14ac:dyDescent="0.25">
      <c r="A152" t="s">
        <v>3569</v>
      </c>
      <c r="B152" s="33" t="s">
        <v>128</v>
      </c>
      <c r="C152" s="33" t="s">
        <v>355</v>
      </c>
      <c r="D152">
        <v>1.63</v>
      </c>
      <c r="E152" s="124" t="s">
        <v>3620</v>
      </c>
    </row>
    <row r="153" spans="1:5" x14ac:dyDescent="0.25">
      <c r="A153" t="s">
        <v>3569</v>
      </c>
      <c r="B153" s="33" t="s">
        <v>146</v>
      </c>
      <c r="C153" s="33" t="s">
        <v>355</v>
      </c>
      <c r="D153">
        <v>1.63</v>
      </c>
      <c r="E153" s="124" t="s">
        <v>3620</v>
      </c>
    </row>
    <row r="154" spans="1:5" x14ac:dyDescent="0.25">
      <c r="A154" t="s">
        <v>3569</v>
      </c>
      <c r="B154" s="33" t="s">
        <v>161</v>
      </c>
      <c r="C154" s="33" t="s">
        <v>355</v>
      </c>
      <c r="D154">
        <v>1.63</v>
      </c>
      <c r="E154" s="124" t="s">
        <v>3620</v>
      </c>
    </row>
    <row r="155" spans="1:5" x14ac:dyDescent="0.25">
      <c r="A155" t="s">
        <v>3569</v>
      </c>
      <c r="B155" s="33" t="s">
        <v>173</v>
      </c>
      <c r="C155" s="33" t="s">
        <v>355</v>
      </c>
      <c r="D155">
        <v>1.63</v>
      </c>
      <c r="E155" s="124" t="s">
        <v>3620</v>
      </c>
    </row>
    <row r="156" spans="1:5" x14ac:dyDescent="0.25">
      <c r="A156" t="s">
        <v>3569</v>
      </c>
      <c r="B156" s="33" t="s">
        <v>184</v>
      </c>
      <c r="C156" s="33" t="s">
        <v>355</v>
      </c>
      <c r="D156">
        <v>2.91</v>
      </c>
      <c r="E156" s="124" t="s">
        <v>3620</v>
      </c>
    </row>
    <row r="157" spans="1:5" x14ac:dyDescent="0.25">
      <c r="A157" t="s">
        <v>3569</v>
      </c>
      <c r="B157" s="33" t="s">
        <v>202</v>
      </c>
      <c r="C157" s="33" t="s">
        <v>355</v>
      </c>
      <c r="D157">
        <v>0.44</v>
      </c>
      <c r="E157" s="124" t="s">
        <v>3620</v>
      </c>
    </row>
    <row r="158" spans="1:5" x14ac:dyDescent="0.25">
      <c r="A158" t="s">
        <v>3569</v>
      </c>
      <c r="B158" s="33" t="s">
        <v>214</v>
      </c>
      <c r="C158" s="33" t="s">
        <v>355</v>
      </c>
      <c r="D158">
        <v>0.44</v>
      </c>
      <c r="E158" s="124" t="s">
        <v>3620</v>
      </c>
    </row>
    <row r="159" spans="1:5" x14ac:dyDescent="0.25">
      <c r="A159" t="s">
        <v>3569</v>
      </c>
      <c r="B159" s="33" t="s">
        <v>226</v>
      </c>
      <c r="C159" s="33" t="s">
        <v>355</v>
      </c>
      <c r="D159">
        <v>2.21</v>
      </c>
      <c r="E159" s="124" t="s">
        <v>3620</v>
      </c>
    </row>
    <row r="160" spans="1:5" x14ac:dyDescent="0.25">
      <c r="A160" t="s">
        <v>3569</v>
      </c>
      <c r="B160" s="33" t="s">
        <v>232</v>
      </c>
      <c r="C160" s="33" t="s">
        <v>355</v>
      </c>
      <c r="D160">
        <v>0.44</v>
      </c>
      <c r="E160" s="124" t="s">
        <v>3620</v>
      </c>
    </row>
    <row r="161" spans="1:5" x14ac:dyDescent="0.25">
      <c r="A161" t="s">
        <v>3569</v>
      </c>
      <c r="B161" s="33" t="s">
        <v>239</v>
      </c>
      <c r="C161" s="33" t="s">
        <v>355</v>
      </c>
      <c r="D161">
        <v>0.44</v>
      </c>
      <c r="E161" s="124" t="s">
        <v>3620</v>
      </c>
    </row>
    <row r="162" spans="1:5" x14ac:dyDescent="0.25">
      <c r="A162" t="s">
        <v>3569</v>
      </c>
      <c r="B162" s="33" t="s">
        <v>259</v>
      </c>
      <c r="C162" s="33" t="s">
        <v>355</v>
      </c>
      <c r="D162">
        <v>3.13</v>
      </c>
      <c r="E162" s="124" t="s">
        <v>3620</v>
      </c>
    </row>
    <row r="163" spans="1:5" x14ac:dyDescent="0.25">
      <c r="A163" t="s">
        <v>3569</v>
      </c>
      <c r="B163" s="33" t="s">
        <v>271</v>
      </c>
      <c r="C163" s="33" t="s">
        <v>355</v>
      </c>
      <c r="D163">
        <v>3.13</v>
      </c>
      <c r="E163" s="124" t="s">
        <v>3620</v>
      </c>
    </row>
    <row r="164" spans="1:5" x14ac:dyDescent="0.25">
      <c r="A164" t="s">
        <v>3569</v>
      </c>
      <c r="B164" s="33" t="s">
        <v>283</v>
      </c>
      <c r="C164" s="33" t="s">
        <v>355</v>
      </c>
      <c r="D164">
        <v>0.44</v>
      </c>
      <c r="E164" s="124" t="s">
        <v>3620</v>
      </c>
    </row>
    <row r="165" spans="1:5" x14ac:dyDescent="0.25">
      <c r="A165" t="s">
        <v>3569</v>
      </c>
      <c r="B165" s="33" t="s">
        <v>290</v>
      </c>
      <c r="C165" s="33" t="s">
        <v>355</v>
      </c>
      <c r="D165">
        <v>0.44</v>
      </c>
      <c r="E165" s="124" t="s">
        <v>3620</v>
      </c>
    </row>
    <row r="166" spans="1:5" x14ac:dyDescent="0.25">
      <c r="A166" t="s">
        <v>3569</v>
      </c>
      <c r="B166" s="33" t="s">
        <v>297</v>
      </c>
      <c r="C166" s="33" t="s">
        <v>355</v>
      </c>
      <c r="D166">
        <v>2.91</v>
      </c>
      <c r="E166" s="124" t="s">
        <v>3620</v>
      </c>
    </row>
    <row r="167" spans="1:5" x14ac:dyDescent="0.25">
      <c r="A167" t="s">
        <v>3569</v>
      </c>
      <c r="B167" s="33" t="s">
        <v>309</v>
      </c>
      <c r="C167" s="33" t="s">
        <v>355</v>
      </c>
      <c r="D167">
        <v>2.91</v>
      </c>
      <c r="E167" s="124" t="s">
        <v>3620</v>
      </c>
    </row>
    <row r="168" spans="1:5" x14ac:dyDescent="0.25">
      <c r="A168" t="s">
        <v>3569</v>
      </c>
      <c r="B168" s="33" t="s">
        <v>316</v>
      </c>
      <c r="C168" s="33" t="s">
        <v>355</v>
      </c>
      <c r="D168">
        <v>2.91</v>
      </c>
      <c r="E168" s="124" t="s">
        <v>3620</v>
      </c>
    </row>
    <row r="169" spans="1:5" x14ac:dyDescent="0.25">
      <c r="A169" t="s">
        <v>3569</v>
      </c>
      <c r="B169" s="33" t="s">
        <v>323</v>
      </c>
      <c r="C169" s="33" t="s">
        <v>355</v>
      </c>
      <c r="D169">
        <v>0.44</v>
      </c>
      <c r="E169" s="124" t="s">
        <v>3620</v>
      </c>
    </row>
    <row r="170" spans="1:5" x14ac:dyDescent="0.25">
      <c r="A170" t="s">
        <v>3569</v>
      </c>
      <c r="B170" s="33" t="s">
        <v>330</v>
      </c>
      <c r="C170" s="33" t="s">
        <v>355</v>
      </c>
      <c r="D170">
        <v>0.44</v>
      </c>
      <c r="E170" s="124" t="s">
        <v>3620</v>
      </c>
    </row>
    <row r="171" spans="1:5" x14ac:dyDescent="0.25">
      <c r="A171" t="s">
        <v>3569</v>
      </c>
      <c r="B171" s="33" t="s">
        <v>334</v>
      </c>
      <c r="C171" s="33" t="s">
        <v>355</v>
      </c>
      <c r="D171">
        <v>0.44</v>
      </c>
      <c r="E171" s="124" t="s">
        <v>3620</v>
      </c>
    </row>
    <row r="172" spans="1:5" x14ac:dyDescent="0.25">
      <c r="A172" t="s">
        <v>3569</v>
      </c>
      <c r="B172" s="33" t="s">
        <v>110</v>
      </c>
      <c r="C172" s="33" t="s">
        <v>357</v>
      </c>
      <c r="D172">
        <v>0.44</v>
      </c>
      <c r="E172" s="124" t="s">
        <v>3620</v>
      </c>
    </row>
    <row r="173" spans="1:5" x14ac:dyDescent="0.25">
      <c r="A173" t="s">
        <v>3569</v>
      </c>
      <c r="B173" s="33" t="s">
        <v>128</v>
      </c>
      <c r="C173" s="33" t="s">
        <v>357</v>
      </c>
      <c r="D173">
        <v>1.63</v>
      </c>
      <c r="E173" s="124" t="s">
        <v>3620</v>
      </c>
    </row>
    <row r="174" spans="1:5" x14ac:dyDescent="0.25">
      <c r="A174" t="s">
        <v>3569</v>
      </c>
      <c r="B174" s="33" t="s">
        <v>146</v>
      </c>
      <c r="C174" s="33" t="s">
        <v>357</v>
      </c>
      <c r="D174">
        <v>1.63</v>
      </c>
      <c r="E174" s="124" t="s">
        <v>3620</v>
      </c>
    </row>
    <row r="175" spans="1:5" x14ac:dyDescent="0.25">
      <c r="A175" t="s">
        <v>3569</v>
      </c>
      <c r="B175" s="33" t="s">
        <v>161</v>
      </c>
      <c r="C175" s="33" t="s">
        <v>357</v>
      </c>
      <c r="D175">
        <v>1.63</v>
      </c>
      <c r="E175" s="124" t="s">
        <v>3620</v>
      </c>
    </row>
    <row r="176" spans="1:5" x14ac:dyDescent="0.25">
      <c r="A176" t="s">
        <v>3569</v>
      </c>
      <c r="B176" s="33" t="s">
        <v>173</v>
      </c>
      <c r="C176" s="33" t="s">
        <v>357</v>
      </c>
      <c r="D176">
        <v>1.63</v>
      </c>
      <c r="E176" s="124" t="s">
        <v>3620</v>
      </c>
    </row>
    <row r="177" spans="1:5" x14ac:dyDescent="0.25">
      <c r="A177" t="s">
        <v>3569</v>
      </c>
      <c r="B177" s="33" t="s">
        <v>184</v>
      </c>
      <c r="C177" s="33" t="s">
        <v>357</v>
      </c>
      <c r="D177">
        <v>2.91</v>
      </c>
      <c r="E177" s="124" t="s">
        <v>3620</v>
      </c>
    </row>
    <row r="178" spans="1:5" x14ac:dyDescent="0.25">
      <c r="A178" t="s">
        <v>3569</v>
      </c>
      <c r="B178" s="33" t="s">
        <v>202</v>
      </c>
      <c r="C178" s="33" t="s">
        <v>357</v>
      </c>
      <c r="D178">
        <v>0.44</v>
      </c>
      <c r="E178" s="124" t="s">
        <v>3620</v>
      </c>
    </row>
    <row r="179" spans="1:5" x14ac:dyDescent="0.25">
      <c r="A179" t="s">
        <v>3569</v>
      </c>
      <c r="B179" s="33" t="s">
        <v>214</v>
      </c>
      <c r="C179" s="33" t="s">
        <v>357</v>
      </c>
      <c r="D179">
        <v>0.44</v>
      </c>
      <c r="E179" s="124" t="s">
        <v>3620</v>
      </c>
    </row>
    <row r="180" spans="1:5" x14ac:dyDescent="0.25">
      <c r="A180" t="s">
        <v>3569</v>
      </c>
      <c r="B180" s="33" t="s">
        <v>226</v>
      </c>
      <c r="C180" s="33" t="s">
        <v>357</v>
      </c>
      <c r="D180">
        <v>2.21</v>
      </c>
      <c r="E180" s="124" t="s">
        <v>3620</v>
      </c>
    </row>
    <row r="181" spans="1:5" x14ac:dyDescent="0.25">
      <c r="A181" t="s">
        <v>3569</v>
      </c>
      <c r="B181" s="33" t="s">
        <v>232</v>
      </c>
      <c r="C181" s="33" t="s">
        <v>357</v>
      </c>
      <c r="D181">
        <v>0.44</v>
      </c>
      <c r="E181" s="124" t="s">
        <v>3620</v>
      </c>
    </row>
    <row r="182" spans="1:5" x14ac:dyDescent="0.25">
      <c r="A182" t="s">
        <v>3569</v>
      </c>
      <c r="B182" s="33" t="s">
        <v>239</v>
      </c>
      <c r="C182" s="33" t="s">
        <v>357</v>
      </c>
      <c r="D182">
        <v>0.44</v>
      </c>
      <c r="E182" s="124" t="s">
        <v>3620</v>
      </c>
    </row>
    <row r="183" spans="1:5" x14ac:dyDescent="0.25">
      <c r="A183" t="s">
        <v>3569</v>
      </c>
      <c r="B183" s="33" t="s">
        <v>259</v>
      </c>
      <c r="C183" s="33" t="s">
        <v>357</v>
      </c>
      <c r="D183">
        <v>3.13</v>
      </c>
      <c r="E183" s="124" t="s">
        <v>3620</v>
      </c>
    </row>
    <row r="184" spans="1:5" x14ac:dyDescent="0.25">
      <c r="A184" t="s">
        <v>3569</v>
      </c>
      <c r="B184" s="33" t="s">
        <v>271</v>
      </c>
      <c r="C184" s="33" t="s">
        <v>357</v>
      </c>
      <c r="D184">
        <v>3.13</v>
      </c>
      <c r="E184" s="124" t="s">
        <v>3620</v>
      </c>
    </row>
    <row r="185" spans="1:5" x14ac:dyDescent="0.25">
      <c r="A185" t="s">
        <v>3569</v>
      </c>
      <c r="B185" s="33" t="s">
        <v>283</v>
      </c>
      <c r="C185" s="33" t="s">
        <v>357</v>
      </c>
      <c r="D185">
        <v>0.44</v>
      </c>
      <c r="E185" s="124" t="s">
        <v>3620</v>
      </c>
    </row>
    <row r="186" spans="1:5" x14ac:dyDescent="0.25">
      <c r="A186" t="s">
        <v>3569</v>
      </c>
      <c r="B186" s="33" t="s">
        <v>290</v>
      </c>
      <c r="C186" s="33" t="s">
        <v>357</v>
      </c>
      <c r="D186">
        <v>0.44</v>
      </c>
      <c r="E186" s="124" t="s">
        <v>3620</v>
      </c>
    </row>
    <row r="187" spans="1:5" x14ac:dyDescent="0.25">
      <c r="A187" t="s">
        <v>3569</v>
      </c>
      <c r="B187" s="33" t="s">
        <v>297</v>
      </c>
      <c r="C187" s="33" t="s">
        <v>357</v>
      </c>
      <c r="D187">
        <v>2.91</v>
      </c>
      <c r="E187" s="124" t="s">
        <v>3620</v>
      </c>
    </row>
    <row r="188" spans="1:5" x14ac:dyDescent="0.25">
      <c r="A188" t="s">
        <v>3569</v>
      </c>
      <c r="B188" s="33" t="s">
        <v>309</v>
      </c>
      <c r="C188" s="33" t="s">
        <v>357</v>
      </c>
      <c r="D188">
        <v>2.91</v>
      </c>
      <c r="E188" s="124" t="s">
        <v>3620</v>
      </c>
    </row>
    <row r="189" spans="1:5" x14ac:dyDescent="0.25">
      <c r="A189" t="s">
        <v>3569</v>
      </c>
      <c r="B189" s="33" t="s">
        <v>316</v>
      </c>
      <c r="C189" s="33" t="s">
        <v>357</v>
      </c>
      <c r="D189">
        <v>2.91</v>
      </c>
      <c r="E189" s="124" t="s">
        <v>3620</v>
      </c>
    </row>
    <row r="190" spans="1:5" x14ac:dyDescent="0.25">
      <c r="A190" t="s">
        <v>3569</v>
      </c>
      <c r="B190" s="33" t="s">
        <v>323</v>
      </c>
      <c r="C190" s="33" t="s">
        <v>357</v>
      </c>
      <c r="D190">
        <v>0.44</v>
      </c>
      <c r="E190" s="124" t="s">
        <v>3620</v>
      </c>
    </row>
    <row r="191" spans="1:5" x14ac:dyDescent="0.25">
      <c r="A191" t="s">
        <v>3569</v>
      </c>
      <c r="B191" s="33" t="s">
        <v>330</v>
      </c>
      <c r="C191" s="33" t="s">
        <v>357</v>
      </c>
      <c r="D191">
        <v>0.44</v>
      </c>
      <c r="E191" s="124" t="s">
        <v>3620</v>
      </c>
    </row>
    <row r="192" spans="1:5" x14ac:dyDescent="0.25">
      <c r="A192" t="s">
        <v>3569</v>
      </c>
      <c r="B192" s="33" t="s">
        <v>334</v>
      </c>
      <c r="C192" s="33" t="s">
        <v>357</v>
      </c>
      <c r="D192">
        <v>0.44</v>
      </c>
      <c r="E192" s="124" t="s">
        <v>3620</v>
      </c>
    </row>
    <row r="193" spans="1:5" x14ac:dyDescent="0.25">
      <c r="A193" t="s">
        <v>3569</v>
      </c>
      <c r="B193" s="33" t="s">
        <v>110</v>
      </c>
      <c r="C193" s="33" t="s">
        <v>359</v>
      </c>
      <c r="D193">
        <v>0.44</v>
      </c>
      <c r="E193" s="124" t="s">
        <v>3620</v>
      </c>
    </row>
    <row r="194" spans="1:5" x14ac:dyDescent="0.25">
      <c r="A194" t="s">
        <v>3569</v>
      </c>
      <c r="B194" s="33" t="s">
        <v>128</v>
      </c>
      <c r="C194" s="33" t="s">
        <v>359</v>
      </c>
      <c r="D194">
        <v>1.63</v>
      </c>
      <c r="E194" s="124" t="s">
        <v>3620</v>
      </c>
    </row>
    <row r="195" spans="1:5" x14ac:dyDescent="0.25">
      <c r="A195" t="s">
        <v>3569</v>
      </c>
      <c r="B195" s="33" t="s">
        <v>146</v>
      </c>
      <c r="C195" s="33" t="s">
        <v>359</v>
      </c>
      <c r="D195">
        <v>1.63</v>
      </c>
      <c r="E195" s="124" t="s">
        <v>3620</v>
      </c>
    </row>
    <row r="196" spans="1:5" x14ac:dyDescent="0.25">
      <c r="A196" t="s">
        <v>3569</v>
      </c>
      <c r="B196" s="33" t="s">
        <v>161</v>
      </c>
      <c r="C196" s="33" t="s">
        <v>359</v>
      </c>
      <c r="D196">
        <v>1.63</v>
      </c>
      <c r="E196" s="124" t="s">
        <v>3620</v>
      </c>
    </row>
    <row r="197" spans="1:5" x14ac:dyDescent="0.25">
      <c r="A197" t="s">
        <v>3569</v>
      </c>
      <c r="B197" s="33" t="s">
        <v>173</v>
      </c>
      <c r="C197" s="33" t="s">
        <v>359</v>
      </c>
      <c r="D197">
        <v>1.63</v>
      </c>
      <c r="E197" s="124" t="s">
        <v>3620</v>
      </c>
    </row>
    <row r="198" spans="1:5" x14ac:dyDescent="0.25">
      <c r="A198" t="s">
        <v>3569</v>
      </c>
      <c r="B198" s="33" t="s">
        <v>184</v>
      </c>
      <c r="C198" s="33" t="s">
        <v>359</v>
      </c>
      <c r="D198">
        <v>2.91</v>
      </c>
      <c r="E198" s="124" t="s">
        <v>3620</v>
      </c>
    </row>
    <row r="199" spans="1:5" x14ac:dyDescent="0.25">
      <c r="A199" t="s">
        <v>3569</v>
      </c>
      <c r="B199" s="33" t="s">
        <v>202</v>
      </c>
      <c r="C199" s="33" t="s">
        <v>359</v>
      </c>
      <c r="D199">
        <v>0.44</v>
      </c>
      <c r="E199" s="124" t="s">
        <v>3620</v>
      </c>
    </row>
    <row r="200" spans="1:5" x14ac:dyDescent="0.25">
      <c r="A200" t="s">
        <v>3569</v>
      </c>
      <c r="B200" s="33" t="s">
        <v>214</v>
      </c>
      <c r="C200" s="33" t="s">
        <v>359</v>
      </c>
      <c r="D200">
        <v>0.44</v>
      </c>
      <c r="E200" s="124" t="s">
        <v>3620</v>
      </c>
    </row>
    <row r="201" spans="1:5" x14ac:dyDescent="0.25">
      <c r="A201" t="s">
        <v>3569</v>
      </c>
      <c r="B201" s="33" t="s">
        <v>226</v>
      </c>
      <c r="C201" s="33" t="s">
        <v>359</v>
      </c>
      <c r="D201">
        <v>2.21</v>
      </c>
      <c r="E201" s="124" t="s">
        <v>3620</v>
      </c>
    </row>
    <row r="202" spans="1:5" x14ac:dyDescent="0.25">
      <c r="A202" t="s">
        <v>3569</v>
      </c>
      <c r="B202" s="33" t="s">
        <v>232</v>
      </c>
      <c r="C202" s="33" t="s">
        <v>359</v>
      </c>
      <c r="D202">
        <v>0.44</v>
      </c>
      <c r="E202" s="124" t="s">
        <v>3620</v>
      </c>
    </row>
    <row r="203" spans="1:5" x14ac:dyDescent="0.25">
      <c r="A203" t="s">
        <v>3569</v>
      </c>
      <c r="B203" s="33" t="s">
        <v>239</v>
      </c>
      <c r="C203" s="33" t="s">
        <v>359</v>
      </c>
      <c r="D203">
        <v>0.44</v>
      </c>
      <c r="E203" s="124" t="s">
        <v>3620</v>
      </c>
    </row>
    <row r="204" spans="1:5" x14ac:dyDescent="0.25">
      <c r="A204" t="s">
        <v>3569</v>
      </c>
      <c r="B204" s="33" t="s">
        <v>259</v>
      </c>
      <c r="C204" s="33" t="s">
        <v>359</v>
      </c>
      <c r="D204">
        <v>3.13</v>
      </c>
      <c r="E204" s="124" t="s">
        <v>3620</v>
      </c>
    </row>
    <row r="205" spans="1:5" x14ac:dyDescent="0.25">
      <c r="A205" t="s">
        <v>3569</v>
      </c>
      <c r="B205" s="33" t="s">
        <v>271</v>
      </c>
      <c r="C205" s="33" t="s">
        <v>359</v>
      </c>
      <c r="D205">
        <v>3.13</v>
      </c>
      <c r="E205" s="124" t="s">
        <v>3620</v>
      </c>
    </row>
    <row r="206" spans="1:5" x14ac:dyDescent="0.25">
      <c r="A206" t="s">
        <v>3569</v>
      </c>
      <c r="B206" s="33" t="s">
        <v>283</v>
      </c>
      <c r="C206" s="33" t="s">
        <v>359</v>
      </c>
      <c r="D206">
        <v>0.44</v>
      </c>
      <c r="E206" s="124" t="s">
        <v>3620</v>
      </c>
    </row>
    <row r="207" spans="1:5" x14ac:dyDescent="0.25">
      <c r="A207" t="s">
        <v>3569</v>
      </c>
      <c r="B207" s="33" t="s">
        <v>290</v>
      </c>
      <c r="C207" s="33" t="s">
        <v>359</v>
      </c>
      <c r="D207">
        <v>0.44</v>
      </c>
      <c r="E207" s="124" t="s">
        <v>3620</v>
      </c>
    </row>
    <row r="208" spans="1:5" x14ac:dyDescent="0.25">
      <c r="A208" t="s">
        <v>3569</v>
      </c>
      <c r="B208" s="33" t="s">
        <v>297</v>
      </c>
      <c r="C208" s="33" t="s">
        <v>359</v>
      </c>
      <c r="D208">
        <v>2.91</v>
      </c>
      <c r="E208" s="124" t="s">
        <v>3620</v>
      </c>
    </row>
    <row r="209" spans="1:5" x14ac:dyDescent="0.25">
      <c r="A209" t="s">
        <v>3569</v>
      </c>
      <c r="B209" s="33" t="s">
        <v>309</v>
      </c>
      <c r="C209" s="33" t="s">
        <v>359</v>
      </c>
      <c r="D209">
        <v>2.91</v>
      </c>
      <c r="E209" s="124" t="s">
        <v>3620</v>
      </c>
    </row>
    <row r="210" spans="1:5" x14ac:dyDescent="0.25">
      <c r="A210" t="s">
        <v>3569</v>
      </c>
      <c r="B210" s="33" t="s">
        <v>316</v>
      </c>
      <c r="C210" s="33" t="s">
        <v>359</v>
      </c>
      <c r="D210">
        <v>2.91</v>
      </c>
      <c r="E210" s="124" t="s">
        <v>3620</v>
      </c>
    </row>
    <row r="211" spans="1:5" x14ac:dyDescent="0.25">
      <c r="A211" t="s">
        <v>3569</v>
      </c>
      <c r="B211" s="33" t="s">
        <v>323</v>
      </c>
      <c r="C211" s="33" t="s">
        <v>359</v>
      </c>
      <c r="D211">
        <v>0.44</v>
      </c>
      <c r="E211" s="124" t="s">
        <v>3620</v>
      </c>
    </row>
    <row r="212" spans="1:5" x14ac:dyDescent="0.25">
      <c r="A212" t="s">
        <v>3569</v>
      </c>
      <c r="B212" s="33" t="s">
        <v>330</v>
      </c>
      <c r="C212" s="33" t="s">
        <v>359</v>
      </c>
      <c r="D212">
        <v>0.44</v>
      </c>
      <c r="E212" s="124" t="s">
        <v>3620</v>
      </c>
    </row>
    <row r="213" spans="1:5" x14ac:dyDescent="0.25">
      <c r="A213" t="s">
        <v>3569</v>
      </c>
      <c r="B213" s="33" t="s">
        <v>334</v>
      </c>
      <c r="C213" s="33" t="s">
        <v>359</v>
      </c>
      <c r="D213">
        <v>0.44</v>
      </c>
      <c r="E213" s="124" t="s">
        <v>3620</v>
      </c>
    </row>
    <row r="214" spans="1:5" x14ac:dyDescent="0.25">
      <c r="A214" t="s">
        <v>3569</v>
      </c>
      <c r="B214" s="33" t="s">
        <v>110</v>
      </c>
      <c r="C214" s="33" t="s">
        <v>361</v>
      </c>
      <c r="D214">
        <v>0.44</v>
      </c>
      <c r="E214" s="124" t="s">
        <v>3620</v>
      </c>
    </row>
    <row r="215" spans="1:5" x14ac:dyDescent="0.25">
      <c r="A215" t="s">
        <v>3569</v>
      </c>
      <c r="B215" s="33" t="s">
        <v>128</v>
      </c>
      <c r="C215" s="33" t="s">
        <v>361</v>
      </c>
      <c r="D215">
        <v>1.63</v>
      </c>
      <c r="E215" s="124" t="s">
        <v>3620</v>
      </c>
    </row>
    <row r="216" spans="1:5" x14ac:dyDescent="0.25">
      <c r="A216" t="s">
        <v>3569</v>
      </c>
      <c r="B216" s="33" t="s">
        <v>146</v>
      </c>
      <c r="C216" s="33" t="s">
        <v>361</v>
      </c>
      <c r="D216">
        <v>1.63</v>
      </c>
      <c r="E216" s="124" t="s">
        <v>3620</v>
      </c>
    </row>
    <row r="217" spans="1:5" x14ac:dyDescent="0.25">
      <c r="A217" t="s">
        <v>3569</v>
      </c>
      <c r="B217" s="33" t="s">
        <v>161</v>
      </c>
      <c r="C217" s="33" t="s">
        <v>361</v>
      </c>
      <c r="D217">
        <v>1.63</v>
      </c>
      <c r="E217" s="124" t="s">
        <v>3620</v>
      </c>
    </row>
    <row r="218" spans="1:5" x14ac:dyDescent="0.25">
      <c r="A218" t="s">
        <v>3569</v>
      </c>
      <c r="B218" s="33" t="s">
        <v>173</v>
      </c>
      <c r="C218" s="33" t="s">
        <v>361</v>
      </c>
      <c r="D218">
        <v>1.63</v>
      </c>
      <c r="E218" s="124" t="s">
        <v>3620</v>
      </c>
    </row>
    <row r="219" spans="1:5" x14ac:dyDescent="0.25">
      <c r="A219" t="s">
        <v>3569</v>
      </c>
      <c r="B219" s="33" t="s">
        <v>184</v>
      </c>
      <c r="C219" s="33" t="s">
        <v>361</v>
      </c>
      <c r="D219">
        <v>2.91</v>
      </c>
      <c r="E219" s="124" t="s">
        <v>3620</v>
      </c>
    </row>
    <row r="220" spans="1:5" x14ac:dyDescent="0.25">
      <c r="A220" t="s">
        <v>3569</v>
      </c>
      <c r="B220" s="33" t="s">
        <v>202</v>
      </c>
      <c r="C220" s="33" t="s">
        <v>361</v>
      </c>
      <c r="D220">
        <v>0.44</v>
      </c>
      <c r="E220" s="124" t="s">
        <v>3620</v>
      </c>
    </row>
    <row r="221" spans="1:5" x14ac:dyDescent="0.25">
      <c r="A221" t="s">
        <v>3569</v>
      </c>
      <c r="B221" s="33" t="s">
        <v>214</v>
      </c>
      <c r="C221" s="33" t="s">
        <v>361</v>
      </c>
      <c r="D221">
        <v>0.44</v>
      </c>
      <c r="E221" s="124" t="s">
        <v>3620</v>
      </c>
    </row>
    <row r="222" spans="1:5" x14ac:dyDescent="0.25">
      <c r="A222" t="s">
        <v>3569</v>
      </c>
      <c r="B222" s="33" t="s">
        <v>226</v>
      </c>
      <c r="C222" s="33" t="s">
        <v>361</v>
      </c>
      <c r="D222">
        <v>2.21</v>
      </c>
      <c r="E222" s="124" t="s">
        <v>3620</v>
      </c>
    </row>
    <row r="223" spans="1:5" x14ac:dyDescent="0.25">
      <c r="A223" t="s">
        <v>3569</v>
      </c>
      <c r="B223" s="33" t="s">
        <v>232</v>
      </c>
      <c r="C223" s="33" t="s">
        <v>361</v>
      </c>
      <c r="D223">
        <v>0.44</v>
      </c>
      <c r="E223" s="124" t="s">
        <v>3620</v>
      </c>
    </row>
    <row r="224" spans="1:5" x14ac:dyDescent="0.25">
      <c r="A224" t="s">
        <v>3569</v>
      </c>
      <c r="B224" s="33" t="s">
        <v>239</v>
      </c>
      <c r="C224" s="33" t="s">
        <v>361</v>
      </c>
      <c r="D224">
        <v>0.44</v>
      </c>
      <c r="E224" s="124" t="s">
        <v>3620</v>
      </c>
    </row>
    <row r="225" spans="1:5" x14ac:dyDescent="0.25">
      <c r="A225" t="s">
        <v>3569</v>
      </c>
      <c r="B225" s="33" t="s">
        <v>259</v>
      </c>
      <c r="C225" s="33" t="s">
        <v>361</v>
      </c>
      <c r="D225">
        <v>3.13</v>
      </c>
      <c r="E225" s="124" t="s">
        <v>3620</v>
      </c>
    </row>
    <row r="226" spans="1:5" x14ac:dyDescent="0.25">
      <c r="A226" t="s">
        <v>3569</v>
      </c>
      <c r="B226" s="33" t="s">
        <v>271</v>
      </c>
      <c r="C226" s="33" t="s">
        <v>361</v>
      </c>
      <c r="D226">
        <v>3.13</v>
      </c>
      <c r="E226" s="124" t="s">
        <v>3620</v>
      </c>
    </row>
    <row r="227" spans="1:5" x14ac:dyDescent="0.25">
      <c r="A227" t="s">
        <v>3569</v>
      </c>
      <c r="B227" s="33" t="s">
        <v>283</v>
      </c>
      <c r="C227" s="33" t="s">
        <v>361</v>
      </c>
      <c r="D227">
        <v>0.44</v>
      </c>
      <c r="E227" s="124" t="s">
        <v>3620</v>
      </c>
    </row>
    <row r="228" spans="1:5" x14ac:dyDescent="0.25">
      <c r="A228" t="s">
        <v>3569</v>
      </c>
      <c r="B228" s="33" t="s">
        <v>290</v>
      </c>
      <c r="C228" s="33" t="s">
        <v>361</v>
      </c>
      <c r="D228">
        <v>0.44</v>
      </c>
      <c r="E228" s="124" t="s">
        <v>3620</v>
      </c>
    </row>
    <row r="229" spans="1:5" x14ac:dyDescent="0.25">
      <c r="A229" t="s">
        <v>3569</v>
      </c>
      <c r="B229" s="33" t="s">
        <v>297</v>
      </c>
      <c r="C229" s="33" t="s">
        <v>361</v>
      </c>
      <c r="D229">
        <v>2.91</v>
      </c>
      <c r="E229" s="124" t="s">
        <v>3620</v>
      </c>
    </row>
    <row r="230" spans="1:5" x14ac:dyDescent="0.25">
      <c r="A230" t="s">
        <v>3569</v>
      </c>
      <c r="B230" s="33" t="s">
        <v>309</v>
      </c>
      <c r="C230" s="33" t="s">
        <v>361</v>
      </c>
      <c r="D230">
        <v>2.91</v>
      </c>
      <c r="E230" s="124" t="s">
        <v>3620</v>
      </c>
    </row>
    <row r="231" spans="1:5" x14ac:dyDescent="0.25">
      <c r="A231" t="s">
        <v>3569</v>
      </c>
      <c r="B231" s="33" t="s">
        <v>316</v>
      </c>
      <c r="C231" s="33" t="s">
        <v>361</v>
      </c>
      <c r="D231">
        <v>2.91</v>
      </c>
      <c r="E231" s="124" t="s">
        <v>3620</v>
      </c>
    </row>
    <row r="232" spans="1:5" x14ac:dyDescent="0.25">
      <c r="A232" t="s">
        <v>3569</v>
      </c>
      <c r="B232" s="33" t="s">
        <v>323</v>
      </c>
      <c r="C232" s="33" t="s">
        <v>361</v>
      </c>
      <c r="D232">
        <v>0.44</v>
      </c>
      <c r="E232" s="124" t="s">
        <v>3620</v>
      </c>
    </row>
    <row r="233" spans="1:5" x14ac:dyDescent="0.25">
      <c r="A233" t="s">
        <v>3569</v>
      </c>
      <c r="B233" s="33" t="s">
        <v>330</v>
      </c>
      <c r="C233" s="33" t="s">
        <v>361</v>
      </c>
      <c r="D233">
        <v>0.44</v>
      </c>
      <c r="E233" s="124" t="s">
        <v>3620</v>
      </c>
    </row>
    <row r="234" spans="1:5" x14ac:dyDescent="0.25">
      <c r="A234" t="s">
        <v>3569</v>
      </c>
      <c r="B234" s="33" t="s">
        <v>334</v>
      </c>
      <c r="C234" s="33" t="s">
        <v>361</v>
      </c>
      <c r="D234">
        <v>0.44</v>
      </c>
      <c r="E234" s="124" t="s">
        <v>3620</v>
      </c>
    </row>
    <row r="235" spans="1:5" x14ac:dyDescent="0.25">
      <c r="A235" t="s">
        <v>3569</v>
      </c>
      <c r="B235" s="33" t="s">
        <v>110</v>
      </c>
      <c r="C235" s="33" t="s">
        <v>363</v>
      </c>
      <c r="D235">
        <v>0.44</v>
      </c>
      <c r="E235" s="124" t="s">
        <v>3620</v>
      </c>
    </row>
    <row r="236" spans="1:5" x14ac:dyDescent="0.25">
      <c r="A236" t="s">
        <v>3569</v>
      </c>
      <c r="B236" s="33" t="s">
        <v>128</v>
      </c>
      <c r="C236" s="33" t="s">
        <v>363</v>
      </c>
      <c r="D236">
        <v>1.63</v>
      </c>
      <c r="E236" s="124" t="s">
        <v>3620</v>
      </c>
    </row>
    <row r="237" spans="1:5" x14ac:dyDescent="0.25">
      <c r="A237" t="s">
        <v>3569</v>
      </c>
      <c r="B237" s="33" t="s">
        <v>146</v>
      </c>
      <c r="C237" s="33" t="s">
        <v>363</v>
      </c>
      <c r="D237">
        <v>1.63</v>
      </c>
      <c r="E237" s="124" t="s">
        <v>3620</v>
      </c>
    </row>
    <row r="238" spans="1:5" x14ac:dyDescent="0.25">
      <c r="A238" t="s">
        <v>3569</v>
      </c>
      <c r="B238" s="33" t="s">
        <v>161</v>
      </c>
      <c r="C238" s="33" t="s">
        <v>363</v>
      </c>
      <c r="D238">
        <v>1.63</v>
      </c>
      <c r="E238" s="124" t="s">
        <v>3620</v>
      </c>
    </row>
    <row r="239" spans="1:5" x14ac:dyDescent="0.25">
      <c r="A239" t="s">
        <v>3569</v>
      </c>
      <c r="B239" s="33" t="s">
        <v>173</v>
      </c>
      <c r="C239" s="33" t="s">
        <v>363</v>
      </c>
      <c r="D239">
        <v>1.63</v>
      </c>
      <c r="E239" s="124" t="s">
        <v>3620</v>
      </c>
    </row>
    <row r="240" spans="1:5" x14ac:dyDescent="0.25">
      <c r="A240" t="s">
        <v>3569</v>
      </c>
      <c r="B240" s="33" t="s">
        <v>184</v>
      </c>
      <c r="C240" s="33" t="s">
        <v>363</v>
      </c>
      <c r="D240">
        <v>2.91</v>
      </c>
      <c r="E240" s="124" t="s">
        <v>3620</v>
      </c>
    </row>
    <row r="241" spans="1:5" x14ac:dyDescent="0.25">
      <c r="A241" t="s">
        <v>3569</v>
      </c>
      <c r="B241" s="33" t="s">
        <v>202</v>
      </c>
      <c r="C241" s="33" t="s">
        <v>363</v>
      </c>
      <c r="D241">
        <v>0.44</v>
      </c>
      <c r="E241" s="124" t="s">
        <v>3620</v>
      </c>
    </row>
    <row r="242" spans="1:5" x14ac:dyDescent="0.25">
      <c r="A242" t="s">
        <v>3569</v>
      </c>
      <c r="B242" s="33" t="s">
        <v>214</v>
      </c>
      <c r="C242" s="33" t="s">
        <v>363</v>
      </c>
      <c r="D242">
        <v>0.44</v>
      </c>
      <c r="E242" s="124" t="s">
        <v>3620</v>
      </c>
    </row>
    <row r="243" spans="1:5" x14ac:dyDescent="0.25">
      <c r="A243" t="s">
        <v>3569</v>
      </c>
      <c r="B243" s="33" t="s">
        <v>226</v>
      </c>
      <c r="C243" s="33" t="s">
        <v>363</v>
      </c>
      <c r="D243">
        <v>2.21</v>
      </c>
      <c r="E243" s="124" t="s">
        <v>3620</v>
      </c>
    </row>
    <row r="244" spans="1:5" x14ac:dyDescent="0.25">
      <c r="A244" t="s">
        <v>3569</v>
      </c>
      <c r="B244" s="33" t="s">
        <v>232</v>
      </c>
      <c r="C244" s="33" t="s">
        <v>363</v>
      </c>
      <c r="D244">
        <v>0.44</v>
      </c>
      <c r="E244" s="124" t="s">
        <v>3620</v>
      </c>
    </row>
    <row r="245" spans="1:5" x14ac:dyDescent="0.25">
      <c r="A245" t="s">
        <v>3569</v>
      </c>
      <c r="B245" s="33" t="s">
        <v>239</v>
      </c>
      <c r="C245" s="33" t="s">
        <v>363</v>
      </c>
      <c r="D245">
        <v>0.44</v>
      </c>
      <c r="E245" s="124" t="s">
        <v>3620</v>
      </c>
    </row>
    <row r="246" spans="1:5" x14ac:dyDescent="0.25">
      <c r="A246" t="s">
        <v>3569</v>
      </c>
      <c r="B246" s="33" t="s">
        <v>259</v>
      </c>
      <c r="C246" s="33" t="s">
        <v>363</v>
      </c>
      <c r="D246">
        <v>3.13</v>
      </c>
      <c r="E246" s="124" t="s">
        <v>3620</v>
      </c>
    </row>
    <row r="247" spans="1:5" x14ac:dyDescent="0.25">
      <c r="A247" t="s">
        <v>3569</v>
      </c>
      <c r="B247" s="33" t="s">
        <v>271</v>
      </c>
      <c r="C247" s="33" t="s">
        <v>363</v>
      </c>
      <c r="D247">
        <v>3.13</v>
      </c>
      <c r="E247" s="124" t="s">
        <v>3620</v>
      </c>
    </row>
    <row r="248" spans="1:5" x14ac:dyDescent="0.25">
      <c r="A248" t="s">
        <v>3569</v>
      </c>
      <c r="B248" s="33" t="s">
        <v>283</v>
      </c>
      <c r="C248" s="33" t="s">
        <v>363</v>
      </c>
      <c r="D248">
        <v>0.44</v>
      </c>
      <c r="E248" s="124" t="s">
        <v>3620</v>
      </c>
    </row>
    <row r="249" spans="1:5" x14ac:dyDescent="0.25">
      <c r="A249" t="s">
        <v>3569</v>
      </c>
      <c r="B249" s="33" t="s">
        <v>290</v>
      </c>
      <c r="C249" s="33" t="s">
        <v>363</v>
      </c>
      <c r="D249">
        <v>0.44</v>
      </c>
      <c r="E249" s="124" t="s">
        <v>3620</v>
      </c>
    </row>
    <row r="250" spans="1:5" x14ac:dyDescent="0.25">
      <c r="A250" t="s">
        <v>3569</v>
      </c>
      <c r="B250" s="33" t="s">
        <v>297</v>
      </c>
      <c r="C250" s="33" t="s">
        <v>363</v>
      </c>
      <c r="D250">
        <v>2.91</v>
      </c>
      <c r="E250" s="124" t="s">
        <v>3620</v>
      </c>
    </row>
    <row r="251" spans="1:5" x14ac:dyDescent="0.25">
      <c r="A251" t="s">
        <v>3569</v>
      </c>
      <c r="B251" s="33" t="s">
        <v>309</v>
      </c>
      <c r="C251" s="33" t="s">
        <v>363</v>
      </c>
      <c r="D251">
        <v>2.91</v>
      </c>
      <c r="E251" s="124" t="s">
        <v>3620</v>
      </c>
    </row>
    <row r="252" spans="1:5" x14ac:dyDescent="0.25">
      <c r="A252" t="s">
        <v>3569</v>
      </c>
      <c r="B252" s="33" t="s">
        <v>316</v>
      </c>
      <c r="C252" s="33" t="s">
        <v>363</v>
      </c>
      <c r="D252">
        <v>2.91</v>
      </c>
      <c r="E252" s="124" t="s">
        <v>3620</v>
      </c>
    </row>
    <row r="253" spans="1:5" x14ac:dyDescent="0.25">
      <c r="A253" t="s">
        <v>3569</v>
      </c>
      <c r="B253" s="33" t="s">
        <v>323</v>
      </c>
      <c r="C253" s="33" t="s">
        <v>363</v>
      </c>
      <c r="D253">
        <v>0.44</v>
      </c>
      <c r="E253" s="124" t="s">
        <v>3620</v>
      </c>
    </row>
    <row r="254" spans="1:5" x14ac:dyDescent="0.25">
      <c r="A254" t="s">
        <v>3569</v>
      </c>
      <c r="B254" s="33" t="s">
        <v>330</v>
      </c>
      <c r="C254" s="33" t="s">
        <v>363</v>
      </c>
      <c r="D254">
        <v>0.44</v>
      </c>
      <c r="E254" s="124" t="s">
        <v>3620</v>
      </c>
    </row>
    <row r="255" spans="1:5" x14ac:dyDescent="0.25">
      <c r="A255" t="s">
        <v>3569</v>
      </c>
      <c r="B255" s="33" t="s">
        <v>334</v>
      </c>
      <c r="C255" s="33" t="s">
        <v>363</v>
      </c>
      <c r="D255">
        <v>0.44</v>
      </c>
      <c r="E255" s="124" t="s">
        <v>3620</v>
      </c>
    </row>
    <row r="256" spans="1:5" x14ac:dyDescent="0.25">
      <c r="A256" t="s">
        <v>3569</v>
      </c>
      <c r="B256" s="33" t="s">
        <v>110</v>
      </c>
      <c r="C256" s="33" t="s">
        <v>365</v>
      </c>
      <c r="D256">
        <v>0.44</v>
      </c>
      <c r="E256" s="124" t="s">
        <v>3620</v>
      </c>
    </row>
    <row r="257" spans="1:5" x14ac:dyDescent="0.25">
      <c r="A257" t="s">
        <v>3569</v>
      </c>
      <c r="B257" s="33" t="s">
        <v>128</v>
      </c>
      <c r="C257" s="33" t="s">
        <v>365</v>
      </c>
      <c r="D257">
        <v>1.63</v>
      </c>
      <c r="E257" s="124" t="s">
        <v>3620</v>
      </c>
    </row>
    <row r="258" spans="1:5" x14ac:dyDescent="0.25">
      <c r="A258" t="s">
        <v>3569</v>
      </c>
      <c r="B258" s="33" t="s">
        <v>146</v>
      </c>
      <c r="C258" s="33" t="s">
        <v>365</v>
      </c>
      <c r="D258">
        <v>1.63</v>
      </c>
      <c r="E258" s="124" t="s">
        <v>3620</v>
      </c>
    </row>
    <row r="259" spans="1:5" x14ac:dyDescent="0.25">
      <c r="A259" t="s">
        <v>3569</v>
      </c>
      <c r="B259" s="33" t="s">
        <v>161</v>
      </c>
      <c r="C259" s="33" t="s">
        <v>365</v>
      </c>
      <c r="D259">
        <v>1.63</v>
      </c>
      <c r="E259" s="124" t="s">
        <v>3620</v>
      </c>
    </row>
    <row r="260" spans="1:5" x14ac:dyDescent="0.25">
      <c r="A260" t="s">
        <v>3569</v>
      </c>
      <c r="B260" s="33" t="s">
        <v>173</v>
      </c>
      <c r="C260" s="33" t="s">
        <v>365</v>
      </c>
      <c r="D260">
        <v>1.63</v>
      </c>
      <c r="E260" s="124" t="s">
        <v>3620</v>
      </c>
    </row>
    <row r="261" spans="1:5" x14ac:dyDescent="0.25">
      <c r="A261" t="s">
        <v>3569</v>
      </c>
      <c r="B261" s="33" t="s">
        <v>184</v>
      </c>
      <c r="C261" s="33" t="s">
        <v>365</v>
      </c>
      <c r="D261">
        <v>2.91</v>
      </c>
      <c r="E261" s="124" t="s">
        <v>3620</v>
      </c>
    </row>
    <row r="262" spans="1:5" x14ac:dyDescent="0.25">
      <c r="A262" t="s">
        <v>3569</v>
      </c>
      <c r="B262" s="33" t="s">
        <v>202</v>
      </c>
      <c r="C262" s="33" t="s">
        <v>365</v>
      </c>
      <c r="D262">
        <v>0.44</v>
      </c>
      <c r="E262" s="124" t="s">
        <v>3620</v>
      </c>
    </row>
    <row r="263" spans="1:5" x14ac:dyDescent="0.25">
      <c r="A263" t="s">
        <v>3569</v>
      </c>
      <c r="B263" s="33" t="s">
        <v>214</v>
      </c>
      <c r="C263" s="33" t="s">
        <v>365</v>
      </c>
      <c r="D263">
        <v>0.44</v>
      </c>
      <c r="E263" s="124" t="s">
        <v>3620</v>
      </c>
    </row>
    <row r="264" spans="1:5" x14ac:dyDescent="0.25">
      <c r="A264" t="s">
        <v>3569</v>
      </c>
      <c r="B264" s="33" t="s">
        <v>226</v>
      </c>
      <c r="C264" s="33" t="s">
        <v>365</v>
      </c>
      <c r="D264">
        <v>2.21</v>
      </c>
      <c r="E264" s="124" t="s">
        <v>3620</v>
      </c>
    </row>
    <row r="265" spans="1:5" x14ac:dyDescent="0.25">
      <c r="A265" t="s">
        <v>3569</v>
      </c>
      <c r="B265" s="33" t="s">
        <v>232</v>
      </c>
      <c r="C265" s="33" t="s">
        <v>365</v>
      </c>
      <c r="D265">
        <v>0.44</v>
      </c>
      <c r="E265" s="124" t="s">
        <v>3620</v>
      </c>
    </row>
    <row r="266" spans="1:5" x14ac:dyDescent="0.25">
      <c r="A266" t="s">
        <v>3569</v>
      </c>
      <c r="B266" s="33" t="s">
        <v>239</v>
      </c>
      <c r="C266" s="33" t="s">
        <v>365</v>
      </c>
      <c r="D266">
        <v>0.44</v>
      </c>
      <c r="E266" s="124" t="s">
        <v>3620</v>
      </c>
    </row>
    <row r="267" spans="1:5" x14ac:dyDescent="0.25">
      <c r="A267" t="s">
        <v>3569</v>
      </c>
      <c r="B267" s="33" t="s">
        <v>259</v>
      </c>
      <c r="C267" s="33" t="s">
        <v>365</v>
      </c>
      <c r="D267">
        <v>3.13</v>
      </c>
      <c r="E267" s="124" t="s">
        <v>3620</v>
      </c>
    </row>
    <row r="268" spans="1:5" x14ac:dyDescent="0.25">
      <c r="A268" t="s">
        <v>3569</v>
      </c>
      <c r="B268" s="33" t="s">
        <v>271</v>
      </c>
      <c r="C268" s="33" t="s">
        <v>365</v>
      </c>
      <c r="D268">
        <v>3.13</v>
      </c>
      <c r="E268" s="124" t="s">
        <v>3620</v>
      </c>
    </row>
    <row r="269" spans="1:5" x14ac:dyDescent="0.25">
      <c r="A269" t="s">
        <v>3569</v>
      </c>
      <c r="B269" s="33" t="s">
        <v>283</v>
      </c>
      <c r="C269" s="33" t="s">
        <v>365</v>
      </c>
      <c r="D269">
        <v>0.44</v>
      </c>
      <c r="E269" s="124" t="s">
        <v>3620</v>
      </c>
    </row>
    <row r="270" spans="1:5" x14ac:dyDescent="0.25">
      <c r="A270" t="s">
        <v>3569</v>
      </c>
      <c r="B270" s="33" t="s">
        <v>290</v>
      </c>
      <c r="C270" s="33" t="s">
        <v>365</v>
      </c>
      <c r="D270">
        <v>0.44</v>
      </c>
      <c r="E270" s="124" t="s">
        <v>3620</v>
      </c>
    </row>
    <row r="271" spans="1:5" x14ac:dyDescent="0.25">
      <c r="A271" t="s">
        <v>3569</v>
      </c>
      <c r="B271" s="33" t="s">
        <v>297</v>
      </c>
      <c r="C271" s="33" t="s">
        <v>365</v>
      </c>
      <c r="D271">
        <v>2.91</v>
      </c>
      <c r="E271" s="124" t="s">
        <v>3620</v>
      </c>
    </row>
    <row r="272" spans="1:5" x14ac:dyDescent="0.25">
      <c r="A272" t="s">
        <v>3569</v>
      </c>
      <c r="B272" s="33" t="s">
        <v>309</v>
      </c>
      <c r="C272" s="33" t="s">
        <v>365</v>
      </c>
      <c r="D272">
        <v>2.91</v>
      </c>
      <c r="E272" s="124" t="s">
        <v>3620</v>
      </c>
    </row>
    <row r="273" spans="1:5" x14ac:dyDescent="0.25">
      <c r="A273" t="s">
        <v>3569</v>
      </c>
      <c r="B273" s="33" t="s">
        <v>316</v>
      </c>
      <c r="C273" s="33" t="s">
        <v>365</v>
      </c>
      <c r="D273">
        <v>2.91</v>
      </c>
      <c r="E273" s="124" t="s">
        <v>3620</v>
      </c>
    </row>
    <row r="274" spans="1:5" x14ac:dyDescent="0.25">
      <c r="A274" t="s">
        <v>3569</v>
      </c>
      <c r="B274" s="33" t="s">
        <v>323</v>
      </c>
      <c r="C274" s="33" t="s">
        <v>365</v>
      </c>
      <c r="D274">
        <v>0.44</v>
      </c>
      <c r="E274" s="124" t="s">
        <v>3620</v>
      </c>
    </row>
    <row r="275" spans="1:5" x14ac:dyDescent="0.25">
      <c r="A275" t="s">
        <v>3569</v>
      </c>
      <c r="B275" s="33" t="s">
        <v>330</v>
      </c>
      <c r="C275" s="33" t="s">
        <v>365</v>
      </c>
      <c r="D275">
        <v>0.44</v>
      </c>
      <c r="E275" s="124" t="s">
        <v>3620</v>
      </c>
    </row>
    <row r="276" spans="1:5" x14ac:dyDescent="0.25">
      <c r="A276" t="s">
        <v>3569</v>
      </c>
      <c r="B276" s="33" t="s">
        <v>334</v>
      </c>
      <c r="C276" s="33" t="s">
        <v>365</v>
      </c>
      <c r="D276">
        <v>0.44</v>
      </c>
      <c r="E276" s="124" t="s">
        <v>3620</v>
      </c>
    </row>
    <row r="277" spans="1:5" x14ac:dyDescent="0.25">
      <c r="A277" t="s">
        <v>3569</v>
      </c>
      <c r="B277" s="33" t="s">
        <v>110</v>
      </c>
      <c r="C277" s="33" t="s">
        <v>367</v>
      </c>
      <c r="D277">
        <v>0.44</v>
      </c>
      <c r="E277" s="124" t="s">
        <v>3620</v>
      </c>
    </row>
    <row r="278" spans="1:5" x14ac:dyDescent="0.25">
      <c r="A278" t="s">
        <v>3569</v>
      </c>
      <c r="B278" s="33" t="s">
        <v>128</v>
      </c>
      <c r="C278" s="33" t="s">
        <v>367</v>
      </c>
      <c r="D278">
        <v>1.63</v>
      </c>
      <c r="E278" s="124" t="s">
        <v>3620</v>
      </c>
    </row>
    <row r="279" spans="1:5" x14ac:dyDescent="0.25">
      <c r="A279" t="s">
        <v>3569</v>
      </c>
      <c r="B279" s="33" t="s">
        <v>146</v>
      </c>
      <c r="C279" s="33" t="s">
        <v>367</v>
      </c>
      <c r="D279">
        <v>1.63</v>
      </c>
      <c r="E279" s="124" t="s">
        <v>3620</v>
      </c>
    </row>
    <row r="280" spans="1:5" x14ac:dyDescent="0.25">
      <c r="A280" t="s">
        <v>3569</v>
      </c>
      <c r="B280" s="33" t="s">
        <v>161</v>
      </c>
      <c r="C280" s="33" t="s">
        <v>367</v>
      </c>
      <c r="D280">
        <v>1.63</v>
      </c>
      <c r="E280" s="124" t="s">
        <v>3620</v>
      </c>
    </row>
    <row r="281" spans="1:5" x14ac:dyDescent="0.25">
      <c r="A281" t="s">
        <v>3569</v>
      </c>
      <c r="B281" s="33" t="s">
        <v>173</v>
      </c>
      <c r="C281" s="33" t="s">
        <v>367</v>
      </c>
      <c r="D281">
        <v>1.63</v>
      </c>
      <c r="E281" s="124" t="s">
        <v>3620</v>
      </c>
    </row>
    <row r="282" spans="1:5" x14ac:dyDescent="0.25">
      <c r="A282" t="s">
        <v>3569</v>
      </c>
      <c r="B282" s="33" t="s">
        <v>184</v>
      </c>
      <c r="C282" s="33" t="s">
        <v>367</v>
      </c>
      <c r="D282">
        <v>2.91</v>
      </c>
      <c r="E282" s="124" t="s">
        <v>3620</v>
      </c>
    </row>
    <row r="283" spans="1:5" x14ac:dyDescent="0.25">
      <c r="A283" t="s">
        <v>3569</v>
      </c>
      <c r="B283" s="33" t="s">
        <v>202</v>
      </c>
      <c r="C283" s="33" t="s">
        <v>367</v>
      </c>
      <c r="D283">
        <v>0.44</v>
      </c>
      <c r="E283" s="124" t="s">
        <v>3620</v>
      </c>
    </row>
    <row r="284" spans="1:5" x14ac:dyDescent="0.25">
      <c r="A284" t="s">
        <v>3569</v>
      </c>
      <c r="B284" s="33" t="s">
        <v>214</v>
      </c>
      <c r="C284" s="33" t="s">
        <v>367</v>
      </c>
      <c r="D284">
        <v>0.44</v>
      </c>
      <c r="E284" s="124" t="s">
        <v>3620</v>
      </c>
    </row>
    <row r="285" spans="1:5" x14ac:dyDescent="0.25">
      <c r="A285" t="s">
        <v>3569</v>
      </c>
      <c r="B285" s="33" t="s">
        <v>226</v>
      </c>
      <c r="C285" s="33" t="s">
        <v>367</v>
      </c>
      <c r="D285">
        <v>2.21</v>
      </c>
      <c r="E285" s="124" t="s">
        <v>3620</v>
      </c>
    </row>
    <row r="286" spans="1:5" x14ac:dyDescent="0.25">
      <c r="A286" t="s">
        <v>3569</v>
      </c>
      <c r="B286" s="33" t="s">
        <v>232</v>
      </c>
      <c r="C286" s="33" t="s">
        <v>367</v>
      </c>
      <c r="D286">
        <v>0.44</v>
      </c>
      <c r="E286" s="124" t="s">
        <v>3620</v>
      </c>
    </row>
    <row r="287" spans="1:5" x14ac:dyDescent="0.25">
      <c r="A287" t="s">
        <v>3569</v>
      </c>
      <c r="B287" s="33" t="s">
        <v>239</v>
      </c>
      <c r="C287" s="33" t="s">
        <v>367</v>
      </c>
      <c r="D287">
        <v>0.44</v>
      </c>
      <c r="E287" s="124" t="s">
        <v>3620</v>
      </c>
    </row>
    <row r="288" spans="1:5" x14ac:dyDescent="0.25">
      <c r="A288" t="s">
        <v>3569</v>
      </c>
      <c r="B288" s="33" t="s">
        <v>259</v>
      </c>
      <c r="C288" s="33" t="s">
        <v>367</v>
      </c>
      <c r="D288">
        <v>3.13</v>
      </c>
      <c r="E288" s="124" t="s">
        <v>3620</v>
      </c>
    </row>
    <row r="289" spans="1:5" x14ac:dyDescent="0.25">
      <c r="A289" t="s">
        <v>3569</v>
      </c>
      <c r="B289" s="33" t="s">
        <v>271</v>
      </c>
      <c r="C289" s="33" t="s">
        <v>367</v>
      </c>
      <c r="D289">
        <v>3.13</v>
      </c>
      <c r="E289" s="124" t="s">
        <v>3620</v>
      </c>
    </row>
    <row r="290" spans="1:5" x14ac:dyDescent="0.25">
      <c r="A290" t="s">
        <v>3569</v>
      </c>
      <c r="B290" s="33" t="s">
        <v>283</v>
      </c>
      <c r="C290" s="33" t="s">
        <v>367</v>
      </c>
      <c r="D290">
        <v>0.44</v>
      </c>
      <c r="E290" s="124" t="s">
        <v>3620</v>
      </c>
    </row>
    <row r="291" spans="1:5" x14ac:dyDescent="0.25">
      <c r="A291" t="s">
        <v>3569</v>
      </c>
      <c r="B291" s="33" t="s">
        <v>290</v>
      </c>
      <c r="C291" s="33" t="s">
        <v>367</v>
      </c>
      <c r="D291">
        <v>0.44</v>
      </c>
      <c r="E291" s="124" t="s">
        <v>3620</v>
      </c>
    </row>
    <row r="292" spans="1:5" x14ac:dyDescent="0.25">
      <c r="A292" t="s">
        <v>3569</v>
      </c>
      <c r="B292" s="33" t="s">
        <v>297</v>
      </c>
      <c r="C292" s="33" t="s">
        <v>367</v>
      </c>
      <c r="D292">
        <v>2.91</v>
      </c>
      <c r="E292" s="124" t="s">
        <v>3620</v>
      </c>
    </row>
    <row r="293" spans="1:5" x14ac:dyDescent="0.25">
      <c r="A293" t="s">
        <v>3569</v>
      </c>
      <c r="B293" s="33" t="s">
        <v>309</v>
      </c>
      <c r="C293" s="33" t="s">
        <v>367</v>
      </c>
      <c r="D293">
        <v>2.91</v>
      </c>
      <c r="E293" s="124" t="s">
        <v>3620</v>
      </c>
    </row>
    <row r="294" spans="1:5" x14ac:dyDescent="0.25">
      <c r="A294" t="s">
        <v>3569</v>
      </c>
      <c r="B294" s="33" t="s">
        <v>316</v>
      </c>
      <c r="C294" s="33" t="s">
        <v>367</v>
      </c>
      <c r="D294">
        <v>2.91</v>
      </c>
      <c r="E294" s="124" t="s">
        <v>3620</v>
      </c>
    </row>
    <row r="295" spans="1:5" x14ac:dyDescent="0.25">
      <c r="A295" t="s">
        <v>3569</v>
      </c>
      <c r="B295" s="33" t="s">
        <v>323</v>
      </c>
      <c r="C295" s="33" t="s">
        <v>367</v>
      </c>
      <c r="D295">
        <v>0.44</v>
      </c>
      <c r="E295" s="124" t="s">
        <v>3620</v>
      </c>
    </row>
    <row r="296" spans="1:5" x14ac:dyDescent="0.25">
      <c r="A296" t="s">
        <v>3569</v>
      </c>
      <c r="B296" s="33" t="s">
        <v>330</v>
      </c>
      <c r="C296" s="33" t="s">
        <v>367</v>
      </c>
      <c r="D296">
        <v>0.44</v>
      </c>
      <c r="E296" s="124" t="s">
        <v>3620</v>
      </c>
    </row>
    <row r="297" spans="1:5" x14ac:dyDescent="0.25">
      <c r="A297" t="s">
        <v>3569</v>
      </c>
      <c r="B297" s="33" t="s">
        <v>334</v>
      </c>
      <c r="C297" s="33" t="s">
        <v>367</v>
      </c>
      <c r="D297">
        <v>0.44</v>
      </c>
      <c r="E297" s="124" t="s">
        <v>3620</v>
      </c>
    </row>
    <row r="298" spans="1:5" x14ac:dyDescent="0.25">
      <c r="A298" t="s">
        <v>3569</v>
      </c>
      <c r="B298" s="33" t="s">
        <v>110</v>
      </c>
      <c r="C298" s="33" t="s">
        <v>369</v>
      </c>
      <c r="D298">
        <v>0.57999999999999996</v>
      </c>
      <c r="E298" s="124" t="s">
        <v>3620</v>
      </c>
    </row>
    <row r="299" spans="1:5" x14ac:dyDescent="0.25">
      <c r="A299" t="s">
        <v>3569</v>
      </c>
      <c r="B299" s="33" t="s">
        <v>128</v>
      </c>
      <c r="C299" s="33" t="s">
        <v>369</v>
      </c>
      <c r="D299">
        <v>2.46</v>
      </c>
      <c r="E299" s="124" t="s">
        <v>3620</v>
      </c>
    </row>
    <row r="300" spans="1:5" x14ac:dyDescent="0.25">
      <c r="A300" t="s">
        <v>3569</v>
      </c>
      <c r="B300" s="33" t="s">
        <v>146</v>
      </c>
      <c r="C300" s="33" t="s">
        <v>369</v>
      </c>
      <c r="D300">
        <v>2.46</v>
      </c>
      <c r="E300" s="124" t="s">
        <v>3620</v>
      </c>
    </row>
    <row r="301" spans="1:5" x14ac:dyDescent="0.25">
      <c r="A301" t="s">
        <v>3569</v>
      </c>
      <c r="B301" s="33" t="s">
        <v>161</v>
      </c>
      <c r="C301" s="33" t="s">
        <v>369</v>
      </c>
      <c r="D301">
        <v>2.46</v>
      </c>
      <c r="E301" s="124" t="s">
        <v>3620</v>
      </c>
    </row>
    <row r="302" spans="1:5" x14ac:dyDescent="0.25">
      <c r="A302" t="s">
        <v>3569</v>
      </c>
      <c r="B302" s="33" t="s">
        <v>173</v>
      </c>
      <c r="C302" s="33" t="s">
        <v>369</v>
      </c>
      <c r="D302">
        <v>2.46</v>
      </c>
      <c r="E302" s="124" t="s">
        <v>3620</v>
      </c>
    </row>
    <row r="303" spans="1:5" x14ac:dyDescent="0.25">
      <c r="A303" t="s">
        <v>3569</v>
      </c>
      <c r="B303" s="33" t="s">
        <v>184</v>
      </c>
      <c r="C303" s="33" t="s">
        <v>369</v>
      </c>
      <c r="D303">
        <v>3.53</v>
      </c>
      <c r="E303" s="124" t="s">
        <v>3620</v>
      </c>
    </row>
    <row r="304" spans="1:5" x14ac:dyDescent="0.25">
      <c r="A304" t="s">
        <v>3569</v>
      </c>
      <c r="B304" s="33" t="s">
        <v>202</v>
      </c>
      <c r="C304" s="33" t="s">
        <v>369</v>
      </c>
      <c r="D304">
        <v>0.57999999999999996</v>
      </c>
      <c r="E304" s="124" t="s">
        <v>3620</v>
      </c>
    </row>
    <row r="305" spans="1:5" x14ac:dyDescent="0.25">
      <c r="A305" t="s">
        <v>3569</v>
      </c>
      <c r="B305" s="33" t="s">
        <v>214</v>
      </c>
      <c r="C305" s="33" t="s">
        <v>369</v>
      </c>
      <c r="D305">
        <v>0.57999999999999996</v>
      </c>
      <c r="E305" s="124" t="s">
        <v>3620</v>
      </c>
    </row>
    <row r="306" spans="1:5" x14ac:dyDescent="0.25">
      <c r="A306" t="s">
        <v>3569</v>
      </c>
      <c r="B306" s="33" t="s">
        <v>226</v>
      </c>
      <c r="C306" s="33" t="s">
        <v>369</v>
      </c>
      <c r="D306">
        <v>2.77</v>
      </c>
      <c r="E306" s="124" t="s">
        <v>3620</v>
      </c>
    </row>
    <row r="307" spans="1:5" x14ac:dyDescent="0.25">
      <c r="A307" t="s">
        <v>3569</v>
      </c>
      <c r="B307" s="33" t="s">
        <v>232</v>
      </c>
      <c r="C307" s="33" t="s">
        <v>369</v>
      </c>
      <c r="D307">
        <v>0.57999999999999996</v>
      </c>
      <c r="E307" s="124" t="s">
        <v>3620</v>
      </c>
    </row>
    <row r="308" spans="1:5" x14ac:dyDescent="0.25">
      <c r="A308" t="s">
        <v>3569</v>
      </c>
      <c r="B308" s="33" t="s">
        <v>239</v>
      </c>
      <c r="C308" s="33" t="s">
        <v>369</v>
      </c>
      <c r="D308">
        <v>0.57999999999999996</v>
      </c>
      <c r="E308" s="124" t="s">
        <v>3620</v>
      </c>
    </row>
    <row r="309" spans="1:5" x14ac:dyDescent="0.25">
      <c r="A309" t="s">
        <v>3569</v>
      </c>
      <c r="B309" s="33" t="s">
        <v>259</v>
      </c>
      <c r="C309" s="33" t="s">
        <v>369</v>
      </c>
      <c r="D309">
        <v>3.8</v>
      </c>
      <c r="E309" s="124" t="s">
        <v>3620</v>
      </c>
    </row>
    <row r="310" spans="1:5" x14ac:dyDescent="0.25">
      <c r="A310" t="s">
        <v>3569</v>
      </c>
      <c r="B310" s="33" t="s">
        <v>271</v>
      </c>
      <c r="C310" s="33" t="s">
        <v>369</v>
      </c>
      <c r="D310">
        <v>3.8</v>
      </c>
      <c r="E310" s="124" t="s">
        <v>3620</v>
      </c>
    </row>
    <row r="311" spans="1:5" x14ac:dyDescent="0.25">
      <c r="A311" t="s">
        <v>3569</v>
      </c>
      <c r="B311" s="33" t="s">
        <v>283</v>
      </c>
      <c r="C311" s="33" t="s">
        <v>369</v>
      </c>
      <c r="D311">
        <v>0.57999999999999996</v>
      </c>
      <c r="E311" s="124" t="s">
        <v>3620</v>
      </c>
    </row>
    <row r="312" spans="1:5" x14ac:dyDescent="0.25">
      <c r="A312" t="s">
        <v>3569</v>
      </c>
      <c r="B312" s="33" t="s">
        <v>290</v>
      </c>
      <c r="C312" s="33" t="s">
        <v>369</v>
      </c>
      <c r="D312">
        <v>0.57999999999999996</v>
      </c>
      <c r="E312" s="124" t="s">
        <v>3620</v>
      </c>
    </row>
    <row r="313" spans="1:5" x14ac:dyDescent="0.25">
      <c r="A313" t="s">
        <v>3569</v>
      </c>
      <c r="B313" s="33" t="s">
        <v>297</v>
      </c>
      <c r="C313" s="33" t="s">
        <v>369</v>
      </c>
      <c r="D313">
        <v>3.53</v>
      </c>
      <c r="E313" s="124" t="s">
        <v>3620</v>
      </c>
    </row>
    <row r="314" spans="1:5" x14ac:dyDescent="0.25">
      <c r="A314" t="s">
        <v>3569</v>
      </c>
      <c r="B314" s="33" t="s">
        <v>309</v>
      </c>
      <c r="C314" s="33" t="s">
        <v>369</v>
      </c>
      <c r="D314">
        <v>3.53</v>
      </c>
      <c r="E314" s="124" t="s">
        <v>3620</v>
      </c>
    </row>
    <row r="315" spans="1:5" x14ac:dyDescent="0.25">
      <c r="A315" t="s">
        <v>3569</v>
      </c>
      <c r="B315" s="33" t="s">
        <v>316</v>
      </c>
      <c r="C315" s="33" t="s">
        <v>369</v>
      </c>
      <c r="D315">
        <v>3.53</v>
      </c>
      <c r="E315" s="124" t="s">
        <v>3620</v>
      </c>
    </row>
    <row r="316" spans="1:5" x14ac:dyDescent="0.25">
      <c r="A316" t="s">
        <v>3569</v>
      </c>
      <c r="B316" s="33" t="s">
        <v>323</v>
      </c>
      <c r="C316" s="33" t="s">
        <v>369</v>
      </c>
      <c r="D316">
        <v>0.57999999999999996</v>
      </c>
      <c r="E316" s="124" t="s">
        <v>3620</v>
      </c>
    </row>
    <row r="317" spans="1:5" x14ac:dyDescent="0.25">
      <c r="A317" t="s">
        <v>3569</v>
      </c>
      <c r="B317" s="33" t="s">
        <v>330</v>
      </c>
      <c r="C317" s="33" t="s">
        <v>369</v>
      </c>
      <c r="D317">
        <v>0.57999999999999996</v>
      </c>
      <c r="E317" s="124" t="s">
        <v>3620</v>
      </c>
    </row>
    <row r="318" spans="1:5" x14ac:dyDescent="0.25">
      <c r="A318" t="s">
        <v>3569</v>
      </c>
      <c r="B318" s="33" t="s">
        <v>334</v>
      </c>
      <c r="C318" s="33" t="s">
        <v>369</v>
      </c>
      <c r="D318">
        <v>0.57999999999999996</v>
      </c>
      <c r="E318" s="124" t="s">
        <v>3620</v>
      </c>
    </row>
    <row r="319" spans="1:5" x14ac:dyDescent="0.25">
      <c r="A319" t="s">
        <v>3569</v>
      </c>
      <c r="B319" s="33" t="s">
        <v>110</v>
      </c>
      <c r="C319" s="33" t="s">
        <v>371</v>
      </c>
      <c r="D319">
        <v>0.39</v>
      </c>
      <c r="E319" s="124" t="s">
        <v>3620</v>
      </c>
    </row>
    <row r="320" spans="1:5" x14ac:dyDescent="0.25">
      <c r="A320" t="s">
        <v>3569</v>
      </c>
      <c r="B320" s="33" t="s">
        <v>128</v>
      </c>
      <c r="C320" s="33" t="s">
        <v>371</v>
      </c>
      <c r="D320">
        <v>1.27</v>
      </c>
      <c r="E320" s="124" t="s">
        <v>3620</v>
      </c>
    </row>
    <row r="321" spans="1:5" x14ac:dyDescent="0.25">
      <c r="A321" t="s">
        <v>3569</v>
      </c>
      <c r="B321" s="33" t="s">
        <v>146</v>
      </c>
      <c r="C321" s="33" t="s">
        <v>371</v>
      </c>
      <c r="D321">
        <v>1.27</v>
      </c>
      <c r="E321" s="124" t="s">
        <v>3620</v>
      </c>
    </row>
    <row r="322" spans="1:5" x14ac:dyDescent="0.25">
      <c r="A322" t="s">
        <v>3569</v>
      </c>
      <c r="B322" s="33" t="s">
        <v>161</v>
      </c>
      <c r="C322" s="33" t="s">
        <v>371</v>
      </c>
      <c r="D322">
        <v>1.27</v>
      </c>
      <c r="E322" s="124" t="s">
        <v>3620</v>
      </c>
    </row>
    <row r="323" spans="1:5" x14ac:dyDescent="0.25">
      <c r="A323" t="s">
        <v>3569</v>
      </c>
      <c r="B323" s="33" t="s">
        <v>173</v>
      </c>
      <c r="C323" s="33" t="s">
        <v>371</v>
      </c>
      <c r="D323">
        <v>1.27</v>
      </c>
      <c r="E323" s="124" t="s">
        <v>3620</v>
      </c>
    </row>
    <row r="324" spans="1:5" x14ac:dyDescent="0.25">
      <c r="A324" t="s">
        <v>3569</v>
      </c>
      <c r="B324" s="33" t="s">
        <v>184</v>
      </c>
      <c r="C324" s="33" t="s">
        <v>371</v>
      </c>
      <c r="D324">
        <v>2.62</v>
      </c>
      <c r="E324" s="124" t="s">
        <v>3620</v>
      </c>
    </row>
    <row r="325" spans="1:5" x14ac:dyDescent="0.25">
      <c r="A325" t="s">
        <v>3569</v>
      </c>
      <c r="B325" s="33" t="s">
        <v>202</v>
      </c>
      <c r="C325" s="33" t="s">
        <v>371</v>
      </c>
      <c r="D325">
        <v>0.39</v>
      </c>
      <c r="E325" s="124" t="s">
        <v>3620</v>
      </c>
    </row>
    <row r="326" spans="1:5" x14ac:dyDescent="0.25">
      <c r="A326" t="s">
        <v>3569</v>
      </c>
      <c r="B326" s="33" t="s">
        <v>214</v>
      </c>
      <c r="C326" s="33" t="s">
        <v>371</v>
      </c>
      <c r="D326">
        <v>0.39</v>
      </c>
      <c r="E326" s="124" t="s">
        <v>3620</v>
      </c>
    </row>
    <row r="327" spans="1:5" x14ac:dyDescent="0.25">
      <c r="A327" t="s">
        <v>3569</v>
      </c>
      <c r="B327" s="33" t="s">
        <v>226</v>
      </c>
      <c r="C327" s="33" t="s">
        <v>371</v>
      </c>
      <c r="D327">
        <v>1.82</v>
      </c>
      <c r="E327" s="124" t="s">
        <v>3620</v>
      </c>
    </row>
    <row r="328" spans="1:5" x14ac:dyDescent="0.25">
      <c r="A328" t="s">
        <v>3569</v>
      </c>
      <c r="B328" s="33" t="s">
        <v>232</v>
      </c>
      <c r="C328" s="33" t="s">
        <v>371</v>
      </c>
      <c r="D328">
        <v>0.39</v>
      </c>
      <c r="E328" s="124" t="s">
        <v>3620</v>
      </c>
    </row>
    <row r="329" spans="1:5" x14ac:dyDescent="0.25">
      <c r="A329" t="s">
        <v>3569</v>
      </c>
      <c r="B329" s="33" t="s">
        <v>239</v>
      </c>
      <c r="C329" s="33" t="s">
        <v>371</v>
      </c>
      <c r="D329">
        <v>0.39</v>
      </c>
      <c r="E329" s="124" t="s">
        <v>3620</v>
      </c>
    </row>
    <row r="330" spans="1:5" x14ac:dyDescent="0.25">
      <c r="A330" t="s">
        <v>3569</v>
      </c>
      <c r="B330" s="33" t="s">
        <v>259</v>
      </c>
      <c r="C330" s="33" t="s">
        <v>371</v>
      </c>
      <c r="D330">
        <v>2.59</v>
      </c>
      <c r="E330" s="124" t="s">
        <v>3620</v>
      </c>
    </row>
    <row r="331" spans="1:5" x14ac:dyDescent="0.25">
      <c r="A331" t="s">
        <v>3569</v>
      </c>
      <c r="B331" s="33" t="s">
        <v>271</v>
      </c>
      <c r="C331" s="33" t="s">
        <v>371</v>
      </c>
      <c r="D331">
        <v>2.59</v>
      </c>
      <c r="E331" s="124" t="s">
        <v>3620</v>
      </c>
    </row>
    <row r="332" spans="1:5" x14ac:dyDescent="0.25">
      <c r="A332" t="s">
        <v>3569</v>
      </c>
      <c r="B332" s="33" t="s">
        <v>283</v>
      </c>
      <c r="C332" s="33" t="s">
        <v>371</v>
      </c>
      <c r="D332">
        <v>0.39</v>
      </c>
      <c r="E332" s="124" t="s">
        <v>3620</v>
      </c>
    </row>
    <row r="333" spans="1:5" x14ac:dyDescent="0.25">
      <c r="A333" t="s">
        <v>3569</v>
      </c>
      <c r="B333" s="33" t="s">
        <v>290</v>
      </c>
      <c r="C333" s="33" t="s">
        <v>371</v>
      </c>
      <c r="D333">
        <v>0.39</v>
      </c>
      <c r="E333" s="124" t="s">
        <v>3620</v>
      </c>
    </row>
    <row r="334" spans="1:5" x14ac:dyDescent="0.25">
      <c r="A334" t="s">
        <v>3569</v>
      </c>
      <c r="B334" s="33" t="s">
        <v>297</v>
      </c>
      <c r="C334" s="33" t="s">
        <v>371</v>
      </c>
      <c r="D334">
        <v>2.62</v>
      </c>
      <c r="E334" s="124" t="s">
        <v>3620</v>
      </c>
    </row>
    <row r="335" spans="1:5" x14ac:dyDescent="0.25">
      <c r="A335" t="s">
        <v>3569</v>
      </c>
      <c r="B335" s="33" t="s">
        <v>309</v>
      </c>
      <c r="C335" s="33" t="s">
        <v>371</v>
      </c>
      <c r="D335">
        <v>2.62</v>
      </c>
      <c r="E335" s="124" t="s">
        <v>3620</v>
      </c>
    </row>
    <row r="336" spans="1:5" x14ac:dyDescent="0.25">
      <c r="A336" t="s">
        <v>3569</v>
      </c>
      <c r="B336" s="33" t="s">
        <v>316</v>
      </c>
      <c r="C336" s="33" t="s">
        <v>371</v>
      </c>
      <c r="D336">
        <v>2.62</v>
      </c>
      <c r="E336" s="124" t="s">
        <v>3620</v>
      </c>
    </row>
    <row r="337" spans="1:5" x14ac:dyDescent="0.25">
      <c r="A337" t="s">
        <v>3569</v>
      </c>
      <c r="B337" s="33" t="s">
        <v>323</v>
      </c>
      <c r="C337" s="33" t="s">
        <v>371</v>
      </c>
      <c r="D337">
        <v>0.39</v>
      </c>
      <c r="E337" s="124" t="s">
        <v>3620</v>
      </c>
    </row>
    <row r="338" spans="1:5" x14ac:dyDescent="0.25">
      <c r="A338" t="s">
        <v>3569</v>
      </c>
      <c r="B338" s="33" t="s">
        <v>330</v>
      </c>
      <c r="C338" s="33" t="s">
        <v>371</v>
      </c>
      <c r="D338">
        <v>0.39</v>
      </c>
      <c r="E338" s="124" t="s">
        <v>3620</v>
      </c>
    </row>
    <row r="339" spans="1:5" x14ac:dyDescent="0.25">
      <c r="A339" t="s">
        <v>3569</v>
      </c>
      <c r="B339" s="33" t="s">
        <v>334</v>
      </c>
      <c r="C339" s="33" t="s">
        <v>371</v>
      </c>
      <c r="D339">
        <v>0.39</v>
      </c>
      <c r="E339" s="124" t="s">
        <v>3620</v>
      </c>
    </row>
  </sheetData>
  <phoneticPr fontId="28"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630B3772-BB7E-482B-BD3B-70F866389E22}">
          <x14:formula1>
            <xm:f>Lookups!$F$5:$F$60</xm:f>
          </x14:formula1>
          <xm:sqref>B4:B339</xm:sqref>
        </x14:dataValidation>
        <x14:dataValidation type="list" allowBlank="1" showErrorMessage="1" xr:uid="{9D6935D7-8741-403D-A746-5F3E0BF5C83B}">
          <x14:formula1>
            <xm:f>'Climate Zone Sets'!A$4:A$19</xm:f>
          </x14:formula1>
          <xm:sqref>C4:C339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31AB-207F-49A9-991C-55E9414FAF98}">
  <dimension ref="A1:E24"/>
  <sheetViews>
    <sheetView workbookViewId="0">
      <selection activeCell="F48" sqref="F48"/>
    </sheetView>
  </sheetViews>
  <sheetFormatPr defaultRowHeight="15" x14ac:dyDescent="0.25"/>
  <cols>
    <col min="1" max="1" width="13.42578125" bestFit="1" customWidth="1"/>
    <col min="2" max="2" width="13.140625" bestFit="1" customWidth="1"/>
    <col min="3" max="3" width="37.140625" bestFit="1" customWidth="1"/>
    <col min="4" max="4" width="36.85546875" bestFit="1" customWidth="1"/>
  </cols>
  <sheetData>
    <row r="1" spans="1:5" x14ac:dyDescent="0.25">
      <c r="A1" s="124" t="s">
        <v>3619</v>
      </c>
    </row>
    <row r="3" spans="1:5" x14ac:dyDescent="0.25">
      <c r="A3" s="127" t="s">
        <v>11</v>
      </c>
      <c r="B3" s="127" t="s">
        <v>12</v>
      </c>
      <c r="C3" s="127" t="s">
        <v>3616</v>
      </c>
      <c r="D3" s="127" t="s">
        <v>3617</v>
      </c>
      <c r="E3" s="127" t="s">
        <v>2</v>
      </c>
    </row>
    <row r="4" spans="1:5" x14ac:dyDescent="0.25">
      <c r="A4" t="s">
        <v>3569</v>
      </c>
      <c r="B4" s="33" t="s">
        <v>110</v>
      </c>
      <c r="C4">
        <v>0.93</v>
      </c>
      <c r="D4">
        <v>0.23</v>
      </c>
      <c r="E4" s="124" t="s">
        <v>3618</v>
      </c>
    </row>
    <row r="5" spans="1:5" x14ac:dyDescent="0.25">
      <c r="A5" t="s">
        <v>3569</v>
      </c>
      <c r="B5" s="33" t="s">
        <v>128</v>
      </c>
      <c r="C5">
        <v>1.87</v>
      </c>
      <c r="D5">
        <v>0.46</v>
      </c>
      <c r="E5" s="124" t="s">
        <v>3618</v>
      </c>
    </row>
    <row r="6" spans="1:5" x14ac:dyDescent="0.25">
      <c r="A6" t="s">
        <v>3569</v>
      </c>
      <c r="B6" s="33" t="s">
        <v>146</v>
      </c>
      <c r="C6">
        <v>1.87</v>
      </c>
      <c r="D6">
        <v>0.46</v>
      </c>
      <c r="E6" s="124" t="s">
        <v>3618</v>
      </c>
    </row>
    <row r="7" spans="1:5" x14ac:dyDescent="0.25">
      <c r="A7" t="s">
        <v>3569</v>
      </c>
      <c r="B7" s="33" t="s">
        <v>161</v>
      </c>
      <c r="C7">
        <v>1.87</v>
      </c>
      <c r="D7">
        <v>0.46</v>
      </c>
      <c r="E7" s="124" t="s">
        <v>3618</v>
      </c>
    </row>
    <row r="8" spans="1:5" x14ac:dyDescent="0.25">
      <c r="A8" t="s">
        <v>3569</v>
      </c>
      <c r="B8" s="33" t="s">
        <v>173</v>
      </c>
      <c r="C8">
        <v>1.87</v>
      </c>
      <c r="D8">
        <v>0.46</v>
      </c>
      <c r="E8" s="124" t="s">
        <v>3618</v>
      </c>
    </row>
    <row r="9" spans="1:5" x14ac:dyDescent="0.25">
      <c r="A9" t="s">
        <v>3569</v>
      </c>
      <c r="B9" s="33" t="s">
        <v>184</v>
      </c>
      <c r="C9">
        <v>1.03</v>
      </c>
      <c r="D9">
        <v>0.26</v>
      </c>
      <c r="E9" s="124" t="s">
        <v>3618</v>
      </c>
    </row>
    <row r="10" spans="1:5" x14ac:dyDescent="0.25">
      <c r="A10" t="s">
        <v>3569</v>
      </c>
      <c r="B10" s="33" t="s">
        <v>202</v>
      </c>
      <c r="C10">
        <v>0.93</v>
      </c>
      <c r="D10">
        <v>0.23</v>
      </c>
      <c r="E10" s="124" t="s">
        <v>3618</v>
      </c>
    </row>
    <row r="11" spans="1:5" x14ac:dyDescent="0.25">
      <c r="A11" t="s">
        <v>3569</v>
      </c>
      <c r="B11" s="33" t="s">
        <v>214</v>
      </c>
      <c r="C11">
        <v>0.93</v>
      </c>
      <c r="D11">
        <v>0.23</v>
      </c>
      <c r="E11" s="124" t="s">
        <v>3618</v>
      </c>
    </row>
    <row r="12" spans="1:5" x14ac:dyDescent="0.25">
      <c r="A12" t="s">
        <v>3569</v>
      </c>
      <c r="B12" s="33" t="s">
        <v>226</v>
      </c>
      <c r="C12">
        <v>1.03</v>
      </c>
      <c r="D12">
        <v>0.23</v>
      </c>
      <c r="E12" s="124" t="s">
        <v>3618</v>
      </c>
    </row>
    <row r="13" spans="1:5" x14ac:dyDescent="0.25">
      <c r="A13" t="s">
        <v>3569</v>
      </c>
      <c r="B13" s="33" t="s">
        <v>232</v>
      </c>
      <c r="C13">
        <v>0.93</v>
      </c>
      <c r="D13">
        <v>0.23</v>
      </c>
      <c r="E13" s="124" t="s">
        <v>3618</v>
      </c>
    </row>
    <row r="14" spans="1:5" x14ac:dyDescent="0.25">
      <c r="A14" t="s">
        <v>3569</v>
      </c>
      <c r="B14" s="33" t="s">
        <v>239</v>
      </c>
      <c r="C14">
        <v>0.93</v>
      </c>
      <c r="D14">
        <v>0.23</v>
      </c>
      <c r="E14" s="124" t="s">
        <v>3618</v>
      </c>
    </row>
    <row r="15" spans="1:5" x14ac:dyDescent="0.25">
      <c r="A15" t="s">
        <v>3569</v>
      </c>
      <c r="B15" s="33" t="s">
        <v>259</v>
      </c>
      <c r="C15">
        <v>1.68</v>
      </c>
      <c r="D15">
        <v>0.42</v>
      </c>
      <c r="E15" s="124" t="s">
        <v>3618</v>
      </c>
    </row>
    <row r="16" spans="1:5" x14ac:dyDescent="0.25">
      <c r="A16" t="s">
        <v>3569</v>
      </c>
      <c r="B16" s="33" t="s">
        <v>271</v>
      </c>
      <c r="C16">
        <v>1.68</v>
      </c>
      <c r="D16">
        <v>0.42</v>
      </c>
      <c r="E16" s="124" t="s">
        <v>3618</v>
      </c>
    </row>
    <row r="17" spans="1:5" x14ac:dyDescent="0.25">
      <c r="A17" t="s">
        <v>3569</v>
      </c>
      <c r="B17" s="33" t="s">
        <v>283</v>
      </c>
      <c r="C17">
        <v>0.93</v>
      </c>
      <c r="D17">
        <v>0.23</v>
      </c>
      <c r="E17" s="124" t="s">
        <v>3618</v>
      </c>
    </row>
    <row r="18" spans="1:5" x14ac:dyDescent="0.25">
      <c r="A18" t="s">
        <v>3569</v>
      </c>
      <c r="B18" s="33" t="s">
        <v>290</v>
      </c>
      <c r="C18">
        <v>0.93</v>
      </c>
      <c r="D18">
        <v>0.23</v>
      </c>
      <c r="E18" s="124" t="s">
        <v>3618</v>
      </c>
    </row>
    <row r="19" spans="1:5" x14ac:dyDescent="0.25">
      <c r="A19" t="s">
        <v>3569</v>
      </c>
      <c r="B19" s="33" t="s">
        <v>297</v>
      </c>
      <c r="C19">
        <v>1.03</v>
      </c>
      <c r="D19">
        <v>0.26</v>
      </c>
      <c r="E19" s="124" t="s">
        <v>3618</v>
      </c>
    </row>
    <row r="20" spans="1:5" x14ac:dyDescent="0.25">
      <c r="A20" t="s">
        <v>3569</v>
      </c>
      <c r="B20" s="33" t="s">
        <v>309</v>
      </c>
      <c r="C20">
        <v>1.03</v>
      </c>
      <c r="D20">
        <v>0.26</v>
      </c>
      <c r="E20" s="124" t="s">
        <v>3618</v>
      </c>
    </row>
    <row r="21" spans="1:5" x14ac:dyDescent="0.25">
      <c r="A21" t="s">
        <v>3569</v>
      </c>
      <c r="B21" s="33" t="s">
        <v>316</v>
      </c>
      <c r="C21">
        <v>1.03</v>
      </c>
      <c r="D21">
        <v>0.26</v>
      </c>
      <c r="E21" s="124" t="s">
        <v>3618</v>
      </c>
    </row>
    <row r="22" spans="1:5" x14ac:dyDescent="0.25">
      <c r="A22" t="s">
        <v>3569</v>
      </c>
      <c r="B22" s="33" t="s">
        <v>323</v>
      </c>
      <c r="C22">
        <v>0.93</v>
      </c>
      <c r="D22">
        <v>0.23</v>
      </c>
      <c r="E22" s="124" t="s">
        <v>3618</v>
      </c>
    </row>
    <row r="23" spans="1:5" x14ac:dyDescent="0.25">
      <c r="A23" t="s">
        <v>3569</v>
      </c>
      <c r="B23" s="33" t="s">
        <v>330</v>
      </c>
      <c r="C23">
        <v>0.93</v>
      </c>
      <c r="D23">
        <v>0.23</v>
      </c>
      <c r="E23" s="124" t="s">
        <v>3618</v>
      </c>
    </row>
    <row r="24" spans="1:5" x14ac:dyDescent="0.25">
      <c r="A24" t="s">
        <v>3569</v>
      </c>
      <c r="B24" s="33" t="s">
        <v>334</v>
      </c>
      <c r="C24">
        <v>0.93</v>
      </c>
      <c r="D24">
        <v>0.23</v>
      </c>
      <c r="E24" s="124" t="s">
        <v>3618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F6C74F2B-8A6E-4148-B356-B61AC77072CF}">
          <x14:formula1>
            <xm:f>Lookups!$F$5:$F$60</xm:f>
          </x14:formula1>
          <xm:sqref>B4:B24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R345"/>
  <sheetViews>
    <sheetView workbookViewId="0">
      <pane xSplit="2" ySplit="3" topLeftCell="C174" activePane="bottomRight" state="frozen"/>
      <selection pane="topRight" activeCell="C1" sqref="C1"/>
      <selection pane="bottomLeft" activeCell="A4" sqref="A4"/>
      <selection pane="bottomRight" activeCell="B175" sqref="B175"/>
    </sheetView>
  </sheetViews>
  <sheetFormatPr defaultColWidth="14.42578125" defaultRowHeight="15" customHeight="1" x14ac:dyDescent="0.25"/>
  <cols>
    <col min="1" max="1" width="25.5703125" customWidth="1"/>
    <col min="2" max="2" width="39.140625" customWidth="1"/>
    <col min="3" max="3" width="13.85546875" customWidth="1"/>
    <col min="4" max="4" width="19.5703125" customWidth="1"/>
    <col min="5" max="5" width="30.42578125" customWidth="1"/>
    <col min="6" max="6" width="29.28515625" customWidth="1"/>
    <col min="7" max="7" width="62.28515625" customWidth="1"/>
    <col min="8" max="9" width="14.28515625" customWidth="1"/>
    <col min="10" max="10" width="14.7109375" customWidth="1"/>
    <col min="11" max="11" width="20.28515625" customWidth="1"/>
    <col min="12" max="12" width="14.5703125" customWidth="1"/>
    <col min="13" max="13" width="15.28515625" customWidth="1"/>
    <col min="14" max="16" width="12" customWidth="1"/>
    <col min="17" max="17" width="14" customWidth="1"/>
    <col min="18" max="18" width="130" customWidth="1"/>
  </cols>
  <sheetData>
    <row r="1" spans="1:18" ht="14.25" customHeight="1" x14ac:dyDescent="0.25">
      <c r="A1" s="1" t="s">
        <v>2101</v>
      </c>
      <c r="B1" s="1"/>
      <c r="C1" s="1"/>
      <c r="D1" s="1"/>
      <c r="E1" s="1"/>
      <c r="F1" s="1"/>
      <c r="G1" s="1"/>
      <c r="H1" s="1"/>
      <c r="I1" s="1"/>
      <c r="J1" s="1"/>
      <c r="K1" s="1"/>
      <c r="L1" s="1"/>
      <c r="M1" s="1"/>
      <c r="N1" s="1"/>
      <c r="O1" s="1"/>
      <c r="P1" s="1"/>
      <c r="Q1" s="1"/>
    </row>
    <row r="2" spans="1:18" ht="10.5" customHeight="1" x14ac:dyDescent="0.25">
      <c r="A2" s="1"/>
      <c r="B2" s="1"/>
      <c r="C2" s="1"/>
      <c r="D2" s="1"/>
      <c r="E2" s="1"/>
      <c r="F2" s="1"/>
      <c r="G2" s="1"/>
      <c r="H2" s="1"/>
      <c r="I2" s="1"/>
      <c r="J2" s="1"/>
      <c r="K2" s="1"/>
      <c r="L2" s="1"/>
      <c r="M2" s="1"/>
      <c r="N2" s="1"/>
      <c r="O2" s="1"/>
      <c r="P2" s="1"/>
      <c r="Q2" s="1"/>
    </row>
    <row r="3" spans="1:18" ht="55.5" customHeight="1" x14ac:dyDescent="0.25">
      <c r="A3" s="5" t="s">
        <v>11</v>
      </c>
      <c r="B3" s="5" t="s">
        <v>2102</v>
      </c>
      <c r="C3" s="5" t="s">
        <v>2103</v>
      </c>
      <c r="D3" s="5" t="s">
        <v>1749</v>
      </c>
      <c r="E3" s="5" t="s">
        <v>1750</v>
      </c>
      <c r="F3" s="5" t="s">
        <v>2104</v>
      </c>
      <c r="G3" s="5" t="s">
        <v>2105</v>
      </c>
      <c r="H3" s="5" t="s">
        <v>2106</v>
      </c>
      <c r="I3" s="5" t="s">
        <v>2107</v>
      </c>
      <c r="J3" s="5" t="s">
        <v>2108</v>
      </c>
      <c r="K3" s="5" t="s">
        <v>2109</v>
      </c>
      <c r="L3" s="38" t="s">
        <v>2110</v>
      </c>
      <c r="M3" s="38" t="s">
        <v>2111</v>
      </c>
      <c r="N3" s="5" t="s">
        <v>2112</v>
      </c>
      <c r="O3" s="5" t="s">
        <v>2113</v>
      </c>
      <c r="P3" s="5" t="s">
        <v>2114</v>
      </c>
      <c r="Q3" s="5" t="s">
        <v>3613</v>
      </c>
      <c r="R3" s="5" t="s">
        <v>2</v>
      </c>
    </row>
    <row r="4" spans="1:18" ht="14.25" customHeight="1" x14ac:dyDescent="0.25">
      <c r="A4" s="1" t="s">
        <v>3569</v>
      </c>
      <c r="B4" s="1" t="s">
        <v>413</v>
      </c>
      <c r="C4" s="7"/>
      <c r="D4" s="1" t="s">
        <v>1931</v>
      </c>
      <c r="E4" s="1" t="s">
        <v>1949</v>
      </c>
      <c r="F4" s="1" t="s">
        <v>109</v>
      </c>
      <c r="G4" s="1" t="s">
        <v>1950</v>
      </c>
      <c r="H4" s="1"/>
      <c r="I4" s="31"/>
      <c r="J4" s="31"/>
      <c r="K4" s="31"/>
      <c r="L4" s="39" t="b">
        <v>0</v>
      </c>
      <c r="M4" s="39" t="b">
        <v>1</v>
      </c>
      <c r="N4" s="11">
        <v>0.73</v>
      </c>
      <c r="O4" s="7"/>
      <c r="P4" s="31"/>
      <c r="Q4" s="7"/>
      <c r="R4" s="7" t="s">
        <v>2117</v>
      </c>
    </row>
    <row r="5" spans="1:18" ht="14.25" customHeight="1" x14ac:dyDescent="0.25">
      <c r="A5" s="1" t="s">
        <v>3569</v>
      </c>
      <c r="B5" s="1" t="s">
        <v>414</v>
      </c>
      <c r="C5" s="7"/>
      <c r="D5" s="1" t="s">
        <v>1931</v>
      </c>
      <c r="E5" s="1" t="s">
        <v>1949</v>
      </c>
      <c r="F5" s="1" t="s">
        <v>109</v>
      </c>
      <c r="G5" s="1" t="s">
        <v>1950</v>
      </c>
      <c r="H5" s="1"/>
      <c r="I5" s="31"/>
      <c r="J5" s="31"/>
      <c r="K5" s="31"/>
      <c r="L5" s="39" t="b">
        <v>0</v>
      </c>
      <c r="M5" s="39" t="b">
        <v>1</v>
      </c>
      <c r="N5" s="11">
        <v>0.73</v>
      </c>
      <c r="O5" s="7"/>
      <c r="P5" s="31"/>
      <c r="Q5" s="7"/>
      <c r="R5" s="7" t="s">
        <v>2117</v>
      </c>
    </row>
    <row r="6" spans="1:18" ht="14.25" customHeight="1" x14ac:dyDescent="0.25">
      <c r="A6" s="1" t="s">
        <v>3569</v>
      </c>
      <c r="B6" s="1" t="s">
        <v>415</v>
      </c>
      <c r="C6" s="7"/>
      <c r="D6" s="1" t="s">
        <v>1931</v>
      </c>
      <c r="E6" s="1" t="s">
        <v>1949</v>
      </c>
      <c r="F6" s="1" t="s">
        <v>109</v>
      </c>
      <c r="G6" s="1" t="s">
        <v>1950</v>
      </c>
      <c r="H6" s="1"/>
      <c r="I6" s="31"/>
      <c r="J6" s="31"/>
      <c r="K6" s="31"/>
      <c r="L6" s="39" t="b">
        <v>0</v>
      </c>
      <c r="M6" s="39" t="b">
        <v>1</v>
      </c>
      <c r="N6" s="11">
        <v>0.73</v>
      </c>
      <c r="O6" s="7"/>
      <c r="P6" s="31"/>
      <c r="Q6" s="7"/>
      <c r="R6" s="7" t="s">
        <v>2117</v>
      </c>
    </row>
    <row r="7" spans="1:18" ht="14.25" customHeight="1" x14ac:dyDescent="0.25">
      <c r="A7" s="1" t="s">
        <v>3569</v>
      </c>
      <c r="B7" s="1" t="s">
        <v>416</v>
      </c>
      <c r="C7" s="7"/>
      <c r="D7" s="1" t="s">
        <v>1931</v>
      </c>
      <c r="E7" s="1" t="s">
        <v>1949</v>
      </c>
      <c r="F7" s="1" t="s">
        <v>109</v>
      </c>
      <c r="G7" s="1" t="s">
        <v>1950</v>
      </c>
      <c r="H7" s="1"/>
      <c r="I7" s="31"/>
      <c r="J7" s="31"/>
      <c r="K7" s="31"/>
      <c r="L7" s="39" t="b">
        <v>0</v>
      </c>
      <c r="M7" s="39" t="b">
        <v>1</v>
      </c>
      <c r="N7" s="11">
        <v>0.73</v>
      </c>
      <c r="O7" s="7"/>
      <c r="P7" s="31"/>
      <c r="Q7" s="7"/>
      <c r="R7" s="7" t="s">
        <v>2117</v>
      </c>
    </row>
    <row r="8" spans="1:18" ht="14.25" customHeight="1" x14ac:dyDescent="0.25">
      <c r="A8" s="1" t="s">
        <v>3569</v>
      </c>
      <c r="B8" s="1" t="s">
        <v>417</v>
      </c>
      <c r="C8" s="7"/>
      <c r="D8" s="1" t="s">
        <v>1931</v>
      </c>
      <c r="E8" s="1" t="s">
        <v>1949</v>
      </c>
      <c r="F8" s="1" t="s">
        <v>109</v>
      </c>
      <c r="G8" s="1" t="s">
        <v>1950</v>
      </c>
      <c r="H8" s="1"/>
      <c r="I8" s="31"/>
      <c r="J8" s="31"/>
      <c r="K8" s="31"/>
      <c r="L8" s="39" t="b">
        <v>0</v>
      </c>
      <c r="M8" s="39" t="b">
        <v>1</v>
      </c>
      <c r="N8" s="11">
        <v>0.73</v>
      </c>
      <c r="O8" s="7"/>
      <c r="P8" s="31"/>
      <c r="Q8" s="7"/>
      <c r="R8" s="7" t="s">
        <v>2117</v>
      </c>
    </row>
    <row r="9" spans="1:18" ht="14.25" customHeight="1" x14ac:dyDescent="0.25">
      <c r="A9" s="1" t="s">
        <v>3569</v>
      </c>
      <c r="B9" s="1" t="s">
        <v>418</v>
      </c>
      <c r="C9" s="7"/>
      <c r="D9" s="1" t="s">
        <v>1931</v>
      </c>
      <c r="E9" s="1" t="s">
        <v>1949</v>
      </c>
      <c r="F9" s="1" t="s">
        <v>109</v>
      </c>
      <c r="G9" s="1" t="s">
        <v>1950</v>
      </c>
      <c r="H9" s="1"/>
      <c r="I9" s="31"/>
      <c r="J9" s="31"/>
      <c r="K9" s="31"/>
      <c r="L9" s="39" t="b">
        <v>0</v>
      </c>
      <c r="M9" s="39" t="b">
        <v>1</v>
      </c>
      <c r="N9" s="11">
        <v>0.73</v>
      </c>
      <c r="O9" s="7"/>
      <c r="P9" s="31"/>
      <c r="Q9" s="7"/>
      <c r="R9" s="7" t="s">
        <v>2117</v>
      </c>
    </row>
    <row r="10" spans="1:18" ht="14.25" customHeight="1" x14ac:dyDescent="0.25">
      <c r="A10" s="1" t="s">
        <v>3569</v>
      </c>
      <c r="B10" s="1" t="s">
        <v>419</v>
      </c>
      <c r="C10" s="7"/>
      <c r="D10" s="1" t="s">
        <v>1931</v>
      </c>
      <c r="E10" s="1" t="s">
        <v>1949</v>
      </c>
      <c r="F10" s="1" t="s">
        <v>109</v>
      </c>
      <c r="G10" s="1" t="s">
        <v>1950</v>
      </c>
      <c r="H10" s="1"/>
      <c r="I10" s="31"/>
      <c r="J10" s="31"/>
      <c r="K10" s="31"/>
      <c r="L10" s="39" t="b">
        <v>0</v>
      </c>
      <c r="M10" s="39" t="b">
        <v>1</v>
      </c>
      <c r="N10" s="11">
        <v>0.73</v>
      </c>
      <c r="O10" s="7"/>
      <c r="P10" s="31"/>
      <c r="Q10" s="7"/>
      <c r="R10" s="7" t="s">
        <v>2117</v>
      </c>
    </row>
    <row r="11" spans="1:18" ht="14.25" customHeight="1" x14ac:dyDescent="0.25">
      <c r="A11" s="1" t="s">
        <v>3569</v>
      </c>
      <c r="B11" s="1" t="s">
        <v>420</v>
      </c>
      <c r="C11" s="7"/>
      <c r="D11" s="1" t="s">
        <v>1931</v>
      </c>
      <c r="E11" s="1" t="s">
        <v>1949</v>
      </c>
      <c r="F11" s="1" t="s">
        <v>109</v>
      </c>
      <c r="G11" s="1" t="s">
        <v>1950</v>
      </c>
      <c r="H11" s="1"/>
      <c r="I11" s="31"/>
      <c r="J11" s="31"/>
      <c r="K11" s="31"/>
      <c r="L11" s="39" t="b">
        <v>0</v>
      </c>
      <c r="M11" s="39" t="b">
        <v>1</v>
      </c>
      <c r="N11" s="11">
        <v>0.73</v>
      </c>
      <c r="O11" s="7"/>
      <c r="P11" s="31"/>
      <c r="Q11" s="7"/>
      <c r="R11" s="7" t="s">
        <v>2117</v>
      </c>
    </row>
    <row r="12" spans="1:18" ht="14.25" customHeight="1" x14ac:dyDescent="0.25">
      <c r="A12" s="1" t="s">
        <v>3569</v>
      </c>
      <c r="B12" s="1" t="s">
        <v>422</v>
      </c>
      <c r="C12" s="7"/>
      <c r="D12" s="1" t="s">
        <v>1931</v>
      </c>
      <c r="E12" s="1" t="s">
        <v>1949</v>
      </c>
      <c r="F12" s="1" t="s">
        <v>109</v>
      </c>
      <c r="G12" s="1" t="s">
        <v>1950</v>
      </c>
      <c r="H12" s="1"/>
      <c r="I12" s="31"/>
      <c r="J12" s="31"/>
      <c r="K12" s="31"/>
      <c r="L12" s="39" t="b">
        <v>0</v>
      </c>
      <c r="M12" s="39" t="b">
        <v>1</v>
      </c>
      <c r="N12" s="11">
        <v>0.73</v>
      </c>
      <c r="O12" s="7"/>
      <c r="P12" s="31"/>
      <c r="Q12" s="7"/>
      <c r="R12" s="7" t="s">
        <v>2117</v>
      </c>
    </row>
    <row r="13" spans="1:18" ht="14.25" customHeight="1" x14ac:dyDescent="0.25">
      <c r="A13" s="1" t="s">
        <v>3569</v>
      </c>
      <c r="B13" s="1" t="s">
        <v>423</v>
      </c>
      <c r="C13" s="7"/>
      <c r="D13" s="1" t="s">
        <v>1931</v>
      </c>
      <c r="E13" s="1" t="s">
        <v>1949</v>
      </c>
      <c r="F13" s="1" t="s">
        <v>109</v>
      </c>
      <c r="G13" s="1" t="s">
        <v>1950</v>
      </c>
      <c r="H13" s="1"/>
      <c r="I13" s="31"/>
      <c r="J13" s="31"/>
      <c r="K13" s="31"/>
      <c r="L13" s="39" t="b">
        <v>0</v>
      </c>
      <c r="M13" s="39" t="b">
        <v>1</v>
      </c>
      <c r="N13" s="11">
        <v>0.73</v>
      </c>
      <c r="O13" s="7"/>
      <c r="P13" s="31"/>
      <c r="Q13" s="7"/>
      <c r="R13" s="7" t="s">
        <v>2117</v>
      </c>
    </row>
    <row r="14" spans="1:18" ht="14.25" customHeight="1" x14ac:dyDescent="0.25">
      <c r="A14" s="1" t="s">
        <v>3569</v>
      </c>
      <c r="B14" s="1" t="s">
        <v>424</v>
      </c>
      <c r="C14" s="7"/>
      <c r="D14" s="1" t="s">
        <v>1931</v>
      </c>
      <c r="E14" s="1" t="s">
        <v>1949</v>
      </c>
      <c r="F14" s="1" t="s">
        <v>109</v>
      </c>
      <c r="G14" s="1" t="s">
        <v>1950</v>
      </c>
      <c r="H14" s="1"/>
      <c r="I14" s="31"/>
      <c r="J14" s="31"/>
      <c r="K14" s="31"/>
      <c r="L14" s="39" t="b">
        <v>0</v>
      </c>
      <c r="M14" s="39" t="b">
        <v>1</v>
      </c>
      <c r="N14" s="11">
        <v>0.73</v>
      </c>
      <c r="O14" s="7"/>
      <c r="P14" s="31"/>
      <c r="Q14" s="7"/>
      <c r="R14" s="7" t="s">
        <v>2117</v>
      </c>
    </row>
    <row r="15" spans="1:18" ht="14.25" customHeight="1" x14ac:dyDescent="0.25">
      <c r="A15" s="1" t="s">
        <v>3569</v>
      </c>
      <c r="B15" s="1" t="s">
        <v>425</v>
      </c>
      <c r="C15" s="7"/>
      <c r="D15" s="1" t="s">
        <v>1931</v>
      </c>
      <c r="E15" s="1" t="s">
        <v>1949</v>
      </c>
      <c r="F15" s="1" t="s">
        <v>109</v>
      </c>
      <c r="G15" s="1" t="s">
        <v>1950</v>
      </c>
      <c r="H15" s="1"/>
      <c r="I15" s="31"/>
      <c r="J15" s="31"/>
      <c r="K15" s="31"/>
      <c r="L15" s="39" t="b">
        <v>0</v>
      </c>
      <c r="M15" s="39" t="b">
        <v>1</v>
      </c>
      <c r="N15" s="11">
        <v>0.73</v>
      </c>
      <c r="O15" s="7"/>
      <c r="P15" s="31"/>
      <c r="Q15" s="7"/>
      <c r="R15" s="7" t="s">
        <v>2117</v>
      </c>
    </row>
    <row r="16" spans="1:18" ht="14.25" customHeight="1" x14ac:dyDescent="0.25">
      <c r="A16" s="1" t="s">
        <v>3569</v>
      </c>
      <c r="B16" s="1" t="s">
        <v>426</v>
      </c>
      <c r="C16" s="7"/>
      <c r="D16" s="1" t="s">
        <v>1931</v>
      </c>
      <c r="E16" s="1" t="s">
        <v>1949</v>
      </c>
      <c r="F16" s="1" t="s">
        <v>109</v>
      </c>
      <c r="G16" s="1" t="s">
        <v>1950</v>
      </c>
      <c r="H16" s="1"/>
      <c r="I16" s="31"/>
      <c r="J16" s="31"/>
      <c r="K16" s="31"/>
      <c r="L16" s="39" t="b">
        <v>0</v>
      </c>
      <c r="M16" s="39" t="b">
        <v>1</v>
      </c>
      <c r="N16" s="11">
        <v>0.73</v>
      </c>
      <c r="O16" s="7"/>
      <c r="P16" s="31"/>
      <c r="Q16" s="7"/>
      <c r="R16" s="7" t="s">
        <v>2117</v>
      </c>
    </row>
    <row r="17" spans="1:18" ht="14.25" customHeight="1" x14ac:dyDescent="0.25">
      <c r="A17" s="1" t="s">
        <v>3569</v>
      </c>
      <c r="B17" s="1" t="s">
        <v>427</v>
      </c>
      <c r="C17" s="7"/>
      <c r="D17" s="1" t="s">
        <v>1931</v>
      </c>
      <c r="E17" s="1" t="s">
        <v>1949</v>
      </c>
      <c r="F17" s="1" t="s">
        <v>109</v>
      </c>
      <c r="G17" s="1" t="s">
        <v>1950</v>
      </c>
      <c r="H17" s="1"/>
      <c r="I17" s="31"/>
      <c r="J17" s="31"/>
      <c r="K17" s="31"/>
      <c r="L17" s="39" t="b">
        <v>0</v>
      </c>
      <c r="M17" s="39" t="b">
        <v>1</v>
      </c>
      <c r="N17" s="11">
        <v>0.73</v>
      </c>
      <c r="O17" s="7"/>
      <c r="P17" s="31"/>
      <c r="Q17" s="7"/>
      <c r="R17" s="7" t="s">
        <v>2117</v>
      </c>
    </row>
    <row r="18" spans="1:18" ht="14.25" customHeight="1" x14ac:dyDescent="0.25">
      <c r="A18" s="1" t="s">
        <v>3569</v>
      </c>
      <c r="B18" s="1" t="s">
        <v>428</v>
      </c>
      <c r="C18" s="7"/>
      <c r="D18" s="1" t="s">
        <v>1931</v>
      </c>
      <c r="E18" s="1" t="s">
        <v>1949</v>
      </c>
      <c r="F18" s="1" t="s">
        <v>109</v>
      </c>
      <c r="G18" s="1" t="s">
        <v>1950</v>
      </c>
      <c r="H18" s="1"/>
      <c r="I18" s="31"/>
      <c r="J18" s="31"/>
      <c r="K18" s="31"/>
      <c r="L18" s="39" t="b">
        <v>0</v>
      </c>
      <c r="M18" s="39" t="b">
        <v>1</v>
      </c>
      <c r="N18" s="11">
        <v>0.73</v>
      </c>
      <c r="O18" s="7"/>
      <c r="P18" s="31"/>
      <c r="Q18" s="7"/>
      <c r="R18" s="7" t="s">
        <v>2117</v>
      </c>
    </row>
    <row r="19" spans="1:18" ht="14.25" customHeight="1" x14ac:dyDescent="0.25">
      <c r="A19" s="1" t="s">
        <v>3569</v>
      </c>
      <c r="B19" s="1" t="s">
        <v>421</v>
      </c>
      <c r="C19" s="7"/>
      <c r="D19" s="1" t="s">
        <v>1931</v>
      </c>
      <c r="E19" s="1" t="s">
        <v>1949</v>
      </c>
      <c r="F19" s="1" t="s">
        <v>109</v>
      </c>
      <c r="G19" s="1" t="s">
        <v>1950</v>
      </c>
      <c r="H19" s="1"/>
      <c r="I19" s="31"/>
      <c r="J19" s="31"/>
      <c r="K19" s="31"/>
      <c r="L19" s="39" t="b">
        <v>0</v>
      </c>
      <c r="M19" s="39" t="b">
        <v>1</v>
      </c>
      <c r="N19" s="11">
        <v>0.73</v>
      </c>
      <c r="O19" s="7"/>
      <c r="P19" s="31"/>
      <c r="Q19" s="7"/>
      <c r="R19" s="7" t="s">
        <v>2117</v>
      </c>
    </row>
    <row r="20" spans="1:18" ht="14.25" customHeight="1" x14ac:dyDescent="0.25">
      <c r="A20" s="1" t="s">
        <v>3569</v>
      </c>
      <c r="B20" s="1" t="s">
        <v>413</v>
      </c>
      <c r="C20" s="7"/>
      <c r="D20" s="1" t="s">
        <v>1787</v>
      </c>
      <c r="E20" s="1" t="s">
        <v>1788</v>
      </c>
      <c r="F20" s="1" t="s">
        <v>2098</v>
      </c>
      <c r="G20" s="1" t="s">
        <v>1807</v>
      </c>
      <c r="H20" s="7"/>
      <c r="I20" s="7"/>
      <c r="J20" s="7"/>
      <c r="K20" s="31">
        <v>4.1000000000000002E-2</v>
      </c>
      <c r="L20" s="34" t="b">
        <v>0</v>
      </c>
      <c r="M20" s="34" t="b">
        <v>1</v>
      </c>
      <c r="N20" s="7"/>
      <c r="O20" s="7"/>
      <c r="P20" s="7"/>
      <c r="Q20" s="7"/>
      <c r="R20" s="1" t="s">
        <v>3614</v>
      </c>
    </row>
    <row r="21" spans="1:18" ht="14.25" customHeight="1" x14ac:dyDescent="0.25">
      <c r="A21" s="1" t="s">
        <v>3569</v>
      </c>
      <c r="B21" s="1" t="s">
        <v>422</v>
      </c>
      <c r="C21" s="7"/>
      <c r="D21" s="1" t="s">
        <v>1787</v>
      </c>
      <c r="E21" s="1" t="s">
        <v>1788</v>
      </c>
      <c r="F21" s="1" t="s">
        <v>2098</v>
      </c>
      <c r="G21" s="1" t="s">
        <v>1807</v>
      </c>
      <c r="H21" s="7"/>
      <c r="I21" s="7"/>
      <c r="J21" s="7"/>
      <c r="K21" s="31">
        <v>4.1000000000000002E-2</v>
      </c>
      <c r="L21" s="34" t="b">
        <v>0</v>
      </c>
      <c r="M21" s="34" t="b">
        <v>1</v>
      </c>
      <c r="N21" s="7"/>
      <c r="O21" s="7"/>
      <c r="P21" s="7"/>
      <c r="Q21" s="7"/>
      <c r="R21" s="1" t="s">
        <v>3614</v>
      </c>
    </row>
    <row r="22" spans="1:18" ht="14.25" customHeight="1" x14ac:dyDescent="0.25">
      <c r="A22" s="1" t="s">
        <v>3569</v>
      </c>
      <c r="B22" s="1" t="s">
        <v>423</v>
      </c>
      <c r="C22" s="7"/>
      <c r="D22" s="1" t="s">
        <v>1787</v>
      </c>
      <c r="E22" s="1" t="s">
        <v>1788</v>
      </c>
      <c r="F22" s="1" t="s">
        <v>2098</v>
      </c>
      <c r="G22" s="1" t="s">
        <v>1807</v>
      </c>
      <c r="H22" s="7"/>
      <c r="I22" s="7"/>
      <c r="J22" s="7"/>
      <c r="K22" s="31">
        <v>4.1000000000000002E-2</v>
      </c>
      <c r="L22" s="34" t="b">
        <v>0</v>
      </c>
      <c r="M22" s="34" t="b">
        <v>1</v>
      </c>
      <c r="N22" s="7"/>
      <c r="O22" s="7"/>
      <c r="P22" s="7"/>
      <c r="Q22" s="7"/>
      <c r="R22" s="1" t="s">
        <v>3614</v>
      </c>
    </row>
    <row r="23" spans="1:18" ht="14.25" customHeight="1" x14ac:dyDescent="0.25">
      <c r="A23" s="1" t="s">
        <v>3569</v>
      </c>
      <c r="B23" s="1" t="s">
        <v>424</v>
      </c>
      <c r="C23" s="7"/>
      <c r="D23" s="1" t="s">
        <v>1787</v>
      </c>
      <c r="E23" s="1" t="s">
        <v>1788</v>
      </c>
      <c r="F23" s="1" t="s">
        <v>2098</v>
      </c>
      <c r="G23" s="1" t="s">
        <v>1807</v>
      </c>
      <c r="H23" s="7"/>
      <c r="I23" s="7"/>
      <c r="J23" s="7"/>
      <c r="K23" s="31">
        <v>4.1000000000000002E-2</v>
      </c>
      <c r="L23" s="34" t="b">
        <v>0</v>
      </c>
      <c r="M23" s="34" t="b">
        <v>1</v>
      </c>
      <c r="N23" s="7"/>
      <c r="O23" s="7"/>
      <c r="P23" s="7"/>
      <c r="Q23" s="7"/>
      <c r="R23" s="1" t="s">
        <v>3614</v>
      </c>
    </row>
    <row r="24" spans="1:18" ht="14.25" customHeight="1" x14ac:dyDescent="0.25">
      <c r="A24" s="1" t="s">
        <v>3569</v>
      </c>
      <c r="B24" s="1" t="s">
        <v>425</v>
      </c>
      <c r="C24" s="7"/>
      <c r="D24" s="1" t="s">
        <v>1787</v>
      </c>
      <c r="E24" s="1" t="s">
        <v>1788</v>
      </c>
      <c r="F24" s="1" t="s">
        <v>2098</v>
      </c>
      <c r="G24" s="1" t="s">
        <v>1807</v>
      </c>
      <c r="H24" s="7"/>
      <c r="I24" s="7"/>
      <c r="J24" s="7"/>
      <c r="K24" s="31">
        <v>4.1000000000000002E-2</v>
      </c>
      <c r="L24" s="34" t="b">
        <v>0</v>
      </c>
      <c r="M24" s="34" t="b">
        <v>1</v>
      </c>
      <c r="N24" s="7"/>
      <c r="O24" s="7"/>
      <c r="P24" s="7"/>
      <c r="Q24" s="7"/>
      <c r="R24" s="1" t="s">
        <v>3614</v>
      </c>
    </row>
    <row r="25" spans="1:18" ht="14.25" customHeight="1" x14ac:dyDescent="0.25">
      <c r="A25" s="1" t="s">
        <v>3569</v>
      </c>
      <c r="B25" s="1" t="s">
        <v>426</v>
      </c>
      <c r="C25" s="7"/>
      <c r="D25" s="1" t="s">
        <v>1787</v>
      </c>
      <c r="E25" s="1" t="s">
        <v>1788</v>
      </c>
      <c r="F25" s="1" t="s">
        <v>2098</v>
      </c>
      <c r="G25" s="1" t="s">
        <v>1807</v>
      </c>
      <c r="H25" s="7"/>
      <c r="I25" s="7"/>
      <c r="J25" s="7"/>
      <c r="K25" s="31">
        <v>4.1000000000000002E-2</v>
      </c>
      <c r="L25" s="34" t="b">
        <v>0</v>
      </c>
      <c r="M25" s="34" t="b">
        <v>1</v>
      </c>
      <c r="N25" s="7"/>
      <c r="O25" s="7"/>
      <c r="P25" s="7"/>
      <c r="Q25" s="7"/>
      <c r="R25" s="1" t="s">
        <v>3614</v>
      </c>
    </row>
    <row r="26" spans="1:18" ht="14.25" customHeight="1" x14ac:dyDescent="0.25">
      <c r="A26" s="1" t="s">
        <v>3569</v>
      </c>
      <c r="B26" s="1" t="s">
        <v>427</v>
      </c>
      <c r="C26" s="7"/>
      <c r="D26" s="1" t="s">
        <v>1787</v>
      </c>
      <c r="E26" s="1" t="s">
        <v>1788</v>
      </c>
      <c r="F26" s="1" t="s">
        <v>2098</v>
      </c>
      <c r="G26" s="1" t="s">
        <v>1807</v>
      </c>
      <c r="H26" s="7"/>
      <c r="I26" s="7"/>
      <c r="J26" s="7"/>
      <c r="K26" s="31">
        <v>4.1000000000000002E-2</v>
      </c>
      <c r="L26" s="34" t="b">
        <v>0</v>
      </c>
      <c r="M26" s="34" t="b">
        <v>1</v>
      </c>
      <c r="N26" s="7"/>
      <c r="O26" s="7"/>
      <c r="P26" s="7"/>
      <c r="Q26" s="7"/>
      <c r="R26" s="1" t="s">
        <v>3614</v>
      </c>
    </row>
    <row r="27" spans="1:18" ht="14.25" customHeight="1" x14ac:dyDescent="0.25">
      <c r="A27" s="1" t="s">
        <v>3569</v>
      </c>
      <c r="B27" s="1" t="s">
        <v>428</v>
      </c>
      <c r="C27" s="7"/>
      <c r="D27" s="1" t="s">
        <v>1787</v>
      </c>
      <c r="E27" s="1" t="s">
        <v>1788</v>
      </c>
      <c r="F27" s="1" t="s">
        <v>2098</v>
      </c>
      <c r="G27" s="1" t="s">
        <v>1807</v>
      </c>
      <c r="H27" s="7"/>
      <c r="I27" s="7"/>
      <c r="J27" s="7"/>
      <c r="K27" s="31">
        <v>4.1000000000000002E-2</v>
      </c>
      <c r="L27" s="34" t="b">
        <v>0</v>
      </c>
      <c r="M27" s="34" t="b">
        <v>1</v>
      </c>
      <c r="N27" s="7"/>
      <c r="O27" s="7"/>
      <c r="P27" s="7"/>
      <c r="Q27" s="7"/>
      <c r="R27" s="1" t="s">
        <v>3614</v>
      </c>
    </row>
    <row r="28" spans="1:18" ht="14.25" customHeight="1" x14ac:dyDescent="0.25">
      <c r="A28" s="1" t="s">
        <v>3569</v>
      </c>
      <c r="B28" s="1" t="s">
        <v>414</v>
      </c>
      <c r="C28" s="7"/>
      <c r="D28" s="1" t="s">
        <v>1787</v>
      </c>
      <c r="E28" s="1" t="s">
        <v>1788</v>
      </c>
      <c r="F28" s="1" t="s">
        <v>2098</v>
      </c>
      <c r="G28" s="1" t="s">
        <v>1807</v>
      </c>
      <c r="H28" s="7"/>
      <c r="I28" s="7"/>
      <c r="J28" s="7"/>
      <c r="K28" s="31">
        <v>4.1000000000000002E-2</v>
      </c>
      <c r="L28" s="34" t="b">
        <v>0</v>
      </c>
      <c r="M28" s="34" t="b">
        <v>1</v>
      </c>
      <c r="N28" s="7"/>
      <c r="O28" s="7"/>
      <c r="P28" s="7"/>
      <c r="Q28" s="7"/>
      <c r="R28" s="1" t="s">
        <v>3614</v>
      </c>
    </row>
    <row r="29" spans="1:18" ht="14.25" customHeight="1" x14ac:dyDescent="0.25">
      <c r="A29" s="1" t="s">
        <v>3569</v>
      </c>
      <c r="B29" s="1" t="s">
        <v>415</v>
      </c>
      <c r="C29" s="7"/>
      <c r="D29" s="1" t="s">
        <v>1787</v>
      </c>
      <c r="E29" s="1" t="s">
        <v>1788</v>
      </c>
      <c r="F29" s="1" t="s">
        <v>2098</v>
      </c>
      <c r="G29" s="1" t="s">
        <v>1807</v>
      </c>
      <c r="H29" s="7"/>
      <c r="I29" s="7"/>
      <c r="J29" s="7"/>
      <c r="K29" s="31">
        <v>4.1000000000000002E-2</v>
      </c>
      <c r="L29" s="34" t="b">
        <v>0</v>
      </c>
      <c r="M29" s="34" t="b">
        <v>1</v>
      </c>
      <c r="N29" s="7"/>
      <c r="O29" s="7"/>
      <c r="P29" s="7"/>
      <c r="Q29" s="7"/>
      <c r="R29" s="1" t="s">
        <v>3614</v>
      </c>
    </row>
    <row r="30" spans="1:18" ht="14.25" customHeight="1" x14ac:dyDescent="0.25">
      <c r="A30" s="1" t="s">
        <v>3569</v>
      </c>
      <c r="B30" s="1" t="s">
        <v>416</v>
      </c>
      <c r="C30" s="7"/>
      <c r="D30" s="1" t="s">
        <v>1787</v>
      </c>
      <c r="E30" s="1" t="s">
        <v>1788</v>
      </c>
      <c r="F30" s="1" t="s">
        <v>2098</v>
      </c>
      <c r="G30" s="1" t="s">
        <v>1807</v>
      </c>
      <c r="H30" s="7"/>
      <c r="I30" s="7"/>
      <c r="J30" s="7"/>
      <c r="K30" s="31">
        <v>4.1000000000000002E-2</v>
      </c>
      <c r="L30" s="34" t="b">
        <v>0</v>
      </c>
      <c r="M30" s="34" t="b">
        <v>1</v>
      </c>
      <c r="N30" s="7"/>
      <c r="O30" s="7"/>
      <c r="P30" s="7"/>
      <c r="Q30" s="7"/>
      <c r="R30" s="1" t="s">
        <v>3614</v>
      </c>
    </row>
    <row r="31" spans="1:18" ht="14.25" customHeight="1" x14ac:dyDescent="0.25">
      <c r="A31" s="1" t="s">
        <v>3569</v>
      </c>
      <c r="B31" s="1" t="s">
        <v>417</v>
      </c>
      <c r="C31" s="7"/>
      <c r="D31" s="1" t="s">
        <v>1787</v>
      </c>
      <c r="E31" s="1" t="s">
        <v>1788</v>
      </c>
      <c r="F31" s="1" t="s">
        <v>2098</v>
      </c>
      <c r="G31" s="1" t="s">
        <v>1807</v>
      </c>
      <c r="H31" s="7"/>
      <c r="I31" s="7"/>
      <c r="J31" s="7"/>
      <c r="K31" s="31">
        <v>4.1000000000000002E-2</v>
      </c>
      <c r="L31" s="34" t="b">
        <v>0</v>
      </c>
      <c r="M31" s="34" t="b">
        <v>1</v>
      </c>
      <c r="N31" s="7"/>
      <c r="O31" s="7"/>
      <c r="P31" s="7"/>
      <c r="Q31" s="7"/>
      <c r="R31" s="1" t="s">
        <v>3614</v>
      </c>
    </row>
    <row r="32" spans="1:18" ht="14.25" customHeight="1" x14ac:dyDescent="0.25">
      <c r="A32" s="1" t="s">
        <v>3569</v>
      </c>
      <c r="B32" s="1" t="s">
        <v>418</v>
      </c>
      <c r="C32" s="7"/>
      <c r="D32" s="1" t="s">
        <v>1787</v>
      </c>
      <c r="E32" s="1" t="s">
        <v>1788</v>
      </c>
      <c r="F32" s="1" t="s">
        <v>2098</v>
      </c>
      <c r="G32" s="1" t="s">
        <v>1807</v>
      </c>
      <c r="H32" s="7"/>
      <c r="I32" s="7"/>
      <c r="J32" s="7"/>
      <c r="K32" s="31">
        <v>4.1000000000000002E-2</v>
      </c>
      <c r="L32" s="34" t="b">
        <v>0</v>
      </c>
      <c r="M32" s="34" t="b">
        <v>1</v>
      </c>
      <c r="N32" s="7"/>
      <c r="O32" s="7"/>
      <c r="P32" s="7"/>
      <c r="Q32" s="7"/>
      <c r="R32" s="1" t="s">
        <v>3614</v>
      </c>
    </row>
    <row r="33" spans="1:18" ht="14.25" customHeight="1" x14ac:dyDescent="0.25">
      <c r="A33" s="1" t="s">
        <v>3569</v>
      </c>
      <c r="B33" s="1" t="s">
        <v>419</v>
      </c>
      <c r="C33" s="7"/>
      <c r="D33" s="1" t="s">
        <v>1787</v>
      </c>
      <c r="E33" s="1" t="s">
        <v>1788</v>
      </c>
      <c r="F33" s="1" t="s">
        <v>2098</v>
      </c>
      <c r="G33" s="1" t="s">
        <v>1807</v>
      </c>
      <c r="H33" s="7"/>
      <c r="I33" s="7"/>
      <c r="J33" s="7"/>
      <c r="K33" s="31">
        <v>4.1000000000000002E-2</v>
      </c>
      <c r="L33" s="34" t="b">
        <v>0</v>
      </c>
      <c r="M33" s="34" t="b">
        <v>1</v>
      </c>
      <c r="N33" s="7"/>
      <c r="O33" s="7"/>
      <c r="P33" s="7"/>
      <c r="Q33" s="7"/>
      <c r="R33" s="1" t="s">
        <v>3614</v>
      </c>
    </row>
    <row r="34" spans="1:18" ht="14.25" customHeight="1" x14ac:dyDescent="0.25">
      <c r="A34" s="1" t="s">
        <v>3569</v>
      </c>
      <c r="B34" s="1" t="s">
        <v>420</v>
      </c>
      <c r="C34" s="7"/>
      <c r="D34" s="1" t="s">
        <v>1787</v>
      </c>
      <c r="E34" s="1" t="s">
        <v>1788</v>
      </c>
      <c r="F34" s="1" t="s">
        <v>2098</v>
      </c>
      <c r="G34" s="1" t="s">
        <v>1807</v>
      </c>
      <c r="H34" s="7"/>
      <c r="I34" s="7"/>
      <c r="J34" s="7"/>
      <c r="K34" s="31">
        <v>4.1000000000000002E-2</v>
      </c>
      <c r="L34" s="34" t="b">
        <v>0</v>
      </c>
      <c r="M34" s="34" t="b">
        <v>1</v>
      </c>
      <c r="N34" s="7"/>
      <c r="O34" s="7"/>
      <c r="P34" s="7"/>
      <c r="Q34" s="7"/>
      <c r="R34" s="1" t="s">
        <v>3614</v>
      </c>
    </row>
    <row r="35" spans="1:18" ht="14.25" customHeight="1" x14ac:dyDescent="0.25">
      <c r="A35" s="1" t="s">
        <v>3569</v>
      </c>
      <c r="B35" s="1" t="s">
        <v>421</v>
      </c>
      <c r="C35" s="7"/>
      <c r="D35" s="1" t="s">
        <v>1787</v>
      </c>
      <c r="E35" s="1" t="s">
        <v>1788</v>
      </c>
      <c r="F35" s="1" t="s">
        <v>2098</v>
      </c>
      <c r="G35" s="1" t="s">
        <v>1807</v>
      </c>
      <c r="H35" s="7"/>
      <c r="I35" s="7"/>
      <c r="J35" s="7"/>
      <c r="K35" s="31">
        <v>4.1000000000000002E-2</v>
      </c>
      <c r="L35" s="34" t="b">
        <v>0</v>
      </c>
      <c r="M35" s="34" t="b">
        <v>1</v>
      </c>
      <c r="N35" s="7"/>
      <c r="O35" s="7"/>
      <c r="P35" s="7"/>
      <c r="Q35" s="7"/>
      <c r="R35" s="1" t="s">
        <v>3614</v>
      </c>
    </row>
    <row r="36" spans="1:18" ht="14.25" customHeight="1" x14ac:dyDescent="0.25">
      <c r="A36" s="1" t="s">
        <v>3569</v>
      </c>
      <c r="B36" s="1" t="s">
        <v>413</v>
      </c>
      <c r="C36" s="7"/>
      <c r="D36" s="1" t="s">
        <v>1787</v>
      </c>
      <c r="E36" s="1" t="s">
        <v>1779</v>
      </c>
      <c r="F36" s="1" t="s">
        <v>2098</v>
      </c>
      <c r="G36" s="1" t="s">
        <v>1808</v>
      </c>
      <c r="H36" s="7"/>
      <c r="I36" s="7"/>
      <c r="J36" s="7"/>
      <c r="K36" s="31">
        <v>2.8000000000000001E-2</v>
      </c>
      <c r="L36" s="34" t="b">
        <v>0</v>
      </c>
      <c r="M36" s="34" t="b">
        <v>1</v>
      </c>
      <c r="N36" s="7"/>
      <c r="O36" s="7"/>
      <c r="P36" s="7"/>
      <c r="Q36" s="7"/>
      <c r="R36" s="1" t="s">
        <v>3614</v>
      </c>
    </row>
    <row r="37" spans="1:18" ht="14.25" customHeight="1" x14ac:dyDescent="0.25">
      <c r="A37" s="1" t="s">
        <v>3569</v>
      </c>
      <c r="B37" s="1" t="s">
        <v>422</v>
      </c>
      <c r="C37" s="7"/>
      <c r="D37" s="1" t="s">
        <v>1787</v>
      </c>
      <c r="E37" s="1" t="s">
        <v>1779</v>
      </c>
      <c r="F37" s="1" t="s">
        <v>2098</v>
      </c>
      <c r="G37" s="1" t="s">
        <v>1808</v>
      </c>
      <c r="H37" s="7"/>
      <c r="I37" s="7"/>
      <c r="J37" s="7"/>
      <c r="K37" s="31">
        <v>2.8000000000000001E-2</v>
      </c>
      <c r="L37" s="34" t="b">
        <v>0</v>
      </c>
      <c r="M37" s="34" t="b">
        <v>1</v>
      </c>
      <c r="N37" s="7"/>
      <c r="O37" s="7"/>
      <c r="P37" s="7"/>
      <c r="Q37" s="7"/>
      <c r="R37" s="1" t="s">
        <v>3614</v>
      </c>
    </row>
    <row r="38" spans="1:18" ht="14.25" customHeight="1" x14ac:dyDescent="0.25">
      <c r="A38" s="1" t="s">
        <v>3569</v>
      </c>
      <c r="B38" s="1" t="s">
        <v>423</v>
      </c>
      <c r="C38" s="7"/>
      <c r="D38" s="1" t="s">
        <v>1787</v>
      </c>
      <c r="E38" s="1" t="s">
        <v>1779</v>
      </c>
      <c r="F38" s="1" t="s">
        <v>2098</v>
      </c>
      <c r="G38" s="1" t="s">
        <v>1808</v>
      </c>
      <c r="H38" s="7"/>
      <c r="I38" s="7"/>
      <c r="J38" s="7"/>
      <c r="K38" s="31">
        <v>2.8000000000000001E-2</v>
      </c>
      <c r="L38" s="34" t="b">
        <v>0</v>
      </c>
      <c r="M38" s="34" t="b">
        <v>1</v>
      </c>
      <c r="N38" s="7"/>
      <c r="O38" s="7"/>
      <c r="P38" s="7"/>
      <c r="Q38" s="7"/>
      <c r="R38" s="1" t="s">
        <v>3614</v>
      </c>
    </row>
    <row r="39" spans="1:18" ht="14.25" customHeight="1" x14ac:dyDescent="0.25">
      <c r="A39" s="1" t="s">
        <v>3569</v>
      </c>
      <c r="B39" s="1" t="s">
        <v>424</v>
      </c>
      <c r="C39" s="7"/>
      <c r="D39" s="1" t="s">
        <v>1787</v>
      </c>
      <c r="E39" s="1" t="s">
        <v>1779</v>
      </c>
      <c r="F39" s="1" t="s">
        <v>2098</v>
      </c>
      <c r="G39" s="1" t="s">
        <v>1808</v>
      </c>
      <c r="H39" s="7"/>
      <c r="I39" s="7"/>
      <c r="J39" s="7"/>
      <c r="K39" s="31">
        <v>2.8000000000000001E-2</v>
      </c>
      <c r="L39" s="34" t="b">
        <v>0</v>
      </c>
      <c r="M39" s="34" t="b">
        <v>1</v>
      </c>
      <c r="N39" s="7"/>
      <c r="O39" s="7"/>
      <c r="P39" s="7"/>
      <c r="Q39" s="7"/>
      <c r="R39" s="1" t="s">
        <v>3614</v>
      </c>
    </row>
    <row r="40" spans="1:18" ht="14.25" customHeight="1" x14ac:dyDescent="0.25">
      <c r="A40" s="1" t="s">
        <v>3569</v>
      </c>
      <c r="B40" s="1" t="s">
        <v>425</v>
      </c>
      <c r="C40" s="7"/>
      <c r="D40" s="1" t="s">
        <v>1787</v>
      </c>
      <c r="E40" s="1" t="s">
        <v>1779</v>
      </c>
      <c r="F40" s="1" t="s">
        <v>2098</v>
      </c>
      <c r="G40" s="1" t="s">
        <v>1808</v>
      </c>
      <c r="H40" s="7"/>
      <c r="I40" s="7"/>
      <c r="J40" s="7"/>
      <c r="K40" s="31">
        <v>2.8000000000000001E-2</v>
      </c>
      <c r="L40" s="34" t="b">
        <v>0</v>
      </c>
      <c r="M40" s="34" t="b">
        <v>1</v>
      </c>
      <c r="N40" s="7"/>
      <c r="O40" s="7"/>
      <c r="P40" s="7"/>
      <c r="Q40" s="7"/>
      <c r="R40" s="1" t="s">
        <v>3614</v>
      </c>
    </row>
    <row r="41" spans="1:18" ht="14.25" customHeight="1" x14ac:dyDescent="0.25">
      <c r="A41" s="1" t="s">
        <v>3569</v>
      </c>
      <c r="B41" s="1" t="s">
        <v>426</v>
      </c>
      <c r="C41" s="7"/>
      <c r="D41" s="1" t="s">
        <v>1787</v>
      </c>
      <c r="E41" s="1" t="s">
        <v>1779</v>
      </c>
      <c r="F41" s="1" t="s">
        <v>2098</v>
      </c>
      <c r="G41" s="1" t="s">
        <v>1808</v>
      </c>
      <c r="H41" s="7"/>
      <c r="I41" s="7"/>
      <c r="J41" s="7"/>
      <c r="K41" s="31">
        <v>2.8000000000000001E-2</v>
      </c>
      <c r="L41" s="34" t="b">
        <v>0</v>
      </c>
      <c r="M41" s="34" t="b">
        <v>1</v>
      </c>
      <c r="N41" s="7"/>
      <c r="O41" s="7"/>
      <c r="P41" s="7"/>
      <c r="Q41" s="7"/>
      <c r="R41" s="1" t="s">
        <v>3614</v>
      </c>
    </row>
    <row r="42" spans="1:18" ht="14.25" customHeight="1" x14ac:dyDescent="0.25">
      <c r="A42" s="1" t="s">
        <v>3569</v>
      </c>
      <c r="B42" s="1" t="s">
        <v>427</v>
      </c>
      <c r="C42" s="7"/>
      <c r="D42" s="1" t="s">
        <v>1787</v>
      </c>
      <c r="E42" s="1" t="s">
        <v>1779</v>
      </c>
      <c r="F42" s="1" t="s">
        <v>2098</v>
      </c>
      <c r="G42" s="1" t="s">
        <v>1808</v>
      </c>
      <c r="H42" s="7"/>
      <c r="I42" s="7"/>
      <c r="J42" s="7"/>
      <c r="K42" s="31">
        <v>2.8000000000000001E-2</v>
      </c>
      <c r="L42" s="34" t="b">
        <v>0</v>
      </c>
      <c r="M42" s="34" t="b">
        <v>1</v>
      </c>
      <c r="N42" s="7"/>
      <c r="O42" s="7"/>
      <c r="P42" s="7"/>
      <c r="Q42" s="7"/>
      <c r="R42" s="1" t="s">
        <v>3614</v>
      </c>
    </row>
    <row r="43" spans="1:18" ht="14.25" customHeight="1" x14ac:dyDescent="0.25">
      <c r="A43" s="1" t="s">
        <v>3569</v>
      </c>
      <c r="B43" s="1" t="s">
        <v>428</v>
      </c>
      <c r="C43" s="7"/>
      <c r="D43" s="1" t="s">
        <v>1787</v>
      </c>
      <c r="E43" s="1" t="s">
        <v>1779</v>
      </c>
      <c r="F43" s="1" t="s">
        <v>2098</v>
      </c>
      <c r="G43" s="1" t="s">
        <v>1808</v>
      </c>
      <c r="H43" s="7"/>
      <c r="I43" s="7"/>
      <c r="J43" s="7"/>
      <c r="K43" s="31">
        <v>2.8000000000000001E-2</v>
      </c>
      <c r="L43" s="34" t="b">
        <v>0</v>
      </c>
      <c r="M43" s="34" t="b">
        <v>1</v>
      </c>
      <c r="N43" s="7"/>
      <c r="O43" s="7"/>
      <c r="P43" s="7"/>
      <c r="Q43" s="7"/>
      <c r="R43" s="1" t="s">
        <v>3614</v>
      </c>
    </row>
    <row r="44" spans="1:18" ht="14.25" customHeight="1" x14ac:dyDescent="0.25">
      <c r="A44" s="1" t="s">
        <v>3569</v>
      </c>
      <c r="B44" s="1" t="s">
        <v>414</v>
      </c>
      <c r="C44" s="7"/>
      <c r="D44" s="1" t="s">
        <v>1787</v>
      </c>
      <c r="E44" s="1" t="s">
        <v>1779</v>
      </c>
      <c r="F44" s="1" t="s">
        <v>2098</v>
      </c>
      <c r="G44" s="1" t="s">
        <v>1808</v>
      </c>
      <c r="H44" s="7"/>
      <c r="I44" s="7"/>
      <c r="J44" s="7"/>
      <c r="K44" s="31">
        <v>2.8000000000000001E-2</v>
      </c>
      <c r="L44" s="34" t="b">
        <v>0</v>
      </c>
      <c r="M44" s="34" t="b">
        <v>1</v>
      </c>
      <c r="N44" s="7"/>
      <c r="O44" s="7"/>
      <c r="P44" s="7"/>
      <c r="Q44" s="7"/>
      <c r="R44" s="1" t="s">
        <v>3614</v>
      </c>
    </row>
    <row r="45" spans="1:18" ht="14.25" customHeight="1" x14ac:dyDescent="0.25">
      <c r="A45" s="1" t="s">
        <v>3569</v>
      </c>
      <c r="B45" s="1" t="s">
        <v>415</v>
      </c>
      <c r="C45" s="7"/>
      <c r="D45" s="1" t="s">
        <v>1787</v>
      </c>
      <c r="E45" s="1" t="s">
        <v>1779</v>
      </c>
      <c r="F45" s="1" t="s">
        <v>2098</v>
      </c>
      <c r="G45" s="1" t="s">
        <v>1808</v>
      </c>
      <c r="H45" s="7"/>
      <c r="I45" s="7"/>
      <c r="J45" s="7"/>
      <c r="K45" s="31">
        <v>3.4000000000000002E-2</v>
      </c>
      <c r="L45" s="34" t="b">
        <v>0</v>
      </c>
      <c r="M45" s="34" t="b">
        <v>1</v>
      </c>
      <c r="N45" s="7"/>
      <c r="O45" s="7"/>
      <c r="P45" s="7"/>
      <c r="Q45" s="7"/>
      <c r="R45" s="1" t="s">
        <v>3614</v>
      </c>
    </row>
    <row r="46" spans="1:18" ht="14.25" customHeight="1" x14ac:dyDescent="0.25">
      <c r="A46" s="1" t="s">
        <v>3569</v>
      </c>
      <c r="B46" s="1" t="s">
        <v>416</v>
      </c>
      <c r="C46" s="7"/>
      <c r="D46" s="1" t="s">
        <v>1787</v>
      </c>
      <c r="E46" s="1" t="s">
        <v>1779</v>
      </c>
      <c r="F46" s="1" t="s">
        <v>2098</v>
      </c>
      <c r="G46" s="1" t="s">
        <v>1808</v>
      </c>
      <c r="H46" s="7"/>
      <c r="I46" s="7"/>
      <c r="J46" s="7"/>
      <c r="K46" s="31">
        <v>2.8000000000000001E-2</v>
      </c>
      <c r="L46" s="34" t="b">
        <v>0</v>
      </c>
      <c r="M46" s="34" t="b">
        <v>1</v>
      </c>
      <c r="N46" s="7"/>
      <c r="O46" s="7"/>
      <c r="P46" s="7"/>
      <c r="Q46" s="7"/>
      <c r="R46" s="1" t="s">
        <v>3614</v>
      </c>
    </row>
    <row r="47" spans="1:18" ht="14.25" customHeight="1" x14ac:dyDescent="0.25">
      <c r="A47" s="1" t="s">
        <v>3569</v>
      </c>
      <c r="B47" s="1" t="s">
        <v>417</v>
      </c>
      <c r="C47" s="7"/>
      <c r="D47" s="1" t="s">
        <v>1787</v>
      </c>
      <c r="E47" s="1" t="s">
        <v>1779</v>
      </c>
      <c r="F47" s="1" t="s">
        <v>2098</v>
      </c>
      <c r="G47" s="1" t="s">
        <v>1808</v>
      </c>
      <c r="H47" s="7"/>
      <c r="I47" s="7"/>
      <c r="J47" s="7"/>
      <c r="K47" s="31">
        <v>3.4000000000000002E-2</v>
      </c>
      <c r="L47" s="34" t="b">
        <v>0</v>
      </c>
      <c r="M47" s="34" t="b">
        <v>1</v>
      </c>
      <c r="N47" s="7"/>
      <c r="O47" s="7"/>
      <c r="P47" s="7"/>
      <c r="Q47" s="7"/>
      <c r="R47" s="1" t="s">
        <v>3614</v>
      </c>
    </row>
    <row r="48" spans="1:18" ht="14.25" customHeight="1" x14ac:dyDescent="0.25">
      <c r="A48" s="1" t="s">
        <v>3569</v>
      </c>
      <c r="B48" s="1" t="s">
        <v>418</v>
      </c>
      <c r="C48" s="7"/>
      <c r="D48" s="1" t="s">
        <v>1787</v>
      </c>
      <c r="E48" s="1" t="s">
        <v>1779</v>
      </c>
      <c r="F48" s="1" t="s">
        <v>2098</v>
      </c>
      <c r="G48" s="1" t="s">
        <v>1808</v>
      </c>
      <c r="H48" s="7"/>
      <c r="I48" s="7"/>
      <c r="J48" s="7"/>
      <c r="K48" s="31">
        <v>3.4000000000000002E-2</v>
      </c>
      <c r="L48" s="34" t="b">
        <v>0</v>
      </c>
      <c r="M48" s="34" t="b">
        <v>1</v>
      </c>
      <c r="N48" s="7"/>
      <c r="O48" s="7"/>
      <c r="P48" s="7"/>
      <c r="Q48" s="7"/>
      <c r="R48" s="1" t="s">
        <v>3614</v>
      </c>
    </row>
    <row r="49" spans="1:18" ht="14.25" customHeight="1" x14ac:dyDescent="0.25">
      <c r="A49" s="1" t="s">
        <v>3569</v>
      </c>
      <c r="B49" s="1" t="s">
        <v>419</v>
      </c>
      <c r="C49" s="7"/>
      <c r="D49" s="1" t="s">
        <v>1787</v>
      </c>
      <c r="E49" s="1" t="s">
        <v>1779</v>
      </c>
      <c r="F49" s="1" t="s">
        <v>2098</v>
      </c>
      <c r="G49" s="1" t="s">
        <v>1808</v>
      </c>
      <c r="H49" s="7"/>
      <c r="I49" s="7"/>
      <c r="J49" s="7"/>
      <c r="K49" s="31">
        <v>3.9E-2</v>
      </c>
      <c r="L49" s="34" t="b">
        <v>0</v>
      </c>
      <c r="M49" s="34" t="b">
        <v>1</v>
      </c>
      <c r="N49" s="7"/>
      <c r="O49" s="7"/>
      <c r="P49" s="7"/>
      <c r="Q49" s="7"/>
      <c r="R49" s="1" t="s">
        <v>3614</v>
      </c>
    </row>
    <row r="50" spans="1:18" ht="14.25" customHeight="1" x14ac:dyDescent="0.25">
      <c r="A50" s="1" t="s">
        <v>3569</v>
      </c>
      <c r="B50" s="1" t="s">
        <v>420</v>
      </c>
      <c r="C50" s="7"/>
      <c r="D50" s="1" t="s">
        <v>1787</v>
      </c>
      <c r="E50" s="1" t="s">
        <v>1779</v>
      </c>
      <c r="F50" s="1" t="s">
        <v>2098</v>
      </c>
      <c r="G50" s="1" t="s">
        <v>1808</v>
      </c>
      <c r="H50" s="7"/>
      <c r="I50" s="7"/>
      <c r="J50" s="7"/>
      <c r="K50" s="31">
        <v>2.8000000000000001E-2</v>
      </c>
      <c r="L50" s="34" t="b">
        <v>0</v>
      </c>
      <c r="M50" s="34" t="b">
        <v>1</v>
      </c>
      <c r="N50" s="7"/>
      <c r="O50" s="7"/>
      <c r="P50" s="7"/>
      <c r="Q50" s="7"/>
      <c r="R50" s="1" t="s">
        <v>3614</v>
      </c>
    </row>
    <row r="51" spans="1:18" ht="14.25" customHeight="1" x14ac:dyDescent="0.25">
      <c r="A51" s="1" t="s">
        <v>3569</v>
      </c>
      <c r="B51" s="1" t="s">
        <v>421</v>
      </c>
      <c r="C51" s="7"/>
      <c r="D51" s="1" t="s">
        <v>1787</v>
      </c>
      <c r="E51" s="1" t="s">
        <v>1779</v>
      </c>
      <c r="F51" s="1" t="s">
        <v>2098</v>
      </c>
      <c r="G51" s="1" t="s">
        <v>1808</v>
      </c>
      <c r="H51" s="7"/>
      <c r="I51" s="7"/>
      <c r="J51" s="7"/>
      <c r="K51" s="31">
        <v>2.8000000000000001E-2</v>
      </c>
      <c r="L51" s="34" t="b">
        <v>0</v>
      </c>
      <c r="M51" s="34" t="b">
        <v>1</v>
      </c>
      <c r="N51" s="7"/>
      <c r="O51" s="7"/>
      <c r="P51" s="7"/>
      <c r="Q51" s="7"/>
      <c r="R51" s="1" t="s">
        <v>3614</v>
      </c>
    </row>
    <row r="52" spans="1:18" ht="14.25" customHeight="1" x14ac:dyDescent="0.25">
      <c r="A52" s="1" t="s">
        <v>3569</v>
      </c>
      <c r="B52" s="1" t="s">
        <v>413</v>
      </c>
      <c r="C52" s="7"/>
      <c r="D52" s="1" t="s">
        <v>1787</v>
      </c>
      <c r="E52" s="1" t="s">
        <v>1761</v>
      </c>
      <c r="F52" s="1" t="s">
        <v>2098</v>
      </c>
      <c r="G52" s="1" t="s">
        <v>1806</v>
      </c>
      <c r="H52" s="7"/>
      <c r="I52" s="7"/>
      <c r="J52" s="7"/>
      <c r="K52" s="31">
        <v>2.8000000000000001E-2</v>
      </c>
      <c r="L52" s="34" t="b">
        <v>0</v>
      </c>
      <c r="M52" s="34" t="b">
        <v>1</v>
      </c>
      <c r="N52" s="7"/>
      <c r="O52" s="7"/>
      <c r="P52" s="7"/>
      <c r="Q52" s="7"/>
      <c r="R52" s="1" t="s">
        <v>3614</v>
      </c>
    </row>
    <row r="53" spans="1:18" ht="14.25" customHeight="1" x14ac:dyDescent="0.25">
      <c r="A53" s="1" t="s">
        <v>3569</v>
      </c>
      <c r="B53" s="1" t="s">
        <v>422</v>
      </c>
      <c r="C53" s="7"/>
      <c r="D53" s="1" t="s">
        <v>1787</v>
      </c>
      <c r="E53" s="1" t="s">
        <v>1761</v>
      </c>
      <c r="F53" s="1" t="s">
        <v>2098</v>
      </c>
      <c r="G53" s="1" t="s">
        <v>1806</v>
      </c>
      <c r="H53" s="7"/>
      <c r="I53" s="7"/>
      <c r="J53" s="7"/>
      <c r="K53" s="31">
        <v>2.8000000000000001E-2</v>
      </c>
      <c r="L53" s="34" t="b">
        <v>0</v>
      </c>
      <c r="M53" s="34" t="b">
        <v>1</v>
      </c>
      <c r="N53" s="7"/>
      <c r="O53" s="7"/>
      <c r="P53" s="7"/>
      <c r="Q53" s="7"/>
      <c r="R53" s="1" t="s">
        <v>3614</v>
      </c>
    </row>
    <row r="54" spans="1:18" ht="14.25" customHeight="1" x14ac:dyDescent="0.25">
      <c r="A54" s="1" t="s">
        <v>3569</v>
      </c>
      <c r="B54" s="1" t="s">
        <v>423</v>
      </c>
      <c r="C54" s="7"/>
      <c r="D54" s="1" t="s">
        <v>1787</v>
      </c>
      <c r="E54" s="1" t="s">
        <v>1761</v>
      </c>
      <c r="F54" s="1" t="s">
        <v>2098</v>
      </c>
      <c r="G54" s="1" t="s">
        <v>1806</v>
      </c>
      <c r="H54" s="7"/>
      <c r="I54" s="7"/>
      <c r="J54" s="7"/>
      <c r="K54" s="31">
        <v>2.8000000000000001E-2</v>
      </c>
      <c r="L54" s="34" t="b">
        <v>0</v>
      </c>
      <c r="M54" s="34" t="b">
        <v>1</v>
      </c>
      <c r="N54" s="7"/>
      <c r="O54" s="7"/>
      <c r="P54" s="7"/>
      <c r="Q54" s="7"/>
      <c r="R54" s="1" t="s">
        <v>3614</v>
      </c>
    </row>
    <row r="55" spans="1:18" ht="14.25" customHeight="1" x14ac:dyDescent="0.25">
      <c r="A55" s="1" t="s">
        <v>3569</v>
      </c>
      <c r="B55" s="1" t="s">
        <v>424</v>
      </c>
      <c r="C55" s="7"/>
      <c r="D55" s="1" t="s">
        <v>1787</v>
      </c>
      <c r="E55" s="1" t="s">
        <v>1761</v>
      </c>
      <c r="F55" s="1" t="s">
        <v>2098</v>
      </c>
      <c r="G55" s="1" t="s">
        <v>1806</v>
      </c>
      <c r="H55" s="7"/>
      <c r="I55" s="7"/>
      <c r="J55" s="7"/>
      <c r="K55" s="31">
        <v>2.8000000000000001E-2</v>
      </c>
      <c r="L55" s="34" t="b">
        <v>0</v>
      </c>
      <c r="M55" s="34" t="b">
        <v>1</v>
      </c>
      <c r="N55" s="7"/>
      <c r="O55" s="7"/>
      <c r="P55" s="7"/>
      <c r="Q55" s="7"/>
      <c r="R55" s="1" t="s">
        <v>3614</v>
      </c>
    </row>
    <row r="56" spans="1:18" ht="14.25" customHeight="1" x14ac:dyDescent="0.25">
      <c r="A56" s="1" t="s">
        <v>3569</v>
      </c>
      <c r="B56" s="1" t="s">
        <v>425</v>
      </c>
      <c r="C56" s="7"/>
      <c r="D56" s="1" t="s">
        <v>1787</v>
      </c>
      <c r="E56" s="1" t="s">
        <v>1761</v>
      </c>
      <c r="F56" s="1" t="s">
        <v>2098</v>
      </c>
      <c r="G56" s="1" t="s">
        <v>1806</v>
      </c>
      <c r="H56" s="7"/>
      <c r="I56" s="7"/>
      <c r="J56" s="7"/>
      <c r="K56" s="31">
        <v>2.8000000000000001E-2</v>
      </c>
      <c r="L56" s="34" t="b">
        <v>0</v>
      </c>
      <c r="M56" s="34" t="b">
        <v>1</v>
      </c>
      <c r="N56" s="7"/>
      <c r="O56" s="7"/>
      <c r="P56" s="7"/>
      <c r="Q56" s="7"/>
      <c r="R56" s="1" t="s">
        <v>3614</v>
      </c>
    </row>
    <row r="57" spans="1:18" ht="14.25" customHeight="1" x14ac:dyDescent="0.25">
      <c r="A57" s="1" t="s">
        <v>3569</v>
      </c>
      <c r="B57" s="1" t="s">
        <v>426</v>
      </c>
      <c r="C57" s="7"/>
      <c r="D57" s="1" t="s">
        <v>1787</v>
      </c>
      <c r="E57" s="1" t="s">
        <v>1761</v>
      </c>
      <c r="F57" s="1" t="s">
        <v>2098</v>
      </c>
      <c r="G57" s="1" t="s">
        <v>1806</v>
      </c>
      <c r="H57" s="7"/>
      <c r="I57" s="7"/>
      <c r="J57" s="7"/>
      <c r="K57" s="31">
        <v>2.8000000000000001E-2</v>
      </c>
      <c r="L57" s="34" t="b">
        <v>0</v>
      </c>
      <c r="M57" s="34" t="b">
        <v>1</v>
      </c>
      <c r="N57" s="7"/>
      <c r="O57" s="7"/>
      <c r="P57" s="7"/>
      <c r="Q57" s="7"/>
      <c r="R57" s="1" t="s">
        <v>3614</v>
      </c>
    </row>
    <row r="58" spans="1:18" ht="14.25" customHeight="1" x14ac:dyDescent="0.25">
      <c r="A58" s="1" t="s">
        <v>3569</v>
      </c>
      <c r="B58" s="1" t="s">
        <v>427</v>
      </c>
      <c r="C58" s="7"/>
      <c r="D58" s="1" t="s">
        <v>1787</v>
      </c>
      <c r="E58" s="1" t="s">
        <v>1761</v>
      </c>
      <c r="F58" s="1" t="s">
        <v>2098</v>
      </c>
      <c r="G58" s="1" t="s">
        <v>1806</v>
      </c>
      <c r="H58" s="7"/>
      <c r="I58" s="7"/>
      <c r="J58" s="7"/>
      <c r="K58" s="31">
        <v>2.8000000000000001E-2</v>
      </c>
      <c r="L58" s="34" t="b">
        <v>0</v>
      </c>
      <c r="M58" s="34" t="b">
        <v>1</v>
      </c>
      <c r="N58" s="7"/>
      <c r="O58" s="7"/>
      <c r="P58" s="7"/>
      <c r="Q58" s="7"/>
      <c r="R58" s="1" t="s">
        <v>3614</v>
      </c>
    </row>
    <row r="59" spans="1:18" ht="14.25" customHeight="1" x14ac:dyDescent="0.25">
      <c r="A59" s="1" t="s">
        <v>3569</v>
      </c>
      <c r="B59" s="1" t="s">
        <v>428</v>
      </c>
      <c r="C59" s="7"/>
      <c r="D59" s="1" t="s">
        <v>1787</v>
      </c>
      <c r="E59" s="1" t="s">
        <v>1761</v>
      </c>
      <c r="F59" s="1" t="s">
        <v>2098</v>
      </c>
      <c r="G59" s="1" t="s">
        <v>1806</v>
      </c>
      <c r="H59" s="7"/>
      <c r="I59" s="7"/>
      <c r="J59" s="7"/>
      <c r="K59" s="31">
        <v>2.8000000000000001E-2</v>
      </c>
      <c r="L59" s="34" t="b">
        <v>0</v>
      </c>
      <c r="M59" s="34" t="b">
        <v>1</v>
      </c>
      <c r="N59" s="7"/>
      <c r="O59" s="7"/>
      <c r="P59" s="7"/>
      <c r="Q59" s="7"/>
      <c r="R59" s="1" t="s">
        <v>3614</v>
      </c>
    </row>
    <row r="60" spans="1:18" ht="14.25" customHeight="1" x14ac:dyDescent="0.25">
      <c r="A60" s="1" t="s">
        <v>3569</v>
      </c>
      <c r="B60" s="1" t="s">
        <v>414</v>
      </c>
      <c r="C60" s="7"/>
      <c r="D60" s="1" t="s">
        <v>1787</v>
      </c>
      <c r="E60" s="1" t="s">
        <v>1761</v>
      </c>
      <c r="F60" s="1" t="s">
        <v>2098</v>
      </c>
      <c r="G60" s="1" t="s">
        <v>1806</v>
      </c>
      <c r="H60" s="7"/>
      <c r="I60" s="7"/>
      <c r="J60" s="7"/>
      <c r="K60" s="31">
        <v>2.8000000000000001E-2</v>
      </c>
      <c r="L60" s="34" t="b">
        <v>0</v>
      </c>
      <c r="M60" s="34" t="b">
        <v>1</v>
      </c>
      <c r="N60" s="7"/>
      <c r="O60" s="7"/>
      <c r="P60" s="7"/>
      <c r="Q60" s="7"/>
      <c r="R60" s="1" t="s">
        <v>3614</v>
      </c>
    </row>
    <row r="61" spans="1:18" ht="14.25" customHeight="1" x14ac:dyDescent="0.25">
      <c r="A61" s="1" t="s">
        <v>3569</v>
      </c>
      <c r="B61" s="1" t="s">
        <v>415</v>
      </c>
      <c r="C61" s="7"/>
      <c r="D61" s="1" t="s">
        <v>1787</v>
      </c>
      <c r="E61" s="1" t="s">
        <v>1761</v>
      </c>
      <c r="F61" s="1" t="s">
        <v>2098</v>
      </c>
      <c r="G61" s="1" t="s">
        <v>1806</v>
      </c>
      <c r="H61" s="7"/>
      <c r="I61" s="7"/>
      <c r="J61" s="7"/>
      <c r="K61" s="31">
        <v>3.4000000000000002E-2</v>
      </c>
      <c r="L61" s="34" t="b">
        <v>0</v>
      </c>
      <c r="M61" s="34" t="b">
        <v>1</v>
      </c>
      <c r="N61" s="7"/>
      <c r="O61" s="7"/>
      <c r="P61" s="7"/>
      <c r="Q61" s="7"/>
      <c r="R61" s="1" t="s">
        <v>3614</v>
      </c>
    </row>
    <row r="62" spans="1:18" ht="14.25" customHeight="1" x14ac:dyDescent="0.25">
      <c r="A62" s="1" t="s">
        <v>3569</v>
      </c>
      <c r="B62" s="1" t="s">
        <v>416</v>
      </c>
      <c r="C62" s="7"/>
      <c r="D62" s="1" t="s">
        <v>1787</v>
      </c>
      <c r="E62" s="1" t="s">
        <v>1761</v>
      </c>
      <c r="F62" s="1" t="s">
        <v>2098</v>
      </c>
      <c r="G62" s="1" t="s">
        <v>1806</v>
      </c>
      <c r="H62" s="7"/>
      <c r="I62" s="7"/>
      <c r="J62" s="7"/>
      <c r="K62" s="31">
        <v>2.8000000000000001E-2</v>
      </c>
      <c r="L62" s="34" t="b">
        <v>0</v>
      </c>
      <c r="M62" s="34" t="b">
        <v>1</v>
      </c>
      <c r="N62" s="7"/>
      <c r="O62" s="7"/>
      <c r="P62" s="7"/>
      <c r="Q62" s="7"/>
      <c r="R62" s="1" t="s">
        <v>3614</v>
      </c>
    </row>
    <row r="63" spans="1:18" ht="14.25" customHeight="1" x14ac:dyDescent="0.25">
      <c r="A63" s="1" t="s">
        <v>3569</v>
      </c>
      <c r="B63" s="1" t="s">
        <v>417</v>
      </c>
      <c r="C63" s="7"/>
      <c r="D63" s="1" t="s">
        <v>1787</v>
      </c>
      <c r="E63" s="1" t="s">
        <v>1761</v>
      </c>
      <c r="F63" s="1" t="s">
        <v>2098</v>
      </c>
      <c r="G63" s="1" t="s">
        <v>1806</v>
      </c>
      <c r="H63" s="7"/>
      <c r="I63" s="7"/>
      <c r="J63" s="7"/>
      <c r="K63" s="31">
        <v>3.4000000000000002E-2</v>
      </c>
      <c r="L63" s="34" t="b">
        <v>0</v>
      </c>
      <c r="M63" s="34" t="b">
        <v>1</v>
      </c>
      <c r="N63" s="7"/>
      <c r="O63" s="7"/>
      <c r="P63" s="7"/>
      <c r="Q63" s="7"/>
      <c r="R63" s="1" t="s">
        <v>3614</v>
      </c>
    </row>
    <row r="64" spans="1:18" ht="14.25" customHeight="1" x14ac:dyDescent="0.25">
      <c r="A64" s="1" t="s">
        <v>3569</v>
      </c>
      <c r="B64" s="1" t="s">
        <v>418</v>
      </c>
      <c r="C64" s="7"/>
      <c r="D64" s="1" t="s">
        <v>1787</v>
      </c>
      <c r="E64" s="1" t="s">
        <v>1761</v>
      </c>
      <c r="F64" s="1" t="s">
        <v>2098</v>
      </c>
      <c r="G64" s="1" t="s">
        <v>1806</v>
      </c>
      <c r="H64" s="7"/>
      <c r="I64" s="7"/>
      <c r="J64" s="7"/>
      <c r="K64" s="31">
        <v>3.4000000000000002E-2</v>
      </c>
      <c r="L64" s="34" t="b">
        <v>0</v>
      </c>
      <c r="M64" s="34" t="b">
        <v>1</v>
      </c>
      <c r="N64" s="7"/>
      <c r="O64" s="7"/>
      <c r="P64" s="7"/>
      <c r="Q64" s="7"/>
      <c r="R64" s="1" t="s">
        <v>3614</v>
      </c>
    </row>
    <row r="65" spans="1:18" ht="14.25" customHeight="1" x14ac:dyDescent="0.25">
      <c r="A65" s="1" t="s">
        <v>3569</v>
      </c>
      <c r="B65" s="1" t="s">
        <v>419</v>
      </c>
      <c r="C65" s="7"/>
      <c r="D65" s="1" t="s">
        <v>1787</v>
      </c>
      <c r="E65" s="1" t="s">
        <v>1761</v>
      </c>
      <c r="F65" s="1" t="s">
        <v>2098</v>
      </c>
      <c r="G65" s="1" t="s">
        <v>1806</v>
      </c>
      <c r="H65" s="7"/>
      <c r="I65" s="7"/>
      <c r="J65" s="7"/>
      <c r="K65" s="31">
        <v>3.9E-2</v>
      </c>
      <c r="L65" s="34" t="b">
        <v>0</v>
      </c>
      <c r="M65" s="34" t="b">
        <v>1</v>
      </c>
      <c r="N65" s="7"/>
      <c r="O65" s="7"/>
      <c r="P65" s="7"/>
      <c r="Q65" s="7"/>
      <c r="R65" s="1" t="s">
        <v>3614</v>
      </c>
    </row>
    <row r="66" spans="1:18" ht="14.25" customHeight="1" x14ac:dyDescent="0.25">
      <c r="A66" s="1" t="s">
        <v>3569</v>
      </c>
      <c r="B66" s="1" t="s">
        <v>420</v>
      </c>
      <c r="C66" s="7"/>
      <c r="D66" s="1" t="s">
        <v>1787</v>
      </c>
      <c r="E66" s="1" t="s">
        <v>1761</v>
      </c>
      <c r="F66" s="1" t="s">
        <v>2098</v>
      </c>
      <c r="G66" s="1" t="s">
        <v>1806</v>
      </c>
      <c r="H66" s="7"/>
      <c r="I66" s="7"/>
      <c r="J66" s="7"/>
      <c r="K66" s="31">
        <v>2.8000000000000001E-2</v>
      </c>
      <c r="L66" s="34" t="b">
        <v>0</v>
      </c>
      <c r="M66" s="34" t="b">
        <v>1</v>
      </c>
      <c r="N66" s="7"/>
      <c r="O66" s="7"/>
      <c r="P66" s="7"/>
      <c r="Q66" s="7"/>
      <c r="R66" s="1" t="s">
        <v>3614</v>
      </c>
    </row>
    <row r="67" spans="1:18" ht="14.25" customHeight="1" x14ac:dyDescent="0.25">
      <c r="A67" s="1" t="s">
        <v>3569</v>
      </c>
      <c r="B67" s="1" t="s">
        <v>421</v>
      </c>
      <c r="C67" s="7"/>
      <c r="D67" s="1" t="s">
        <v>1787</v>
      </c>
      <c r="E67" s="1" t="s">
        <v>1761</v>
      </c>
      <c r="F67" s="1" t="s">
        <v>2098</v>
      </c>
      <c r="G67" s="1" t="s">
        <v>1806</v>
      </c>
      <c r="H67" s="7"/>
      <c r="I67" s="7"/>
      <c r="J67" s="7"/>
      <c r="K67" s="31">
        <v>2.8000000000000001E-2</v>
      </c>
      <c r="L67" s="34" t="b">
        <v>0</v>
      </c>
      <c r="M67" s="34" t="b">
        <v>1</v>
      </c>
      <c r="N67" s="7"/>
      <c r="O67" s="7"/>
      <c r="P67" s="7"/>
      <c r="Q67" s="7"/>
      <c r="R67" s="1" t="s">
        <v>3614</v>
      </c>
    </row>
    <row r="68" spans="1:18" ht="14.25" customHeight="1" x14ac:dyDescent="0.25">
      <c r="A68" s="1" t="s">
        <v>3569</v>
      </c>
      <c r="B68" s="1" t="s">
        <v>413</v>
      </c>
      <c r="C68" s="7"/>
      <c r="D68" s="1" t="s">
        <v>1818</v>
      </c>
      <c r="E68" s="1" t="s">
        <v>1779</v>
      </c>
      <c r="F68" s="1" t="s">
        <v>2098</v>
      </c>
      <c r="G68" s="1" t="s">
        <v>1839</v>
      </c>
      <c r="H68" s="7"/>
      <c r="I68" s="7"/>
      <c r="J68" s="7"/>
      <c r="K68" s="31">
        <v>0.16</v>
      </c>
      <c r="L68" s="34" t="b">
        <v>1</v>
      </c>
      <c r="M68" s="34" t="b">
        <v>1</v>
      </c>
      <c r="N68" s="7"/>
      <c r="O68" s="7"/>
      <c r="P68" s="7"/>
      <c r="Q68" s="7"/>
      <c r="R68" s="1" t="s">
        <v>3614</v>
      </c>
    </row>
    <row r="69" spans="1:18" ht="14.25" customHeight="1" x14ac:dyDescent="0.25">
      <c r="A69" s="1" t="s">
        <v>3569</v>
      </c>
      <c r="B69" s="1" t="s">
        <v>422</v>
      </c>
      <c r="C69" s="7"/>
      <c r="D69" s="1" t="s">
        <v>1818</v>
      </c>
      <c r="E69" s="1" t="s">
        <v>1779</v>
      </c>
      <c r="F69" s="1" t="s">
        <v>2098</v>
      </c>
      <c r="G69" s="1" t="s">
        <v>1839</v>
      </c>
      <c r="H69" s="7"/>
      <c r="I69" s="7"/>
      <c r="J69" s="7"/>
      <c r="K69" s="31">
        <v>0.69</v>
      </c>
      <c r="L69" s="34" t="b">
        <v>1</v>
      </c>
      <c r="M69" s="34" t="b">
        <v>1</v>
      </c>
      <c r="N69" s="7"/>
      <c r="O69" s="7"/>
      <c r="P69" s="7"/>
      <c r="Q69" s="7"/>
      <c r="R69" s="1" t="s">
        <v>3614</v>
      </c>
    </row>
    <row r="70" spans="1:18" ht="14.25" customHeight="1" x14ac:dyDescent="0.25">
      <c r="A70" s="1" t="s">
        <v>3569</v>
      </c>
      <c r="B70" s="1" t="s">
        <v>423</v>
      </c>
      <c r="C70" s="7"/>
      <c r="D70" s="1" t="s">
        <v>1818</v>
      </c>
      <c r="E70" s="1" t="s">
        <v>1779</v>
      </c>
      <c r="F70" s="1" t="s">
        <v>2098</v>
      </c>
      <c r="G70" s="1" t="s">
        <v>1839</v>
      </c>
      <c r="H70" s="7"/>
      <c r="I70" s="7"/>
      <c r="J70" s="7"/>
      <c r="K70" s="31">
        <v>0.184</v>
      </c>
      <c r="L70" s="34" t="b">
        <v>1</v>
      </c>
      <c r="M70" s="34" t="b">
        <v>1</v>
      </c>
      <c r="N70" s="7"/>
      <c r="O70" s="7"/>
      <c r="P70" s="7"/>
      <c r="Q70" s="7"/>
      <c r="R70" s="1" t="s">
        <v>3614</v>
      </c>
    </row>
    <row r="71" spans="1:18" ht="14.25" customHeight="1" x14ac:dyDescent="0.25">
      <c r="A71" s="1" t="s">
        <v>3569</v>
      </c>
      <c r="B71" s="1" t="s">
        <v>424</v>
      </c>
      <c r="C71" s="7"/>
      <c r="D71" s="1" t="s">
        <v>1818</v>
      </c>
      <c r="E71" s="1" t="s">
        <v>1779</v>
      </c>
      <c r="F71" s="1" t="s">
        <v>2098</v>
      </c>
      <c r="G71" s="1" t="s">
        <v>1839</v>
      </c>
      <c r="H71" s="7"/>
      <c r="I71" s="7"/>
      <c r="J71" s="7"/>
      <c r="K71" s="31">
        <v>0.253</v>
      </c>
      <c r="L71" s="34" t="b">
        <v>1</v>
      </c>
      <c r="M71" s="34" t="b">
        <v>1</v>
      </c>
      <c r="N71" s="7"/>
      <c r="O71" s="7"/>
      <c r="P71" s="7"/>
      <c r="Q71" s="7"/>
      <c r="R71" s="1" t="s">
        <v>3614</v>
      </c>
    </row>
    <row r="72" spans="1:18" ht="14.25" customHeight="1" x14ac:dyDescent="0.25">
      <c r="A72" s="1" t="s">
        <v>3569</v>
      </c>
      <c r="B72" s="1" t="s">
        <v>425</v>
      </c>
      <c r="C72" s="7"/>
      <c r="D72" s="1" t="s">
        <v>1818</v>
      </c>
      <c r="E72" s="1" t="s">
        <v>1779</v>
      </c>
      <c r="F72" s="1" t="s">
        <v>2098</v>
      </c>
      <c r="G72" s="1" t="s">
        <v>1839</v>
      </c>
      <c r="H72" s="7"/>
      <c r="I72" s="7"/>
      <c r="J72" s="7"/>
      <c r="K72" s="31">
        <v>0.21099999999999999</v>
      </c>
      <c r="L72" s="34" t="b">
        <v>1</v>
      </c>
      <c r="M72" s="34" t="b">
        <v>1</v>
      </c>
      <c r="N72" s="7"/>
      <c r="O72" s="7"/>
      <c r="P72" s="7"/>
      <c r="Q72" s="7"/>
      <c r="R72" s="1" t="s">
        <v>3614</v>
      </c>
    </row>
    <row r="73" spans="1:18" ht="14.25" customHeight="1" x14ac:dyDescent="0.25">
      <c r="A73" s="1" t="s">
        <v>3569</v>
      </c>
      <c r="B73" s="1" t="s">
        <v>426</v>
      </c>
      <c r="C73" s="7"/>
      <c r="D73" s="1" t="s">
        <v>1818</v>
      </c>
      <c r="E73" s="1" t="s">
        <v>1779</v>
      </c>
      <c r="F73" s="1" t="s">
        <v>2098</v>
      </c>
      <c r="G73" s="1" t="s">
        <v>1839</v>
      </c>
      <c r="H73" s="7"/>
      <c r="I73" s="7"/>
      <c r="J73" s="7"/>
      <c r="K73" s="31">
        <v>0.184</v>
      </c>
      <c r="L73" s="34" t="b">
        <v>1</v>
      </c>
      <c r="M73" s="34" t="b">
        <v>1</v>
      </c>
      <c r="N73" s="7"/>
      <c r="O73" s="7"/>
      <c r="P73" s="7"/>
      <c r="Q73" s="7"/>
      <c r="R73" s="1" t="s">
        <v>3614</v>
      </c>
    </row>
    <row r="74" spans="1:18" ht="14.25" customHeight="1" x14ac:dyDescent="0.25">
      <c r="A74" s="1" t="s">
        <v>3569</v>
      </c>
      <c r="B74" s="1" t="s">
        <v>427</v>
      </c>
      <c r="C74" s="7"/>
      <c r="D74" s="1" t="s">
        <v>1818</v>
      </c>
      <c r="E74" s="1" t="s">
        <v>1779</v>
      </c>
      <c r="F74" s="1" t="s">
        <v>2098</v>
      </c>
      <c r="G74" s="1" t="s">
        <v>1839</v>
      </c>
      <c r="H74" s="7"/>
      <c r="I74" s="7"/>
      <c r="J74" s="7"/>
      <c r="K74" s="31">
        <v>0.184</v>
      </c>
      <c r="L74" s="34" t="b">
        <v>1</v>
      </c>
      <c r="M74" s="34" t="b">
        <v>1</v>
      </c>
      <c r="N74" s="7"/>
      <c r="O74" s="7"/>
      <c r="P74" s="7"/>
      <c r="Q74" s="7"/>
      <c r="R74" s="1" t="s">
        <v>3614</v>
      </c>
    </row>
    <row r="75" spans="1:18" ht="14.25" customHeight="1" x14ac:dyDescent="0.25">
      <c r="A75" s="1" t="s">
        <v>3569</v>
      </c>
      <c r="B75" s="1" t="s">
        <v>428</v>
      </c>
      <c r="C75" s="7"/>
      <c r="D75" s="1" t="s">
        <v>1818</v>
      </c>
      <c r="E75" s="1" t="s">
        <v>1779</v>
      </c>
      <c r="F75" s="1" t="s">
        <v>2098</v>
      </c>
      <c r="G75" s="1" t="s">
        <v>1839</v>
      </c>
      <c r="H75" s="7"/>
      <c r="I75" s="7"/>
      <c r="J75" s="7"/>
      <c r="K75" s="31">
        <v>0.16</v>
      </c>
      <c r="L75" s="34" t="b">
        <v>1</v>
      </c>
      <c r="M75" s="34" t="b">
        <v>1</v>
      </c>
      <c r="N75" s="7"/>
      <c r="O75" s="7"/>
      <c r="P75" s="7"/>
      <c r="Q75" s="7"/>
      <c r="R75" s="1" t="s">
        <v>3614</v>
      </c>
    </row>
    <row r="76" spans="1:18" ht="14.25" customHeight="1" x14ac:dyDescent="0.25">
      <c r="A76" s="1" t="s">
        <v>3569</v>
      </c>
      <c r="B76" s="1" t="s">
        <v>414</v>
      </c>
      <c r="C76" s="7"/>
      <c r="D76" s="1" t="s">
        <v>1818</v>
      </c>
      <c r="E76" s="1" t="s">
        <v>1779</v>
      </c>
      <c r="F76" s="1" t="s">
        <v>2098</v>
      </c>
      <c r="G76" s="1" t="s">
        <v>1839</v>
      </c>
      <c r="H76" s="7"/>
      <c r="I76" s="7"/>
      <c r="J76" s="7"/>
      <c r="K76" s="31">
        <v>0.16</v>
      </c>
      <c r="L76" s="34" t="b">
        <v>1</v>
      </c>
      <c r="M76" s="34" t="b">
        <v>1</v>
      </c>
      <c r="N76" s="7"/>
      <c r="O76" s="7"/>
      <c r="P76" s="7"/>
      <c r="Q76" s="7"/>
      <c r="R76" s="1" t="s">
        <v>3614</v>
      </c>
    </row>
    <row r="77" spans="1:18" ht="14.25" customHeight="1" x14ac:dyDescent="0.25">
      <c r="A77" s="1" t="s">
        <v>3569</v>
      </c>
      <c r="B77" s="1" t="s">
        <v>415</v>
      </c>
      <c r="C77" s="7"/>
      <c r="D77" s="1" t="s">
        <v>1818</v>
      </c>
      <c r="E77" s="1" t="s">
        <v>1779</v>
      </c>
      <c r="F77" s="1" t="s">
        <v>2098</v>
      </c>
      <c r="G77" s="1" t="s">
        <v>1839</v>
      </c>
      <c r="H77" s="7"/>
      <c r="I77" s="7"/>
      <c r="J77" s="7"/>
      <c r="K77" s="31">
        <v>0.16</v>
      </c>
      <c r="L77" s="34" t="b">
        <v>1</v>
      </c>
      <c r="M77" s="34" t="b">
        <v>1</v>
      </c>
      <c r="N77" s="7"/>
      <c r="O77" s="7"/>
      <c r="P77" s="7"/>
      <c r="Q77" s="7"/>
      <c r="R77" s="1" t="s">
        <v>3614</v>
      </c>
    </row>
    <row r="78" spans="1:18" ht="14.25" customHeight="1" x14ac:dyDescent="0.25">
      <c r="A78" s="1" t="s">
        <v>3569</v>
      </c>
      <c r="B78" s="1" t="s">
        <v>416</v>
      </c>
      <c r="C78" s="7"/>
      <c r="D78" s="1" t="s">
        <v>1818</v>
      </c>
      <c r="E78" s="1" t="s">
        <v>1779</v>
      </c>
      <c r="F78" s="1" t="s">
        <v>2098</v>
      </c>
      <c r="G78" s="1" t="s">
        <v>1839</v>
      </c>
      <c r="H78" s="7"/>
      <c r="I78" s="7"/>
      <c r="J78" s="7"/>
      <c r="K78" s="31">
        <v>0.184</v>
      </c>
      <c r="L78" s="34" t="b">
        <v>1</v>
      </c>
      <c r="M78" s="34" t="b">
        <v>1</v>
      </c>
      <c r="N78" s="7"/>
      <c r="O78" s="7"/>
      <c r="P78" s="7"/>
      <c r="Q78" s="7"/>
      <c r="R78" s="1" t="s">
        <v>3614</v>
      </c>
    </row>
    <row r="79" spans="1:18" ht="14.25" customHeight="1" x14ac:dyDescent="0.25">
      <c r="A79" s="1" t="s">
        <v>3569</v>
      </c>
      <c r="B79" s="1" t="s">
        <v>417</v>
      </c>
      <c r="C79" s="7"/>
      <c r="D79" s="1" t="s">
        <v>1818</v>
      </c>
      <c r="E79" s="1" t="s">
        <v>1779</v>
      </c>
      <c r="F79" s="1" t="s">
        <v>2098</v>
      </c>
      <c r="G79" s="1" t="s">
        <v>1839</v>
      </c>
      <c r="H79" s="7"/>
      <c r="I79" s="7"/>
      <c r="J79" s="7"/>
      <c r="K79" s="31">
        <v>0.21099999999999999</v>
      </c>
      <c r="L79" s="34" t="b">
        <v>1</v>
      </c>
      <c r="M79" s="34" t="b">
        <v>1</v>
      </c>
      <c r="N79" s="7"/>
      <c r="O79" s="7"/>
      <c r="P79" s="7"/>
      <c r="Q79" s="7"/>
      <c r="R79" s="1" t="s">
        <v>3614</v>
      </c>
    </row>
    <row r="80" spans="1:18" ht="14.25" customHeight="1" x14ac:dyDescent="0.25">
      <c r="A80" s="1" t="s">
        <v>3569</v>
      </c>
      <c r="B80" s="1" t="s">
        <v>418</v>
      </c>
      <c r="C80" s="7"/>
      <c r="D80" s="1" t="s">
        <v>1818</v>
      </c>
      <c r="E80" s="1" t="s">
        <v>1779</v>
      </c>
      <c r="F80" s="1" t="s">
        <v>2098</v>
      </c>
      <c r="G80" s="1" t="s">
        <v>1839</v>
      </c>
      <c r="H80" s="7"/>
      <c r="I80" s="7"/>
      <c r="J80" s="7"/>
      <c r="K80" s="31">
        <v>0.69</v>
      </c>
      <c r="L80" s="34" t="b">
        <v>1</v>
      </c>
      <c r="M80" s="34" t="b">
        <v>1</v>
      </c>
      <c r="N80" s="7"/>
      <c r="O80" s="7"/>
      <c r="P80" s="7"/>
      <c r="Q80" s="7"/>
      <c r="R80" s="1" t="s">
        <v>3614</v>
      </c>
    </row>
    <row r="81" spans="1:18" ht="14.25" customHeight="1" x14ac:dyDescent="0.25">
      <c r="A81" s="1" t="s">
        <v>3569</v>
      </c>
      <c r="B81" s="1" t="s">
        <v>419</v>
      </c>
      <c r="C81" s="7"/>
      <c r="D81" s="1" t="s">
        <v>1818</v>
      </c>
      <c r="E81" s="1" t="s">
        <v>1779</v>
      </c>
      <c r="F81" s="1" t="s">
        <v>2098</v>
      </c>
      <c r="G81" s="1" t="s">
        <v>1839</v>
      </c>
      <c r="H81" s="7"/>
      <c r="I81" s="7"/>
      <c r="J81" s="7"/>
      <c r="K81" s="31">
        <v>0.69</v>
      </c>
      <c r="L81" s="34" t="b">
        <v>1</v>
      </c>
      <c r="M81" s="34" t="b">
        <v>1</v>
      </c>
      <c r="N81" s="7"/>
      <c r="O81" s="7"/>
      <c r="P81" s="7"/>
      <c r="Q81" s="7"/>
      <c r="R81" s="1" t="s">
        <v>3614</v>
      </c>
    </row>
    <row r="82" spans="1:18" ht="14.25" customHeight="1" x14ac:dyDescent="0.25">
      <c r="A82" s="1" t="s">
        <v>3569</v>
      </c>
      <c r="B82" s="1" t="s">
        <v>420</v>
      </c>
      <c r="C82" s="7"/>
      <c r="D82" s="1" t="s">
        <v>1818</v>
      </c>
      <c r="E82" s="1" t="s">
        <v>1779</v>
      </c>
      <c r="F82" s="1" t="s">
        <v>2098</v>
      </c>
      <c r="G82" s="1" t="s">
        <v>1839</v>
      </c>
      <c r="H82" s="7"/>
      <c r="I82" s="7"/>
      <c r="J82" s="7"/>
      <c r="K82" s="31">
        <v>0.69</v>
      </c>
      <c r="L82" s="34" t="b">
        <v>1</v>
      </c>
      <c r="M82" s="34" t="b">
        <v>1</v>
      </c>
      <c r="N82" s="7"/>
      <c r="O82" s="7"/>
      <c r="P82" s="7"/>
      <c r="Q82" s="7"/>
      <c r="R82" s="1" t="s">
        <v>3614</v>
      </c>
    </row>
    <row r="83" spans="1:18" ht="14.25" customHeight="1" x14ac:dyDescent="0.25">
      <c r="A83" s="1" t="s">
        <v>3569</v>
      </c>
      <c r="B83" s="1" t="s">
        <v>421</v>
      </c>
      <c r="C83" s="7"/>
      <c r="D83" s="1" t="s">
        <v>1818</v>
      </c>
      <c r="E83" s="1" t="s">
        <v>1779</v>
      </c>
      <c r="F83" s="1" t="s">
        <v>2098</v>
      </c>
      <c r="G83" s="1" t="s">
        <v>1839</v>
      </c>
      <c r="H83" s="7"/>
      <c r="I83" s="7"/>
      <c r="J83" s="7"/>
      <c r="K83" s="31">
        <v>0.69</v>
      </c>
      <c r="L83" s="34" t="b">
        <v>1</v>
      </c>
      <c r="M83" s="34" t="b">
        <v>1</v>
      </c>
      <c r="N83" s="7"/>
      <c r="O83" s="7"/>
      <c r="P83" s="7"/>
      <c r="Q83" s="7"/>
      <c r="R83" s="1" t="s">
        <v>3614</v>
      </c>
    </row>
    <row r="84" spans="1:18" ht="14.25" customHeight="1" x14ac:dyDescent="0.25">
      <c r="A84" s="1" t="s">
        <v>3569</v>
      </c>
      <c r="B84" s="1" t="s">
        <v>413</v>
      </c>
      <c r="C84" s="7"/>
      <c r="D84" s="1" t="s">
        <v>1818</v>
      </c>
      <c r="E84" s="1" t="s">
        <v>1782</v>
      </c>
      <c r="F84" s="1" t="s">
        <v>2098</v>
      </c>
      <c r="G84" s="1" t="s">
        <v>1838</v>
      </c>
      <c r="H84" s="7"/>
      <c r="I84" s="7"/>
      <c r="J84" s="7"/>
      <c r="K84" s="31">
        <v>6.9000000000000006E-2</v>
      </c>
      <c r="L84" s="34" t="b">
        <v>1</v>
      </c>
      <c r="M84" s="34" t="b">
        <v>1</v>
      </c>
      <c r="N84" s="7"/>
      <c r="O84" s="7"/>
      <c r="P84" s="7"/>
      <c r="Q84" s="7"/>
      <c r="R84" s="1" t="s">
        <v>3614</v>
      </c>
    </row>
    <row r="85" spans="1:18" ht="14.25" customHeight="1" x14ac:dyDescent="0.25">
      <c r="A85" s="1" t="s">
        <v>3569</v>
      </c>
      <c r="B85" s="1" t="s">
        <v>422</v>
      </c>
      <c r="C85" s="7"/>
      <c r="D85" s="1" t="s">
        <v>1818</v>
      </c>
      <c r="E85" s="1" t="s">
        <v>1782</v>
      </c>
      <c r="F85" s="1" t="s">
        <v>2098</v>
      </c>
      <c r="G85" s="1" t="s">
        <v>1838</v>
      </c>
      <c r="H85" s="7"/>
      <c r="I85" s="7"/>
      <c r="J85" s="7"/>
      <c r="K85" s="31">
        <v>6.9000000000000006E-2</v>
      </c>
      <c r="L85" s="34" t="b">
        <v>1</v>
      </c>
      <c r="M85" s="34" t="b">
        <v>1</v>
      </c>
      <c r="N85" s="7"/>
      <c r="O85" s="7"/>
      <c r="P85" s="7"/>
      <c r="Q85" s="7"/>
      <c r="R85" s="1" t="s">
        <v>3614</v>
      </c>
    </row>
    <row r="86" spans="1:18" ht="14.25" customHeight="1" x14ac:dyDescent="0.25">
      <c r="A86" s="1" t="s">
        <v>3569</v>
      </c>
      <c r="B86" s="1" t="s">
        <v>423</v>
      </c>
      <c r="C86" s="7"/>
      <c r="D86" s="1" t="s">
        <v>1818</v>
      </c>
      <c r="E86" s="1" t="s">
        <v>1782</v>
      </c>
      <c r="F86" s="1" t="s">
        <v>2098</v>
      </c>
      <c r="G86" s="1" t="s">
        <v>1838</v>
      </c>
      <c r="H86" s="7"/>
      <c r="I86" s="7"/>
      <c r="J86" s="7"/>
      <c r="K86" s="31">
        <v>6.9000000000000006E-2</v>
      </c>
      <c r="L86" s="34" t="b">
        <v>1</v>
      </c>
      <c r="M86" s="34" t="b">
        <v>1</v>
      </c>
      <c r="N86" s="7"/>
      <c r="O86" s="7"/>
      <c r="P86" s="7"/>
      <c r="Q86" s="7"/>
      <c r="R86" s="1" t="s">
        <v>3614</v>
      </c>
    </row>
    <row r="87" spans="1:18" ht="14.25" customHeight="1" x14ac:dyDescent="0.25">
      <c r="A87" s="1" t="s">
        <v>3569</v>
      </c>
      <c r="B87" s="1" t="s">
        <v>424</v>
      </c>
      <c r="C87" s="7"/>
      <c r="D87" s="1" t="s">
        <v>1818</v>
      </c>
      <c r="E87" s="1" t="s">
        <v>1782</v>
      </c>
      <c r="F87" s="1" t="s">
        <v>2098</v>
      </c>
      <c r="G87" s="1" t="s">
        <v>1838</v>
      </c>
      <c r="H87" s="7"/>
      <c r="I87" s="7"/>
      <c r="J87" s="7"/>
      <c r="K87" s="31">
        <v>6.9000000000000006E-2</v>
      </c>
      <c r="L87" s="34" t="b">
        <v>1</v>
      </c>
      <c r="M87" s="34" t="b">
        <v>1</v>
      </c>
      <c r="N87" s="7"/>
      <c r="O87" s="7"/>
      <c r="P87" s="7"/>
      <c r="Q87" s="7"/>
      <c r="R87" s="1" t="s">
        <v>3614</v>
      </c>
    </row>
    <row r="88" spans="1:18" ht="14.25" customHeight="1" x14ac:dyDescent="0.25">
      <c r="A88" s="1" t="s">
        <v>3569</v>
      </c>
      <c r="B88" s="1" t="s">
        <v>425</v>
      </c>
      <c r="C88" s="7"/>
      <c r="D88" s="1" t="s">
        <v>1818</v>
      </c>
      <c r="E88" s="1" t="s">
        <v>1782</v>
      </c>
      <c r="F88" s="1" t="s">
        <v>2098</v>
      </c>
      <c r="G88" s="1" t="s">
        <v>1838</v>
      </c>
      <c r="H88" s="7"/>
      <c r="I88" s="7"/>
      <c r="J88" s="7"/>
      <c r="K88" s="31">
        <v>6.9000000000000006E-2</v>
      </c>
      <c r="L88" s="34" t="b">
        <v>1</v>
      </c>
      <c r="M88" s="34" t="b">
        <v>1</v>
      </c>
      <c r="N88" s="7"/>
      <c r="O88" s="7"/>
      <c r="P88" s="7"/>
      <c r="Q88" s="7"/>
      <c r="R88" s="1" t="s">
        <v>3614</v>
      </c>
    </row>
    <row r="89" spans="1:18" ht="14.25" customHeight="1" x14ac:dyDescent="0.25">
      <c r="A89" s="1" t="s">
        <v>3569</v>
      </c>
      <c r="B89" s="1" t="s">
        <v>426</v>
      </c>
      <c r="C89" s="7"/>
      <c r="D89" s="1" t="s">
        <v>1818</v>
      </c>
      <c r="E89" s="1" t="s">
        <v>1782</v>
      </c>
      <c r="F89" s="1" t="s">
        <v>2098</v>
      </c>
      <c r="G89" s="1" t="s">
        <v>1838</v>
      </c>
      <c r="H89" s="7"/>
      <c r="I89" s="7"/>
      <c r="J89" s="7"/>
      <c r="K89" s="31">
        <v>6.9000000000000006E-2</v>
      </c>
      <c r="L89" s="34" t="b">
        <v>1</v>
      </c>
      <c r="M89" s="34" t="b">
        <v>1</v>
      </c>
      <c r="N89" s="7"/>
      <c r="O89" s="7"/>
      <c r="P89" s="7"/>
      <c r="Q89" s="7"/>
      <c r="R89" s="1" t="s">
        <v>3614</v>
      </c>
    </row>
    <row r="90" spans="1:18" ht="14.25" customHeight="1" x14ac:dyDescent="0.25">
      <c r="A90" s="1" t="s">
        <v>3569</v>
      </c>
      <c r="B90" s="1" t="s">
        <v>427</v>
      </c>
      <c r="C90" s="7"/>
      <c r="D90" s="1" t="s">
        <v>1818</v>
      </c>
      <c r="E90" s="1" t="s">
        <v>1782</v>
      </c>
      <c r="F90" s="1" t="s">
        <v>2098</v>
      </c>
      <c r="G90" s="1" t="s">
        <v>1838</v>
      </c>
      <c r="H90" s="7"/>
      <c r="I90" s="7"/>
      <c r="J90" s="7"/>
      <c r="K90" s="31">
        <v>4.8000000000000001E-2</v>
      </c>
      <c r="L90" s="34" t="b">
        <v>1</v>
      </c>
      <c r="M90" s="34" t="b">
        <v>1</v>
      </c>
      <c r="N90" s="7"/>
      <c r="O90" s="7"/>
      <c r="P90" s="7"/>
      <c r="Q90" s="7"/>
      <c r="R90" s="1" t="s">
        <v>3614</v>
      </c>
    </row>
    <row r="91" spans="1:18" ht="14.25" customHeight="1" x14ac:dyDescent="0.25">
      <c r="A91" s="1" t="s">
        <v>3569</v>
      </c>
      <c r="B91" s="1" t="s">
        <v>428</v>
      </c>
      <c r="C91" s="7"/>
      <c r="D91" s="1" t="s">
        <v>1818</v>
      </c>
      <c r="E91" s="1" t="s">
        <v>1782</v>
      </c>
      <c r="F91" s="1" t="s">
        <v>2098</v>
      </c>
      <c r="G91" s="1" t="s">
        <v>1838</v>
      </c>
      <c r="H91" s="7"/>
      <c r="I91" s="7"/>
      <c r="J91" s="7"/>
      <c r="K91" s="31">
        <v>6.9000000000000006E-2</v>
      </c>
      <c r="L91" s="34" t="b">
        <v>1</v>
      </c>
      <c r="M91" s="34" t="b">
        <v>1</v>
      </c>
      <c r="N91" s="7"/>
      <c r="O91" s="7"/>
      <c r="P91" s="7"/>
      <c r="Q91" s="7"/>
      <c r="R91" s="1" t="s">
        <v>3614</v>
      </c>
    </row>
    <row r="92" spans="1:18" ht="14.25" customHeight="1" x14ac:dyDescent="0.25">
      <c r="A92" s="1" t="s">
        <v>3569</v>
      </c>
      <c r="B92" s="1" t="s">
        <v>414</v>
      </c>
      <c r="C92" s="7"/>
      <c r="D92" s="1" t="s">
        <v>1818</v>
      </c>
      <c r="E92" s="1" t="s">
        <v>1782</v>
      </c>
      <c r="F92" s="1" t="s">
        <v>2098</v>
      </c>
      <c r="G92" s="1" t="s">
        <v>1838</v>
      </c>
      <c r="H92" s="7"/>
      <c r="I92" s="7"/>
      <c r="J92" s="7"/>
      <c r="K92" s="31">
        <v>6.9000000000000006E-2</v>
      </c>
      <c r="L92" s="34" t="b">
        <v>1</v>
      </c>
      <c r="M92" s="34" t="b">
        <v>1</v>
      </c>
      <c r="N92" s="7"/>
      <c r="O92" s="7"/>
      <c r="P92" s="7"/>
      <c r="Q92" s="7"/>
      <c r="R92" s="1" t="s">
        <v>3614</v>
      </c>
    </row>
    <row r="93" spans="1:18" ht="14.25" customHeight="1" x14ac:dyDescent="0.25">
      <c r="A93" s="1" t="s">
        <v>3569</v>
      </c>
      <c r="B93" s="1" t="s">
        <v>415</v>
      </c>
      <c r="C93" s="7"/>
      <c r="D93" s="1" t="s">
        <v>1818</v>
      </c>
      <c r="E93" s="1" t="s">
        <v>1782</v>
      </c>
      <c r="F93" s="1" t="s">
        <v>2098</v>
      </c>
      <c r="G93" s="1" t="s">
        <v>1838</v>
      </c>
      <c r="H93" s="7"/>
      <c r="I93" s="7"/>
      <c r="J93" s="7"/>
      <c r="K93" s="31">
        <v>6.9000000000000006E-2</v>
      </c>
      <c r="L93" s="34" t="b">
        <v>1</v>
      </c>
      <c r="M93" s="34" t="b">
        <v>1</v>
      </c>
      <c r="N93" s="7"/>
      <c r="O93" s="7"/>
      <c r="P93" s="7"/>
      <c r="Q93" s="7"/>
      <c r="R93" s="1" t="s">
        <v>3614</v>
      </c>
    </row>
    <row r="94" spans="1:18" ht="14.25" customHeight="1" x14ac:dyDescent="0.25">
      <c r="A94" s="1" t="s">
        <v>3569</v>
      </c>
      <c r="B94" s="1" t="s">
        <v>416</v>
      </c>
      <c r="C94" s="7"/>
      <c r="D94" s="1" t="s">
        <v>1818</v>
      </c>
      <c r="E94" s="1" t="s">
        <v>1782</v>
      </c>
      <c r="F94" s="1" t="s">
        <v>2098</v>
      </c>
      <c r="G94" s="1" t="s">
        <v>1838</v>
      </c>
      <c r="H94" s="7"/>
      <c r="I94" s="7"/>
      <c r="J94" s="7"/>
      <c r="K94" s="31">
        <v>6.9000000000000006E-2</v>
      </c>
      <c r="L94" s="34" t="b">
        <v>1</v>
      </c>
      <c r="M94" s="34" t="b">
        <v>1</v>
      </c>
      <c r="N94" s="7"/>
      <c r="O94" s="7"/>
      <c r="P94" s="7"/>
      <c r="Q94" s="7"/>
      <c r="R94" s="1" t="s">
        <v>3614</v>
      </c>
    </row>
    <row r="95" spans="1:18" ht="14.25" customHeight="1" x14ac:dyDescent="0.25">
      <c r="A95" s="1" t="s">
        <v>3569</v>
      </c>
      <c r="B95" s="1" t="s">
        <v>417</v>
      </c>
      <c r="C95" s="7"/>
      <c r="D95" s="1" t="s">
        <v>1818</v>
      </c>
      <c r="E95" s="1" t="s">
        <v>1782</v>
      </c>
      <c r="F95" s="1" t="s">
        <v>2098</v>
      </c>
      <c r="G95" s="1" t="s">
        <v>1838</v>
      </c>
      <c r="H95" s="7"/>
      <c r="I95" s="7"/>
      <c r="J95" s="7"/>
      <c r="K95" s="31">
        <v>6.9000000000000006E-2</v>
      </c>
      <c r="L95" s="34" t="b">
        <v>1</v>
      </c>
      <c r="M95" s="34" t="b">
        <v>1</v>
      </c>
      <c r="N95" s="7"/>
      <c r="O95" s="7"/>
      <c r="P95" s="7"/>
      <c r="Q95" s="7"/>
      <c r="R95" s="1" t="s">
        <v>3614</v>
      </c>
    </row>
    <row r="96" spans="1:18" ht="14.25" customHeight="1" x14ac:dyDescent="0.25">
      <c r="A96" s="1" t="s">
        <v>3569</v>
      </c>
      <c r="B96" s="1" t="s">
        <v>418</v>
      </c>
      <c r="C96" s="7"/>
      <c r="D96" s="1" t="s">
        <v>1818</v>
      </c>
      <c r="E96" s="1" t="s">
        <v>1782</v>
      </c>
      <c r="F96" s="1" t="s">
        <v>2098</v>
      </c>
      <c r="G96" s="1" t="s">
        <v>1838</v>
      </c>
      <c r="H96" s="7"/>
      <c r="I96" s="7"/>
      <c r="J96" s="7"/>
      <c r="K96" s="31">
        <v>6.9000000000000006E-2</v>
      </c>
      <c r="L96" s="34" t="b">
        <v>1</v>
      </c>
      <c r="M96" s="34" t="b">
        <v>1</v>
      </c>
      <c r="N96" s="7"/>
      <c r="O96" s="7"/>
      <c r="P96" s="7"/>
      <c r="Q96" s="7"/>
      <c r="R96" s="1" t="s">
        <v>3614</v>
      </c>
    </row>
    <row r="97" spans="1:18" ht="14.25" customHeight="1" x14ac:dyDescent="0.25">
      <c r="A97" s="1" t="s">
        <v>3569</v>
      </c>
      <c r="B97" s="1" t="s">
        <v>419</v>
      </c>
      <c r="C97" s="7"/>
      <c r="D97" s="1" t="s">
        <v>1818</v>
      </c>
      <c r="E97" s="1" t="s">
        <v>1782</v>
      </c>
      <c r="F97" s="1" t="s">
        <v>2098</v>
      </c>
      <c r="G97" s="1" t="s">
        <v>1838</v>
      </c>
      <c r="H97" s="7"/>
      <c r="I97" s="7"/>
      <c r="J97" s="7"/>
      <c r="K97" s="31">
        <v>0.105</v>
      </c>
      <c r="L97" s="34" t="b">
        <v>1</v>
      </c>
      <c r="M97" s="34" t="b">
        <v>1</v>
      </c>
      <c r="N97" s="7"/>
      <c r="O97" s="7"/>
      <c r="P97" s="7"/>
      <c r="Q97" s="7"/>
      <c r="R97" s="1" t="s">
        <v>3614</v>
      </c>
    </row>
    <row r="98" spans="1:18" ht="14.25" customHeight="1" x14ac:dyDescent="0.25">
      <c r="A98" s="1" t="s">
        <v>3569</v>
      </c>
      <c r="B98" s="1" t="s">
        <v>420</v>
      </c>
      <c r="C98" s="7"/>
      <c r="D98" s="1" t="s">
        <v>1818</v>
      </c>
      <c r="E98" s="1" t="s">
        <v>1782</v>
      </c>
      <c r="F98" s="1" t="s">
        <v>2098</v>
      </c>
      <c r="G98" s="1" t="s">
        <v>1838</v>
      </c>
      <c r="H98" s="7"/>
      <c r="I98" s="7"/>
      <c r="J98" s="7"/>
      <c r="K98" s="31">
        <v>6.9000000000000006E-2</v>
      </c>
      <c r="L98" s="34" t="b">
        <v>1</v>
      </c>
      <c r="M98" s="34" t="b">
        <v>1</v>
      </c>
      <c r="N98" s="7"/>
      <c r="O98" s="7"/>
      <c r="P98" s="7"/>
      <c r="Q98" s="7"/>
      <c r="R98" s="1" t="s">
        <v>3614</v>
      </c>
    </row>
    <row r="99" spans="1:18" ht="14.25" customHeight="1" x14ac:dyDescent="0.25">
      <c r="A99" s="1" t="s">
        <v>3569</v>
      </c>
      <c r="B99" s="1" t="s">
        <v>421</v>
      </c>
      <c r="C99" s="7"/>
      <c r="D99" s="1" t="s">
        <v>1818</v>
      </c>
      <c r="E99" s="1" t="s">
        <v>1782</v>
      </c>
      <c r="F99" s="1" t="s">
        <v>2098</v>
      </c>
      <c r="G99" s="1" t="s">
        <v>1838</v>
      </c>
      <c r="H99" s="7"/>
      <c r="I99" s="7"/>
      <c r="J99" s="7"/>
      <c r="K99" s="31">
        <v>6.9000000000000006E-2</v>
      </c>
      <c r="L99" s="34" t="b">
        <v>1</v>
      </c>
      <c r="M99" s="34" t="b">
        <v>1</v>
      </c>
      <c r="N99" s="7"/>
      <c r="O99" s="7"/>
      <c r="P99" s="7"/>
      <c r="Q99" s="7"/>
      <c r="R99" s="1" t="s">
        <v>3614</v>
      </c>
    </row>
    <row r="100" spans="1:18" ht="14.25" customHeight="1" x14ac:dyDescent="0.25">
      <c r="A100" s="1" t="s">
        <v>3569</v>
      </c>
      <c r="B100" s="1" t="s">
        <v>413</v>
      </c>
      <c r="C100" s="7"/>
      <c r="D100" s="1" t="s">
        <v>1818</v>
      </c>
      <c r="E100" s="1" t="s">
        <v>1761</v>
      </c>
      <c r="F100" s="1" t="s">
        <v>2098</v>
      </c>
      <c r="G100" s="1" t="s">
        <v>1837</v>
      </c>
      <c r="H100" s="7"/>
      <c r="I100" s="7"/>
      <c r="J100" s="7"/>
      <c r="K100" s="31">
        <v>5.8999999999999997E-2</v>
      </c>
      <c r="L100" s="34" t="b">
        <v>1</v>
      </c>
      <c r="M100" s="34" t="b">
        <v>1</v>
      </c>
      <c r="N100" s="7"/>
      <c r="O100" s="7"/>
      <c r="P100" s="7"/>
      <c r="Q100" s="7"/>
      <c r="R100" s="1" t="s">
        <v>3614</v>
      </c>
    </row>
    <row r="101" spans="1:18" ht="14.25" customHeight="1" x14ac:dyDescent="0.25">
      <c r="A101" s="1" t="s">
        <v>3569</v>
      </c>
      <c r="B101" s="1" t="s">
        <v>422</v>
      </c>
      <c r="C101" s="7"/>
      <c r="D101" s="1" t="s">
        <v>1818</v>
      </c>
      <c r="E101" s="1" t="s">
        <v>1761</v>
      </c>
      <c r="F101" s="1" t="s">
        <v>2098</v>
      </c>
      <c r="G101" s="1" t="s">
        <v>1837</v>
      </c>
      <c r="H101" s="7"/>
      <c r="I101" s="7"/>
      <c r="J101" s="7"/>
      <c r="K101" s="31">
        <v>5.8999999999999997E-2</v>
      </c>
      <c r="L101" s="34" t="b">
        <v>1</v>
      </c>
      <c r="M101" s="34" t="b">
        <v>1</v>
      </c>
      <c r="N101" s="7"/>
      <c r="O101" s="7"/>
      <c r="P101" s="7"/>
      <c r="Q101" s="7"/>
      <c r="R101" s="1" t="s">
        <v>3614</v>
      </c>
    </row>
    <row r="102" spans="1:18" ht="14.25" customHeight="1" x14ac:dyDescent="0.25">
      <c r="A102" s="1" t="s">
        <v>3569</v>
      </c>
      <c r="B102" s="1" t="s">
        <v>423</v>
      </c>
      <c r="C102" s="7"/>
      <c r="D102" s="1" t="s">
        <v>1818</v>
      </c>
      <c r="E102" s="1" t="s">
        <v>1761</v>
      </c>
      <c r="F102" s="1" t="s">
        <v>2098</v>
      </c>
      <c r="G102" s="1" t="s">
        <v>1837</v>
      </c>
      <c r="H102" s="7"/>
      <c r="I102" s="7"/>
      <c r="J102" s="7"/>
      <c r="K102" s="31">
        <v>4.2000000000000003E-2</v>
      </c>
      <c r="L102" s="34" t="b">
        <v>1</v>
      </c>
      <c r="M102" s="34" t="b">
        <v>1</v>
      </c>
      <c r="N102" s="7"/>
      <c r="O102" s="7"/>
      <c r="P102" s="7"/>
      <c r="Q102" s="7"/>
      <c r="R102" s="1" t="s">
        <v>3614</v>
      </c>
    </row>
    <row r="103" spans="1:18" ht="14.25" customHeight="1" x14ac:dyDescent="0.25">
      <c r="A103" s="1" t="s">
        <v>3569</v>
      </c>
      <c r="B103" s="1" t="s">
        <v>424</v>
      </c>
      <c r="C103" s="7"/>
      <c r="D103" s="1" t="s">
        <v>1818</v>
      </c>
      <c r="E103" s="1" t="s">
        <v>1761</v>
      </c>
      <c r="F103" s="1" t="s">
        <v>2098</v>
      </c>
      <c r="G103" s="1" t="s">
        <v>1837</v>
      </c>
      <c r="H103" s="7"/>
      <c r="I103" s="7"/>
      <c r="J103" s="7"/>
      <c r="K103" s="31">
        <v>5.8999999999999997E-2</v>
      </c>
      <c r="L103" s="34" t="b">
        <v>1</v>
      </c>
      <c r="M103" s="34" t="b">
        <v>1</v>
      </c>
      <c r="N103" s="7"/>
      <c r="O103" s="7"/>
      <c r="P103" s="7"/>
      <c r="Q103" s="7"/>
      <c r="R103" s="1" t="s">
        <v>3614</v>
      </c>
    </row>
    <row r="104" spans="1:18" ht="14.25" customHeight="1" x14ac:dyDescent="0.25">
      <c r="A104" s="1" t="s">
        <v>3569</v>
      </c>
      <c r="B104" s="1" t="s">
        <v>425</v>
      </c>
      <c r="C104" s="7"/>
      <c r="D104" s="1" t="s">
        <v>1818</v>
      </c>
      <c r="E104" s="1" t="s">
        <v>1761</v>
      </c>
      <c r="F104" s="1" t="s">
        <v>2098</v>
      </c>
      <c r="G104" s="1" t="s">
        <v>1837</v>
      </c>
      <c r="H104" s="7"/>
      <c r="I104" s="7"/>
      <c r="J104" s="7"/>
      <c r="K104" s="31">
        <v>5.8999999999999997E-2</v>
      </c>
      <c r="L104" s="34" t="b">
        <v>1</v>
      </c>
      <c r="M104" s="34" t="b">
        <v>1</v>
      </c>
      <c r="N104" s="7"/>
      <c r="O104" s="7"/>
      <c r="P104" s="7"/>
      <c r="Q104" s="7"/>
      <c r="R104" s="1" t="s">
        <v>3614</v>
      </c>
    </row>
    <row r="105" spans="1:18" ht="14.25" customHeight="1" x14ac:dyDescent="0.25">
      <c r="A105" s="1" t="s">
        <v>3569</v>
      </c>
      <c r="B105" s="1" t="s">
        <v>426</v>
      </c>
      <c r="C105" s="7"/>
      <c r="D105" s="1" t="s">
        <v>1818</v>
      </c>
      <c r="E105" s="1" t="s">
        <v>1761</v>
      </c>
      <c r="F105" s="1" t="s">
        <v>2098</v>
      </c>
      <c r="G105" s="1" t="s">
        <v>1837</v>
      </c>
      <c r="H105" s="7"/>
      <c r="I105" s="7"/>
      <c r="J105" s="7"/>
      <c r="K105" s="31">
        <v>4.2000000000000003E-2</v>
      </c>
      <c r="L105" s="34" t="b">
        <v>1</v>
      </c>
      <c r="M105" s="34" t="b">
        <v>1</v>
      </c>
      <c r="N105" s="7"/>
      <c r="O105" s="7"/>
      <c r="P105" s="7"/>
      <c r="Q105" s="7"/>
      <c r="R105" s="1" t="s">
        <v>3614</v>
      </c>
    </row>
    <row r="106" spans="1:18" ht="14.25" customHeight="1" x14ac:dyDescent="0.25">
      <c r="A106" s="1" t="s">
        <v>3569</v>
      </c>
      <c r="B106" s="1" t="s">
        <v>427</v>
      </c>
      <c r="C106" s="7"/>
      <c r="D106" s="1" t="s">
        <v>1818</v>
      </c>
      <c r="E106" s="1" t="s">
        <v>1761</v>
      </c>
      <c r="F106" s="1" t="s">
        <v>2098</v>
      </c>
      <c r="G106" s="1" t="s">
        <v>1837</v>
      </c>
      <c r="H106" s="7"/>
      <c r="I106" s="7"/>
      <c r="J106" s="7"/>
      <c r="K106" s="31">
        <v>4.2000000000000003E-2</v>
      </c>
      <c r="L106" s="34" t="b">
        <v>1</v>
      </c>
      <c r="M106" s="34" t="b">
        <v>1</v>
      </c>
      <c r="N106" s="7"/>
      <c r="O106" s="7"/>
      <c r="P106" s="7"/>
      <c r="Q106" s="7"/>
      <c r="R106" s="1" t="s">
        <v>3614</v>
      </c>
    </row>
    <row r="107" spans="1:18" ht="14.25" customHeight="1" x14ac:dyDescent="0.25">
      <c r="A107" s="1" t="s">
        <v>3569</v>
      </c>
      <c r="B107" s="1" t="s">
        <v>428</v>
      </c>
      <c r="C107" s="7"/>
      <c r="D107" s="1" t="s">
        <v>1818</v>
      </c>
      <c r="E107" s="1" t="s">
        <v>1761</v>
      </c>
      <c r="F107" s="1" t="s">
        <v>2098</v>
      </c>
      <c r="G107" s="1" t="s">
        <v>1837</v>
      </c>
      <c r="H107" s="7"/>
      <c r="I107" s="7"/>
      <c r="J107" s="7"/>
      <c r="K107" s="31">
        <v>4.2000000000000003E-2</v>
      </c>
      <c r="L107" s="34" t="b">
        <v>1</v>
      </c>
      <c r="M107" s="34" t="b">
        <v>1</v>
      </c>
      <c r="N107" s="7"/>
      <c r="O107" s="7"/>
      <c r="P107" s="7"/>
      <c r="Q107" s="7"/>
      <c r="R107" s="1" t="s">
        <v>3614</v>
      </c>
    </row>
    <row r="108" spans="1:18" ht="14.25" customHeight="1" x14ac:dyDescent="0.25">
      <c r="A108" s="1" t="s">
        <v>3569</v>
      </c>
      <c r="B108" s="1" t="s">
        <v>414</v>
      </c>
      <c r="C108" s="7"/>
      <c r="D108" s="1" t="s">
        <v>1818</v>
      </c>
      <c r="E108" s="1" t="s">
        <v>1761</v>
      </c>
      <c r="F108" s="1" t="s">
        <v>2098</v>
      </c>
      <c r="G108" s="1" t="s">
        <v>1837</v>
      </c>
      <c r="H108" s="7"/>
      <c r="I108" s="7"/>
      <c r="J108" s="7"/>
      <c r="K108" s="31">
        <v>5.8999999999999997E-2</v>
      </c>
      <c r="L108" s="34" t="b">
        <v>1</v>
      </c>
      <c r="M108" s="34" t="b">
        <v>1</v>
      </c>
      <c r="N108" s="7"/>
      <c r="O108" s="7"/>
      <c r="P108" s="7"/>
      <c r="Q108" s="7"/>
      <c r="R108" s="1" t="s">
        <v>3614</v>
      </c>
    </row>
    <row r="109" spans="1:18" ht="14.25" customHeight="1" x14ac:dyDescent="0.25">
      <c r="A109" s="1" t="s">
        <v>3569</v>
      </c>
      <c r="B109" s="1" t="s">
        <v>415</v>
      </c>
      <c r="C109" s="7"/>
      <c r="D109" s="1" t="s">
        <v>1818</v>
      </c>
      <c r="E109" s="1" t="s">
        <v>1761</v>
      </c>
      <c r="F109" s="1" t="s">
        <v>2098</v>
      </c>
      <c r="G109" s="1" t="s">
        <v>1837</v>
      </c>
      <c r="H109" s="7"/>
      <c r="I109" s="7"/>
      <c r="J109" s="7"/>
      <c r="K109" s="31">
        <v>5.8999999999999997E-2</v>
      </c>
      <c r="L109" s="34" t="b">
        <v>1</v>
      </c>
      <c r="M109" s="34" t="b">
        <v>1</v>
      </c>
      <c r="N109" s="7"/>
      <c r="O109" s="7"/>
      <c r="P109" s="7"/>
      <c r="Q109" s="7"/>
      <c r="R109" s="1" t="s">
        <v>3614</v>
      </c>
    </row>
    <row r="110" spans="1:18" ht="14.25" customHeight="1" x14ac:dyDescent="0.25">
      <c r="A110" s="1" t="s">
        <v>3569</v>
      </c>
      <c r="B110" s="1" t="s">
        <v>416</v>
      </c>
      <c r="C110" s="7"/>
      <c r="D110" s="1" t="s">
        <v>1818</v>
      </c>
      <c r="E110" s="1" t="s">
        <v>1761</v>
      </c>
      <c r="F110" s="1" t="s">
        <v>2098</v>
      </c>
      <c r="G110" s="1" t="s">
        <v>1837</v>
      </c>
      <c r="H110" s="7"/>
      <c r="I110" s="7"/>
      <c r="J110" s="7"/>
      <c r="K110" s="31">
        <v>5.8999999999999997E-2</v>
      </c>
      <c r="L110" s="34" t="b">
        <v>1</v>
      </c>
      <c r="M110" s="34" t="b">
        <v>1</v>
      </c>
      <c r="N110" s="7"/>
      <c r="O110" s="7"/>
      <c r="P110" s="7"/>
      <c r="Q110" s="7"/>
      <c r="R110" s="1" t="s">
        <v>3614</v>
      </c>
    </row>
    <row r="111" spans="1:18" ht="14.25" customHeight="1" x14ac:dyDescent="0.25">
      <c r="A111" s="1" t="s">
        <v>3569</v>
      </c>
      <c r="B111" s="1" t="s">
        <v>417</v>
      </c>
      <c r="C111" s="7"/>
      <c r="D111" s="1" t="s">
        <v>1818</v>
      </c>
      <c r="E111" s="1" t="s">
        <v>1761</v>
      </c>
      <c r="F111" s="1" t="s">
        <v>2098</v>
      </c>
      <c r="G111" s="1" t="s">
        <v>1837</v>
      </c>
      <c r="H111" s="7"/>
      <c r="I111" s="7"/>
      <c r="J111" s="7"/>
      <c r="K111" s="31">
        <v>5.8999999999999997E-2</v>
      </c>
      <c r="L111" s="34" t="b">
        <v>1</v>
      </c>
      <c r="M111" s="34" t="b">
        <v>1</v>
      </c>
      <c r="N111" s="7"/>
      <c r="O111" s="7"/>
      <c r="P111" s="7"/>
      <c r="Q111" s="7"/>
      <c r="R111" s="1" t="s">
        <v>3614</v>
      </c>
    </row>
    <row r="112" spans="1:18" ht="14.25" customHeight="1" x14ac:dyDescent="0.25">
      <c r="A112" s="1" t="s">
        <v>3569</v>
      </c>
      <c r="B112" s="1" t="s">
        <v>418</v>
      </c>
      <c r="C112" s="7"/>
      <c r="D112" s="1" t="s">
        <v>1818</v>
      </c>
      <c r="E112" s="1" t="s">
        <v>1761</v>
      </c>
      <c r="F112" s="1" t="s">
        <v>2098</v>
      </c>
      <c r="G112" s="1" t="s">
        <v>1837</v>
      </c>
      <c r="H112" s="7"/>
      <c r="I112" s="7"/>
      <c r="J112" s="7"/>
      <c r="K112" s="31">
        <v>5.8999999999999997E-2</v>
      </c>
      <c r="L112" s="34" t="b">
        <v>1</v>
      </c>
      <c r="M112" s="34" t="b">
        <v>1</v>
      </c>
      <c r="N112" s="7"/>
      <c r="O112" s="7"/>
      <c r="P112" s="7"/>
      <c r="Q112" s="7"/>
      <c r="R112" s="1" t="s">
        <v>3614</v>
      </c>
    </row>
    <row r="113" spans="1:18" ht="14.25" customHeight="1" x14ac:dyDescent="0.25">
      <c r="A113" s="1" t="s">
        <v>3569</v>
      </c>
      <c r="B113" s="1" t="s">
        <v>419</v>
      </c>
      <c r="C113" s="7"/>
      <c r="D113" s="1" t="s">
        <v>1818</v>
      </c>
      <c r="E113" s="1" t="s">
        <v>1761</v>
      </c>
      <c r="F113" s="1" t="s">
        <v>2098</v>
      </c>
      <c r="G113" s="1" t="s">
        <v>1837</v>
      </c>
      <c r="H113" s="7"/>
      <c r="I113" s="7"/>
      <c r="J113" s="7"/>
      <c r="K113" s="31">
        <v>5.8999999999999997E-2</v>
      </c>
      <c r="L113" s="34" t="b">
        <v>1</v>
      </c>
      <c r="M113" s="34" t="b">
        <v>1</v>
      </c>
      <c r="N113" s="7"/>
      <c r="O113" s="7"/>
      <c r="P113" s="7"/>
      <c r="Q113" s="7"/>
      <c r="R113" s="1" t="s">
        <v>3614</v>
      </c>
    </row>
    <row r="114" spans="1:18" ht="14.25" customHeight="1" x14ac:dyDescent="0.25">
      <c r="A114" s="1" t="s">
        <v>3569</v>
      </c>
      <c r="B114" s="1" t="s">
        <v>420</v>
      </c>
      <c r="C114" s="7"/>
      <c r="D114" s="1" t="s">
        <v>1818</v>
      </c>
      <c r="E114" s="1" t="s">
        <v>1761</v>
      </c>
      <c r="F114" s="1" t="s">
        <v>2098</v>
      </c>
      <c r="G114" s="1" t="s">
        <v>1837</v>
      </c>
      <c r="H114" s="7"/>
      <c r="I114" s="7"/>
      <c r="J114" s="7"/>
      <c r="K114" s="31">
        <v>5.8999999999999997E-2</v>
      </c>
      <c r="L114" s="34" t="b">
        <v>1</v>
      </c>
      <c r="M114" s="34" t="b">
        <v>1</v>
      </c>
      <c r="N114" s="7"/>
      <c r="O114" s="7"/>
      <c r="P114" s="7"/>
      <c r="Q114" s="7"/>
      <c r="R114" s="1" t="s">
        <v>3614</v>
      </c>
    </row>
    <row r="115" spans="1:18" ht="14.25" customHeight="1" x14ac:dyDescent="0.25">
      <c r="A115" s="1" t="s">
        <v>3569</v>
      </c>
      <c r="B115" s="1" t="s">
        <v>421</v>
      </c>
      <c r="C115" s="7"/>
      <c r="D115" s="1" t="s">
        <v>1818</v>
      </c>
      <c r="E115" s="1" t="s">
        <v>1761</v>
      </c>
      <c r="F115" s="1" t="s">
        <v>2098</v>
      </c>
      <c r="G115" s="1" t="s">
        <v>1837</v>
      </c>
      <c r="H115" s="7"/>
      <c r="I115" s="7"/>
      <c r="J115" s="7"/>
      <c r="K115" s="31">
        <v>5.8999999999999997E-2</v>
      </c>
      <c r="L115" s="34" t="b">
        <v>1</v>
      </c>
      <c r="M115" s="34" t="b">
        <v>1</v>
      </c>
      <c r="N115" s="7"/>
      <c r="O115" s="7"/>
      <c r="P115" s="7"/>
      <c r="Q115" s="7"/>
      <c r="R115" s="1" t="s">
        <v>3614</v>
      </c>
    </row>
    <row r="116" spans="1:18" ht="14.25" customHeight="1" x14ac:dyDescent="0.25">
      <c r="A116" s="1" t="s">
        <v>3569</v>
      </c>
      <c r="B116" s="1" t="s">
        <v>413</v>
      </c>
      <c r="C116" s="7"/>
      <c r="D116" s="1" t="s">
        <v>1842</v>
      </c>
      <c r="E116" s="1" t="s">
        <v>1928</v>
      </c>
      <c r="F116" s="1" t="s">
        <v>2098</v>
      </c>
      <c r="G116" s="1" t="s">
        <v>1927</v>
      </c>
      <c r="H116" s="1"/>
      <c r="I116" s="31">
        <v>0</v>
      </c>
      <c r="J116" s="31">
        <v>40</v>
      </c>
      <c r="K116" s="31">
        <v>0.36</v>
      </c>
      <c r="L116" s="39" t="b">
        <v>1</v>
      </c>
      <c r="M116" s="39" t="b">
        <v>1</v>
      </c>
      <c r="N116" s="7"/>
      <c r="O116" s="7"/>
      <c r="P116" s="31">
        <v>0.25</v>
      </c>
      <c r="Q116" s="7">
        <v>0.42</v>
      </c>
      <c r="R116" s="7" t="s">
        <v>3614</v>
      </c>
    </row>
    <row r="117" spans="1:18" ht="14.25" customHeight="1" x14ac:dyDescent="0.25">
      <c r="A117" s="1" t="s">
        <v>3569</v>
      </c>
      <c r="B117" s="1" t="s">
        <v>422</v>
      </c>
      <c r="C117" s="7"/>
      <c r="D117" s="1" t="s">
        <v>1842</v>
      </c>
      <c r="E117" s="1" t="s">
        <v>1928</v>
      </c>
      <c r="F117" s="1" t="s">
        <v>2098</v>
      </c>
      <c r="G117" s="1" t="s">
        <v>1927</v>
      </c>
      <c r="H117" s="1"/>
      <c r="I117" s="31">
        <v>0</v>
      </c>
      <c r="J117" s="31">
        <v>40</v>
      </c>
      <c r="K117" s="31">
        <v>0.36</v>
      </c>
      <c r="L117" s="39" t="b">
        <v>1</v>
      </c>
      <c r="M117" s="39" t="b">
        <v>1</v>
      </c>
      <c r="N117" s="7"/>
      <c r="O117" s="7"/>
      <c r="P117" s="31">
        <v>0.25</v>
      </c>
      <c r="Q117" s="7">
        <v>0.42</v>
      </c>
      <c r="R117" s="7" t="s">
        <v>3614</v>
      </c>
    </row>
    <row r="118" spans="1:18" ht="14.25" customHeight="1" x14ac:dyDescent="0.25">
      <c r="A118" s="1" t="s">
        <v>3569</v>
      </c>
      <c r="B118" s="1" t="s">
        <v>423</v>
      </c>
      <c r="C118" s="7"/>
      <c r="D118" s="1" t="s">
        <v>1842</v>
      </c>
      <c r="E118" s="1" t="s">
        <v>1928</v>
      </c>
      <c r="F118" s="1" t="s">
        <v>2098</v>
      </c>
      <c r="G118" s="1" t="s">
        <v>1927</v>
      </c>
      <c r="H118" s="1"/>
      <c r="I118" s="31">
        <v>0</v>
      </c>
      <c r="J118" s="31">
        <v>40</v>
      </c>
      <c r="K118" s="31">
        <v>0.36</v>
      </c>
      <c r="L118" s="39" t="b">
        <v>1</v>
      </c>
      <c r="M118" s="39" t="b">
        <v>1</v>
      </c>
      <c r="N118" s="7"/>
      <c r="O118" s="7"/>
      <c r="P118" s="31">
        <v>0.25</v>
      </c>
      <c r="Q118" s="7">
        <v>0.42</v>
      </c>
      <c r="R118" s="7" t="s">
        <v>3614</v>
      </c>
    </row>
    <row r="119" spans="1:18" ht="14.25" customHeight="1" x14ac:dyDescent="0.25">
      <c r="A119" s="1" t="s">
        <v>3569</v>
      </c>
      <c r="B119" s="1" t="s">
        <v>424</v>
      </c>
      <c r="C119" s="7"/>
      <c r="D119" s="1" t="s">
        <v>1842</v>
      </c>
      <c r="E119" s="1" t="s">
        <v>1928</v>
      </c>
      <c r="F119" s="1" t="s">
        <v>2098</v>
      </c>
      <c r="G119" s="1" t="s">
        <v>1927</v>
      </c>
      <c r="H119" s="1"/>
      <c r="I119" s="31">
        <v>0</v>
      </c>
      <c r="J119" s="31">
        <v>40</v>
      </c>
      <c r="K119" s="31">
        <v>0.36</v>
      </c>
      <c r="L119" s="39" t="b">
        <v>1</v>
      </c>
      <c r="M119" s="39" t="b">
        <v>1</v>
      </c>
      <c r="N119" s="7"/>
      <c r="O119" s="7"/>
      <c r="P119" s="31">
        <v>0.25</v>
      </c>
      <c r="Q119" s="7">
        <v>0.42</v>
      </c>
      <c r="R119" s="7" t="s">
        <v>3614</v>
      </c>
    </row>
    <row r="120" spans="1:18" ht="14.25" customHeight="1" x14ac:dyDescent="0.25">
      <c r="A120" s="1" t="s">
        <v>3569</v>
      </c>
      <c r="B120" s="1" t="s">
        <v>425</v>
      </c>
      <c r="C120" s="7"/>
      <c r="D120" s="1" t="s">
        <v>1842</v>
      </c>
      <c r="E120" s="1" t="s">
        <v>1928</v>
      </c>
      <c r="F120" s="1" t="s">
        <v>2098</v>
      </c>
      <c r="G120" s="1" t="s">
        <v>1927</v>
      </c>
      <c r="H120" s="1"/>
      <c r="I120" s="31">
        <v>0</v>
      </c>
      <c r="J120" s="31">
        <v>40</v>
      </c>
      <c r="K120" s="31">
        <v>0.36</v>
      </c>
      <c r="L120" s="39" t="b">
        <v>1</v>
      </c>
      <c r="M120" s="39" t="b">
        <v>1</v>
      </c>
      <c r="N120" s="7"/>
      <c r="O120" s="7"/>
      <c r="P120" s="31">
        <v>0.25</v>
      </c>
      <c r="Q120" s="7">
        <v>0.42</v>
      </c>
      <c r="R120" s="7" t="s">
        <v>3614</v>
      </c>
    </row>
    <row r="121" spans="1:18" ht="14.25" customHeight="1" x14ac:dyDescent="0.25">
      <c r="A121" s="1" t="s">
        <v>3569</v>
      </c>
      <c r="B121" s="1" t="s">
        <v>426</v>
      </c>
      <c r="C121" s="7"/>
      <c r="D121" s="1" t="s">
        <v>1842</v>
      </c>
      <c r="E121" s="1" t="s">
        <v>1928</v>
      </c>
      <c r="F121" s="1" t="s">
        <v>2098</v>
      </c>
      <c r="G121" s="1" t="s">
        <v>1927</v>
      </c>
      <c r="H121" s="1"/>
      <c r="I121" s="31">
        <v>0</v>
      </c>
      <c r="J121" s="31">
        <v>40</v>
      </c>
      <c r="K121" s="31">
        <v>0.36</v>
      </c>
      <c r="L121" s="39" t="b">
        <v>1</v>
      </c>
      <c r="M121" s="39" t="b">
        <v>1</v>
      </c>
      <c r="N121" s="7"/>
      <c r="O121" s="7"/>
      <c r="P121" s="31">
        <v>0.25</v>
      </c>
      <c r="Q121" s="7">
        <v>0.42</v>
      </c>
      <c r="R121" s="7" t="s">
        <v>3614</v>
      </c>
    </row>
    <row r="122" spans="1:18" ht="14.25" customHeight="1" x14ac:dyDescent="0.25">
      <c r="A122" s="1" t="s">
        <v>3569</v>
      </c>
      <c r="B122" s="1" t="s">
        <v>427</v>
      </c>
      <c r="C122" s="7"/>
      <c r="D122" s="1" t="s">
        <v>1842</v>
      </c>
      <c r="E122" s="1" t="s">
        <v>1928</v>
      </c>
      <c r="F122" s="1" t="s">
        <v>2098</v>
      </c>
      <c r="G122" s="1" t="s">
        <v>1927</v>
      </c>
      <c r="H122" s="1"/>
      <c r="I122" s="31">
        <v>0</v>
      </c>
      <c r="J122" s="31">
        <v>40</v>
      </c>
      <c r="K122" s="31">
        <v>0.36</v>
      </c>
      <c r="L122" s="39" t="b">
        <v>1</v>
      </c>
      <c r="M122" s="39" t="b">
        <v>1</v>
      </c>
      <c r="N122" s="7"/>
      <c r="O122" s="7"/>
      <c r="P122" s="31">
        <v>0.25</v>
      </c>
      <c r="Q122" s="7">
        <v>0.42</v>
      </c>
      <c r="R122" s="7" t="s">
        <v>3614</v>
      </c>
    </row>
    <row r="123" spans="1:18" ht="14.25" customHeight="1" x14ac:dyDescent="0.25">
      <c r="A123" s="1" t="s">
        <v>3569</v>
      </c>
      <c r="B123" s="1" t="s">
        <v>428</v>
      </c>
      <c r="C123" s="7"/>
      <c r="D123" s="1" t="s">
        <v>1842</v>
      </c>
      <c r="E123" s="1" t="s">
        <v>1928</v>
      </c>
      <c r="F123" s="1" t="s">
        <v>2098</v>
      </c>
      <c r="G123" s="1" t="s">
        <v>1927</v>
      </c>
      <c r="H123" s="1"/>
      <c r="I123" s="31">
        <v>0</v>
      </c>
      <c r="J123" s="31">
        <v>40</v>
      </c>
      <c r="K123" s="31">
        <v>0.36</v>
      </c>
      <c r="L123" s="39" t="b">
        <v>1</v>
      </c>
      <c r="M123" s="39" t="b">
        <v>1</v>
      </c>
      <c r="N123" s="7"/>
      <c r="O123" s="7"/>
      <c r="P123" s="31">
        <v>0.25</v>
      </c>
      <c r="Q123" s="7">
        <v>0.42</v>
      </c>
      <c r="R123" s="7" t="s">
        <v>3614</v>
      </c>
    </row>
    <row r="124" spans="1:18" ht="14.25" customHeight="1" x14ac:dyDescent="0.25">
      <c r="A124" s="1" t="s">
        <v>3569</v>
      </c>
      <c r="B124" s="1" t="s">
        <v>414</v>
      </c>
      <c r="C124" s="7"/>
      <c r="D124" s="1" t="s">
        <v>1842</v>
      </c>
      <c r="E124" s="1" t="s">
        <v>1928</v>
      </c>
      <c r="F124" s="1" t="s">
        <v>2098</v>
      </c>
      <c r="G124" s="1" t="s">
        <v>1927</v>
      </c>
      <c r="H124" s="1"/>
      <c r="I124" s="31">
        <v>0</v>
      </c>
      <c r="J124" s="31">
        <v>40</v>
      </c>
      <c r="K124" s="31">
        <v>0.36</v>
      </c>
      <c r="L124" s="39" t="b">
        <v>1</v>
      </c>
      <c r="M124" s="39" t="b">
        <v>1</v>
      </c>
      <c r="N124" s="7"/>
      <c r="O124" s="7"/>
      <c r="P124" s="31">
        <v>0.25</v>
      </c>
      <c r="Q124" s="7">
        <v>0.42</v>
      </c>
      <c r="R124" s="7" t="s">
        <v>3614</v>
      </c>
    </row>
    <row r="125" spans="1:18" ht="14.25" customHeight="1" x14ac:dyDescent="0.25">
      <c r="A125" s="1" t="s">
        <v>3569</v>
      </c>
      <c r="B125" s="1" t="s">
        <v>415</v>
      </c>
      <c r="C125" s="7"/>
      <c r="D125" s="1" t="s">
        <v>1842</v>
      </c>
      <c r="E125" s="1" t="s">
        <v>1928</v>
      </c>
      <c r="F125" s="1" t="s">
        <v>2098</v>
      </c>
      <c r="G125" s="1" t="s">
        <v>1927</v>
      </c>
      <c r="H125" s="1"/>
      <c r="I125" s="31">
        <v>0</v>
      </c>
      <c r="J125" s="31">
        <v>40</v>
      </c>
      <c r="K125" s="31">
        <v>0.36</v>
      </c>
      <c r="L125" s="39" t="b">
        <v>1</v>
      </c>
      <c r="M125" s="39" t="b">
        <v>1</v>
      </c>
      <c r="N125" s="7"/>
      <c r="O125" s="7"/>
      <c r="P125" s="31">
        <v>0.25</v>
      </c>
      <c r="Q125" s="7">
        <v>0.42</v>
      </c>
      <c r="R125" s="7" t="s">
        <v>3614</v>
      </c>
    </row>
    <row r="126" spans="1:18" ht="14.25" customHeight="1" x14ac:dyDescent="0.25">
      <c r="A126" s="1" t="s">
        <v>3569</v>
      </c>
      <c r="B126" s="1" t="s">
        <v>416</v>
      </c>
      <c r="C126" s="7"/>
      <c r="D126" s="1" t="s">
        <v>1842</v>
      </c>
      <c r="E126" s="1" t="s">
        <v>1928</v>
      </c>
      <c r="F126" s="1" t="s">
        <v>2098</v>
      </c>
      <c r="G126" s="1" t="s">
        <v>1927</v>
      </c>
      <c r="H126" s="1"/>
      <c r="I126" s="31">
        <v>0</v>
      </c>
      <c r="J126" s="31">
        <v>40</v>
      </c>
      <c r="K126" s="31">
        <v>0.36</v>
      </c>
      <c r="L126" s="39" t="b">
        <v>1</v>
      </c>
      <c r="M126" s="39" t="b">
        <v>1</v>
      </c>
      <c r="N126" s="7"/>
      <c r="O126" s="7"/>
      <c r="P126" s="31">
        <v>0.25</v>
      </c>
      <c r="Q126" s="7">
        <v>0.42</v>
      </c>
      <c r="R126" s="7" t="s">
        <v>3614</v>
      </c>
    </row>
    <row r="127" spans="1:18" ht="14.25" customHeight="1" x14ac:dyDescent="0.25">
      <c r="A127" s="1" t="s">
        <v>3569</v>
      </c>
      <c r="B127" s="1" t="s">
        <v>417</v>
      </c>
      <c r="C127" s="7"/>
      <c r="D127" s="1" t="s">
        <v>1842</v>
      </c>
      <c r="E127" s="1" t="s">
        <v>1928</v>
      </c>
      <c r="F127" s="1" t="s">
        <v>2098</v>
      </c>
      <c r="G127" s="1" t="s">
        <v>1927</v>
      </c>
      <c r="H127" s="1"/>
      <c r="I127" s="31">
        <v>0</v>
      </c>
      <c r="J127" s="31">
        <v>40</v>
      </c>
      <c r="K127" s="31">
        <v>0.36</v>
      </c>
      <c r="L127" s="39" t="b">
        <v>1</v>
      </c>
      <c r="M127" s="39" t="b">
        <v>1</v>
      </c>
      <c r="N127" s="7"/>
      <c r="O127" s="7"/>
      <c r="P127" s="31">
        <v>0.25</v>
      </c>
      <c r="Q127" s="7">
        <v>0.42</v>
      </c>
      <c r="R127" s="7" t="s">
        <v>3614</v>
      </c>
    </row>
    <row r="128" spans="1:18" ht="14.25" customHeight="1" x14ac:dyDescent="0.25">
      <c r="A128" s="1" t="s">
        <v>3569</v>
      </c>
      <c r="B128" s="1" t="s">
        <v>418</v>
      </c>
      <c r="C128" s="7"/>
      <c r="D128" s="1" t="s">
        <v>1842</v>
      </c>
      <c r="E128" s="1" t="s">
        <v>1928</v>
      </c>
      <c r="F128" s="1" t="s">
        <v>2098</v>
      </c>
      <c r="G128" s="1" t="s">
        <v>1927</v>
      </c>
      <c r="H128" s="1"/>
      <c r="I128" s="31">
        <v>0</v>
      </c>
      <c r="J128" s="31">
        <v>40</v>
      </c>
      <c r="K128" s="31">
        <v>0.36</v>
      </c>
      <c r="L128" s="39" t="b">
        <v>1</v>
      </c>
      <c r="M128" s="39" t="b">
        <v>1</v>
      </c>
      <c r="N128" s="7"/>
      <c r="O128" s="7"/>
      <c r="P128" s="31">
        <v>0.25</v>
      </c>
      <c r="Q128" s="7">
        <v>0.42</v>
      </c>
      <c r="R128" s="7" t="s">
        <v>3614</v>
      </c>
    </row>
    <row r="129" spans="1:18" ht="14.25" customHeight="1" x14ac:dyDescent="0.25">
      <c r="A129" s="1" t="s">
        <v>3569</v>
      </c>
      <c r="B129" s="1" t="s">
        <v>419</v>
      </c>
      <c r="C129" s="7"/>
      <c r="D129" s="1" t="s">
        <v>1842</v>
      </c>
      <c r="E129" s="1" t="s">
        <v>1928</v>
      </c>
      <c r="F129" s="1" t="s">
        <v>2098</v>
      </c>
      <c r="G129" s="1" t="s">
        <v>1927</v>
      </c>
      <c r="H129" s="1"/>
      <c r="I129" s="31">
        <v>0</v>
      </c>
      <c r="J129" s="31">
        <v>40</v>
      </c>
      <c r="K129" s="31">
        <v>0.36</v>
      </c>
      <c r="L129" s="39" t="b">
        <v>1</v>
      </c>
      <c r="M129" s="39" t="b">
        <v>1</v>
      </c>
      <c r="N129" s="7"/>
      <c r="O129" s="7"/>
      <c r="P129" s="31">
        <v>0.25</v>
      </c>
      <c r="Q129" s="7">
        <v>0.42</v>
      </c>
      <c r="R129" s="7" t="s">
        <v>3614</v>
      </c>
    </row>
    <row r="130" spans="1:18" ht="14.25" customHeight="1" x14ac:dyDescent="0.25">
      <c r="A130" s="1" t="s">
        <v>3569</v>
      </c>
      <c r="B130" s="1" t="s">
        <v>420</v>
      </c>
      <c r="C130" s="7"/>
      <c r="D130" s="1" t="s">
        <v>1842</v>
      </c>
      <c r="E130" s="1" t="s">
        <v>1928</v>
      </c>
      <c r="F130" s="1" t="s">
        <v>2098</v>
      </c>
      <c r="G130" s="1" t="s">
        <v>1927</v>
      </c>
      <c r="H130" s="1"/>
      <c r="I130" s="31">
        <v>0</v>
      </c>
      <c r="J130" s="31">
        <v>40</v>
      </c>
      <c r="K130" s="31">
        <v>0.36</v>
      </c>
      <c r="L130" s="39" t="b">
        <v>1</v>
      </c>
      <c r="M130" s="39" t="b">
        <v>1</v>
      </c>
      <c r="N130" s="7"/>
      <c r="O130" s="7"/>
      <c r="P130" s="31">
        <v>0.25</v>
      </c>
      <c r="Q130" s="7">
        <v>0.42</v>
      </c>
      <c r="R130" s="7" t="s">
        <v>3614</v>
      </c>
    </row>
    <row r="131" spans="1:18" ht="14.25" customHeight="1" x14ac:dyDescent="0.25">
      <c r="A131" s="1" t="s">
        <v>3569</v>
      </c>
      <c r="B131" s="1" t="s">
        <v>421</v>
      </c>
      <c r="C131" s="7"/>
      <c r="D131" s="1" t="s">
        <v>1842</v>
      </c>
      <c r="E131" s="1" t="s">
        <v>1928</v>
      </c>
      <c r="F131" s="1" t="s">
        <v>2098</v>
      </c>
      <c r="G131" s="1" t="s">
        <v>1927</v>
      </c>
      <c r="H131" s="1"/>
      <c r="I131" s="31">
        <v>0</v>
      </c>
      <c r="J131" s="31">
        <v>40</v>
      </c>
      <c r="K131" s="31">
        <v>0.36</v>
      </c>
      <c r="L131" s="39" t="b">
        <v>1</v>
      </c>
      <c r="M131" s="39" t="b">
        <v>1</v>
      </c>
      <c r="N131" s="7"/>
      <c r="O131" s="7"/>
      <c r="P131" s="31">
        <v>0.25</v>
      </c>
      <c r="Q131" s="7">
        <v>0.42</v>
      </c>
      <c r="R131" s="7" t="s">
        <v>3614</v>
      </c>
    </row>
    <row r="132" spans="1:18" ht="14.25" customHeight="1" x14ac:dyDescent="0.25">
      <c r="A132" s="1" t="s">
        <v>3569</v>
      </c>
      <c r="B132" s="1" t="s">
        <v>414</v>
      </c>
      <c r="C132" s="7"/>
      <c r="D132" s="1" t="s">
        <v>1989</v>
      </c>
      <c r="E132" s="1" t="s">
        <v>2121</v>
      </c>
      <c r="F132" s="1" t="s">
        <v>2098</v>
      </c>
      <c r="G132" s="1" t="s">
        <v>1929</v>
      </c>
      <c r="H132" s="1"/>
      <c r="I132" s="31">
        <v>0</v>
      </c>
      <c r="J132" s="31">
        <v>100</v>
      </c>
      <c r="K132" s="31">
        <v>0.88</v>
      </c>
      <c r="L132" s="34" t="b">
        <v>1</v>
      </c>
      <c r="M132" s="34" t="b">
        <v>1</v>
      </c>
      <c r="N132" s="7"/>
      <c r="O132" s="7"/>
      <c r="P132" s="31">
        <v>0.71</v>
      </c>
      <c r="Q132" s="7"/>
      <c r="R132" s="7" t="s">
        <v>3614</v>
      </c>
    </row>
    <row r="133" spans="1:18" ht="14.25" customHeight="1" x14ac:dyDescent="0.25">
      <c r="A133" s="1" t="s">
        <v>3569</v>
      </c>
      <c r="B133" s="1" t="s">
        <v>414</v>
      </c>
      <c r="C133" s="7"/>
      <c r="D133" s="1" t="s">
        <v>1989</v>
      </c>
      <c r="E133" s="1" t="s">
        <v>1990</v>
      </c>
      <c r="F133" s="1" t="s">
        <v>2098</v>
      </c>
      <c r="G133" s="1" t="s">
        <v>1929</v>
      </c>
      <c r="H133" s="1"/>
      <c r="I133" s="31">
        <v>0</v>
      </c>
      <c r="J133" s="31">
        <v>100</v>
      </c>
      <c r="K133" s="31">
        <v>0.57999999999999996</v>
      </c>
      <c r="L133" s="34" t="b">
        <v>1</v>
      </c>
      <c r="M133" s="34" t="b">
        <v>1</v>
      </c>
      <c r="N133" s="7"/>
      <c r="O133" s="7"/>
      <c r="P133" s="31">
        <v>0.25</v>
      </c>
      <c r="Q133" s="7"/>
      <c r="R133" s="7" t="s">
        <v>3614</v>
      </c>
    </row>
    <row r="134" spans="1:18" ht="14.25" customHeight="1" x14ac:dyDescent="0.25">
      <c r="A134" s="1" t="s">
        <v>3569</v>
      </c>
      <c r="B134" s="1" t="s">
        <v>414</v>
      </c>
      <c r="C134" s="7"/>
      <c r="D134" s="1" t="s">
        <v>1989</v>
      </c>
      <c r="E134" s="1" t="s">
        <v>2122</v>
      </c>
      <c r="F134" s="1" t="s">
        <v>2098</v>
      </c>
      <c r="G134" s="1" t="s">
        <v>1929</v>
      </c>
      <c r="H134" s="1"/>
      <c r="I134" s="31">
        <v>0</v>
      </c>
      <c r="J134" s="31">
        <v>100</v>
      </c>
      <c r="K134" s="31">
        <v>0.46</v>
      </c>
      <c r="L134" s="34" t="b">
        <v>1</v>
      </c>
      <c r="M134" s="34" t="b">
        <v>1</v>
      </c>
      <c r="N134" s="7"/>
      <c r="O134" s="7"/>
      <c r="P134" s="31">
        <v>0.25</v>
      </c>
      <c r="Q134" s="7"/>
      <c r="R134" s="7" t="s">
        <v>3614</v>
      </c>
    </row>
    <row r="135" spans="1:18" ht="14.25" customHeight="1" x14ac:dyDescent="0.25">
      <c r="A135" s="1" t="s">
        <v>3569</v>
      </c>
      <c r="B135" s="1" t="s">
        <v>413</v>
      </c>
      <c r="C135" s="7"/>
      <c r="D135" s="1" t="s">
        <v>1989</v>
      </c>
      <c r="E135" s="1" t="s">
        <v>2121</v>
      </c>
      <c r="F135" s="1" t="s">
        <v>2098</v>
      </c>
      <c r="G135" s="1" t="s">
        <v>1929</v>
      </c>
      <c r="H135" s="1"/>
      <c r="I135" s="31">
        <v>0</v>
      </c>
      <c r="J135" s="31">
        <v>100</v>
      </c>
      <c r="K135" s="31">
        <v>0.88</v>
      </c>
      <c r="L135" s="34" t="b">
        <v>1</v>
      </c>
      <c r="M135" s="34" t="b">
        <v>1</v>
      </c>
      <c r="N135" s="7"/>
      <c r="O135" s="7"/>
      <c r="P135" s="31">
        <v>0.71</v>
      </c>
      <c r="Q135" s="7"/>
      <c r="R135" s="7" t="s">
        <v>3614</v>
      </c>
    </row>
    <row r="136" spans="1:18" ht="14.25" customHeight="1" x14ac:dyDescent="0.25">
      <c r="A136" s="1" t="s">
        <v>3569</v>
      </c>
      <c r="B136" s="1" t="s">
        <v>413</v>
      </c>
      <c r="C136" s="7"/>
      <c r="D136" s="1" t="s">
        <v>1989</v>
      </c>
      <c r="E136" s="1" t="s">
        <v>1990</v>
      </c>
      <c r="F136" s="1" t="s">
        <v>2098</v>
      </c>
      <c r="G136" s="1" t="s">
        <v>1929</v>
      </c>
      <c r="H136" s="1"/>
      <c r="I136" s="31">
        <v>0</v>
      </c>
      <c r="J136" s="31">
        <v>100</v>
      </c>
      <c r="K136" s="31">
        <v>0.57999999999999996</v>
      </c>
      <c r="L136" s="34" t="b">
        <v>1</v>
      </c>
      <c r="M136" s="34" t="b">
        <v>1</v>
      </c>
      <c r="N136" s="7"/>
      <c r="O136" s="7"/>
      <c r="P136" s="31">
        <v>0.25</v>
      </c>
      <c r="Q136" s="7"/>
      <c r="R136" s="7" t="s">
        <v>3614</v>
      </c>
    </row>
    <row r="137" spans="1:18" ht="14.25" customHeight="1" x14ac:dyDescent="0.25">
      <c r="A137" s="1" t="s">
        <v>3569</v>
      </c>
      <c r="B137" s="1" t="s">
        <v>413</v>
      </c>
      <c r="C137" s="7"/>
      <c r="D137" s="1" t="s">
        <v>1989</v>
      </c>
      <c r="E137" s="1" t="s">
        <v>2122</v>
      </c>
      <c r="F137" s="1" t="s">
        <v>2098</v>
      </c>
      <c r="G137" s="1" t="s">
        <v>1929</v>
      </c>
      <c r="H137" s="1"/>
      <c r="I137" s="31">
        <v>0</v>
      </c>
      <c r="J137" s="31">
        <v>100</v>
      </c>
      <c r="K137" s="31">
        <v>0.46</v>
      </c>
      <c r="L137" s="34" t="b">
        <v>1</v>
      </c>
      <c r="M137" s="34" t="b">
        <v>1</v>
      </c>
      <c r="N137" s="7"/>
      <c r="O137" s="7"/>
      <c r="P137" s="31">
        <v>0.25</v>
      </c>
      <c r="Q137" s="7"/>
      <c r="R137" s="7" t="s">
        <v>3614</v>
      </c>
    </row>
    <row r="138" spans="1:18" ht="14.25" customHeight="1" x14ac:dyDescent="0.25">
      <c r="A138" s="1" t="s">
        <v>3569</v>
      </c>
      <c r="B138" s="1" t="s">
        <v>415</v>
      </c>
      <c r="C138" s="7"/>
      <c r="D138" s="1" t="s">
        <v>1989</v>
      </c>
      <c r="E138" s="1" t="s">
        <v>2121</v>
      </c>
      <c r="F138" s="1" t="s">
        <v>2098</v>
      </c>
      <c r="G138" s="1" t="s">
        <v>1929</v>
      </c>
      <c r="H138" s="1"/>
      <c r="I138" s="31">
        <v>0</v>
      </c>
      <c r="J138" s="31">
        <v>100</v>
      </c>
      <c r="K138" s="31">
        <v>0.88</v>
      </c>
      <c r="L138" s="34" t="b">
        <v>1</v>
      </c>
      <c r="M138" s="34" t="b">
        <v>1</v>
      </c>
      <c r="N138" s="7"/>
      <c r="O138" s="7"/>
      <c r="P138" s="31">
        <v>0.71</v>
      </c>
      <c r="Q138" s="7"/>
      <c r="R138" s="7" t="s">
        <v>3614</v>
      </c>
    </row>
    <row r="139" spans="1:18" ht="14.25" customHeight="1" x14ac:dyDescent="0.25">
      <c r="A139" s="1" t="s">
        <v>3569</v>
      </c>
      <c r="B139" s="1" t="s">
        <v>415</v>
      </c>
      <c r="C139" s="7"/>
      <c r="D139" s="1" t="s">
        <v>1989</v>
      </c>
      <c r="E139" s="1" t="s">
        <v>1990</v>
      </c>
      <c r="F139" s="1" t="s">
        <v>2098</v>
      </c>
      <c r="G139" s="1" t="s">
        <v>1929</v>
      </c>
      <c r="H139" s="1"/>
      <c r="I139" s="31">
        <v>0</v>
      </c>
      <c r="J139" s="31">
        <v>100</v>
      </c>
      <c r="K139" s="31">
        <v>0.57999999999999996</v>
      </c>
      <c r="L139" s="34" t="b">
        <v>1</v>
      </c>
      <c r="M139" s="34" t="b">
        <v>1</v>
      </c>
      <c r="N139" s="7"/>
      <c r="O139" s="7"/>
      <c r="P139" s="31">
        <v>0.25</v>
      </c>
      <c r="Q139" s="7"/>
      <c r="R139" s="7" t="s">
        <v>3614</v>
      </c>
    </row>
    <row r="140" spans="1:18" ht="14.25" customHeight="1" x14ac:dyDescent="0.25">
      <c r="A140" s="1" t="s">
        <v>3569</v>
      </c>
      <c r="B140" s="1" t="s">
        <v>415</v>
      </c>
      <c r="C140" s="7"/>
      <c r="D140" s="1" t="s">
        <v>1989</v>
      </c>
      <c r="E140" s="1" t="s">
        <v>2122</v>
      </c>
      <c r="F140" s="1" t="s">
        <v>2098</v>
      </c>
      <c r="G140" s="1" t="s">
        <v>1929</v>
      </c>
      <c r="H140" s="1"/>
      <c r="I140" s="31">
        <v>0</v>
      </c>
      <c r="J140" s="31">
        <v>100</v>
      </c>
      <c r="K140" s="31">
        <v>0.46</v>
      </c>
      <c r="L140" s="34" t="b">
        <v>1</v>
      </c>
      <c r="M140" s="34" t="b">
        <v>1</v>
      </c>
      <c r="N140" s="7"/>
      <c r="O140" s="7"/>
      <c r="P140" s="31">
        <v>0.25</v>
      </c>
      <c r="Q140" s="7"/>
      <c r="R140" s="7" t="s">
        <v>3614</v>
      </c>
    </row>
    <row r="141" spans="1:18" ht="14.25" customHeight="1" x14ac:dyDescent="0.25">
      <c r="A141" s="1" t="s">
        <v>3569</v>
      </c>
      <c r="B141" s="1" t="s">
        <v>416</v>
      </c>
      <c r="C141" s="7"/>
      <c r="D141" s="1" t="s">
        <v>1989</v>
      </c>
      <c r="E141" s="1" t="s">
        <v>2121</v>
      </c>
      <c r="F141" s="1" t="s">
        <v>2098</v>
      </c>
      <c r="G141" s="1" t="s">
        <v>1929</v>
      </c>
      <c r="H141" s="1"/>
      <c r="I141" s="31">
        <v>0</v>
      </c>
      <c r="J141" s="31">
        <v>100</v>
      </c>
      <c r="K141" s="31">
        <v>0.88</v>
      </c>
      <c r="L141" s="34" t="b">
        <v>1</v>
      </c>
      <c r="M141" s="34" t="b">
        <v>1</v>
      </c>
      <c r="N141" s="7"/>
      <c r="O141" s="7"/>
      <c r="P141" s="31">
        <v>0.71</v>
      </c>
      <c r="Q141" s="7"/>
      <c r="R141" s="7" t="s">
        <v>3614</v>
      </c>
    </row>
    <row r="142" spans="1:18" ht="14.25" customHeight="1" x14ac:dyDescent="0.25">
      <c r="A142" s="1" t="s">
        <v>3569</v>
      </c>
      <c r="B142" s="1" t="s">
        <v>416</v>
      </c>
      <c r="C142" s="7"/>
      <c r="D142" s="1" t="s">
        <v>1989</v>
      </c>
      <c r="E142" s="1" t="s">
        <v>1990</v>
      </c>
      <c r="F142" s="1" t="s">
        <v>2098</v>
      </c>
      <c r="G142" s="1" t="s">
        <v>1929</v>
      </c>
      <c r="H142" s="1"/>
      <c r="I142" s="31">
        <v>0</v>
      </c>
      <c r="J142" s="31">
        <v>100</v>
      </c>
      <c r="K142" s="31">
        <v>0.57999999999999996</v>
      </c>
      <c r="L142" s="34" t="b">
        <v>1</v>
      </c>
      <c r="M142" s="34" t="b">
        <v>1</v>
      </c>
      <c r="N142" s="7"/>
      <c r="O142" s="7"/>
      <c r="P142" s="31">
        <v>0.25</v>
      </c>
      <c r="Q142" s="7"/>
      <c r="R142" s="7" t="s">
        <v>3614</v>
      </c>
    </row>
    <row r="143" spans="1:18" ht="14.25" customHeight="1" x14ac:dyDescent="0.25">
      <c r="A143" s="1" t="s">
        <v>3569</v>
      </c>
      <c r="B143" s="1" t="s">
        <v>416</v>
      </c>
      <c r="C143" s="7"/>
      <c r="D143" s="1" t="s">
        <v>1989</v>
      </c>
      <c r="E143" s="1" t="s">
        <v>2122</v>
      </c>
      <c r="F143" s="1" t="s">
        <v>2098</v>
      </c>
      <c r="G143" s="1" t="s">
        <v>1929</v>
      </c>
      <c r="H143" s="1"/>
      <c r="I143" s="31">
        <v>0</v>
      </c>
      <c r="J143" s="31">
        <v>100</v>
      </c>
      <c r="K143" s="31">
        <v>0.46</v>
      </c>
      <c r="L143" s="34" t="b">
        <v>1</v>
      </c>
      <c r="M143" s="34" t="b">
        <v>1</v>
      </c>
      <c r="N143" s="7"/>
      <c r="O143" s="7"/>
      <c r="P143" s="31">
        <v>0.25</v>
      </c>
      <c r="Q143" s="7"/>
      <c r="R143" s="7" t="s">
        <v>3614</v>
      </c>
    </row>
    <row r="144" spans="1:18" ht="14.25" customHeight="1" x14ac:dyDescent="0.25">
      <c r="A144" s="1" t="s">
        <v>3569</v>
      </c>
      <c r="B144" s="1" t="s">
        <v>417</v>
      </c>
      <c r="C144" s="7"/>
      <c r="D144" s="1" t="s">
        <v>1989</v>
      </c>
      <c r="E144" s="1" t="s">
        <v>2121</v>
      </c>
      <c r="F144" s="1" t="s">
        <v>2098</v>
      </c>
      <c r="G144" s="1" t="s">
        <v>1929</v>
      </c>
      <c r="H144" s="1"/>
      <c r="I144" s="31">
        <v>0</v>
      </c>
      <c r="J144" s="31">
        <v>100</v>
      </c>
      <c r="K144" s="31">
        <v>0.88</v>
      </c>
      <c r="L144" s="34" t="b">
        <v>1</v>
      </c>
      <c r="M144" s="34" t="b">
        <v>1</v>
      </c>
      <c r="N144" s="7"/>
      <c r="O144" s="7"/>
      <c r="P144" s="31">
        <v>0.71</v>
      </c>
      <c r="Q144" s="7"/>
      <c r="R144" s="7" t="s">
        <v>3614</v>
      </c>
    </row>
    <row r="145" spans="1:18" ht="14.25" customHeight="1" x14ac:dyDescent="0.25">
      <c r="A145" s="1" t="s">
        <v>3569</v>
      </c>
      <c r="B145" s="1" t="s">
        <v>417</v>
      </c>
      <c r="C145" s="7"/>
      <c r="D145" s="1" t="s">
        <v>1989</v>
      </c>
      <c r="E145" s="1" t="s">
        <v>1990</v>
      </c>
      <c r="F145" s="1" t="s">
        <v>2098</v>
      </c>
      <c r="G145" s="1" t="s">
        <v>1929</v>
      </c>
      <c r="H145" s="1"/>
      <c r="I145" s="31">
        <v>0</v>
      </c>
      <c r="J145" s="31">
        <v>100</v>
      </c>
      <c r="K145" s="31">
        <v>0.57999999999999996</v>
      </c>
      <c r="L145" s="34" t="b">
        <v>1</v>
      </c>
      <c r="M145" s="34" t="b">
        <v>1</v>
      </c>
      <c r="N145" s="7"/>
      <c r="O145" s="7"/>
      <c r="P145" s="31">
        <v>0.25</v>
      </c>
      <c r="Q145" s="7"/>
      <c r="R145" s="7" t="s">
        <v>3614</v>
      </c>
    </row>
    <row r="146" spans="1:18" ht="14.25" customHeight="1" x14ac:dyDescent="0.25">
      <c r="A146" s="1" t="s">
        <v>3569</v>
      </c>
      <c r="B146" s="1" t="s">
        <v>417</v>
      </c>
      <c r="C146" s="7"/>
      <c r="D146" s="1" t="s">
        <v>1989</v>
      </c>
      <c r="E146" s="1" t="s">
        <v>2122</v>
      </c>
      <c r="F146" s="1" t="s">
        <v>2098</v>
      </c>
      <c r="G146" s="1" t="s">
        <v>1929</v>
      </c>
      <c r="H146" s="1"/>
      <c r="I146" s="31">
        <v>0</v>
      </c>
      <c r="J146" s="31">
        <v>100</v>
      </c>
      <c r="K146" s="31">
        <v>0.46</v>
      </c>
      <c r="L146" s="34" t="b">
        <v>1</v>
      </c>
      <c r="M146" s="34" t="b">
        <v>1</v>
      </c>
      <c r="N146" s="7"/>
      <c r="O146" s="7"/>
      <c r="P146" s="31">
        <v>0.25</v>
      </c>
      <c r="Q146" s="7"/>
      <c r="R146" s="7" t="s">
        <v>3614</v>
      </c>
    </row>
    <row r="147" spans="1:18" ht="14.25" customHeight="1" x14ac:dyDescent="0.25">
      <c r="A147" s="1" t="s">
        <v>3569</v>
      </c>
      <c r="B147" s="1" t="s">
        <v>418</v>
      </c>
      <c r="C147" s="7"/>
      <c r="D147" s="1" t="s">
        <v>1989</v>
      </c>
      <c r="E147" s="1" t="s">
        <v>2121</v>
      </c>
      <c r="F147" s="1" t="s">
        <v>2098</v>
      </c>
      <c r="G147" s="1" t="s">
        <v>1929</v>
      </c>
      <c r="H147" s="1"/>
      <c r="I147" s="31">
        <v>0</v>
      </c>
      <c r="J147" s="31">
        <v>100</v>
      </c>
      <c r="K147" s="31">
        <v>0.88</v>
      </c>
      <c r="L147" s="34" t="b">
        <v>1</v>
      </c>
      <c r="M147" s="34" t="b">
        <v>1</v>
      </c>
      <c r="N147" s="7"/>
      <c r="O147" s="7"/>
      <c r="P147" s="31">
        <v>0.71</v>
      </c>
      <c r="Q147" s="7"/>
      <c r="R147" s="7" t="s">
        <v>3614</v>
      </c>
    </row>
    <row r="148" spans="1:18" ht="14.25" customHeight="1" x14ac:dyDescent="0.25">
      <c r="A148" s="1" t="s">
        <v>3569</v>
      </c>
      <c r="B148" s="1" t="s">
        <v>418</v>
      </c>
      <c r="C148" s="7"/>
      <c r="D148" s="1" t="s">
        <v>1989</v>
      </c>
      <c r="E148" s="1" t="s">
        <v>1990</v>
      </c>
      <c r="F148" s="1" t="s">
        <v>2098</v>
      </c>
      <c r="G148" s="1" t="s">
        <v>1929</v>
      </c>
      <c r="H148" s="1"/>
      <c r="I148" s="31">
        <v>0</v>
      </c>
      <c r="J148" s="31">
        <v>100</v>
      </c>
      <c r="K148" s="31">
        <v>0.57999999999999996</v>
      </c>
      <c r="L148" s="34" t="b">
        <v>1</v>
      </c>
      <c r="M148" s="34" t="b">
        <v>1</v>
      </c>
      <c r="N148" s="7"/>
      <c r="O148" s="7"/>
      <c r="P148" s="31">
        <v>0.25</v>
      </c>
      <c r="Q148" s="7"/>
      <c r="R148" s="7" t="s">
        <v>3614</v>
      </c>
    </row>
    <row r="149" spans="1:18" ht="14.25" customHeight="1" x14ac:dyDescent="0.25">
      <c r="A149" s="1" t="s">
        <v>3569</v>
      </c>
      <c r="B149" s="1" t="s">
        <v>418</v>
      </c>
      <c r="C149" s="7"/>
      <c r="D149" s="1" t="s">
        <v>1989</v>
      </c>
      <c r="E149" s="1" t="s">
        <v>2122</v>
      </c>
      <c r="F149" s="1" t="s">
        <v>2098</v>
      </c>
      <c r="G149" s="1" t="s">
        <v>1929</v>
      </c>
      <c r="H149" s="1"/>
      <c r="I149" s="31">
        <v>0</v>
      </c>
      <c r="J149" s="31">
        <v>100</v>
      </c>
      <c r="K149" s="31">
        <v>0.46</v>
      </c>
      <c r="L149" s="34" t="b">
        <v>1</v>
      </c>
      <c r="M149" s="34" t="b">
        <v>1</v>
      </c>
      <c r="N149" s="7"/>
      <c r="O149" s="7"/>
      <c r="P149" s="31">
        <v>0.25</v>
      </c>
      <c r="Q149" s="7"/>
      <c r="R149" s="7" t="s">
        <v>3614</v>
      </c>
    </row>
    <row r="150" spans="1:18" ht="14.25" customHeight="1" x14ac:dyDescent="0.25">
      <c r="A150" s="1" t="s">
        <v>3569</v>
      </c>
      <c r="B150" s="1" t="s">
        <v>419</v>
      </c>
      <c r="C150" s="7"/>
      <c r="D150" s="1" t="s">
        <v>1989</v>
      </c>
      <c r="E150" s="1" t="s">
        <v>2121</v>
      </c>
      <c r="F150" s="1" t="s">
        <v>2098</v>
      </c>
      <c r="G150" s="1" t="s">
        <v>1929</v>
      </c>
      <c r="H150" s="1"/>
      <c r="I150" s="31">
        <v>0</v>
      </c>
      <c r="J150" s="31">
        <v>100</v>
      </c>
      <c r="K150" s="31">
        <v>0.88</v>
      </c>
      <c r="L150" s="34" t="b">
        <v>1</v>
      </c>
      <c r="M150" s="34" t="b">
        <v>1</v>
      </c>
      <c r="N150" s="7"/>
      <c r="O150" s="7"/>
      <c r="P150" s="31">
        <v>0.71</v>
      </c>
      <c r="Q150" s="7"/>
      <c r="R150" s="7" t="s">
        <v>3614</v>
      </c>
    </row>
    <row r="151" spans="1:18" ht="14.25" customHeight="1" x14ac:dyDescent="0.25">
      <c r="A151" s="1" t="s">
        <v>3569</v>
      </c>
      <c r="B151" s="1" t="s">
        <v>419</v>
      </c>
      <c r="C151" s="7"/>
      <c r="D151" s="1" t="s">
        <v>1989</v>
      </c>
      <c r="E151" s="1" t="s">
        <v>1990</v>
      </c>
      <c r="F151" s="1" t="s">
        <v>2098</v>
      </c>
      <c r="G151" s="1" t="s">
        <v>1929</v>
      </c>
      <c r="H151" s="1"/>
      <c r="I151" s="31">
        <v>0</v>
      </c>
      <c r="J151" s="31">
        <v>100</v>
      </c>
      <c r="K151" s="31">
        <v>0.57999999999999996</v>
      </c>
      <c r="L151" s="34" t="b">
        <v>1</v>
      </c>
      <c r="M151" s="34" t="b">
        <v>1</v>
      </c>
      <c r="N151" s="7"/>
      <c r="O151" s="7"/>
      <c r="P151" s="31">
        <v>0.25</v>
      </c>
      <c r="Q151" s="7"/>
      <c r="R151" s="7" t="s">
        <v>3614</v>
      </c>
    </row>
    <row r="152" spans="1:18" ht="14.25" customHeight="1" x14ac:dyDescent="0.25">
      <c r="A152" s="1" t="s">
        <v>3569</v>
      </c>
      <c r="B152" s="1" t="s">
        <v>419</v>
      </c>
      <c r="C152" s="7"/>
      <c r="D152" s="1" t="s">
        <v>1989</v>
      </c>
      <c r="E152" s="1" t="s">
        <v>2122</v>
      </c>
      <c r="F152" s="1" t="s">
        <v>2098</v>
      </c>
      <c r="G152" s="1" t="s">
        <v>1929</v>
      </c>
      <c r="H152" s="1"/>
      <c r="I152" s="31">
        <v>0</v>
      </c>
      <c r="J152" s="31">
        <v>100</v>
      </c>
      <c r="K152" s="31">
        <v>0.46</v>
      </c>
      <c r="L152" s="34" t="b">
        <v>1</v>
      </c>
      <c r="M152" s="34" t="b">
        <v>1</v>
      </c>
      <c r="N152" s="7"/>
      <c r="O152" s="7"/>
      <c r="P152" s="31">
        <v>0.25</v>
      </c>
      <c r="Q152" s="7"/>
      <c r="R152" s="7" t="s">
        <v>3614</v>
      </c>
    </row>
    <row r="153" spans="1:18" ht="14.25" customHeight="1" x14ac:dyDescent="0.25">
      <c r="A153" s="1" t="s">
        <v>3569</v>
      </c>
      <c r="B153" s="1" t="s">
        <v>420</v>
      </c>
      <c r="C153" s="7"/>
      <c r="D153" s="1" t="s">
        <v>1989</v>
      </c>
      <c r="E153" s="1" t="s">
        <v>2121</v>
      </c>
      <c r="F153" s="1" t="s">
        <v>2098</v>
      </c>
      <c r="G153" s="1" t="s">
        <v>1929</v>
      </c>
      <c r="H153" s="1"/>
      <c r="I153" s="31">
        <v>0</v>
      </c>
      <c r="J153" s="31">
        <v>100</v>
      </c>
      <c r="K153" s="31">
        <v>0.88</v>
      </c>
      <c r="L153" s="34" t="b">
        <v>1</v>
      </c>
      <c r="M153" s="34" t="b">
        <v>1</v>
      </c>
      <c r="N153" s="7"/>
      <c r="O153" s="7"/>
      <c r="P153" s="31">
        <v>0.71</v>
      </c>
      <c r="Q153" s="7"/>
      <c r="R153" s="7" t="s">
        <v>3614</v>
      </c>
    </row>
    <row r="154" spans="1:18" ht="14.25" customHeight="1" x14ac:dyDescent="0.25">
      <c r="A154" s="1" t="s">
        <v>3569</v>
      </c>
      <c r="B154" s="1" t="s">
        <v>420</v>
      </c>
      <c r="C154" s="7"/>
      <c r="D154" s="1" t="s">
        <v>1989</v>
      </c>
      <c r="E154" s="1" t="s">
        <v>1990</v>
      </c>
      <c r="F154" s="1" t="s">
        <v>2098</v>
      </c>
      <c r="G154" s="1" t="s">
        <v>1929</v>
      </c>
      <c r="H154" s="1"/>
      <c r="I154" s="31">
        <v>0</v>
      </c>
      <c r="J154" s="31">
        <v>100</v>
      </c>
      <c r="K154" s="31">
        <v>0.57999999999999996</v>
      </c>
      <c r="L154" s="34" t="b">
        <v>1</v>
      </c>
      <c r="M154" s="34" t="b">
        <v>1</v>
      </c>
      <c r="N154" s="7"/>
      <c r="O154" s="7"/>
      <c r="P154" s="31">
        <v>0.25</v>
      </c>
      <c r="Q154" s="7"/>
      <c r="R154" s="7" t="s">
        <v>3614</v>
      </c>
    </row>
    <row r="155" spans="1:18" ht="14.25" customHeight="1" x14ac:dyDescent="0.25">
      <c r="A155" s="1" t="s">
        <v>3569</v>
      </c>
      <c r="B155" s="1" t="s">
        <v>420</v>
      </c>
      <c r="C155" s="7"/>
      <c r="D155" s="1" t="s">
        <v>1989</v>
      </c>
      <c r="E155" s="1" t="s">
        <v>2122</v>
      </c>
      <c r="F155" s="1" t="s">
        <v>2098</v>
      </c>
      <c r="G155" s="1" t="s">
        <v>1929</v>
      </c>
      <c r="H155" s="1"/>
      <c r="I155" s="31">
        <v>0</v>
      </c>
      <c r="J155" s="31">
        <v>100</v>
      </c>
      <c r="K155" s="31">
        <v>0.46</v>
      </c>
      <c r="L155" s="34" t="b">
        <v>1</v>
      </c>
      <c r="M155" s="34" t="b">
        <v>1</v>
      </c>
      <c r="N155" s="7"/>
      <c r="O155" s="7"/>
      <c r="P155" s="31">
        <v>0.25</v>
      </c>
      <c r="Q155" s="7"/>
      <c r="R155" s="7" t="s">
        <v>3614</v>
      </c>
    </row>
    <row r="156" spans="1:18" ht="14.25" customHeight="1" x14ac:dyDescent="0.25">
      <c r="A156" s="1" t="s">
        <v>3569</v>
      </c>
      <c r="B156" s="1" t="s">
        <v>421</v>
      </c>
      <c r="C156" s="7"/>
      <c r="D156" s="1" t="s">
        <v>1989</v>
      </c>
      <c r="E156" s="1" t="s">
        <v>2121</v>
      </c>
      <c r="F156" s="1" t="s">
        <v>2098</v>
      </c>
      <c r="G156" s="1" t="s">
        <v>1929</v>
      </c>
      <c r="H156" s="1"/>
      <c r="I156" s="31">
        <v>0</v>
      </c>
      <c r="J156" s="31">
        <v>100</v>
      </c>
      <c r="K156" s="31">
        <v>0.88</v>
      </c>
      <c r="L156" s="39" t="b">
        <v>1</v>
      </c>
      <c r="M156" s="34" t="b">
        <v>1</v>
      </c>
      <c r="N156" s="7"/>
      <c r="O156" s="7"/>
      <c r="P156" s="31">
        <v>0.71</v>
      </c>
      <c r="Q156" s="7"/>
      <c r="R156" s="7" t="s">
        <v>3614</v>
      </c>
    </row>
    <row r="157" spans="1:18" ht="14.25" customHeight="1" x14ac:dyDescent="0.25">
      <c r="A157" s="1" t="s">
        <v>3569</v>
      </c>
      <c r="B157" s="1" t="s">
        <v>421</v>
      </c>
      <c r="C157" s="7"/>
      <c r="D157" s="1" t="s">
        <v>1989</v>
      </c>
      <c r="E157" s="1" t="s">
        <v>1990</v>
      </c>
      <c r="F157" s="1" t="s">
        <v>2098</v>
      </c>
      <c r="G157" s="1" t="s">
        <v>1929</v>
      </c>
      <c r="H157" s="1"/>
      <c r="I157" s="31">
        <v>0</v>
      </c>
      <c r="J157" s="31">
        <v>100</v>
      </c>
      <c r="K157" s="31">
        <v>0.57999999999999996</v>
      </c>
      <c r="L157" s="39" t="b">
        <v>1</v>
      </c>
      <c r="M157" s="34" t="b">
        <v>1</v>
      </c>
      <c r="N157" s="7"/>
      <c r="O157" s="7"/>
      <c r="P157" s="31">
        <v>0.25</v>
      </c>
      <c r="Q157" s="7"/>
      <c r="R157" s="7" t="s">
        <v>3614</v>
      </c>
    </row>
    <row r="158" spans="1:18" ht="14.25" customHeight="1" x14ac:dyDescent="0.25">
      <c r="A158" s="1" t="s">
        <v>3569</v>
      </c>
      <c r="B158" s="1" t="s">
        <v>421</v>
      </c>
      <c r="C158" s="7"/>
      <c r="D158" s="1" t="s">
        <v>1989</v>
      </c>
      <c r="E158" s="1" t="s">
        <v>2122</v>
      </c>
      <c r="F158" s="1" t="s">
        <v>2098</v>
      </c>
      <c r="G158" s="1" t="s">
        <v>1929</v>
      </c>
      <c r="H158" s="1"/>
      <c r="I158" s="31">
        <v>0</v>
      </c>
      <c r="J158" s="31">
        <v>100</v>
      </c>
      <c r="K158" s="31">
        <v>0.46</v>
      </c>
      <c r="L158" s="39" t="b">
        <v>1</v>
      </c>
      <c r="M158" s="34" t="b">
        <v>1</v>
      </c>
      <c r="N158" s="7"/>
      <c r="O158" s="7"/>
      <c r="P158" s="31">
        <v>0.25</v>
      </c>
      <c r="Q158" s="7"/>
      <c r="R158" s="7" t="s">
        <v>3614</v>
      </c>
    </row>
    <row r="159" spans="1:18" ht="14.25" customHeight="1" x14ac:dyDescent="0.25">
      <c r="A159" s="1" t="s">
        <v>3569</v>
      </c>
      <c r="B159" s="1" t="s">
        <v>422</v>
      </c>
      <c r="C159" s="7"/>
      <c r="D159" s="1" t="s">
        <v>1989</v>
      </c>
      <c r="E159" s="1" t="s">
        <v>2121</v>
      </c>
      <c r="F159" s="1" t="s">
        <v>2098</v>
      </c>
      <c r="G159" s="1" t="s">
        <v>1929</v>
      </c>
      <c r="H159" s="1"/>
      <c r="I159" s="31">
        <v>0</v>
      </c>
      <c r="J159" s="31">
        <v>100</v>
      </c>
      <c r="K159" s="31">
        <v>0.88</v>
      </c>
      <c r="L159" s="34" t="b">
        <v>1</v>
      </c>
      <c r="M159" s="34" t="b">
        <v>1</v>
      </c>
      <c r="N159" s="7"/>
      <c r="O159" s="7"/>
      <c r="P159" s="31">
        <v>0.71</v>
      </c>
      <c r="Q159" s="7"/>
      <c r="R159" s="7" t="s">
        <v>3614</v>
      </c>
    </row>
    <row r="160" spans="1:18" ht="14.25" customHeight="1" x14ac:dyDescent="0.25">
      <c r="A160" s="1" t="s">
        <v>3569</v>
      </c>
      <c r="B160" s="1" t="s">
        <v>422</v>
      </c>
      <c r="C160" s="7"/>
      <c r="D160" s="1" t="s">
        <v>1989</v>
      </c>
      <c r="E160" s="1" t="s">
        <v>1990</v>
      </c>
      <c r="F160" s="1" t="s">
        <v>2098</v>
      </c>
      <c r="G160" s="1" t="s">
        <v>1929</v>
      </c>
      <c r="H160" s="1"/>
      <c r="I160" s="31">
        <v>0</v>
      </c>
      <c r="J160" s="31">
        <v>100</v>
      </c>
      <c r="K160" s="31">
        <v>0.57999999999999996</v>
      </c>
      <c r="L160" s="34" t="b">
        <v>1</v>
      </c>
      <c r="M160" s="34" t="b">
        <v>1</v>
      </c>
      <c r="N160" s="7"/>
      <c r="O160" s="7"/>
      <c r="P160" s="31">
        <v>0.25</v>
      </c>
      <c r="Q160" s="7"/>
      <c r="R160" s="7" t="s">
        <v>3614</v>
      </c>
    </row>
    <row r="161" spans="1:18" ht="14.25" customHeight="1" x14ac:dyDescent="0.25">
      <c r="A161" s="1" t="s">
        <v>3569</v>
      </c>
      <c r="B161" s="1" t="s">
        <v>422</v>
      </c>
      <c r="C161" s="7"/>
      <c r="D161" s="1" t="s">
        <v>1989</v>
      </c>
      <c r="E161" s="1" t="s">
        <v>2122</v>
      </c>
      <c r="F161" s="1" t="s">
        <v>2098</v>
      </c>
      <c r="G161" s="1" t="s">
        <v>1929</v>
      </c>
      <c r="H161" s="1"/>
      <c r="I161" s="31">
        <v>0</v>
      </c>
      <c r="J161" s="31">
        <v>100</v>
      </c>
      <c r="K161" s="31">
        <v>0.46</v>
      </c>
      <c r="L161" s="34" t="b">
        <v>1</v>
      </c>
      <c r="M161" s="34" t="b">
        <v>1</v>
      </c>
      <c r="N161" s="7"/>
      <c r="O161" s="7"/>
      <c r="P161" s="31">
        <v>0.25</v>
      </c>
      <c r="Q161" s="7"/>
      <c r="R161" s="7" t="s">
        <v>3614</v>
      </c>
    </row>
    <row r="162" spans="1:18" ht="14.25" customHeight="1" x14ac:dyDescent="0.25">
      <c r="A162" s="1" t="s">
        <v>3569</v>
      </c>
      <c r="B162" s="1" t="s">
        <v>423</v>
      </c>
      <c r="C162" s="7"/>
      <c r="D162" s="1" t="s">
        <v>1989</v>
      </c>
      <c r="E162" s="1" t="s">
        <v>2121</v>
      </c>
      <c r="F162" s="1" t="s">
        <v>2098</v>
      </c>
      <c r="G162" s="1" t="s">
        <v>1929</v>
      </c>
      <c r="H162" s="1"/>
      <c r="I162" s="31">
        <v>0</v>
      </c>
      <c r="J162" s="31">
        <v>100</v>
      </c>
      <c r="K162" s="31">
        <v>0.88</v>
      </c>
      <c r="L162" s="34" t="b">
        <v>1</v>
      </c>
      <c r="M162" s="34" t="b">
        <v>1</v>
      </c>
      <c r="N162" s="7"/>
      <c r="O162" s="7"/>
      <c r="P162" s="31">
        <v>0.71</v>
      </c>
      <c r="Q162" s="7"/>
      <c r="R162" s="7" t="s">
        <v>3614</v>
      </c>
    </row>
    <row r="163" spans="1:18" ht="14.25" customHeight="1" x14ac:dyDescent="0.25">
      <c r="A163" s="1" t="s">
        <v>3569</v>
      </c>
      <c r="B163" s="1" t="s">
        <v>423</v>
      </c>
      <c r="C163" s="7"/>
      <c r="D163" s="1" t="s">
        <v>1989</v>
      </c>
      <c r="E163" s="1" t="s">
        <v>1990</v>
      </c>
      <c r="F163" s="1" t="s">
        <v>2098</v>
      </c>
      <c r="G163" s="1" t="s">
        <v>1929</v>
      </c>
      <c r="H163" s="1"/>
      <c r="I163" s="31">
        <v>0</v>
      </c>
      <c r="J163" s="31">
        <v>100</v>
      </c>
      <c r="K163" s="31">
        <v>0.57999999999999996</v>
      </c>
      <c r="L163" s="34" t="b">
        <v>1</v>
      </c>
      <c r="M163" s="34" t="b">
        <v>1</v>
      </c>
      <c r="N163" s="7"/>
      <c r="O163" s="7"/>
      <c r="P163" s="31">
        <v>0.25</v>
      </c>
      <c r="Q163" s="7"/>
      <c r="R163" s="7" t="s">
        <v>3614</v>
      </c>
    </row>
    <row r="164" spans="1:18" ht="14.25" customHeight="1" x14ac:dyDescent="0.25">
      <c r="A164" s="1" t="s">
        <v>3569</v>
      </c>
      <c r="B164" s="1" t="s">
        <v>423</v>
      </c>
      <c r="C164" s="7"/>
      <c r="D164" s="1" t="s">
        <v>1989</v>
      </c>
      <c r="E164" s="1" t="s">
        <v>2122</v>
      </c>
      <c r="F164" s="1" t="s">
        <v>2098</v>
      </c>
      <c r="G164" s="1" t="s">
        <v>1929</v>
      </c>
      <c r="H164" s="1"/>
      <c r="I164" s="31">
        <v>0</v>
      </c>
      <c r="J164" s="31">
        <v>100</v>
      </c>
      <c r="K164" s="31">
        <v>0.46</v>
      </c>
      <c r="L164" s="34" t="b">
        <v>1</v>
      </c>
      <c r="M164" s="34" t="b">
        <v>1</v>
      </c>
      <c r="N164" s="7"/>
      <c r="O164" s="7"/>
      <c r="P164" s="31">
        <v>0.25</v>
      </c>
      <c r="Q164" s="7"/>
      <c r="R164" s="7" t="s">
        <v>3614</v>
      </c>
    </row>
    <row r="165" spans="1:18" ht="14.25" customHeight="1" x14ac:dyDescent="0.25">
      <c r="A165" s="1" t="s">
        <v>3569</v>
      </c>
      <c r="B165" s="1" t="s">
        <v>424</v>
      </c>
      <c r="C165" s="7"/>
      <c r="D165" s="1" t="s">
        <v>1989</v>
      </c>
      <c r="E165" s="1" t="s">
        <v>2121</v>
      </c>
      <c r="F165" s="1" t="s">
        <v>2098</v>
      </c>
      <c r="G165" s="1" t="s">
        <v>1929</v>
      </c>
      <c r="H165" s="1"/>
      <c r="I165" s="31">
        <v>0</v>
      </c>
      <c r="J165" s="31">
        <v>100</v>
      </c>
      <c r="K165" s="31">
        <v>0.88</v>
      </c>
      <c r="L165" s="34" t="b">
        <v>1</v>
      </c>
      <c r="M165" s="34" t="b">
        <v>1</v>
      </c>
      <c r="N165" s="7"/>
      <c r="O165" s="7"/>
      <c r="P165" s="31">
        <v>0.71</v>
      </c>
      <c r="Q165" s="7"/>
      <c r="R165" s="7" t="s">
        <v>3614</v>
      </c>
    </row>
    <row r="166" spans="1:18" ht="14.25" customHeight="1" x14ac:dyDescent="0.25">
      <c r="A166" s="1" t="s">
        <v>3569</v>
      </c>
      <c r="B166" s="1" t="s">
        <v>424</v>
      </c>
      <c r="C166" s="7"/>
      <c r="D166" s="1" t="s">
        <v>1989</v>
      </c>
      <c r="E166" s="1" t="s">
        <v>1990</v>
      </c>
      <c r="F166" s="1" t="s">
        <v>2098</v>
      </c>
      <c r="G166" s="1" t="s">
        <v>1929</v>
      </c>
      <c r="H166" s="1"/>
      <c r="I166" s="31">
        <v>0</v>
      </c>
      <c r="J166" s="31">
        <v>100</v>
      </c>
      <c r="K166" s="31">
        <v>0.57999999999999996</v>
      </c>
      <c r="L166" s="34" t="b">
        <v>1</v>
      </c>
      <c r="M166" s="34" t="b">
        <v>1</v>
      </c>
      <c r="N166" s="7"/>
      <c r="O166" s="7"/>
      <c r="P166" s="31">
        <v>0.25</v>
      </c>
      <c r="Q166" s="7"/>
      <c r="R166" s="7" t="s">
        <v>3614</v>
      </c>
    </row>
    <row r="167" spans="1:18" ht="14.25" customHeight="1" x14ac:dyDescent="0.25">
      <c r="A167" s="1" t="s">
        <v>3569</v>
      </c>
      <c r="B167" s="1" t="s">
        <v>424</v>
      </c>
      <c r="C167" s="7"/>
      <c r="D167" s="1" t="s">
        <v>1989</v>
      </c>
      <c r="E167" s="1" t="s">
        <v>2122</v>
      </c>
      <c r="F167" s="1" t="s">
        <v>2098</v>
      </c>
      <c r="G167" s="1" t="s">
        <v>1929</v>
      </c>
      <c r="H167" s="1"/>
      <c r="I167" s="31">
        <v>0</v>
      </c>
      <c r="J167" s="31">
        <v>100</v>
      </c>
      <c r="K167" s="31">
        <v>0.46</v>
      </c>
      <c r="L167" s="34" t="b">
        <v>1</v>
      </c>
      <c r="M167" s="34" t="b">
        <v>1</v>
      </c>
      <c r="N167" s="7"/>
      <c r="O167" s="7"/>
      <c r="P167" s="31">
        <v>0.25</v>
      </c>
      <c r="Q167" s="7"/>
      <c r="R167" s="7" t="s">
        <v>3614</v>
      </c>
    </row>
    <row r="168" spans="1:18" ht="14.25" customHeight="1" x14ac:dyDescent="0.25">
      <c r="A168" s="1" t="s">
        <v>3569</v>
      </c>
      <c r="B168" s="1" t="s">
        <v>425</v>
      </c>
      <c r="C168" s="7"/>
      <c r="D168" s="1" t="s">
        <v>1989</v>
      </c>
      <c r="E168" s="1" t="s">
        <v>2121</v>
      </c>
      <c r="F168" s="1" t="s">
        <v>2098</v>
      </c>
      <c r="G168" s="1" t="s">
        <v>1929</v>
      </c>
      <c r="H168" s="1"/>
      <c r="I168" s="31">
        <v>0</v>
      </c>
      <c r="J168" s="31">
        <v>100</v>
      </c>
      <c r="K168" s="31">
        <v>0.88</v>
      </c>
      <c r="L168" s="34" t="b">
        <v>1</v>
      </c>
      <c r="M168" s="34" t="b">
        <v>1</v>
      </c>
      <c r="N168" s="7"/>
      <c r="O168" s="7"/>
      <c r="P168" s="31">
        <v>0.71</v>
      </c>
      <c r="Q168" s="7"/>
      <c r="R168" s="7" t="s">
        <v>3614</v>
      </c>
    </row>
    <row r="169" spans="1:18" ht="14.25" customHeight="1" x14ac:dyDescent="0.25">
      <c r="A169" s="1" t="s">
        <v>3569</v>
      </c>
      <c r="B169" s="1" t="s">
        <v>425</v>
      </c>
      <c r="C169" s="7"/>
      <c r="D169" s="1" t="s">
        <v>1989</v>
      </c>
      <c r="E169" s="1" t="s">
        <v>1990</v>
      </c>
      <c r="F169" s="1" t="s">
        <v>2098</v>
      </c>
      <c r="G169" s="1" t="s">
        <v>1929</v>
      </c>
      <c r="H169" s="1"/>
      <c r="I169" s="31">
        <v>0</v>
      </c>
      <c r="J169" s="31">
        <v>100</v>
      </c>
      <c r="K169" s="31">
        <v>0.57999999999999996</v>
      </c>
      <c r="L169" s="34" t="b">
        <v>1</v>
      </c>
      <c r="M169" s="34" t="b">
        <v>1</v>
      </c>
      <c r="N169" s="7"/>
      <c r="O169" s="7"/>
      <c r="P169" s="31">
        <v>0.25</v>
      </c>
      <c r="Q169" s="7"/>
      <c r="R169" s="7" t="s">
        <v>3614</v>
      </c>
    </row>
    <row r="170" spans="1:18" ht="14.25" customHeight="1" x14ac:dyDescent="0.25">
      <c r="A170" s="1" t="s">
        <v>3569</v>
      </c>
      <c r="B170" s="1" t="s">
        <v>425</v>
      </c>
      <c r="C170" s="7"/>
      <c r="D170" s="1" t="s">
        <v>1989</v>
      </c>
      <c r="E170" s="1" t="s">
        <v>2122</v>
      </c>
      <c r="F170" s="1" t="s">
        <v>2098</v>
      </c>
      <c r="G170" s="1" t="s">
        <v>1929</v>
      </c>
      <c r="H170" s="1"/>
      <c r="I170" s="31">
        <v>0</v>
      </c>
      <c r="J170" s="31">
        <v>100</v>
      </c>
      <c r="K170" s="31">
        <v>0.46</v>
      </c>
      <c r="L170" s="34" t="b">
        <v>1</v>
      </c>
      <c r="M170" s="34" t="b">
        <v>1</v>
      </c>
      <c r="N170" s="7"/>
      <c r="O170" s="7"/>
      <c r="P170" s="31">
        <v>0.25</v>
      </c>
      <c r="Q170" s="7"/>
      <c r="R170" s="7" t="s">
        <v>3614</v>
      </c>
    </row>
    <row r="171" spans="1:18" ht="14.25" customHeight="1" x14ac:dyDescent="0.25">
      <c r="A171" s="1" t="s">
        <v>3569</v>
      </c>
      <c r="B171" s="1" t="s">
        <v>426</v>
      </c>
      <c r="C171" s="7"/>
      <c r="D171" s="1" t="s">
        <v>1989</v>
      </c>
      <c r="E171" s="1" t="s">
        <v>2121</v>
      </c>
      <c r="F171" s="1" t="s">
        <v>2098</v>
      </c>
      <c r="G171" s="1" t="s">
        <v>1929</v>
      </c>
      <c r="H171" s="1"/>
      <c r="I171" s="31">
        <v>0</v>
      </c>
      <c r="J171" s="31">
        <v>100</v>
      </c>
      <c r="K171" s="31">
        <v>0.88</v>
      </c>
      <c r="L171" s="34" t="b">
        <v>1</v>
      </c>
      <c r="M171" s="34" t="b">
        <v>1</v>
      </c>
      <c r="N171" s="7"/>
      <c r="O171" s="7"/>
      <c r="P171" s="31">
        <v>0.71</v>
      </c>
      <c r="Q171" s="7"/>
      <c r="R171" s="7" t="s">
        <v>3614</v>
      </c>
    </row>
    <row r="172" spans="1:18" ht="14.25" customHeight="1" x14ac:dyDescent="0.25">
      <c r="A172" s="1" t="s">
        <v>3569</v>
      </c>
      <c r="B172" s="1" t="s">
        <v>426</v>
      </c>
      <c r="C172" s="7"/>
      <c r="D172" s="1" t="s">
        <v>1989</v>
      </c>
      <c r="E172" s="1" t="s">
        <v>1990</v>
      </c>
      <c r="F172" s="1" t="s">
        <v>2098</v>
      </c>
      <c r="G172" s="1" t="s">
        <v>1929</v>
      </c>
      <c r="H172" s="1"/>
      <c r="I172" s="31">
        <v>0</v>
      </c>
      <c r="J172" s="31">
        <v>100</v>
      </c>
      <c r="K172" s="31">
        <v>0.57999999999999996</v>
      </c>
      <c r="L172" s="34" t="b">
        <v>1</v>
      </c>
      <c r="M172" s="34" t="b">
        <v>1</v>
      </c>
      <c r="N172" s="7"/>
      <c r="O172" s="7"/>
      <c r="P172" s="31">
        <v>0.25</v>
      </c>
      <c r="Q172" s="7"/>
      <c r="R172" s="7" t="s">
        <v>3614</v>
      </c>
    </row>
    <row r="173" spans="1:18" ht="14.25" customHeight="1" x14ac:dyDescent="0.25">
      <c r="A173" s="1" t="s">
        <v>3569</v>
      </c>
      <c r="B173" s="1" t="s">
        <v>426</v>
      </c>
      <c r="C173" s="7"/>
      <c r="D173" s="1" t="s">
        <v>1989</v>
      </c>
      <c r="E173" s="1" t="s">
        <v>2122</v>
      </c>
      <c r="F173" s="1" t="s">
        <v>2098</v>
      </c>
      <c r="G173" s="1" t="s">
        <v>1929</v>
      </c>
      <c r="H173" s="1"/>
      <c r="I173" s="31">
        <v>0</v>
      </c>
      <c r="J173" s="31">
        <v>100</v>
      </c>
      <c r="K173" s="31">
        <v>0.46</v>
      </c>
      <c r="L173" s="34" t="b">
        <v>1</v>
      </c>
      <c r="M173" s="34" t="b">
        <v>1</v>
      </c>
      <c r="N173" s="7"/>
      <c r="O173" s="7"/>
      <c r="P173" s="31">
        <v>0.25</v>
      </c>
      <c r="Q173" s="7"/>
      <c r="R173" s="7" t="s">
        <v>3614</v>
      </c>
    </row>
    <row r="174" spans="1:18" ht="14.25" customHeight="1" x14ac:dyDescent="0.25">
      <c r="A174" s="1" t="s">
        <v>3569</v>
      </c>
      <c r="B174" s="1" t="s">
        <v>427</v>
      </c>
      <c r="C174" s="7"/>
      <c r="D174" s="1" t="s">
        <v>1989</v>
      </c>
      <c r="E174" s="1" t="s">
        <v>2121</v>
      </c>
      <c r="F174" s="1" t="s">
        <v>2098</v>
      </c>
      <c r="G174" s="1" t="s">
        <v>1929</v>
      </c>
      <c r="H174" s="1"/>
      <c r="I174" s="31">
        <v>0</v>
      </c>
      <c r="J174" s="31">
        <v>100</v>
      </c>
      <c r="K174" s="31">
        <v>0.88</v>
      </c>
      <c r="L174" s="34" t="b">
        <v>1</v>
      </c>
      <c r="M174" s="34" t="b">
        <v>1</v>
      </c>
      <c r="N174" s="7"/>
      <c r="O174" s="7"/>
      <c r="P174" s="31">
        <v>0.71</v>
      </c>
      <c r="Q174" s="7"/>
      <c r="R174" s="7" t="s">
        <v>3614</v>
      </c>
    </row>
    <row r="175" spans="1:18" ht="14.25" customHeight="1" x14ac:dyDescent="0.25">
      <c r="A175" s="1" t="s">
        <v>3569</v>
      </c>
      <c r="B175" s="1" t="s">
        <v>427</v>
      </c>
      <c r="C175" s="7"/>
      <c r="D175" s="1" t="s">
        <v>1989</v>
      </c>
      <c r="E175" s="1" t="s">
        <v>1990</v>
      </c>
      <c r="F175" s="1" t="s">
        <v>2098</v>
      </c>
      <c r="G175" s="1" t="s">
        <v>1929</v>
      </c>
      <c r="H175" s="1"/>
      <c r="I175" s="31">
        <v>0</v>
      </c>
      <c r="J175" s="31">
        <v>100</v>
      </c>
      <c r="K175" s="31">
        <v>0.57999999999999996</v>
      </c>
      <c r="L175" s="34" t="b">
        <v>1</v>
      </c>
      <c r="M175" s="34" t="b">
        <v>1</v>
      </c>
      <c r="N175" s="7"/>
      <c r="O175" s="7"/>
      <c r="P175" s="31">
        <v>0.25</v>
      </c>
      <c r="Q175" s="7"/>
      <c r="R175" s="7" t="s">
        <v>3614</v>
      </c>
    </row>
    <row r="176" spans="1:18" ht="14.25" customHeight="1" x14ac:dyDescent="0.25">
      <c r="A176" s="1" t="s">
        <v>3569</v>
      </c>
      <c r="B176" s="1" t="s">
        <v>427</v>
      </c>
      <c r="C176" s="7"/>
      <c r="D176" s="1" t="s">
        <v>1989</v>
      </c>
      <c r="E176" s="1" t="s">
        <v>2122</v>
      </c>
      <c r="F176" s="1" t="s">
        <v>2098</v>
      </c>
      <c r="G176" s="1" t="s">
        <v>1929</v>
      </c>
      <c r="H176" s="1"/>
      <c r="I176" s="31">
        <v>0</v>
      </c>
      <c r="J176" s="31">
        <v>100</v>
      </c>
      <c r="K176" s="31">
        <v>0.46</v>
      </c>
      <c r="L176" s="34" t="b">
        <v>1</v>
      </c>
      <c r="M176" s="34" t="b">
        <v>1</v>
      </c>
      <c r="N176" s="7"/>
      <c r="O176" s="7"/>
      <c r="P176" s="31">
        <v>0.25</v>
      </c>
      <c r="Q176" s="7"/>
      <c r="R176" s="7" t="s">
        <v>3614</v>
      </c>
    </row>
    <row r="177" spans="1:18" ht="14.25" customHeight="1" x14ac:dyDescent="0.25">
      <c r="A177" s="1" t="s">
        <v>3569</v>
      </c>
      <c r="B177" s="1" t="s">
        <v>428</v>
      </c>
      <c r="C177" s="7"/>
      <c r="D177" s="1" t="s">
        <v>1989</v>
      </c>
      <c r="E177" s="1" t="s">
        <v>2121</v>
      </c>
      <c r="F177" s="1" t="s">
        <v>2098</v>
      </c>
      <c r="G177" s="1" t="s">
        <v>1929</v>
      </c>
      <c r="H177" s="1"/>
      <c r="I177" s="31">
        <v>0</v>
      </c>
      <c r="J177" s="31">
        <v>100</v>
      </c>
      <c r="K177" s="31">
        <v>0.88</v>
      </c>
      <c r="L177" s="34" t="b">
        <v>1</v>
      </c>
      <c r="M177" s="34" t="b">
        <v>1</v>
      </c>
      <c r="N177" s="7"/>
      <c r="O177" s="7"/>
      <c r="P177" s="31">
        <v>0.71</v>
      </c>
      <c r="Q177" s="7"/>
      <c r="R177" s="7" t="s">
        <v>3614</v>
      </c>
    </row>
    <row r="178" spans="1:18" ht="14.25" customHeight="1" x14ac:dyDescent="0.25">
      <c r="A178" s="1" t="s">
        <v>3569</v>
      </c>
      <c r="B178" s="1" t="s">
        <v>428</v>
      </c>
      <c r="C178" s="7"/>
      <c r="D178" s="1" t="s">
        <v>1989</v>
      </c>
      <c r="E178" s="1" t="s">
        <v>1990</v>
      </c>
      <c r="F178" s="1" t="s">
        <v>2098</v>
      </c>
      <c r="G178" s="1" t="s">
        <v>1929</v>
      </c>
      <c r="H178" s="1"/>
      <c r="I178" s="31">
        <v>0</v>
      </c>
      <c r="J178" s="31">
        <v>100</v>
      </c>
      <c r="K178" s="31">
        <v>0.57999999999999996</v>
      </c>
      <c r="L178" s="34" t="b">
        <v>1</v>
      </c>
      <c r="M178" s="34" t="b">
        <v>1</v>
      </c>
      <c r="N178" s="7"/>
      <c r="O178" s="7"/>
      <c r="P178" s="31">
        <v>0.25</v>
      </c>
      <c r="Q178" s="7"/>
      <c r="R178" s="7" t="s">
        <v>3614</v>
      </c>
    </row>
    <row r="179" spans="1:18" ht="14.25" customHeight="1" x14ac:dyDescent="0.25">
      <c r="A179" s="1" t="s">
        <v>3569</v>
      </c>
      <c r="B179" s="1" t="s">
        <v>428</v>
      </c>
      <c r="C179" s="7"/>
      <c r="D179" s="1" t="s">
        <v>1989</v>
      </c>
      <c r="E179" s="1" t="s">
        <v>2122</v>
      </c>
      <c r="F179" s="1" t="s">
        <v>2098</v>
      </c>
      <c r="G179" s="1" t="s">
        <v>1929</v>
      </c>
      <c r="H179" s="1"/>
      <c r="I179" s="31">
        <v>0</v>
      </c>
      <c r="J179" s="31">
        <v>100</v>
      </c>
      <c r="K179" s="31">
        <v>0.46</v>
      </c>
      <c r="L179" s="34" t="b">
        <v>1</v>
      </c>
      <c r="M179" s="34" t="b">
        <v>1</v>
      </c>
      <c r="N179" s="7"/>
      <c r="O179" s="7"/>
      <c r="P179" s="31">
        <v>0.25</v>
      </c>
      <c r="Q179" s="7"/>
      <c r="R179" s="7" t="s">
        <v>3614</v>
      </c>
    </row>
    <row r="180" spans="1:18" ht="14.25" customHeight="1" x14ac:dyDescent="0.25">
      <c r="A180" s="1" t="s">
        <v>3569</v>
      </c>
      <c r="B180" s="1" t="s">
        <v>109</v>
      </c>
      <c r="C180" s="7"/>
      <c r="D180" s="1" t="s">
        <v>1770</v>
      </c>
      <c r="E180" s="1" t="s">
        <v>1774</v>
      </c>
      <c r="F180" s="1" t="s">
        <v>2091</v>
      </c>
      <c r="G180" s="1" t="s">
        <v>1773</v>
      </c>
      <c r="H180" s="1"/>
      <c r="I180" s="7"/>
      <c r="J180" s="7"/>
      <c r="K180" s="1">
        <v>7.0000000000000007E-2</v>
      </c>
      <c r="L180" s="34" t="b">
        <v>0</v>
      </c>
      <c r="M180" s="34" t="b">
        <v>1</v>
      </c>
      <c r="N180" s="7"/>
      <c r="O180" s="7"/>
      <c r="P180" s="31"/>
      <c r="Q180" s="7"/>
      <c r="R180" s="1" t="s">
        <v>2119</v>
      </c>
    </row>
    <row r="181" spans="1:18" ht="14.25" customHeight="1" x14ac:dyDescent="0.25">
      <c r="A181" s="1" t="s">
        <v>3569</v>
      </c>
      <c r="B181" s="1" t="s">
        <v>109</v>
      </c>
      <c r="C181" s="7"/>
      <c r="D181" s="1" t="s">
        <v>1770</v>
      </c>
      <c r="E181" s="1" t="s">
        <v>2093</v>
      </c>
      <c r="F181" s="1" t="s">
        <v>2091</v>
      </c>
      <c r="G181" s="1" t="s">
        <v>1769</v>
      </c>
      <c r="H181" s="1"/>
      <c r="I181" s="7"/>
      <c r="J181" s="7"/>
      <c r="K181" s="1">
        <v>1.45</v>
      </c>
      <c r="L181" s="34" t="b">
        <v>0</v>
      </c>
      <c r="M181" s="34" t="b">
        <v>1</v>
      </c>
      <c r="N181" s="7"/>
      <c r="O181" s="7"/>
      <c r="P181" s="31"/>
      <c r="Q181" s="7"/>
      <c r="R181" s="1" t="s">
        <v>2119</v>
      </c>
    </row>
    <row r="182" spans="1:18" ht="14.25" customHeight="1" x14ac:dyDescent="0.25">
      <c r="A182" s="1" t="s">
        <v>3569</v>
      </c>
      <c r="B182" s="1" t="s">
        <v>109</v>
      </c>
      <c r="C182" s="7"/>
      <c r="D182" s="1" t="s">
        <v>1776</v>
      </c>
      <c r="E182" s="1" t="s">
        <v>1779</v>
      </c>
      <c r="F182" s="1" t="s">
        <v>2091</v>
      </c>
      <c r="G182" s="1" t="s">
        <v>1953</v>
      </c>
      <c r="H182" s="1"/>
      <c r="I182" s="7"/>
      <c r="J182" s="7"/>
      <c r="K182" s="1"/>
      <c r="L182" s="34" t="b">
        <v>0</v>
      </c>
      <c r="M182" s="34" t="b">
        <v>1</v>
      </c>
      <c r="N182" s="7"/>
      <c r="O182" s="7"/>
      <c r="P182" s="31"/>
      <c r="Q182" s="7"/>
      <c r="R182" s="1" t="s">
        <v>2119</v>
      </c>
    </row>
    <row r="183" spans="1:18" ht="14.25" customHeight="1" x14ac:dyDescent="0.25">
      <c r="A183" s="1" t="s">
        <v>3569</v>
      </c>
      <c r="B183" s="1" t="s">
        <v>413</v>
      </c>
      <c r="C183" s="7"/>
      <c r="D183" s="1" t="s">
        <v>1787</v>
      </c>
      <c r="E183" s="1" t="s">
        <v>1788</v>
      </c>
      <c r="F183" s="1" t="s">
        <v>2091</v>
      </c>
      <c r="G183" s="1" t="s">
        <v>1804</v>
      </c>
      <c r="H183" s="7"/>
      <c r="I183" s="7"/>
      <c r="J183" s="7"/>
      <c r="K183" s="31">
        <v>4.1000000000000002E-2</v>
      </c>
      <c r="L183" s="34" t="b">
        <v>1</v>
      </c>
      <c r="M183" s="34" t="b">
        <v>1</v>
      </c>
      <c r="N183" s="7"/>
      <c r="O183" s="7"/>
      <c r="P183" s="7"/>
      <c r="Q183" s="7"/>
      <c r="R183" s="1" t="s">
        <v>3612</v>
      </c>
    </row>
    <row r="184" spans="1:18" ht="14.25" customHeight="1" x14ac:dyDescent="0.25">
      <c r="A184" s="1" t="s">
        <v>3569</v>
      </c>
      <c r="B184" s="1" t="s">
        <v>422</v>
      </c>
      <c r="C184" s="7"/>
      <c r="D184" s="1" t="s">
        <v>1787</v>
      </c>
      <c r="E184" s="1" t="s">
        <v>1788</v>
      </c>
      <c r="F184" s="1" t="s">
        <v>2091</v>
      </c>
      <c r="G184" s="1" t="s">
        <v>1804</v>
      </c>
      <c r="H184" s="7"/>
      <c r="I184" s="7"/>
      <c r="J184" s="7"/>
      <c r="K184" s="31">
        <v>4.1000000000000002E-2</v>
      </c>
      <c r="L184" s="34" t="b">
        <v>1</v>
      </c>
      <c r="M184" s="34" t="b">
        <v>1</v>
      </c>
      <c r="N184" s="7"/>
      <c r="O184" s="7"/>
      <c r="P184" s="7"/>
      <c r="Q184" s="7"/>
      <c r="R184" s="1" t="s">
        <v>3612</v>
      </c>
    </row>
    <row r="185" spans="1:18" ht="14.25" customHeight="1" x14ac:dyDescent="0.25">
      <c r="A185" s="1" t="s">
        <v>3569</v>
      </c>
      <c r="B185" s="1" t="s">
        <v>423</v>
      </c>
      <c r="C185" s="7"/>
      <c r="D185" s="1" t="s">
        <v>1787</v>
      </c>
      <c r="E185" s="1" t="s">
        <v>1788</v>
      </c>
      <c r="F185" s="1" t="s">
        <v>2091</v>
      </c>
      <c r="G185" s="1" t="s">
        <v>1804</v>
      </c>
      <c r="H185" s="7"/>
      <c r="I185" s="7"/>
      <c r="J185" s="7"/>
      <c r="K185" s="31">
        <v>4.1000000000000002E-2</v>
      </c>
      <c r="L185" s="34" t="b">
        <v>1</v>
      </c>
      <c r="M185" s="34" t="b">
        <v>1</v>
      </c>
      <c r="N185" s="7"/>
      <c r="O185" s="7"/>
      <c r="P185" s="7"/>
      <c r="Q185" s="7"/>
      <c r="R185" s="1" t="s">
        <v>3612</v>
      </c>
    </row>
    <row r="186" spans="1:18" ht="14.25" customHeight="1" x14ac:dyDescent="0.25">
      <c r="A186" s="1" t="s">
        <v>3569</v>
      </c>
      <c r="B186" s="1" t="s">
        <v>424</v>
      </c>
      <c r="C186" s="7"/>
      <c r="D186" s="1" t="s">
        <v>1787</v>
      </c>
      <c r="E186" s="1" t="s">
        <v>1788</v>
      </c>
      <c r="F186" s="1" t="s">
        <v>2091</v>
      </c>
      <c r="G186" s="1" t="s">
        <v>1804</v>
      </c>
      <c r="H186" s="7"/>
      <c r="I186" s="7"/>
      <c r="J186" s="7"/>
      <c r="K186" s="31">
        <v>4.1000000000000002E-2</v>
      </c>
      <c r="L186" s="34" t="b">
        <v>1</v>
      </c>
      <c r="M186" s="34" t="b">
        <v>1</v>
      </c>
      <c r="N186" s="7"/>
      <c r="O186" s="7"/>
      <c r="P186" s="7"/>
      <c r="Q186" s="7"/>
      <c r="R186" s="1" t="s">
        <v>3612</v>
      </c>
    </row>
    <row r="187" spans="1:18" ht="14.25" customHeight="1" x14ac:dyDescent="0.25">
      <c r="A187" s="1" t="s">
        <v>3569</v>
      </c>
      <c r="B187" s="1" t="s">
        <v>425</v>
      </c>
      <c r="C187" s="7"/>
      <c r="D187" s="1" t="s">
        <v>1787</v>
      </c>
      <c r="E187" s="1" t="s">
        <v>1788</v>
      </c>
      <c r="F187" s="1" t="s">
        <v>2091</v>
      </c>
      <c r="G187" s="1" t="s">
        <v>1804</v>
      </c>
      <c r="H187" s="7"/>
      <c r="I187" s="7"/>
      <c r="J187" s="7"/>
      <c r="K187" s="31">
        <v>4.1000000000000002E-2</v>
      </c>
      <c r="L187" s="34" t="b">
        <v>1</v>
      </c>
      <c r="M187" s="34" t="b">
        <v>1</v>
      </c>
      <c r="N187" s="7"/>
      <c r="O187" s="7"/>
      <c r="P187" s="7"/>
      <c r="Q187" s="7"/>
      <c r="R187" s="1" t="s">
        <v>3612</v>
      </c>
    </row>
    <row r="188" spans="1:18" ht="14.25" customHeight="1" x14ac:dyDescent="0.25">
      <c r="A188" s="1" t="s">
        <v>3569</v>
      </c>
      <c r="B188" s="1" t="s">
        <v>426</v>
      </c>
      <c r="C188" s="7"/>
      <c r="D188" s="1" t="s">
        <v>1787</v>
      </c>
      <c r="E188" s="1" t="s">
        <v>1788</v>
      </c>
      <c r="F188" s="1" t="s">
        <v>2091</v>
      </c>
      <c r="G188" s="1" t="s">
        <v>1804</v>
      </c>
      <c r="H188" s="7"/>
      <c r="I188" s="7"/>
      <c r="J188" s="7"/>
      <c r="K188" s="31">
        <v>4.1000000000000002E-2</v>
      </c>
      <c r="L188" s="34" t="b">
        <v>1</v>
      </c>
      <c r="M188" s="34" t="b">
        <v>1</v>
      </c>
      <c r="N188" s="7"/>
      <c r="O188" s="7"/>
      <c r="P188" s="7"/>
      <c r="Q188" s="7"/>
      <c r="R188" s="1" t="s">
        <v>3612</v>
      </c>
    </row>
    <row r="189" spans="1:18" ht="14.25" customHeight="1" x14ac:dyDescent="0.25">
      <c r="A189" s="1" t="s">
        <v>3569</v>
      </c>
      <c r="B189" s="1" t="s">
        <v>427</v>
      </c>
      <c r="C189" s="7"/>
      <c r="D189" s="1" t="s">
        <v>1787</v>
      </c>
      <c r="E189" s="1" t="s">
        <v>1788</v>
      </c>
      <c r="F189" s="1" t="s">
        <v>2091</v>
      </c>
      <c r="G189" s="1" t="s">
        <v>1804</v>
      </c>
      <c r="H189" s="7"/>
      <c r="I189" s="7"/>
      <c r="J189" s="7"/>
      <c r="K189" s="31">
        <v>4.1000000000000002E-2</v>
      </c>
      <c r="L189" s="34" t="b">
        <v>1</v>
      </c>
      <c r="M189" s="34" t="b">
        <v>1</v>
      </c>
      <c r="N189" s="7"/>
      <c r="O189" s="7"/>
      <c r="P189" s="7"/>
      <c r="Q189" s="7"/>
      <c r="R189" s="1" t="s">
        <v>3612</v>
      </c>
    </row>
    <row r="190" spans="1:18" ht="14.25" customHeight="1" x14ac:dyDescent="0.25">
      <c r="A190" s="1" t="s">
        <v>3569</v>
      </c>
      <c r="B190" s="1" t="s">
        <v>428</v>
      </c>
      <c r="C190" s="7"/>
      <c r="D190" s="1" t="s">
        <v>1787</v>
      </c>
      <c r="E190" s="1" t="s">
        <v>1788</v>
      </c>
      <c r="F190" s="1" t="s">
        <v>2091</v>
      </c>
      <c r="G190" s="1" t="s">
        <v>1804</v>
      </c>
      <c r="H190" s="7"/>
      <c r="I190" s="7"/>
      <c r="J190" s="7"/>
      <c r="K190" s="31">
        <v>4.1000000000000002E-2</v>
      </c>
      <c r="L190" s="34" t="b">
        <v>1</v>
      </c>
      <c r="M190" s="34" t="b">
        <v>1</v>
      </c>
      <c r="N190" s="7"/>
      <c r="O190" s="7"/>
      <c r="P190" s="7"/>
      <c r="Q190" s="7"/>
      <c r="R190" s="1" t="s">
        <v>3612</v>
      </c>
    </row>
    <row r="191" spans="1:18" ht="14.25" customHeight="1" x14ac:dyDescent="0.25">
      <c r="A191" s="1" t="s">
        <v>3569</v>
      </c>
      <c r="B191" s="1" t="s">
        <v>414</v>
      </c>
      <c r="C191" s="7"/>
      <c r="D191" s="1" t="s">
        <v>1787</v>
      </c>
      <c r="E191" s="1" t="s">
        <v>1788</v>
      </c>
      <c r="F191" s="1" t="s">
        <v>2091</v>
      </c>
      <c r="G191" s="1" t="s">
        <v>1804</v>
      </c>
      <c r="H191" s="7"/>
      <c r="I191" s="7"/>
      <c r="J191" s="7"/>
      <c r="K191" s="31">
        <v>4.1000000000000002E-2</v>
      </c>
      <c r="L191" s="34" t="b">
        <v>1</v>
      </c>
      <c r="M191" s="34" t="b">
        <v>1</v>
      </c>
      <c r="N191" s="7"/>
      <c r="O191" s="7"/>
      <c r="P191" s="7"/>
      <c r="Q191" s="7"/>
      <c r="R191" s="1" t="s">
        <v>3612</v>
      </c>
    </row>
    <row r="192" spans="1:18" ht="14.25" customHeight="1" x14ac:dyDescent="0.25">
      <c r="A192" s="1" t="s">
        <v>3569</v>
      </c>
      <c r="B192" s="1" t="s">
        <v>415</v>
      </c>
      <c r="C192" s="7"/>
      <c r="D192" s="1" t="s">
        <v>1787</v>
      </c>
      <c r="E192" s="1" t="s">
        <v>1788</v>
      </c>
      <c r="F192" s="1" t="s">
        <v>2091</v>
      </c>
      <c r="G192" s="1" t="s">
        <v>1804</v>
      </c>
      <c r="H192" s="7"/>
      <c r="I192" s="7"/>
      <c r="J192" s="7"/>
      <c r="K192" s="31">
        <v>4.1000000000000002E-2</v>
      </c>
      <c r="L192" s="34" t="b">
        <v>1</v>
      </c>
      <c r="M192" s="34" t="b">
        <v>1</v>
      </c>
      <c r="N192" s="7"/>
      <c r="O192" s="7"/>
      <c r="P192" s="7"/>
      <c r="Q192" s="7"/>
      <c r="R192" s="1" t="s">
        <v>3612</v>
      </c>
    </row>
    <row r="193" spans="1:18" ht="14.25" customHeight="1" x14ac:dyDescent="0.25">
      <c r="A193" s="1" t="s">
        <v>3569</v>
      </c>
      <c r="B193" s="1" t="s">
        <v>416</v>
      </c>
      <c r="C193" s="7"/>
      <c r="D193" s="1" t="s">
        <v>1787</v>
      </c>
      <c r="E193" s="1" t="s">
        <v>1788</v>
      </c>
      <c r="F193" s="1" t="s">
        <v>2091</v>
      </c>
      <c r="G193" s="1" t="s">
        <v>1804</v>
      </c>
      <c r="H193" s="7"/>
      <c r="I193" s="7"/>
      <c r="J193" s="7"/>
      <c r="K193" s="31">
        <v>4.1000000000000002E-2</v>
      </c>
      <c r="L193" s="34" t="b">
        <v>1</v>
      </c>
      <c r="M193" s="34" t="b">
        <v>1</v>
      </c>
      <c r="N193" s="7"/>
      <c r="O193" s="7"/>
      <c r="P193" s="7"/>
      <c r="Q193" s="7"/>
      <c r="R193" s="1" t="s">
        <v>3612</v>
      </c>
    </row>
    <row r="194" spans="1:18" ht="14.25" customHeight="1" x14ac:dyDescent="0.25">
      <c r="A194" s="1" t="s">
        <v>3569</v>
      </c>
      <c r="B194" s="1" t="s">
        <v>417</v>
      </c>
      <c r="C194" s="7"/>
      <c r="D194" s="1" t="s">
        <v>1787</v>
      </c>
      <c r="E194" s="1" t="s">
        <v>1788</v>
      </c>
      <c r="F194" s="1" t="s">
        <v>2091</v>
      </c>
      <c r="G194" s="1" t="s">
        <v>1804</v>
      </c>
      <c r="H194" s="7"/>
      <c r="I194" s="7"/>
      <c r="J194" s="7"/>
      <c r="K194" s="31">
        <v>4.1000000000000002E-2</v>
      </c>
      <c r="L194" s="34" t="b">
        <v>1</v>
      </c>
      <c r="M194" s="34" t="b">
        <v>1</v>
      </c>
      <c r="N194" s="7"/>
      <c r="O194" s="7"/>
      <c r="P194" s="7"/>
      <c r="Q194" s="7"/>
      <c r="R194" s="1" t="s">
        <v>3612</v>
      </c>
    </row>
    <row r="195" spans="1:18" ht="14.25" customHeight="1" x14ac:dyDescent="0.25">
      <c r="A195" s="1" t="s">
        <v>3569</v>
      </c>
      <c r="B195" s="1" t="s">
        <v>418</v>
      </c>
      <c r="C195" s="7"/>
      <c r="D195" s="1" t="s">
        <v>1787</v>
      </c>
      <c r="E195" s="1" t="s">
        <v>1788</v>
      </c>
      <c r="F195" s="1" t="s">
        <v>2091</v>
      </c>
      <c r="G195" s="1" t="s">
        <v>1804</v>
      </c>
      <c r="H195" s="7"/>
      <c r="I195" s="7"/>
      <c r="J195" s="7"/>
      <c r="K195" s="31">
        <v>4.1000000000000002E-2</v>
      </c>
      <c r="L195" s="34" t="b">
        <v>1</v>
      </c>
      <c r="M195" s="34" t="b">
        <v>1</v>
      </c>
      <c r="N195" s="7"/>
      <c r="O195" s="7"/>
      <c r="P195" s="7"/>
      <c r="Q195" s="7"/>
      <c r="R195" s="1" t="s">
        <v>3612</v>
      </c>
    </row>
    <row r="196" spans="1:18" ht="14.25" customHeight="1" x14ac:dyDescent="0.25">
      <c r="A196" s="1" t="s">
        <v>3569</v>
      </c>
      <c r="B196" s="1" t="s">
        <v>419</v>
      </c>
      <c r="C196" s="7"/>
      <c r="D196" s="1" t="s">
        <v>1787</v>
      </c>
      <c r="E196" s="1" t="s">
        <v>1788</v>
      </c>
      <c r="F196" s="1" t="s">
        <v>2091</v>
      </c>
      <c r="G196" s="1" t="s">
        <v>1804</v>
      </c>
      <c r="H196" s="7"/>
      <c r="I196" s="7"/>
      <c r="J196" s="7"/>
      <c r="K196" s="31">
        <v>4.1000000000000002E-2</v>
      </c>
      <c r="L196" s="34" t="b">
        <v>1</v>
      </c>
      <c r="M196" s="34" t="b">
        <v>1</v>
      </c>
      <c r="N196" s="7"/>
      <c r="O196" s="7"/>
      <c r="P196" s="7"/>
      <c r="Q196" s="7"/>
      <c r="R196" s="1" t="s">
        <v>3612</v>
      </c>
    </row>
    <row r="197" spans="1:18" ht="14.25" customHeight="1" x14ac:dyDescent="0.25">
      <c r="A197" s="1" t="s">
        <v>3569</v>
      </c>
      <c r="B197" s="1" t="s">
        <v>420</v>
      </c>
      <c r="C197" s="7"/>
      <c r="D197" s="1" t="s">
        <v>1787</v>
      </c>
      <c r="E197" s="1" t="s">
        <v>1788</v>
      </c>
      <c r="F197" s="1" t="s">
        <v>2091</v>
      </c>
      <c r="G197" s="1" t="s">
        <v>1804</v>
      </c>
      <c r="H197" s="7"/>
      <c r="I197" s="7"/>
      <c r="J197" s="7"/>
      <c r="K197" s="31">
        <v>4.1000000000000002E-2</v>
      </c>
      <c r="L197" s="34" t="b">
        <v>1</v>
      </c>
      <c r="M197" s="34" t="b">
        <v>1</v>
      </c>
      <c r="N197" s="7"/>
      <c r="O197" s="7"/>
      <c r="P197" s="7"/>
      <c r="Q197" s="7"/>
      <c r="R197" s="1" t="s">
        <v>3612</v>
      </c>
    </row>
    <row r="198" spans="1:18" ht="14.25" customHeight="1" x14ac:dyDescent="0.25">
      <c r="A198" s="1" t="s">
        <v>3569</v>
      </c>
      <c r="B198" s="1" t="s">
        <v>421</v>
      </c>
      <c r="C198" s="7"/>
      <c r="D198" s="1" t="s">
        <v>1787</v>
      </c>
      <c r="E198" s="1" t="s">
        <v>1788</v>
      </c>
      <c r="F198" s="1" t="s">
        <v>2091</v>
      </c>
      <c r="G198" s="1" t="s">
        <v>1804</v>
      </c>
      <c r="H198" s="7"/>
      <c r="I198" s="7"/>
      <c r="J198" s="7"/>
      <c r="K198" s="31">
        <v>4.1000000000000002E-2</v>
      </c>
      <c r="L198" s="34" t="b">
        <v>1</v>
      </c>
      <c r="M198" s="34" t="b">
        <v>1</v>
      </c>
      <c r="N198" s="7"/>
      <c r="O198" s="7"/>
      <c r="P198" s="7"/>
      <c r="Q198" s="7"/>
      <c r="R198" s="1" t="s">
        <v>3612</v>
      </c>
    </row>
    <row r="199" spans="1:18" ht="14.25" customHeight="1" x14ac:dyDescent="0.25">
      <c r="A199" s="1" t="s">
        <v>3569</v>
      </c>
      <c r="B199" s="1" t="s">
        <v>413</v>
      </c>
      <c r="C199" s="7"/>
      <c r="D199" s="1" t="s">
        <v>1787</v>
      </c>
      <c r="E199" s="1" t="s">
        <v>1779</v>
      </c>
      <c r="F199" s="1" t="s">
        <v>2091</v>
      </c>
      <c r="G199" s="1" t="s">
        <v>1805</v>
      </c>
      <c r="H199" s="7"/>
      <c r="I199" s="7"/>
      <c r="J199" s="7"/>
      <c r="K199" s="31">
        <v>3.4000000000000002E-2</v>
      </c>
      <c r="L199" s="34" t="b">
        <v>1</v>
      </c>
      <c r="M199" s="34" t="b">
        <v>1</v>
      </c>
      <c r="N199" s="7"/>
      <c r="O199" s="7"/>
      <c r="P199" s="7"/>
      <c r="Q199" s="7"/>
      <c r="R199" s="1" t="s">
        <v>3612</v>
      </c>
    </row>
    <row r="200" spans="1:18" ht="14.25" customHeight="1" x14ac:dyDescent="0.25">
      <c r="A200" s="1" t="s">
        <v>3569</v>
      </c>
      <c r="B200" s="1" t="s">
        <v>422</v>
      </c>
      <c r="C200" s="7"/>
      <c r="D200" s="1" t="s">
        <v>1787</v>
      </c>
      <c r="E200" s="1" t="s">
        <v>1779</v>
      </c>
      <c r="F200" s="1" t="s">
        <v>2091</v>
      </c>
      <c r="G200" s="1" t="s">
        <v>1805</v>
      </c>
      <c r="H200" s="7"/>
      <c r="I200" s="7"/>
      <c r="J200" s="7"/>
      <c r="K200" s="31">
        <v>3.4000000000000002E-2</v>
      </c>
      <c r="L200" s="34" t="b">
        <v>1</v>
      </c>
      <c r="M200" s="34" t="b">
        <v>1</v>
      </c>
      <c r="N200" s="7"/>
      <c r="O200" s="7"/>
      <c r="P200" s="7"/>
      <c r="Q200" s="7"/>
      <c r="R200" s="1" t="s">
        <v>3612</v>
      </c>
    </row>
    <row r="201" spans="1:18" ht="14.25" customHeight="1" x14ac:dyDescent="0.25">
      <c r="A201" s="1" t="s">
        <v>3569</v>
      </c>
      <c r="B201" s="1" t="s">
        <v>423</v>
      </c>
      <c r="C201" s="7"/>
      <c r="D201" s="1" t="s">
        <v>1787</v>
      </c>
      <c r="E201" s="1" t="s">
        <v>1779</v>
      </c>
      <c r="F201" s="1" t="s">
        <v>2091</v>
      </c>
      <c r="G201" s="1" t="s">
        <v>1805</v>
      </c>
      <c r="H201" s="7"/>
      <c r="I201" s="7"/>
      <c r="J201" s="7"/>
      <c r="K201" s="31">
        <v>3.4000000000000002E-2</v>
      </c>
      <c r="L201" s="34" t="b">
        <v>1</v>
      </c>
      <c r="M201" s="34" t="b">
        <v>1</v>
      </c>
      <c r="N201" s="7"/>
      <c r="O201" s="7"/>
      <c r="P201" s="7"/>
      <c r="Q201" s="7"/>
      <c r="R201" s="1" t="s">
        <v>3612</v>
      </c>
    </row>
    <row r="202" spans="1:18" ht="14.25" customHeight="1" x14ac:dyDescent="0.25">
      <c r="A202" s="1" t="s">
        <v>3569</v>
      </c>
      <c r="B202" s="1" t="s">
        <v>424</v>
      </c>
      <c r="C202" s="7"/>
      <c r="D202" s="1" t="s">
        <v>1787</v>
      </c>
      <c r="E202" s="1" t="s">
        <v>1779</v>
      </c>
      <c r="F202" s="1" t="s">
        <v>2091</v>
      </c>
      <c r="G202" s="1" t="s">
        <v>1805</v>
      </c>
      <c r="H202" s="7"/>
      <c r="I202" s="7"/>
      <c r="J202" s="7"/>
      <c r="K202" s="31">
        <v>3.4000000000000002E-2</v>
      </c>
      <c r="L202" s="34" t="b">
        <v>1</v>
      </c>
      <c r="M202" s="34" t="b">
        <v>1</v>
      </c>
      <c r="N202" s="7"/>
      <c r="O202" s="7"/>
      <c r="P202" s="7"/>
      <c r="Q202" s="7"/>
      <c r="R202" s="1" t="s">
        <v>3612</v>
      </c>
    </row>
    <row r="203" spans="1:18" ht="14.25" customHeight="1" x14ac:dyDescent="0.25">
      <c r="A203" s="1" t="s">
        <v>3569</v>
      </c>
      <c r="B203" s="1" t="s">
        <v>425</v>
      </c>
      <c r="C203" s="7"/>
      <c r="D203" s="1" t="s">
        <v>1787</v>
      </c>
      <c r="E203" s="1" t="s">
        <v>1779</v>
      </c>
      <c r="F203" s="1" t="s">
        <v>2091</v>
      </c>
      <c r="G203" s="1" t="s">
        <v>1805</v>
      </c>
      <c r="H203" s="7"/>
      <c r="I203" s="7"/>
      <c r="J203" s="7"/>
      <c r="K203" s="31">
        <v>3.4000000000000002E-2</v>
      </c>
      <c r="L203" s="34" t="b">
        <v>1</v>
      </c>
      <c r="M203" s="34" t="b">
        <v>1</v>
      </c>
      <c r="N203" s="7"/>
      <c r="O203" s="7"/>
      <c r="P203" s="7"/>
      <c r="Q203" s="7"/>
      <c r="R203" s="1" t="s">
        <v>3612</v>
      </c>
    </row>
    <row r="204" spans="1:18" ht="14.25" customHeight="1" x14ac:dyDescent="0.25">
      <c r="A204" s="1" t="s">
        <v>3569</v>
      </c>
      <c r="B204" s="1" t="s">
        <v>426</v>
      </c>
      <c r="C204" s="7"/>
      <c r="D204" s="1" t="s">
        <v>1787</v>
      </c>
      <c r="E204" s="1" t="s">
        <v>1779</v>
      </c>
      <c r="F204" s="1" t="s">
        <v>2091</v>
      </c>
      <c r="G204" s="1" t="s">
        <v>1805</v>
      </c>
      <c r="H204" s="7"/>
      <c r="I204" s="7"/>
      <c r="J204" s="7"/>
      <c r="K204" s="31">
        <v>3.4000000000000002E-2</v>
      </c>
      <c r="L204" s="34" t="b">
        <v>1</v>
      </c>
      <c r="M204" s="34" t="b">
        <v>1</v>
      </c>
      <c r="N204" s="7"/>
      <c r="O204" s="7"/>
      <c r="P204" s="7"/>
      <c r="Q204" s="7"/>
      <c r="R204" s="1" t="s">
        <v>3612</v>
      </c>
    </row>
    <row r="205" spans="1:18" ht="14.25" customHeight="1" x14ac:dyDescent="0.25">
      <c r="A205" s="1" t="s">
        <v>3569</v>
      </c>
      <c r="B205" s="1" t="s">
        <v>427</v>
      </c>
      <c r="C205" s="7"/>
      <c r="D205" s="1" t="s">
        <v>1787</v>
      </c>
      <c r="E205" s="1" t="s">
        <v>1779</v>
      </c>
      <c r="F205" s="1" t="s">
        <v>2091</v>
      </c>
      <c r="G205" s="1" t="s">
        <v>1805</v>
      </c>
      <c r="H205" s="7"/>
      <c r="I205" s="7"/>
      <c r="J205" s="7"/>
      <c r="K205" s="31">
        <v>3.4000000000000002E-2</v>
      </c>
      <c r="L205" s="34" t="b">
        <v>1</v>
      </c>
      <c r="M205" s="34" t="b">
        <v>1</v>
      </c>
      <c r="N205" s="7"/>
      <c r="O205" s="7"/>
      <c r="P205" s="7"/>
      <c r="Q205" s="7"/>
      <c r="R205" s="1" t="s">
        <v>3612</v>
      </c>
    </row>
    <row r="206" spans="1:18" ht="14.25" customHeight="1" x14ac:dyDescent="0.25">
      <c r="A206" s="1" t="s">
        <v>3569</v>
      </c>
      <c r="B206" s="1" t="s">
        <v>428</v>
      </c>
      <c r="C206" s="7"/>
      <c r="D206" s="1" t="s">
        <v>1787</v>
      </c>
      <c r="E206" s="1" t="s">
        <v>1779</v>
      </c>
      <c r="F206" s="1" t="s">
        <v>2091</v>
      </c>
      <c r="G206" s="1" t="s">
        <v>1805</v>
      </c>
      <c r="H206" s="7"/>
      <c r="I206" s="7"/>
      <c r="J206" s="7"/>
      <c r="K206" s="31">
        <v>3.4000000000000002E-2</v>
      </c>
      <c r="L206" s="34" t="b">
        <v>1</v>
      </c>
      <c r="M206" s="34" t="b">
        <v>1</v>
      </c>
      <c r="N206" s="7"/>
      <c r="O206" s="7"/>
      <c r="P206" s="7"/>
      <c r="Q206" s="7"/>
      <c r="R206" s="1" t="s">
        <v>3612</v>
      </c>
    </row>
    <row r="207" spans="1:18" ht="14.25" customHeight="1" x14ac:dyDescent="0.25">
      <c r="A207" s="1" t="s">
        <v>3569</v>
      </c>
      <c r="B207" s="1" t="s">
        <v>414</v>
      </c>
      <c r="C207" s="7"/>
      <c r="D207" s="1" t="s">
        <v>1787</v>
      </c>
      <c r="E207" s="1" t="s">
        <v>1779</v>
      </c>
      <c r="F207" s="1" t="s">
        <v>2091</v>
      </c>
      <c r="G207" s="1" t="s">
        <v>1805</v>
      </c>
      <c r="H207" s="7"/>
      <c r="I207" s="7"/>
      <c r="J207" s="7"/>
      <c r="K207" s="31">
        <v>3.4000000000000002E-2</v>
      </c>
      <c r="L207" s="34" t="b">
        <v>1</v>
      </c>
      <c r="M207" s="34" t="b">
        <v>1</v>
      </c>
      <c r="N207" s="7"/>
      <c r="O207" s="7"/>
      <c r="P207" s="7"/>
      <c r="Q207" s="7"/>
      <c r="R207" s="1" t="s">
        <v>3612</v>
      </c>
    </row>
    <row r="208" spans="1:18" ht="14.25" customHeight="1" x14ac:dyDescent="0.25">
      <c r="A208" s="1" t="s">
        <v>3569</v>
      </c>
      <c r="B208" s="1" t="s">
        <v>415</v>
      </c>
      <c r="C208" s="7"/>
      <c r="D208" s="1" t="s">
        <v>1787</v>
      </c>
      <c r="E208" s="1" t="s">
        <v>1779</v>
      </c>
      <c r="F208" s="1" t="s">
        <v>2091</v>
      </c>
      <c r="G208" s="1" t="s">
        <v>1805</v>
      </c>
      <c r="H208" s="7"/>
      <c r="I208" s="7"/>
      <c r="J208" s="7"/>
      <c r="K208" s="31">
        <v>3.4000000000000002E-2</v>
      </c>
      <c r="L208" s="34" t="b">
        <v>1</v>
      </c>
      <c r="M208" s="34" t="b">
        <v>1</v>
      </c>
      <c r="N208" s="7"/>
      <c r="O208" s="7"/>
      <c r="P208" s="7"/>
      <c r="Q208" s="7"/>
      <c r="R208" s="1" t="s">
        <v>3612</v>
      </c>
    </row>
    <row r="209" spans="1:18" ht="14.25" customHeight="1" x14ac:dyDescent="0.25">
      <c r="A209" s="1" t="s">
        <v>3569</v>
      </c>
      <c r="B209" s="1" t="s">
        <v>416</v>
      </c>
      <c r="C209" s="7"/>
      <c r="D209" s="1" t="s">
        <v>1787</v>
      </c>
      <c r="E209" s="1" t="s">
        <v>1779</v>
      </c>
      <c r="F209" s="1" t="s">
        <v>2091</v>
      </c>
      <c r="G209" s="1" t="s">
        <v>1805</v>
      </c>
      <c r="H209" s="7"/>
      <c r="I209" s="7"/>
      <c r="J209" s="7"/>
      <c r="K209" s="31">
        <v>3.4000000000000002E-2</v>
      </c>
      <c r="L209" s="34" t="b">
        <v>1</v>
      </c>
      <c r="M209" s="34" t="b">
        <v>1</v>
      </c>
      <c r="N209" s="7"/>
      <c r="O209" s="7"/>
      <c r="P209" s="7"/>
      <c r="Q209" s="7"/>
      <c r="R209" s="1" t="s">
        <v>3612</v>
      </c>
    </row>
    <row r="210" spans="1:18" ht="14.25" customHeight="1" x14ac:dyDescent="0.25">
      <c r="A210" s="1" t="s">
        <v>3569</v>
      </c>
      <c r="B210" s="1" t="s">
        <v>417</v>
      </c>
      <c r="C210" s="7"/>
      <c r="D210" s="1" t="s">
        <v>1787</v>
      </c>
      <c r="E210" s="1" t="s">
        <v>1779</v>
      </c>
      <c r="F210" s="1" t="s">
        <v>2091</v>
      </c>
      <c r="G210" s="1" t="s">
        <v>1805</v>
      </c>
      <c r="H210" s="7"/>
      <c r="I210" s="7"/>
      <c r="J210" s="7"/>
      <c r="K210" s="31">
        <v>3.4000000000000002E-2</v>
      </c>
      <c r="L210" s="34" t="b">
        <v>1</v>
      </c>
      <c r="M210" s="34" t="b">
        <v>1</v>
      </c>
      <c r="N210" s="7"/>
      <c r="O210" s="7"/>
      <c r="P210" s="7"/>
      <c r="Q210" s="7"/>
      <c r="R210" s="1" t="s">
        <v>3612</v>
      </c>
    </row>
    <row r="211" spans="1:18" ht="14.25" customHeight="1" x14ac:dyDescent="0.25">
      <c r="A211" s="1" t="s">
        <v>3569</v>
      </c>
      <c r="B211" s="1" t="s">
        <v>418</v>
      </c>
      <c r="C211" s="7"/>
      <c r="D211" s="1" t="s">
        <v>1787</v>
      </c>
      <c r="E211" s="1" t="s">
        <v>1779</v>
      </c>
      <c r="F211" s="1" t="s">
        <v>2091</v>
      </c>
      <c r="G211" s="1" t="s">
        <v>1805</v>
      </c>
      <c r="H211" s="7"/>
      <c r="I211" s="7"/>
      <c r="J211" s="7"/>
      <c r="K211" s="31">
        <v>4.9000000000000002E-2</v>
      </c>
      <c r="L211" s="34" t="b">
        <v>1</v>
      </c>
      <c r="M211" s="34" t="b">
        <v>1</v>
      </c>
      <c r="N211" s="7"/>
      <c r="O211" s="7"/>
      <c r="P211" s="7"/>
      <c r="Q211" s="7"/>
      <c r="R211" s="1" t="s">
        <v>3612</v>
      </c>
    </row>
    <row r="212" spans="1:18" ht="14.25" customHeight="1" x14ac:dyDescent="0.25">
      <c r="A212" s="1" t="s">
        <v>3569</v>
      </c>
      <c r="B212" s="1" t="s">
        <v>419</v>
      </c>
      <c r="C212" s="7"/>
      <c r="D212" s="1" t="s">
        <v>1787</v>
      </c>
      <c r="E212" s="1" t="s">
        <v>1779</v>
      </c>
      <c r="F212" s="1" t="s">
        <v>2091</v>
      </c>
      <c r="G212" s="1" t="s">
        <v>1805</v>
      </c>
      <c r="H212" s="7"/>
      <c r="I212" s="7"/>
      <c r="J212" s="7"/>
      <c r="K212" s="31">
        <v>4.9000000000000002E-2</v>
      </c>
      <c r="L212" s="34" t="b">
        <v>1</v>
      </c>
      <c r="M212" s="34" t="b">
        <v>1</v>
      </c>
      <c r="N212" s="7"/>
      <c r="O212" s="7"/>
      <c r="P212" s="7"/>
      <c r="Q212" s="7"/>
      <c r="R212" s="1" t="s">
        <v>3612</v>
      </c>
    </row>
    <row r="213" spans="1:18" ht="14.25" customHeight="1" x14ac:dyDescent="0.25">
      <c r="A213" s="1" t="s">
        <v>3569</v>
      </c>
      <c r="B213" s="1" t="s">
        <v>420</v>
      </c>
      <c r="C213" s="7"/>
      <c r="D213" s="1" t="s">
        <v>1787</v>
      </c>
      <c r="E213" s="1" t="s">
        <v>1779</v>
      </c>
      <c r="F213" s="1" t="s">
        <v>2091</v>
      </c>
      <c r="G213" s="1" t="s">
        <v>1805</v>
      </c>
      <c r="H213" s="7"/>
      <c r="I213" s="7"/>
      <c r="J213" s="7"/>
      <c r="K213" s="31">
        <v>4.9000000000000002E-2</v>
      </c>
      <c r="L213" s="34" t="b">
        <v>1</v>
      </c>
      <c r="M213" s="34" t="b">
        <v>1</v>
      </c>
      <c r="N213" s="7"/>
      <c r="O213" s="7"/>
      <c r="P213" s="7"/>
      <c r="Q213" s="7"/>
      <c r="R213" s="1" t="s">
        <v>3612</v>
      </c>
    </row>
    <row r="214" spans="1:18" ht="14.25" customHeight="1" x14ac:dyDescent="0.25">
      <c r="A214" s="1" t="s">
        <v>3569</v>
      </c>
      <c r="B214" s="1" t="s">
        <v>421</v>
      </c>
      <c r="C214" s="7"/>
      <c r="D214" s="1" t="s">
        <v>1787</v>
      </c>
      <c r="E214" s="1" t="s">
        <v>1779</v>
      </c>
      <c r="F214" s="1" t="s">
        <v>2091</v>
      </c>
      <c r="G214" s="1" t="s">
        <v>1805</v>
      </c>
      <c r="H214" s="7"/>
      <c r="I214" s="7"/>
      <c r="J214" s="7"/>
      <c r="K214" s="31">
        <v>3.4000000000000002E-2</v>
      </c>
      <c r="L214" s="34" t="b">
        <v>1</v>
      </c>
      <c r="M214" s="34" t="b">
        <v>1</v>
      </c>
      <c r="N214" s="7"/>
      <c r="O214" s="7"/>
      <c r="P214" s="7"/>
      <c r="Q214" s="7"/>
      <c r="R214" s="1" t="s">
        <v>3612</v>
      </c>
    </row>
    <row r="215" spans="1:18" ht="14.25" customHeight="1" x14ac:dyDescent="0.25">
      <c r="A215" s="1" t="s">
        <v>3569</v>
      </c>
      <c r="B215" s="1" t="s">
        <v>413</v>
      </c>
      <c r="C215" s="7"/>
      <c r="D215" s="1" t="s">
        <v>1787</v>
      </c>
      <c r="E215" s="1" t="s">
        <v>1761</v>
      </c>
      <c r="F215" s="1" t="s">
        <v>2091</v>
      </c>
      <c r="G215" s="1" t="s">
        <v>1803</v>
      </c>
      <c r="H215" s="7"/>
      <c r="I215" s="7"/>
      <c r="J215" s="7"/>
      <c r="K215" s="31">
        <v>3.4000000000000002E-2</v>
      </c>
      <c r="L215" s="34" t="b">
        <v>1</v>
      </c>
      <c r="M215" s="34" t="b">
        <v>1</v>
      </c>
      <c r="N215" s="7"/>
      <c r="O215" s="7"/>
      <c r="P215" s="7"/>
      <c r="Q215" s="7"/>
      <c r="R215" s="1" t="s">
        <v>3612</v>
      </c>
    </row>
    <row r="216" spans="1:18" ht="14.25" customHeight="1" x14ac:dyDescent="0.25">
      <c r="A216" s="1" t="s">
        <v>3569</v>
      </c>
      <c r="B216" s="1" t="s">
        <v>422</v>
      </c>
      <c r="C216" s="7"/>
      <c r="D216" s="1" t="s">
        <v>1787</v>
      </c>
      <c r="E216" s="1" t="s">
        <v>1761</v>
      </c>
      <c r="F216" s="1" t="s">
        <v>2091</v>
      </c>
      <c r="G216" s="1" t="s">
        <v>1803</v>
      </c>
      <c r="H216" s="7"/>
      <c r="I216" s="7"/>
      <c r="J216" s="7"/>
      <c r="K216" s="31">
        <v>3.4000000000000002E-2</v>
      </c>
      <c r="L216" s="34" t="b">
        <v>1</v>
      </c>
      <c r="M216" s="34" t="b">
        <v>1</v>
      </c>
      <c r="N216" s="7"/>
      <c r="O216" s="7"/>
      <c r="P216" s="7"/>
      <c r="Q216" s="7"/>
      <c r="R216" s="1" t="s">
        <v>3612</v>
      </c>
    </row>
    <row r="217" spans="1:18" ht="14.25" customHeight="1" x14ac:dyDescent="0.25">
      <c r="A217" s="1" t="s">
        <v>3569</v>
      </c>
      <c r="B217" s="1" t="s">
        <v>423</v>
      </c>
      <c r="C217" s="7"/>
      <c r="D217" s="1" t="s">
        <v>1787</v>
      </c>
      <c r="E217" s="1" t="s">
        <v>1761</v>
      </c>
      <c r="F217" s="1" t="s">
        <v>2091</v>
      </c>
      <c r="G217" s="1" t="s">
        <v>1803</v>
      </c>
      <c r="H217" s="7"/>
      <c r="I217" s="7"/>
      <c r="J217" s="7"/>
      <c r="K217" s="31">
        <v>3.4000000000000002E-2</v>
      </c>
      <c r="L217" s="34" t="b">
        <v>1</v>
      </c>
      <c r="M217" s="34" t="b">
        <v>1</v>
      </c>
      <c r="N217" s="7"/>
      <c r="O217" s="7"/>
      <c r="P217" s="7"/>
      <c r="Q217" s="7"/>
      <c r="R217" s="1" t="s">
        <v>3612</v>
      </c>
    </row>
    <row r="218" spans="1:18" ht="14.25" customHeight="1" x14ac:dyDescent="0.25">
      <c r="A218" s="1" t="s">
        <v>3569</v>
      </c>
      <c r="B218" s="1" t="s">
        <v>424</v>
      </c>
      <c r="C218" s="7"/>
      <c r="D218" s="1" t="s">
        <v>1787</v>
      </c>
      <c r="E218" s="1" t="s">
        <v>1761</v>
      </c>
      <c r="F218" s="1" t="s">
        <v>2091</v>
      </c>
      <c r="G218" s="1" t="s">
        <v>1803</v>
      </c>
      <c r="H218" s="7"/>
      <c r="I218" s="7"/>
      <c r="J218" s="7"/>
      <c r="K218" s="31">
        <v>3.4000000000000002E-2</v>
      </c>
      <c r="L218" s="34" t="b">
        <v>1</v>
      </c>
      <c r="M218" s="34" t="b">
        <v>1</v>
      </c>
      <c r="N218" s="7"/>
      <c r="O218" s="7"/>
      <c r="P218" s="7"/>
      <c r="Q218" s="7"/>
      <c r="R218" s="1" t="s">
        <v>3612</v>
      </c>
    </row>
    <row r="219" spans="1:18" ht="14.25" customHeight="1" x14ac:dyDescent="0.25">
      <c r="A219" s="1" t="s">
        <v>3569</v>
      </c>
      <c r="B219" s="1" t="s">
        <v>425</v>
      </c>
      <c r="C219" s="7"/>
      <c r="D219" s="1" t="s">
        <v>1787</v>
      </c>
      <c r="E219" s="1" t="s">
        <v>1761</v>
      </c>
      <c r="F219" s="1" t="s">
        <v>2091</v>
      </c>
      <c r="G219" s="1" t="s">
        <v>1803</v>
      </c>
      <c r="H219" s="7"/>
      <c r="I219" s="7"/>
      <c r="J219" s="7"/>
      <c r="K219" s="31">
        <v>3.4000000000000002E-2</v>
      </c>
      <c r="L219" s="34" t="b">
        <v>1</v>
      </c>
      <c r="M219" s="34" t="b">
        <v>1</v>
      </c>
      <c r="N219" s="7"/>
      <c r="O219" s="7"/>
      <c r="P219" s="7"/>
      <c r="Q219" s="7"/>
      <c r="R219" s="1" t="s">
        <v>3612</v>
      </c>
    </row>
    <row r="220" spans="1:18" ht="14.25" customHeight="1" x14ac:dyDescent="0.25">
      <c r="A220" s="1" t="s">
        <v>3569</v>
      </c>
      <c r="B220" s="1" t="s">
        <v>426</v>
      </c>
      <c r="C220" s="7"/>
      <c r="D220" s="1" t="s">
        <v>1787</v>
      </c>
      <c r="E220" s="1" t="s">
        <v>1761</v>
      </c>
      <c r="F220" s="1" t="s">
        <v>2091</v>
      </c>
      <c r="G220" s="1" t="s">
        <v>1803</v>
      </c>
      <c r="H220" s="7"/>
      <c r="I220" s="7"/>
      <c r="J220" s="7"/>
      <c r="K220" s="31">
        <v>3.4000000000000002E-2</v>
      </c>
      <c r="L220" s="34" t="b">
        <v>1</v>
      </c>
      <c r="M220" s="34" t="b">
        <v>1</v>
      </c>
      <c r="N220" s="7"/>
      <c r="O220" s="7"/>
      <c r="P220" s="7"/>
      <c r="Q220" s="7"/>
      <c r="R220" s="1" t="s">
        <v>3612</v>
      </c>
    </row>
    <row r="221" spans="1:18" ht="14.25" customHeight="1" x14ac:dyDescent="0.25">
      <c r="A221" s="1" t="s">
        <v>3569</v>
      </c>
      <c r="B221" s="1" t="s">
        <v>427</v>
      </c>
      <c r="C221" s="7"/>
      <c r="D221" s="1" t="s">
        <v>1787</v>
      </c>
      <c r="E221" s="1" t="s">
        <v>1761</v>
      </c>
      <c r="F221" s="1" t="s">
        <v>2091</v>
      </c>
      <c r="G221" s="1" t="s">
        <v>1803</v>
      </c>
      <c r="H221" s="7"/>
      <c r="I221" s="7"/>
      <c r="J221" s="7"/>
      <c r="K221" s="31">
        <v>3.4000000000000002E-2</v>
      </c>
      <c r="L221" s="34" t="b">
        <v>1</v>
      </c>
      <c r="M221" s="34" t="b">
        <v>1</v>
      </c>
      <c r="N221" s="7"/>
      <c r="O221" s="7"/>
      <c r="P221" s="7"/>
      <c r="Q221" s="7"/>
      <c r="R221" s="1" t="s">
        <v>3612</v>
      </c>
    </row>
    <row r="222" spans="1:18" ht="14.25" customHeight="1" x14ac:dyDescent="0.25">
      <c r="A222" s="1" t="s">
        <v>3569</v>
      </c>
      <c r="B222" s="1" t="s">
        <v>428</v>
      </c>
      <c r="C222" s="7"/>
      <c r="D222" s="1" t="s">
        <v>1787</v>
      </c>
      <c r="E222" s="1" t="s">
        <v>1761</v>
      </c>
      <c r="F222" s="1" t="s">
        <v>2091</v>
      </c>
      <c r="G222" s="1" t="s">
        <v>1803</v>
      </c>
      <c r="H222" s="7"/>
      <c r="I222" s="7"/>
      <c r="J222" s="7"/>
      <c r="K222" s="31">
        <v>3.4000000000000002E-2</v>
      </c>
      <c r="L222" s="34" t="b">
        <v>1</v>
      </c>
      <c r="M222" s="34" t="b">
        <v>1</v>
      </c>
      <c r="N222" s="7"/>
      <c r="O222" s="7"/>
      <c r="P222" s="7"/>
      <c r="Q222" s="7"/>
      <c r="R222" s="1" t="s">
        <v>3612</v>
      </c>
    </row>
    <row r="223" spans="1:18" ht="14.25" customHeight="1" x14ac:dyDescent="0.25">
      <c r="A223" s="1" t="s">
        <v>3569</v>
      </c>
      <c r="B223" s="1" t="s">
        <v>414</v>
      </c>
      <c r="C223" s="7"/>
      <c r="D223" s="1" t="s">
        <v>1787</v>
      </c>
      <c r="E223" s="1" t="s">
        <v>1761</v>
      </c>
      <c r="F223" s="1" t="s">
        <v>2091</v>
      </c>
      <c r="G223" s="1" t="s">
        <v>1803</v>
      </c>
      <c r="H223" s="7"/>
      <c r="I223" s="7"/>
      <c r="J223" s="7"/>
      <c r="K223" s="31">
        <v>3.4000000000000002E-2</v>
      </c>
      <c r="L223" s="34" t="b">
        <v>1</v>
      </c>
      <c r="M223" s="34" t="b">
        <v>1</v>
      </c>
      <c r="N223" s="7"/>
      <c r="O223" s="7"/>
      <c r="P223" s="7"/>
      <c r="Q223" s="7"/>
      <c r="R223" s="1" t="s">
        <v>3612</v>
      </c>
    </row>
    <row r="224" spans="1:18" ht="14.25" customHeight="1" x14ac:dyDescent="0.25">
      <c r="A224" s="1" t="s">
        <v>3569</v>
      </c>
      <c r="B224" s="1" t="s">
        <v>415</v>
      </c>
      <c r="C224" s="7"/>
      <c r="D224" s="1" t="s">
        <v>1787</v>
      </c>
      <c r="E224" s="1" t="s">
        <v>1761</v>
      </c>
      <c r="F224" s="1" t="s">
        <v>2091</v>
      </c>
      <c r="G224" s="1" t="s">
        <v>1803</v>
      </c>
      <c r="H224" s="7"/>
      <c r="I224" s="7"/>
      <c r="J224" s="7"/>
      <c r="K224" s="31">
        <v>3.4000000000000002E-2</v>
      </c>
      <c r="L224" s="34" t="b">
        <v>1</v>
      </c>
      <c r="M224" s="34" t="b">
        <v>1</v>
      </c>
      <c r="N224" s="7"/>
      <c r="O224" s="7"/>
      <c r="P224" s="7"/>
      <c r="Q224" s="7"/>
      <c r="R224" s="1" t="s">
        <v>3612</v>
      </c>
    </row>
    <row r="225" spans="1:18" ht="14.25" customHeight="1" x14ac:dyDescent="0.25">
      <c r="A225" s="1" t="s">
        <v>3569</v>
      </c>
      <c r="B225" s="1" t="s">
        <v>416</v>
      </c>
      <c r="C225" s="7"/>
      <c r="D225" s="1" t="s">
        <v>1787</v>
      </c>
      <c r="E225" s="1" t="s">
        <v>1761</v>
      </c>
      <c r="F225" s="1" t="s">
        <v>2091</v>
      </c>
      <c r="G225" s="1" t="s">
        <v>1803</v>
      </c>
      <c r="H225" s="7"/>
      <c r="I225" s="7"/>
      <c r="J225" s="7"/>
      <c r="K225" s="31">
        <v>3.4000000000000002E-2</v>
      </c>
      <c r="L225" s="34" t="b">
        <v>1</v>
      </c>
      <c r="M225" s="34" t="b">
        <v>1</v>
      </c>
      <c r="N225" s="7"/>
      <c r="O225" s="7"/>
      <c r="P225" s="7"/>
      <c r="Q225" s="7"/>
      <c r="R225" s="1" t="s">
        <v>3612</v>
      </c>
    </row>
    <row r="226" spans="1:18" ht="14.25" customHeight="1" x14ac:dyDescent="0.25">
      <c r="A226" s="1" t="s">
        <v>3569</v>
      </c>
      <c r="B226" s="1" t="s">
        <v>417</v>
      </c>
      <c r="C226" s="7"/>
      <c r="D226" s="1" t="s">
        <v>1787</v>
      </c>
      <c r="E226" s="1" t="s">
        <v>1761</v>
      </c>
      <c r="F226" s="1" t="s">
        <v>2091</v>
      </c>
      <c r="G226" s="1" t="s">
        <v>1803</v>
      </c>
      <c r="H226" s="7"/>
      <c r="I226" s="7"/>
      <c r="J226" s="7"/>
      <c r="K226" s="31">
        <v>3.4000000000000002E-2</v>
      </c>
      <c r="L226" s="34" t="b">
        <v>1</v>
      </c>
      <c r="M226" s="34" t="b">
        <v>1</v>
      </c>
      <c r="N226" s="7"/>
      <c r="O226" s="7"/>
      <c r="P226" s="7"/>
      <c r="Q226" s="7"/>
      <c r="R226" s="1" t="s">
        <v>3612</v>
      </c>
    </row>
    <row r="227" spans="1:18" ht="14.25" customHeight="1" x14ac:dyDescent="0.25">
      <c r="A227" s="1" t="s">
        <v>3569</v>
      </c>
      <c r="B227" s="1" t="s">
        <v>418</v>
      </c>
      <c r="C227" s="7"/>
      <c r="D227" s="1" t="s">
        <v>1787</v>
      </c>
      <c r="E227" s="1" t="s">
        <v>1761</v>
      </c>
      <c r="F227" s="1" t="s">
        <v>2091</v>
      </c>
      <c r="G227" s="1" t="s">
        <v>1803</v>
      </c>
      <c r="H227" s="7"/>
      <c r="I227" s="7"/>
      <c r="J227" s="7"/>
      <c r="K227" s="31">
        <v>4.9000000000000002E-2</v>
      </c>
      <c r="L227" s="34" t="b">
        <v>1</v>
      </c>
      <c r="M227" s="34" t="b">
        <v>1</v>
      </c>
      <c r="N227" s="7"/>
      <c r="O227" s="7"/>
      <c r="P227" s="7"/>
      <c r="Q227" s="7"/>
      <c r="R227" s="1" t="s">
        <v>3612</v>
      </c>
    </row>
    <row r="228" spans="1:18" ht="14.25" customHeight="1" x14ac:dyDescent="0.25">
      <c r="A228" s="1" t="s">
        <v>3569</v>
      </c>
      <c r="B228" s="1" t="s">
        <v>419</v>
      </c>
      <c r="C228" s="7"/>
      <c r="D228" s="1" t="s">
        <v>1787</v>
      </c>
      <c r="E228" s="1" t="s">
        <v>1761</v>
      </c>
      <c r="F228" s="1" t="s">
        <v>2091</v>
      </c>
      <c r="G228" s="1" t="s">
        <v>1803</v>
      </c>
      <c r="H228" s="7"/>
      <c r="I228" s="7"/>
      <c r="J228" s="7"/>
      <c r="K228" s="31">
        <v>4.9000000000000002E-2</v>
      </c>
      <c r="L228" s="34" t="b">
        <v>1</v>
      </c>
      <c r="M228" s="34" t="b">
        <v>1</v>
      </c>
      <c r="N228" s="7"/>
      <c r="O228" s="7"/>
      <c r="P228" s="7"/>
      <c r="Q228" s="7"/>
      <c r="R228" s="1" t="s">
        <v>3612</v>
      </c>
    </row>
    <row r="229" spans="1:18" ht="14.25" customHeight="1" x14ac:dyDescent="0.25">
      <c r="A229" s="1" t="s">
        <v>3569</v>
      </c>
      <c r="B229" s="1" t="s">
        <v>420</v>
      </c>
      <c r="C229" s="7"/>
      <c r="D229" s="1" t="s">
        <v>1787</v>
      </c>
      <c r="E229" s="1" t="s">
        <v>1761</v>
      </c>
      <c r="F229" s="1" t="s">
        <v>2091</v>
      </c>
      <c r="G229" s="1" t="s">
        <v>1803</v>
      </c>
      <c r="H229" s="7"/>
      <c r="I229" s="7"/>
      <c r="J229" s="7"/>
      <c r="K229" s="31">
        <v>4.9000000000000002E-2</v>
      </c>
      <c r="L229" s="34" t="b">
        <v>1</v>
      </c>
      <c r="M229" s="34" t="b">
        <v>1</v>
      </c>
      <c r="N229" s="7"/>
      <c r="O229" s="7"/>
      <c r="P229" s="7"/>
      <c r="Q229" s="7"/>
      <c r="R229" s="1" t="s">
        <v>3612</v>
      </c>
    </row>
    <row r="230" spans="1:18" ht="14.25" customHeight="1" x14ac:dyDescent="0.25">
      <c r="A230" s="1" t="s">
        <v>3569</v>
      </c>
      <c r="B230" s="1" t="s">
        <v>421</v>
      </c>
      <c r="C230" s="7"/>
      <c r="D230" s="1" t="s">
        <v>1787</v>
      </c>
      <c r="E230" s="1" t="s">
        <v>1761</v>
      </c>
      <c r="F230" s="1" t="s">
        <v>2091</v>
      </c>
      <c r="G230" s="1" t="s">
        <v>1803</v>
      </c>
      <c r="H230" s="7"/>
      <c r="I230" s="7"/>
      <c r="J230" s="7"/>
      <c r="K230" s="31">
        <v>3.4000000000000002E-2</v>
      </c>
      <c r="L230" s="34" t="b">
        <v>1</v>
      </c>
      <c r="M230" s="34" t="b">
        <v>1</v>
      </c>
      <c r="N230" s="7"/>
      <c r="O230" s="7"/>
      <c r="P230" s="7"/>
      <c r="Q230" s="7"/>
      <c r="R230" s="1" t="s">
        <v>3612</v>
      </c>
    </row>
    <row r="231" spans="1:18" ht="14.25" customHeight="1" x14ac:dyDescent="0.25">
      <c r="A231" s="1" t="s">
        <v>3569</v>
      </c>
      <c r="B231" s="1" t="s">
        <v>413</v>
      </c>
      <c r="C231" s="7"/>
      <c r="D231" s="1" t="s">
        <v>1818</v>
      </c>
      <c r="E231" s="1" t="s">
        <v>1779</v>
      </c>
      <c r="F231" s="1" t="s">
        <v>2091</v>
      </c>
      <c r="G231" s="1" t="s">
        <v>1836</v>
      </c>
      <c r="H231" s="7"/>
      <c r="I231" s="7"/>
      <c r="J231" s="7"/>
      <c r="K231" s="31">
        <v>0.253</v>
      </c>
      <c r="L231" s="34" t="b">
        <v>1</v>
      </c>
      <c r="M231" s="34" t="b">
        <v>1</v>
      </c>
      <c r="N231" s="7"/>
      <c r="O231" s="7"/>
      <c r="P231" s="7"/>
      <c r="Q231" s="7"/>
      <c r="R231" s="1" t="s">
        <v>3612</v>
      </c>
    </row>
    <row r="232" spans="1:18" ht="14.25" customHeight="1" x14ac:dyDescent="0.25">
      <c r="A232" s="1" t="s">
        <v>3569</v>
      </c>
      <c r="B232" s="1" t="s">
        <v>422</v>
      </c>
      <c r="C232" s="7"/>
      <c r="D232" s="1" t="s">
        <v>1818</v>
      </c>
      <c r="E232" s="1" t="s">
        <v>1779</v>
      </c>
      <c r="F232" s="1" t="s">
        <v>2091</v>
      </c>
      <c r="G232" s="1" t="s">
        <v>1836</v>
      </c>
      <c r="H232" s="7"/>
      <c r="I232" s="7"/>
      <c r="J232" s="7"/>
      <c r="K232" s="31">
        <v>0.69</v>
      </c>
      <c r="L232" s="34" t="b">
        <v>1</v>
      </c>
      <c r="M232" s="34" t="b">
        <v>1</v>
      </c>
      <c r="N232" s="7"/>
      <c r="O232" s="7"/>
      <c r="P232" s="7"/>
      <c r="Q232" s="7"/>
      <c r="R232" s="1" t="s">
        <v>3612</v>
      </c>
    </row>
    <row r="233" spans="1:18" ht="14.25" customHeight="1" x14ac:dyDescent="0.25">
      <c r="A233" s="1" t="s">
        <v>3569</v>
      </c>
      <c r="B233" s="1" t="s">
        <v>423</v>
      </c>
      <c r="C233" s="7"/>
      <c r="D233" s="1" t="s">
        <v>1818</v>
      </c>
      <c r="E233" s="1" t="s">
        <v>1779</v>
      </c>
      <c r="F233" s="1" t="s">
        <v>2091</v>
      </c>
      <c r="G233" s="1" t="s">
        <v>1836</v>
      </c>
      <c r="H233" s="7"/>
      <c r="I233" s="7"/>
      <c r="J233" s="7"/>
      <c r="K233" s="31">
        <v>0.184</v>
      </c>
      <c r="L233" s="34" t="b">
        <v>1</v>
      </c>
      <c r="M233" s="34" t="b">
        <v>1</v>
      </c>
      <c r="N233" s="7"/>
      <c r="O233" s="7"/>
      <c r="P233" s="7"/>
      <c r="Q233" s="7"/>
      <c r="R233" s="1" t="s">
        <v>3612</v>
      </c>
    </row>
    <row r="234" spans="1:18" ht="14.25" customHeight="1" x14ac:dyDescent="0.25">
      <c r="A234" s="1" t="s">
        <v>3569</v>
      </c>
      <c r="B234" s="1" t="s">
        <v>424</v>
      </c>
      <c r="C234" s="7"/>
      <c r="D234" s="1" t="s">
        <v>1818</v>
      </c>
      <c r="E234" s="1" t="s">
        <v>1779</v>
      </c>
      <c r="F234" s="1" t="s">
        <v>2091</v>
      </c>
      <c r="G234" s="1" t="s">
        <v>1836</v>
      </c>
      <c r="H234" s="7"/>
      <c r="I234" s="7"/>
      <c r="J234" s="7"/>
      <c r="K234" s="31">
        <v>0.253</v>
      </c>
      <c r="L234" s="34" t="b">
        <v>1</v>
      </c>
      <c r="M234" s="34" t="b">
        <v>1</v>
      </c>
      <c r="N234" s="7"/>
      <c r="O234" s="7"/>
      <c r="P234" s="7"/>
      <c r="Q234" s="7"/>
      <c r="R234" s="1" t="s">
        <v>3612</v>
      </c>
    </row>
    <row r="235" spans="1:18" ht="14.25" customHeight="1" x14ac:dyDescent="0.25">
      <c r="A235" s="1" t="s">
        <v>3569</v>
      </c>
      <c r="B235" s="1" t="s">
        <v>425</v>
      </c>
      <c r="C235" s="7"/>
      <c r="D235" s="1" t="s">
        <v>1818</v>
      </c>
      <c r="E235" s="1" t="s">
        <v>1779</v>
      </c>
      <c r="F235" s="1" t="s">
        <v>2091</v>
      </c>
      <c r="G235" s="1" t="s">
        <v>1836</v>
      </c>
      <c r="H235" s="7"/>
      <c r="I235" s="7"/>
      <c r="J235" s="7"/>
      <c r="K235" s="31">
        <v>0.21099999999999999</v>
      </c>
      <c r="L235" s="34" t="b">
        <v>1</v>
      </c>
      <c r="M235" s="34" t="b">
        <v>1</v>
      </c>
      <c r="N235" s="7"/>
      <c r="O235" s="7"/>
      <c r="P235" s="7"/>
      <c r="Q235" s="7"/>
      <c r="R235" s="1" t="s">
        <v>3612</v>
      </c>
    </row>
    <row r="236" spans="1:18" ht="14.25" customHeight="1" x14ac:dyDescent="0.25">
      <c r="A236" s="1" t="s">
        <v>3569</v>
      </c>
      <c r="B236" s="1" t="s">
        <v>426</v>
      </c>
      <c r="C236" s="7"/>
      <c r="D236" s="1" t="s">
        <v>1818</v>
      </c>
      <c r="E236" s="1" t="s">
        <v>1779</v>
      </c>
      <c r="F236" s="1" t="s">
        <v>2091</v>
      </c>
      <c r="G236" s="1" t="s">
        <v>1836</v>
      </c>
      <c r="H236" s="7"/>
      <c r="I236" s="7"/>
      <c r="J236" s="7"/>
      <c r="K236" s="31">
        <v>0.184</v>
      </c>
      <c r="L236" s="34" t="b">
        <v>1</v>
      </c>
      <c r="M236" s="34" t="b">
        <v>1</v>
      </c>
      <c r="N236" s="7"/>
      <c r="O236" s="7"/>
      <c r="P236" s="7"/>
      <c r="Q236" s="7"/>
      <c r="R236" s="1" t="s">
        <v>3612</v>
      </c>
    </row>
    <row r="237" spans="1:18" ht="14.25" customHeight="1" x14ac:dyDescent="0.25">
      <c r="A237" s="1" t="s">
        <v>3569</v>
      </c>
      <c r="B237" s="1" t="s">
        <v>427</v>
      </c>
      <c r="C237" s="7"/>
      <c r="D237" s="1" t="s">
        <v>1818</v>
      </c>
      <c r="E237" s="1" t="s">
        <v>1779</v>
      </c>
      <c r="F237" s="1" t="s">
        <v>2091</v>
      </c>
      <c r="G237" s="1" t="s">
        <v>1836</v>
      </c>
      <c r="H237" s="7"/>
      <c r="I237" s="7"/>
      <c r="J237" s="7"/>
      <c r="K237" s="31">
        <v>0.184</v>
      </c>
      <c r="L237" s="34" t="b">
        <v>1</v>
      </c>
      <c r="M237" s="34" t="b">
        <v>1</v>
      </c>
      <c r="N237" s="7"/>
      <c r="O237" s="7"/>
      <c r="P237" s="7"/>
      <c r="Q237" s="7"/>
      <c r="R237" s="1" t="s">
        <v>3612</v>
      </c>
    </row>
    <row r="238" spans="1:18" ht="14.25" customHeight="1" x14ac:dyDescent="0.25">
      <c r="A238" s="1" t="s">
        <v>3569</v>
      </c>
      <c r="B238" s="1" t="s">
        <v>428</v>
      </c>
      <c r="C238" s="7"/>
      <c r="D238" s="1" t="s">
        <v>1818</v>
      </c>
      <c r="E238" s="1" t="s">
        <v>1779</v>
      </c>
      <c r="F238" s="1" t="s">
        <v>2091</v>
      </c>
      <c r="G238" s="1" t="s">
        <v>1836</v>
      </c>
      <c r="H238" s="7"/>
      <c r="I238" s="7"/>
      <c r="J238" s="7"/>
      <c r="K238" s="31">
        <v>0.16</v>
      </c>
      <c r="L238" s="34" t="b">
        <v>1</v>
      </c>
      <c r="M238" s="34" t="b">
        <v>1</v>
      </c>
      <c r="N238" s="7"/>
      <c r="O238" s="7"/>
      <c r="P238" s="7"/>
      <c r="Q238" s="7"/>
      <c r="R238" s="1" t="s">
        <v>3612</v>
      </c>
    </row>
    <row r="239" spans="1:18" ht="14.25" customHeight="1" x14ac:dyDescent="0.25">
      <c r="A239" s="1" t="s">
        <v>3569</v>
      </c>
      <c r="B239" s="1" t="s">
        <v>414</v>
      </c>
      <c r="C239" s="7"/>
      <c r="D239" s="1" t="s">
        <v>1818</v>
      </c>
      <c r="E239" s="1" t="s">
        <v>1779</v>
      </c>
      <c r="F239" s="1" t="s">
        <v>2091</v>
      </c>
      <c r="G239" s="1" t="s">
        <v>1836</v>
      </c>
      <c r="H239" s="7"/>
      <c r="I239" s="7"/>
      <c r="J239" s="7"/>
      <c r="K239" s="31">
        <v>0.65</v>
      </c>
      <c r="L239" s="34" t="b">
        <v>1</v>
      </c>
      <c r="M239" s="34" t="b">
        <v>1</v>
      </c>
      <c r="N239" s="7"/>
      <c r="O239" s="7"/>
      <c r="P239" s="7"/>
      <c r="Q239" s="7"/>
      <c r="R239" s="1" t="s">
        <v>3612</v>
      </c>
    </row>
    <row r="240" spans="1:18" ht="14.25" customHeight="1" x14ac:dyDescent="0.25">
      <c r="A240" s="1" t="s">
        <v>3569</v>
      </c>
      <c r="B240" s="1" t="s">
        <v>415</v>
      </c>
      <c r="C240" s="7"/>
      <c r="D240" s="1" t="s">
        <v>1818</v>
      </c>
      <c r="E240" s="1" t="s">
        <v>1779</v>
      </c>
      <c r="F240" s="1" t="s">
        <v>2091</v>
      </c>
      <c r="G240" s="1" t="s">
        <v>1836</v>
      </c>
      <c r="H240" s="7"/>
      <c r="I240" s="7"/>
      <c r="J240" s="7"/>
      <c r="K240" s="31">
        <v>0.65</v>
      </c>
      <c r="L240" s="34" t="b">
        <v>1</v>
      </c>
      <c r="M240" s="34" t="b">
        <v>1</v>
      </c>
      <c r="N240" s="7"/>
      <c r="O240" s="7"/>
      <c r="P240" s="7"/>
      <c r="Q240" s="7"/>
      <c r="R240" s="1" t="s">
        <v>3612</v>
      </c>
    </row>
    <row r="241" spans="1:18" ht="14.25" customHeight="1" x14ac:dyDescent="0.25">
      <c r="A241" s="1" t="s">
        <v>3569</v>
      </c>
      <c r="B241" s="1" t="s">
        <v>416</v>
      </c>
      <c r="C241" s="7"/>
      <c r="D241" s="1" t="s">
        <v>1818</v>
      </c>
      <c r="E241" s="1" t="s">
        <v>1779</v>
      </c>
      <c r="F241" s="1" t="s">
        <v>2091</v>
      </c>
      <c r="G241" s="1" t="s">
        <v>1836</v>
      </c>
      <c r="H241" s="7"/>
      <c r="I241" s="7"/>
      <c r="J241" s="7"/>
      <c r="K241" s="31">
        <v>0.65</v>
      </c>
      <c r="L241" s="34" t="b">
        <v>1</v>
      </c>
      <c r="M241" s="34" t="b">
        <v>1</v>
      </c>
      <c r="N241" s="7"/>
      <c r="O241" s="7"/>
      <c r="P241" s="7"/>
      <c r="Q241" s="7"/>
      <c r="R241" s="1" t="s">
        <v>3612</v>
      </c>
    </row>
    <row r="242" spans="1:18" ht="14.25" customHeight="1" x14ac:dyDescent="0.25">
      <c r="A242" s="1" t="s">
        <v>3569</v>
      </c>
      <c r="B242" s="1" t="s">
        <v>417</v>
      </c>
      <c r="C242" s="7"/>
      <c r="D242" s="1" t="s">
        <v>1818</v>
      </c>
      <c r="E242" s="1" t="s">
        <v>1779</v>
      </c>
      <c r="F242" s="1" t="s">
        <v>2091</v>
      </c>
      <c r="G242" s="1" t="s">
        <v>1836</v>
      </c>
      <c r="H242" s="7"/>
      <c r="I242" s="7"/>
      <c r="J242" s="7"/>
      <c r="K242" s="31">
        <v>0.65</v>
      </c>
      <c r="L242" s="34" t="b">
        <v>1</v>
      </c>
      <c r="M242" s="34" t="b">
        <v>1</v>
      </c>
      <c r="N242" s="7"/>
      <c r="O242" s="7"/>
      <c r="P242" s="7"/>
      <c r="Q242" s="7"/>
      <c r="R242" s="1" t="s">
        <v>3612</v>
      </c>
    </row>
    <row r="243" spans="1:18" ht="14.25" customHeight="1" x14ac:dyDescent="0.25">
      <c r="A243" s="1" t="s">
        <v>3569</v>
      </c>
      <c r="B243" s="1" t="s">
        <v>418</v>
      </c>
      <c r="C243" s="7"/>
      <c r="D243" s="1" t="s">
        <v>1818</v>
      </c>
      <c r="E243" s="1" t="s">
        <v>1779</v>
      </c>
      <c r="F243" s="1" t="s">
        <v>2091</v>
      </c>
      <c r="G243" s="1" t="s">
        <v>1836</v>
      </c>
      <c r="H243" s="7"/>
      <c r="I243" s="7"/>
      <c r="J243" s="7"/>
      <c r="K243" s="31">
        <v>0.69</v>
      </c>
      <c r="L243" s="34" t="b">
        <v>1</v>
      </c>
      <c r="M243" s="34" t="b">
        <v>1</v>
      </c>
      <c r="N243" s="7"/>
      <c r="O243" s="7"/>
      <c r="P243" s="7"/>
      <c r="Q243" s="7"/>
      <c r="R243" s="1" t="s">
        <v>3612</v>
      </c>
    </row>
    <row r="244" spans="1:18" ht="14.25" customHeight="1" x14ac:dyDescent="0.25">
      <c r="A244" s="1" t="s">
        <v>3569</v>
      </c>
      <c r="B244" s="1" t="s">
        <v>419</v>
      </c>
      <c r="C244" s="7"/>
      <c r="D244" s="1" t="s">
        <v>1818</v>
      </c>
      <c r="E244" s="1" t="s">
        <v>1779</v>
      </c>
      <c r="F244" s="1" t="s">
        <v>2091</v>
      </c>
      <c r="G244" s="1" t="s">
        <v>1836</v>
      </c>
      <c r="H244" s="7"/>
      <c r="I244" s="7"/>
      <c r="J244" s="7"/>
      <c r="K244" s="31">
        <v>0.69</v>
      </c>
      <c r="L244" s="34" t="b">
        <v>1</v>
      </c>
      <c r="M244" s="34" t="b">
        <v>1</v>
      </c>
      <c r="N244" s="7"/>
      <c r="O244" s="7"/>
      <c r="P244" s="7"/>
      <c r="Q244" s="7"/>
      <c r="R244" s="1" t="s">
        <v>3612</v>
      </c>
    </row>
    <row r="245" spans="1:18" ht="14.25" customHeight="1" x14ac:dyDescent="0.25">
      <c r="A245" s="1" t="s">
        <v>3569</v>
      </c>
      <c r="B245" s="1" t="s">
        <v>420</v>
      </c>
      <c r="C245" s="7"/>
      <c r="D245" s="1" t="s">
        <v>1818</v>
      </c>
      <c r="E245" s="1" t="s">
        <v>1779</v>
      </c>
      <c r="F245" s="1" t="s">
        <v>2091</v>
      </c>
      <c r="G245" s="1" t="s">
        <v>1836</v>
      </c>
      <c r="H245" s="7"/>
      <c r="I245" s="7"/>
      <c r="J245" s="7"/>
      <c r="K245" s="31">
        <v>0.69</v>
      </c>
      <c r="L245" s="34" t="b">
        <v>1</v>
      </c>
      <c r="M245" s="34" t="b">
        <v>1</v>
      </c>
      <c r="N245" s="7"/>
      <c r="O245" s="7"/>
      <c r="P245" s="7"/>
      <c r="Q245" s="7"/>
      <c r="R245" s="1" t="s">
        <v>3612</v>
      </c>
    </row>
    <row r="246" spans="1:18" ht="14.25" customHeight="1" x14ac:dyDescent="0.25">
      <c r="A246" s="1" t="s">
        <v>3569</v>
      </c>
      <c r="B246" s="1" t="s">
        <v>421</v>
      </c>
      <c r="C246" s="7"/>
      <c r="D246" s="1" t="s">
        <v>1818</v>
      </c>
      <c r="E246" s="1" t="s">
        <v>1779</v>
      </c>
      <c r="F246" s="1" t="s">
        <v>2091</v>
      </c>
      <c r="G246" s="1" t="s">
        <v>1836</v>
      </c>
      <c r="H246" s="7"/>
      <c r="I246" s="7"/>
      <c r="J246" s="7"/>
      <c r="K246" s="31">
        <v>0.69</v>
      </c>
      <c r="L246" s="34" t="b">
        <v>1</v>
      </c>
      <c r="M246" s="34" t="b">
        <v>1</v>
      </c>
      <c r="N246" s="7"/>
      <c r="O246" s="7"/>
      <c r="P246" s="7"/>
      <c r="Q246" s="7"/>
      <c r="R246" s="1" t="s">
        <v>3612</v>
      </c>
    </row>
    <row r="247" spans="1:18" ht="14.25" customHeight="1" x14ac:dyDescent="0.25">
      <c r="A247" s="1" t="s">
        <v>3569</v>
      </c>
      <c r="B247" s="1" t="s">
        <v>413</v>
      </c>
      <c r="C247" s="7"/>
      <c r="D247" s="1" t="s">
        <v>1818</v>
      </c>
      <c r="E247" s="1" t="s">
        <v>1782</v>
      </c>
      <c r="F247" s="1" t="s">
        <v>2091</v>
      </c>
      <c r="G247" s="1" t="s">
        <v>1835</v>
      </c>
      <c r="H247" s="7"/>
      <c r="I247" s="7"/>
      <c r="J247" s="7"/>
      <c r="K247" s="31">
        <v>0.06</v>
      </c>
      <c r="L247" s="34" t="b">
        <v>1</v>
      </c>
      <c r="M247" s="34" t="b">
        <v>1</v>
      </c>
      <c r="N247" s="7"/>
      <c r="O247" s="7"/>
      <c r="P247" s="7"/>
      <c r="Q247" s="7"/>
      <c r="R247" s="1" t="s">
        <v>3612</v>
      </c>
    </row>
    <row r="248" spans="1:18" ht="14.25" customHeight="1" x14ac:dyDescent="0.25">
      <c r="A248" s="1" t="s">
        <v>3569</v>
      </c>
      <c r="B248" s="1" t="s">
        <v>422</v>
      </c>
      <c r="C248" s="7"/>
      <c r="D248" s="1" t="s">
        <v>1818</v>
      </c>
      <c r="E248" s="1" t="s">
        <v>1782</v>
      </c>
      <c r="F248" s="1" t="s">
        <v>2091</v>
      </c>
      <c r="G248" s="1" t="s">
        <v>1835</v>
      </c>
      <c r="H248" s="7"/>
      <c r="I248" s="7"/>
      <c r="J248" s="7"/>
      <c r="K248" s="31">
        <v>5.5E-2</v>
      </c>
      <c r="L248" s="34" t="b">
        <v>1</v>
      </c>
      <c r="M248" s="34" t="b">
        <v>1</v>
      </c>
      <c r="N248" s="7"/>
      <c r="O248" s="7"/>
      <c r="P248" s="7"/>
      <c r="Q248" s="7"/>
      <c r="R248" s="1" t="s">
        <v>3612</v>
      </c>
    </row>
    <row r="249" spans="1:18" ht="14.25" customHeight="1" x14ac:dyDescent="0.25">
      <c r="A249" s="1" t="s">
        <v>3569</v>
      </c>
      <c r="B249" s="1" t="s">
        <v>423</v>
      </c>
      <c r="C249" s="7"/>
      <c r="D249" s="1" t="s">
        <v>1818</v>
      </c>
      <c r="E249" s="1" t="s">
        <v>1782</v>
      </c>
      <c r="F249" s="1" t="s">
        <v>2091</v>
      </c>
      <c r="G249" s="1" t="s">
        <v>1835</v>
      </c>
      <c r="H249" s="7"/>
      <c r="I249" s="7"/>
      <c r="J249" s="7"/>
      <c r="K249" s="31">
        <v>5.5E-2</v>
      </c>
      <c r="L249" s="34" t="b">
        <v>1</v>
      </c>
      <c r="M249" s="34" t="b">
        <v>1</v>
      </c>
      <c r="N249" s="7"/>
      <c r="O249" s="7"/>
      <c r="P249" s="7"/>
      <c r="Q249" s="7"/>
      <c r="R249" s="1" t="s">
        <v>3612</v>
      </c>
    </row>
    <row r="250" spans="1:18" ht="14.25" customHeight="1" x14ac:dyDescent="0.25">
      <c r="A250" s="1" t="s">
        <v>3569</v>
      </c>
      <c r="B250" s="1" t="s">
        <v>424</v>
      </c>
      <c r="C250" s="7"/>
      <c r="D250" s="1" t="s">
        <v>1818</v>
      </c>
      <c r="E250" s="1" t="s">
        <v>1782</v>
      </c>
      <c r="F250" s="1" t="s">
        <v>2091</v>
      </c>
      <c r="G250" s="1" t="s">
        <v>1835</v>
      </c>
      <c r="H250" s="7"/>
      <c r="I250" s="7"/>
      <c r="J250" s="7"/>
      <c r="K250" s="31">
        <v>5.5E-2</v>
      </c>
      <c r="L250" s="34" t="b">
        <v>1</v>
      </c>
      <c r="M250" s="34" t="b">
        <v>1</v>
      </c>
      <c r="N250" s="7"/>
      <c r="O250" s="7"/>
      <c r="P250" s="7"/>
      <c r="Q250" s="7"/>
      <c r="R250" s="1" t="s">
        <v>3612</v>
      </c>
    </row>
    <row r="251" spans="1:18" ht="14.25" customHeight="1" x14ac:dyDescent="0.25">
      <c r="A251" s="1" t="s">
        <v>3569</v>
      </c>
      <c r="B251" s="1" t="s">
        <v>425</v>
      </c>
      <c r="C251" s="7"/>
      <c r="D251" s="1" t="s">
        <v>1818</v>
      </c>
      <c r="E251" s="1" t="s">
        <v>1782</v>
      </c>
      <c r="F251" s="1" t="s">
        <v>2091</v>
      </c>
      <c r="G251" s="1" t="s">
        <v>1835</v>
      </c>
      <c r="H251" s="7"/>
      <c r="I251" s="7"/>
      <c r="J251" s="7"/>
      <c r="K251" s="31">
        <v>5.5E-2</v>
      </c>
      <c r="L251" s="34" t="b">
        <v>1</v>
      </c>
      <c r="M251" s="34" t="b">
        <v>1</v>
      </c>
      <c r="N251" s="7"/>
      <c r="O251" s="7"/>
      <c r="P251" s="7"/>
      <c r="Q251" s="7"/>
      <c r="R251" s="1" t="s">
        <v>3612</v>
      </c>
    </row>
    <row r="252" spans="1:18" ht="14.25" customHeight="1" x14ac:dyDescent="0.25">
      <c r="A252" s="1" t="s">
        <v>3569</v>
      </c>
      <c r="B252" s="1" t="s">
        <v>426</v>
      </c>
      <c r="C252" s="7"/>
      <c r="D252" s="1" t="s">
        <v>1818</v>
      </c>
      <c r="E252" s="1" t="s">
        <v>1782</v>
      </c>
      <c r="F252" s="1" t="s">
        <v>2091</v>
      </c>
      <c r="G252" s="1" t="s">
        <v>1835</v>
      </c>
      <c r="H252" s="7"/>
      <c r="I252" s="7"/>
      <c r="J252" s="7"/>
      <c r="K252" s="31">
        <v>5.5E-2</v>
      </c>
      <c r="L252" s="34" t="b">
        <v>1</v>
      </c>
      <c r="M252" s="34" t="b">
        <v>1</v>
      </c>
      <c r="N252" s="7"/>
      <c r="O252" s="7"/>
      <c r="P252" s="7"/>
      <c r="Q252" s="7"/>
      <c r="R252" s="1" t="s">
        <v>3612</v>
      </c>
    </row>
    <row r="253" spans="1:18" ht="14.25" customHeight="1" x14ac:dyDescent="0.25">
      <c r="A253" s="1" t="s">
        <v>3569</v>
      </c>
      <c r="B253" s="1" t="s">
        <v>427</v>
      </c>
      <c r="C253" s="7"/>
      <c r="D253" s="1" t="s">
        <v>1818</v>
      </c>
      <c r="E253" s="1" t="s">
        <v>1782</v>
      </c>
      <c r="F253" s="1" t="s">
        <v>2091</v>
      </c>
      <c r="G253" s="1" t="s">
        <v>1835</v>
      </c>
      <c r="H253" s="7"/>
      <c r="I253" s="7"/>
      <c r="J253" s="7"/>
      <c r="K253" s="31">
        <v>5.5E-2</v>
      </c>
      <c r="L253" s="34" t="b">
        <v>1</v>
      </c>
      <c r="M253" s="34" t="b">
        <v>1</v>
      </c>
      <c r="N253" s="7"/>
      <c r="O253" s="7"/>
      <c r="P253" s="7"/>
      <c r="Q253" s="7"/>
      <c r="R253" s="1" t="s">
        <v>3612</v>
      </c>
    </row>
    <row r="254" spans="1:18" ht="14.25" customHeight="1" x14ac:dyDescent="0.25">
      <c r="A254" s="1" t="s">
        <v>3569</v>
      </c>
      <c r="B254" s="1" t="s">
        <v>428</v>
      </c>
      <c r="C254" s="7"/>
      <c r="D254" s="1" t="s">
        <v>1818</v>
      </c>
      <c r="E254" s="1" t="s">
        <v>1782</v>
      </c>
      <c r="F254" s="1" t="s">
        <v>2091</v>
      </c>
      <c r="G254" s="1" t="s">
        <v>1835</v>
      </c>
      <c r="H254" s="7"/>
      <c r="I254" s="7"/>
      <c r="J254" s="7"/>
      <c r="K254" s="31">
        <v>5.5E-2</v>
      </c>
      <c r="L254" s="34" t="b">
        <v>1</v>
      </c>
      <c r="M254" s="34" t="b">
        <v>1</v>
      </c>
      <c r="N254" s="7"/>
      <c r="O254" s="7"/>
      <c r="P254" s="7"/>
      <c r="Q254" s="7"/>
      <c r="R254" s="1" t="s">
        <v>3612</v>
      </c>
    </row>
    <row r="255" spans="1:18" ht="14.25" customHeight="1" x14ac:dyDescent="0.25">
      <c r="A255" s="1" t="s">
        <v>3569</v>
      </c>
      <c r="B255" s="1" t="s">
        <v>414</v>
      </c>
      <c r="C255" s="7"/>
      <c r="D255" s="1" t="s">
        <v>1818</v>
      </c>
      <c r="E255" s="1" t="s">
        <v>1782</v>
      </c>
      <c r="F255" s="1" t="s">
        <v>2091</v>
      </c>
      <c r="G255" s="1" t="s">
        <v>1835</v>
      </c>
      <c r="H255" s="7"/>
      <c r="I255" s="7"/>
      <c r="J255" s="7"/>
      <c r="K255" s="31">
        <v>5.5E-2</v>
      </c>
      <c r="L255" s="34" t="b">
        <v>1</v>
      </c>
      <c r="M255" s="34" t="b">
        <v>1</v>
      </c>
      <c r="N255" s="7"/>
      <c r="O255" s="7"/>
      <c r="P255" s="7"/>
      <c r="Q255" s="7"/>
      <c r="R255" s="1" t="s">
        <v>3612</v>
      </c>
    </row>
    <row r="256" spans="1:18" ht="14.25" customHeight="1" x14ac:dyDescent="0.25">
      <c r="A256" s="1" t="s">
        <v>3569</v>
      </c>
      <c r="B256" s="1" t="s">
        <v>415</v>
      </c>
      <c r="C256" s="7"/>
      <c r="D256" s="1" t="s">
        <v>1818</v>
      </c>
      <c r="E256" s="1" t="s">
        <v>1782</v>
      </c>
      <c r="F256" s="1" t="s">
        <v>2091</v>
      </c>
      <c r="G256" s="1" t="s">
        <v>1835</v>
      </c>
      <c r="H256" s="7"/>
      <c r="I256" s="7"/>
      <c r="J256" s="7"/>
      <c r="K256" s="31">
        <v>7.0999999999999994E-2</v>
      </c>
      <c r="L256" s="34" t="b">
        <v>1</v>
      </c>
      <c r="M256" s="34" t="b">
        <v>1</v>
      </c>
      <c r="N256" s="7"/>
      <c r="O256" s="7"/>
      <c r="P256" s="7"/>
      <c r="Q256" s="7"/>
      <c r="R256" s="1" t="s">
        <v>3612</v>
      </c>
    </row>
    <row r="257" spans="1:18" ht="14.25" customHeight="1" x14ac:dyDescent="0.25">
      <c r="A257" s="1" t="s">
        <v>3569</v>
      </c>
      <c r="B257" s="1" t="s">
        <v>416</v>
      </c>
      <c r="C257" s="7"/>
      <c r="D257" s="1" t="s">
        <v>1818</v>
      </c>
      <c r="E257" s="1" t="s">
        <v>1782</v>
      </c>
      <c r="F257" s="1" t="s">
        <v>2091</v>
      </c>
      <c r="G257" s="1" t="s">
        <v>1835</v>
      </c>
      <c r="H257" s="7"/>
      <c r="I257" s="7"/>
      <c r="J257" s="7"/>
      <c r="K257" s="31">
        <v>5.5E-2</v>
      </c>
      <c r="L257" s="34" t="b">
        <v>1</v>
      </c>
      <c r="M257" s="34" t="b">
        <v>1</v>
      </c>
      <c r="N257" s="7"/>
      <c r="O257" s="7"/>
      <c r="P257" s="7"/>
      <c r="Q257" s="7"/>
      <c r="R257" s="1" t="s">
        <v>3612</v>
      </c>
    </row>
    <row r="258" spans="1:18" ht="14.25" customHeight="1" x14ac:dyDescent="0.25">
      <c r="A258" s="1" t="s">
        <v>3569</v>
      </c>
      <c r="B258" s="1" t="s">
        <v>417</v>
      </c>
      <c r="C258" s="7"/>
      <c r="D258" s="1" t="s">
        <v>1818</v>
      </c>
      <c r="E258" s="1" t="s">
        <v>1782</v>
      </c>
      <c r="F258" s="1" t="s">
        <v>2091</v>
      </c>
      <c r="G258" s="1" t="s">
        <v>1835</v>
      </c>
      <c r="H258" s="7"/>
      <c r="I258" s="7"/>
      <c r="J258" s="7"/>
      <c r="K258" s="31">
        <v>5.5E-2</v>
      </c>
      <c r="L258" s="34" t="b">
        <v>1</v>
      </c>
      <c r="M258" s="34" t="b">
        <v>1</v>
      </c>
      <c r="N258" s="7"/>
      <c r="O258" s="7"/>
      <c r="P258" s="7"/>
      <c r="Q258" s="7"/>
      <c r="R258" s="1" t="s">
        <v>3612</v>
      </c>
    </row>
    <row r="259" spans="1:18" ht="14.25" customHeight="1" x14ac:dyDescent="0.25">
      <c r="A259" s="1" t="s">
        <v>3569</v>
      </c>
      <c r="B259" s="1" t="s">
        <v>418</v>
      </c>
      <c r="C259" s="7"/>
      <c r="D259" s="1" t="s">
        <v>1818</v>
      </c>
      <c r="E259" s="1" t="s">
        <v>1782</v>
      </c>
      <c r="F259" s="1" t="s">
        <v>2091</v>
      </c>
      <c r="G259" s="1" t="s">
        <v>1835</v>
      </c>
      <c r="H259" s="7"/>
      <c r="I259" s="7"/>
      <c r="J259" s="7"/>
      <c r="K259" s="31">
        <v>0.06</v>
      </c>
      <c r="L259" s="34" t="b">
        <v>1</v>
      </c>
      <c r="M259" s="34" t="b">
        <v>1</v>
      </c>
      <c r="N259" s="7"/>
      <c r="O259" s="7"/>
      <c r="P259" s="7"/>
      <c r="Q259" s="7"/>
      <c r="R259" s="1" t="s">
        <v>3612</v>
      </c>
    </row>
    <row r="260" spans="1:18" ht="14.25" customHeight="1" x14ac:dyDescent="0.25">
      <c r="A260" s="1" t="s">
        <v>3569</v>
      </c>
      <c r="B260" s="1" t="s">
        <v>419</v>
      </c>
      <c r="C260" s="7"/>
      <c r="D260" s="1" t="s">
        <v>1818</v>
      </c>
      <c r="E260" s="1" t="s">
        <v>1782</v>
      </c>
      <c r="F260" s="1" t="s">
        <v>2091</v>
      </c>
      <c r="G260" s="1" t="s">
        <v>1835</v>
      </c>
      <c r="H260" s="7"/>
      <c r="I260" s="7"/>
      <c r="J260" s="7"/>
      <c r="K260" s="31">
        <v>0.06</v>
      </c>
      <c r="L260" s="34" t="b">
        <v>1</v>
      </c>
      <c r="M260" s="34" t="b">
        <v>1</v>
      </c>
      <c r="N260" s="7"/>
      <c r="O260" s="7"/>
      <c r="P260" s="7"/>
      <c r="Q260" s="7"/>
      <c r="R260" s="1" t="s">
        <v>3612</v>
      </c>
    </row>
    <row r="261" spans="1:18" ht="14.25" customHeight="1" x14ac:dyDescent="0.25">
      <c r="A261" s="1" t="s">
        <v>3569</v>
      </c>
      <c r="B261" s="1" t="s">
        <v>420</v>
      </c>
      <c r="C261" s="7"/>
      <c r="D261" s="1" t="s">
        <v>1818</v>
      </c>
      <c r="E261" s="1" t="s">
        <v>1782</v>
      </c>
      <c r="F261" s="1" t="s">
        <v>2091</v>
      </c>
      <c r="G261" s="1" t="s">
        <v>1835</v>
      </c>
      <c r="H261" s="7"/>
      <c r="I261" s="7"/>
      <c r="J261" s="7"/>
      <c r="K261" s="31">
        <v>5.5E-2</v>
      </c>
      <c r="L261" s="34" t="b">
        <v>1</v>
      </c>
      <c r="M261" s="34" t="b">
        <v>1</v>
      </c>
      <c r="N261" s="7"/>
      <c r="O261" s="7"/>
      <c r="P261" s="7"/>
      <c r="Q261" s="7"/>
      <c r="R261" s="1" t="s">
        <v>3612</v>
      </c>
    </row>
    <row r="262" spans="1:18" ht="14.25" customHeight="1" x14ac:dyDescent="0.25">
      <c r="A262" s="1" t="s">
        <v>3569</v>
      </c>
      <c r="B262" s="1" t="s">
        <v>421</v>
      </c>
      <c r="C262" s="7"/>
      <c r="D262" s="1" t="s">
        <v>1818</v>
      </c>
      <c r="E262" s="1" t="s">
        <v>1782</v>
      </c>
      <c r="F262" s="1" t="s">
        <v>2091</v>
      </c>
      <c r="G262" s="1" t="s">
        <v>1835</v>
      </c>
      <c r="H262" s="7"/>
      <c r="I262" s="7"/>
      <c r="J262" s="7"/>
      <c r="K262" s="31">
        <v>5.5E-2</v>
      </c>
      <c r="L262" s="34" t="b">
        <v>1</v>
      </c>
      <c r="M262" s="34" t="b">
        <v>1</v>
      </c>
      <c r="N262" s="7"/>
      <c r="O262" s="7"/>
      <c r="P262" s="7"/>
      <c r="Q262" s="7"/>
      <c r="R262" s="1" t="s">
        <v>3612</v>
      </c>
    </row>
    <row r="263" spans="1:18" ht="14.25" customHeight="1" x14ac:dyDescent="0.25">
      <c r="A263" s="1" t="s">
        <v>3569</v>
      </c>
      <c r="B263" s="1" t="s">
        <v>413</v>
      </c>
      <c r="C263" s="7"/>
      <c r="D263" s="1" t="s">
        <v>1818</v>
      </c>
      <c r="E263" s="1" t="s">
        <v>1761</v>
      </c>
      <c r="F263" s="1" t="s">
        <v>2091</v>
      </c>
      <c r="G263" s="1" t="s">
        <v>1834</v>
      </c>
      <c r="H263" s="7"/>
      <c r="I263" s="7"/>
      <c r="J263" s="7"/>
      <c r="K263" s="31">
        <v>9.5000000000000001E-2</v>
      </c>
      <c r="L263" s="34" t="b">
        <v>1</v>
      </c>
      <c r="M263" s="34" t="b">
        <v>1</v>
      </c>
      <c r="N263" s="7"/>
      <c r="O263" s="7"/>
      <c r="P263" s="7"/>
      <c r="Q263" s="7"/>
      <c r="R263" s="1" t="s">
        <v>3612</v>
      </c>
    </row>
    <row r="264" spans="1:18" ht="14.25" customHeight="1" x14ac:dyDescent="0.25">
      <c r="A264" s="1" t="s">
        <v>3569</v>
      </c>
      <c r="B264" s="1" t="s">
        <v>422</v>
      </c>
      <c r="C264" s="7"/>
      <c r="D264" s="1" t="s">
        <v>1818</v>
      </c>
      <c r="E264" s="1" t="s">
        <v>1761</v>
      </c>
      <c r="F264" s="1" t="s">
        <v>2091</v>
      </c>
      <c r="G264" s="1" t="s">
        <v>1834</v>
      </c>
      <c r="H264" s="7"/>
      <c r="I264" s="7"/>
      <c r="J264" s="7"/>
      <c r="K264" s="31">
        <v>5.8999999999999997E-2</v>
      </c>
      <c r="L264" s="34" t="b">
        <v>1</v>
      </c>
      <c r="M264" s="34" t="b">
        <v>1</v>
      </c>
      <c r="N264" s="7"/>
      <c r="O264" s="7"/>
      <c r="P264" s="7"/>
      <c r="Q264" s="7"/>
      <c r="R264" s="1" t="s">
        <v>3612</v>
      </c>
    </row>
    <row r="265" spans="1:18" ht="14.25" customHeight="1" x14ac:dyDescent="0.25">
      <c r="A265" s="1" t="s">
        <v>3569</v>
      </c>
      <c r="B265" s="1" t="s">
        <v>423</v>
      </c>
      <c r="C265" s="7"/>
      <c r="D265" s="1" t="s">
        <v>1818</v>
      </c>
      <c r="E265" s="1" t="s">
        <v>1761</v>
      </c>
      <c r="F265" s="1" t="s">
        <v>2091</v>
      </c>
      <c r="G265" s="1" t="s">
        <v>1834</v>
      </c>
      <c r="H265" s="7"/>
      <c r="I265" s="7"/>
      <c r="J265" s="7"/>
      <c r="K265" s="31">
        <v>4.4999999999999998E-2</v>
      </c>
      <c r="L265" s="34" t="b">
        <v>1</v>
      </c>
      <c r="M265" s="34" t="b">
        <v>1</v>
      </c>
      <c r="N265" s="7"/>
      <c r="O265" s="7"/>
      <c r="P265" s="7"/>
      <c r="Q265" s="7"/>
      <c r="R265" s="1" t="s">
        <v>3612</v>
      </c>
    </row>
    <row r="266" spans="1:18" ht="14.25" customHeight="1" x14ac:dyDescent="0.25">
      <c r="A266" s="1" t="s">
        <v>3569</v>
      </c>
      <c r="B266" s="1" t="s">
        <v>424</v>
      </c>
      <c r="C266" s="7"/>
      <c r="D266" s="1" t="s">
        <v>1818</v>
      </c>
      <c r="E266" s="1" t="s">
        <v>1761</v>
      </c>
      <c r="F266" s="1" t="s">
        <v>2091</v>
      </c>
      <c r="G266" s="1" t="s">
        <v>1834</v>
      </c>
      <c r="H266" s="7"/>
      <c r="I266" s="7"/>
      <c r="J266" s="7"/>
      <c r="K266" s="31">
        <v>5.8999999999999997E-2</v>
      </c>
      <c r="L266" s="34" t="b">
        <v>1</v>
      </c>
      <c r="M266" s="34" t="b">
        <v>1</v>
      </c>
      <c r="N266" s="7"/>
      <c r="O266" s="7"/>
      <c r="P266" s="7"/>
      <c r="Q266" s="7"/>
      <c r="R266" s="1" t="s">
        <v>3612</v>
      </c>
    </row>
    <row r="267" spans="1:18" ht="14.25" customHeight="1" x14ac:dyDescent="0.25">
      <c r="A267" s="1" t="s">
        <v>3569</v>
      </c>
      <c r="B267" s="1" t="s">
        <v>425</v>
      </c>
      <c r="C267" s="7"/>
      <c r="D267" s="1" t="s">
        <v>1818</v>
      </c>
      <c r="E267" s="1" t="s">
        <v>1761</v>
      </c>
      <c r="F267" s="1" t="s">
        <v>2091</v>
      </c>
      <c r="G267" s="1" t="s">
        <v>1834</v>
      </c>
      <c r="H267" s="7"/>
      <c r="I267" s="7"/>
      <c r="J267" s="7"/>
      <c r="K267" s="31">
        <v>5.8999999999999997E-2</v>
      </c>
      <c r="L267" s="34" t="b">
        <v>1</v>
      </c>
      <c r="M267" s="34" t="b">
        <v>1</v>
      </c>
      <c r="N267" s="7"/>
      <c r="O267" s="7"/>
      <c r="P267" s="7"/>
      <c r="Q267" s="7"/>
      <c r="R267" s="1" t="s">
        <v>3612</v>
      </c>
    </row>
    <row r="268" spans="1:18" ht="14.25" customHeight="1" x14ac:dyDescent="0.25">
      <c r="A268" s="1" t="s">
        <v>3569</v>
      </c>
      <c r="B268" s="1" t="s">
        <v>426</v>
      </c>
      <c r="C268" s="7"/>
      <c r="D268" s="1" t="s">
        <v>1818</v>
      </c>
      <c r="E268" s="1" t="s">
        <v>1761</v>
      </c>
      <c r="F268" s="1" t="s">
        <v>2091</v>
      </c>
      <c r="G268" s="1" t="s">
        <v>1834</v>
      </c>
      <c r="H268" s="7"/>
      <c r="I268" s="7"/>
      <c r="J268" s="7"/>
      <c r="K268" s="31">
        <v>5.8999999999999997E-2</v>
      </c>
      <c r="L268" s="34" t="b">
        <v>1</v>
      </c>
      <c r="M268" s="34" t="b">
        <v>1</v>
      </c>
      <c r="N268" s="7"/>
      <c r="O268" s="7"/>
      <c r="P268" s="7"/>
      <c r="Q268" s="7"/>
      <c r="R268" s="1" t="s">
        <v>3612</v>
      </c>
    </row>
    <row r="269" spans="1:18" ht="14.25" customHeight="1" x14ac:dyDescent="0.25">
      <c r="A269" s="1" t="s">
        <v>3569</v>
      </c>
      <c r="B269" s="1" t="s">
        <v>427</v>
      </c>
      <c r="C269" s="7"/>
      <c r="D269" s="1" t="s">
        <v>1818</v>
      </c>
      <c r="E269" s="1" t="s">
        <v>1761</v>
      </c>
      <c r="F269" s="1" t="s">
        <v>2091</v>
      </c>
      <c r="G269" s="1" t="s">
        <v>1834</v>
      </c>
      <c r="H269" s="7"/>
      <c r="I269" s="7"/>
      <c r="J269" s="7"/>
      <c r="K269" s="31">
        <v>4.2000000000000003E-2</v>
      </c>
      <c r="L269" s="34" t="b">
        <v>1</v>
      </c>
      <c r="M269" s="34" t="b">
        <v>1</v>
      </c>
      <c r="N269" s="7"/>
      <c r="O269" s="7"/>
      <c r="P269" s="7"/>
      <c r="Q269" s="7"/>
      <c r="R269" s="1" t="s">
        <v>3612</v>
      </c>
    </row>
    <row r="270" spans="1:18" ht="14.25" customHeight="1" x14ac:dyDescent="0.25">
      <c r="A270" s="1" t="s">
        <v>3569</v>
      </c>
      <c r="B270" s="1" t="s">
        <v>428</v>
      </c>
      <c r="C270" s="7"/>
      <c r="D270" s="1" t="s">
        <v>1818</v>
      </c>
      <c r="E270" s="1" t="s">
        <v>1761</v>
      </c>
      <c r="F270" s="1" t="s">
        <v>2091</v>
      </c>
      <c r="G270" s="1" t="s">
        <v>1834</v>
      </c>
      <c r="H270" s="7"/>
      <c r="I270" s="7"/>
      <c r="J270" s="7"/>
      <c r="K270" s="31">
        <v>5.8999999999999997E-2</v>
      </c>
      <c r="L270" s="34" t="b">
        <v>1</v>
      </c>
      <c r="M270" s="34" t="b">
        <v>1</v>
      </c>
      <c r="N270" s="7"/>
      <c r="O270" s="7"/>
      <c r="P270" s="7"/>
      <c r="Q270" s="7"/>
      <c r="R270" s="1" t="s">
        <v>3612</v>
      </c>
    </row>
    <row r="271" spans="1:18" ht="14.25" customHeight="1" x14ac:dyDescent="0.25">
      <c r="A271" s="1" t="s">
        <v>3569</v>
      </c>
      <c r="B271" s="1" t="s">
        <v>414</v>
      </c>
      <c r="C271" s="7"/>
      <c r="D271" s="1" t="s">
        <v>1818</v>
      </c>
      <c r="E271" s="1" t="s">
        <v>1761</v>
      </c>
      <c r="F271" s="1" t="s">
        <v>2091</v>
      </c>
      <c r="G271" s="1" t="s">
        <v>1834</v>
      </c>
      <c r="H271" s="7"/>
      <c r="I271" s="7"/>
      <c r="J271" s="7"/>
      <c r="K271" s="31">
        <v>5.8999999999999997E-2</v>
      </c>
      <c r="L271" s="34" t="b">
        <v>1</v>
      </c>
      <c r="M271" s="34" t="b">
        <v>1</v>
      </c>
      <c r="N271" s="7"/>
      <c r="O271" s="7"/>
      <c r="P271" s="7"/>
      <c r="Q271" s="7"/>
      <c r="R271" s="1" t="s">
        <v>3612</v>
      </c>
    </row>
    <row r="272" spans="1:18" ht="14.25" customHeight="1" x14ac:dyDescent="0.25">
      <c r="A272" s="1" t="s">
        <v>3569</v>
      </c>
      <c r="B272" s="1" t="s">
        <v>415</v>
      </c>
      <c r="C272" s="7"/>
      <c r="D272" s="1" t="s">
        <v>1818</v>
      </c>
      <c r="E272" s="1" t="s">
        <v>1761</v>
      </c>
      <c r="F272" s="1" t="s">
        <v>2091</v>
      </c>
      <c r="G272" s="1" t="s">
        <v>1834</v>
      </c>
      <c r="H272" s="7"/>
      <c r="I272" s="7"/>
      <c r="J272" s="7"/>
      <c r="K272" s="31">
        <v>0.11</v>
      </c>
      <c r="L272" s="34" t="b">
        <v>1</v>
      </c>
      <c r="M272" s="34" t="b">
        <v>1</v>
      </c>
      <c r="N272" s="7"/>
      <c r="O272" s="7"/>
      <c r="P272" s="7"/>
      <c r="Q272" s="7"/>
      <c r="R272" s="1" t="s">
        <v>3612</v>
      </c>
    </row>
    <row r="273" spans="1:18" ht="14.25" customHeight="1" x14ac:dyDescent="0.25">
      <c r="A273" s="1" t="s">
        <v>3569</v>
      </c>
      <c r="B273" s="1" t="s">
        <v>416</v>
      </c>
      <c r="C273" s="7"/>
      <c r="D273" s="1" t="s">
        <v>1818</v>
      </c>
      <c r="E273" s="1" t="s">
        <v>1761</v>
      </c>
      <c r="F273" s="1" t="s">
        <v>2091</v>
      </c>
      <c r="G273" s="1" t="s">
        <v>1834</v>
      </c>
      <c r="H273" s="7"/>
      <c r="I273" s="7"/>
      <c r="J273" s="7"/>
      <c r="K273" s="31">
        <v>5.8999999999999997E-2</v>
      </c>
      <c r="L273" s="34" t="b">
        <v>1</v>
      </c>
      <c r="M273" s="34" t="b">
        <v>1</v>
      </c>
      <c r="N273" s="7"/>
      <c r="O273" s="7"/>
      <c r="P273" s="7"/>
      <c r="Q273" s="7"/>
      <c r="R273" s="1" t="s">
        <v>3612</v>
      </c>
    </row>
    <row r="274" spans="1:18" ht="14.25" customHeight="1" x14ac:dyDescent="0.25">
      <c r="A274" s="1" t="s">
        <v>3569</v>
      </c>
      <c r="B274" s="1" t="s">
        <v>417</v>
      </c>
      <c r="C274" s="7"/>
      <c r="D274" s="1" t="s">
        <v>1818</v>
      </c>
      <c r="E274" s="1" t="s">
        <v>1761</v>
      </c>
      <c r="F274" s="1" t="s">
        <v>2091</v>
      </c>
      <c r="G274" s="1" t="s">
        <v>1834</v>
      </c>
      <c r="H274" s="7"/>
      <c r="I274" s="7"/>
      <c r="J274" s="7"/>
      <c r="K274" s="31">
        <v>0.10199999999999999</v>
      </c>
      <c r="L274" s="34" t="b">
        <v>1</v>
      </c>
      <c r="M274" s="34" t="b">
        <v>1</v>
      </c>
      <c r="N274" s="7"/>
      <c r="O274" s="7"/>
      <c r="P274" s="7"/>
      <c r="Q274" s="7"/>
      <c r="R274" s="1" t="s">
        <v>3612</v>
      </c>
    </row>
    <row r="275" spans="1:18" ht="14.25" customHeight="1" x14ac:dyDescent="0.25">
      <c r="A275" s="1" t="s">
        <v>3569</v>
      </c>
      <c r="B275" s="1" t="s">
        <v>418</v>
      </c>
      <c r="C275" s="7"/>
      <c r="D275" s="1" t="s">
        <v>1818</v>
      </c>
      <c r="E275" s="1" t="s">
        <v>1761</v>
      </c>
      <c r="F275" s="1" t="s">
        <v>2091</v>
      </c>
      <c r="G275" s="1" t="s">
        <v>1834</v>
      </c>
      <c r="H275" s="7"/>
      <c r="I275" s="7"/>
      <c r="J275" s="7"/>
      <c r="K275" s="31">
        <v>0.11</v>
      </c>
      <c r="L275" s="34" t="b">
        <v>1</v>
      </c>
      <c r="M275" s="34" t="b">
        <v>1</v>
      </c>
      <c r="N275" s="7"/>
      <c r="O275" s="7"/>
      <c r="P275" s="7"/>
      <c r="Q275" s="7"/>
      <c r="R275" s="1" t="s">
        <v>3612</v>
      </c>
    </row>
    <row r="276" spans="1:18" ht="14.25" customHeight="1" x14ac:dyDescent="0.25">
      <c r="A276" s="1" t="s">
        <v>3569</v>
      </c>
      <c r="B276" s="1" t="s">
        <v>419</v>
      </c>
      <c r="C276" s="7"/>
      <c r="D276" s="1" t="s">
        <v>1818</v>
      </c>
      <c r="E276" s="1" t="s">
        <v>1761</v>
      </c>
      <c r="F276" s="1" t="s">
        <v>2091</v>
      </c>
      <c r="G276" s="1" t="s">
        <v>1834</v>
      </c>
      <c r="H276" s="7"/>
      <c r="I276" s="7"/>
      <c r="J276" s="7"/>
      <c r="K276" s="31">
        <v>0.11</v>
      </c>
      <c r="L276" s="34" t="b">
        <v>1</v>
      </c>
      <c r="M276" s="34" t="b">
        <v>1</v>
      </c>
      <c r="N276" s="7"/>
      <c r="O276" s="7"/>
      <c r="P276" s="7"/>
      <c r="Q276" s="7"/>
      <c r="R276" s="1" t="s">
        <v>3612</v>
      </c>
    </row>
    <row r="277" spans="1:18" ht="14.25" customHeight="1" x14ac:dyDescent="0.25">
      <c r="A277" s="1" t="s">
        <v>3569</v>
      </c>
      <c r="B277" s="1" t="s">
        <v>420</v>
      </c>
      <c r="C277" s="7"/>
      <c r="D277" s="1" t="s">
        <v>1818</v>
      </c>
      <c r="E277" s="1" t="s">
        <v>1761</v>
      </c>
      <c r="F277" s="1" t="s">
        <v>2091</v>
      </c>
      <c r="G277" s="1" t="s">
        <v>1834</v>
      </c>
      <c r="H277" s="7"/>
      <c r="I277" s="7"/>
      <c r="J277" s="7"/>
      <c r="K277" s="31">
        <v>0.10199999999999999</v>
      </c>
      <c r="L277" s="34" t="b">
        <v>1</v>
      </c>
      <c r="M277" s="34" t="b">
        <v>1</v>
      </c>
      <c r="N277" s="7"/>
      <c r="O277" s="7"/>
      <c r="P277" s="7"/>
      <c r="Q277" s="7"/>
      <c r="R277" s="1" t="s">
        <v>3612</v>
      </c>
    </row>
    <row r="278" spans="1:18" ht="14.25" customHeight="1" x14ac:dyDescent="0.25">
      <c r="A278" s="1" t="s">
        <v>3569</v>
      </c>
      <c r="B278" s="1" t="s">
        <v>421</v>
      </c>
      <c r="C278" s="7"/>
      <c r="D278" s="1" t="s">
        <v>1818</v>
      </c>
      <c r="E278" s="1" t="s">
        <v>1761</v>
      </c>
      <c r="F278" s="1" t="s">
        <v>2091</v>
      </c>
      <c r="G278" s="1" t="s">
        <v>1834</v>
      </c>
      <c r="H278" s="7"/>
      <c r="I278" s="7"/>
      <c r="J278" s="7"/>
      <c r="K278" s="31">
        <v>5.8999999999999997E-2</v>
      </c>
      <c r="L278" s="34" t="b">
        <v>1</v>
      </c>
      <c r="M278" s="34" t="b">
        <v>1</v>
      </c>
      <c r="N278" s="7"/>
      <c r="O278" s="7"/>
      <c r="P278" s="7"/>
      <c r="Q278" s="7"/>
      <c r="R278" s="1" t="s">
        <v>3612</v>
      </c>
    </row>
    <row r="279" spans="1:18" ht="14.25" customHeight="1" x14ac:dyDescent="0.25">
      <c r="A279" s="1" t="s">
        <v>3569</v>
      </c>
      <c r="B279" s="1" t="s">
        <v>413</v>
      </c>
      <c r="C279" s="7"/>
      <c r="D279" s="1" t="s">
        <v>1842</v>
      </c>
      <c r="E279" s="1" t="s">
        <v>1928</v>
      </c>
      <c r="F279" s="1" t="s">
        <v>2091</v>
      </c>
      <c r="G279" s="1" t="s">
        <v>1927</v>
      </c>
      <c r="H279" s="1"/>
      <c r="I279" s="31">
        <v>0</v>
      </c>
      <c r="J279" s="31">
        <v>40</v>
      </c>
      <c r="K279" s="31">
        <v>0.36</v>
      </c>
      <c r="L279" s="39" t="b">
        <v>1</v>
      </c>
      <c r="M279" s="34" t="b">
        <v>1</v>
      </c>
      <c r="N279" s="7"/>
      <c r="O279" s="7"/>
      <c r="P279" s="31">
        <v>0.25</v>
      </c>
      <c r="Q279" s="7"/>
      <c r="R279" s="7" t="s">
        <v>3612</v>
      </c>
    </row>
    <row r="280" spans="1:18" ht="14.25" customHeight="1" x14ac:dyDescent="0.25">
      <c r="A280" s="1" t="s">
        <v>3569</v>
      </c>
      <c r="B280" s="1" t="s">
        <v>422</v>
      </c>
      <c r="C280" s="7"/>
      <c r="D280" s="1" t="s">
        <v>1842</v>
      </c>
      <c r="E280" s="1" t="s">
        <v>1928</v>
      </c>
      <c r="F280" s="1" t="s">
        <v>2091</v>
      </c>
      <c r="G280" s="1" t="s">
        <v>1927</v>
      </c>
      <c r="H280" s="1"/>
      <c r="I280" s="31">
        <v>0</v>
      </c>
      <c r="J280" s="31">
        <v>40</v>
      </c>
      <c r="K280" s="31">
        <v>0.36</v>
      </c>
      <c r="L280" s="39" t="b">
        <v>1</v>
      </c>
      <c r="M280" s="34" t="b">
        <v>1</v>
      </c>
      <c r="N280" s="7"/>
      <c r="O280" s="7"/>
      <c r="P280" s="31">
        <v>0.25</v>
      </c>
      <c r="Q280" s="7"/>
      <c r="R280" s="7" t="s">
        <v>3612</v>
      </c>
    </row>
    <row r="281" spans="1:18" ht="14.25" customHeight="1" x14ac:dyDescent="0.25">
      <c r="A281" s="1" t="s">
        <v>3569</v>
      </c>
      <c r="B281" s="1" t="s">
        <v>423</v>
      </c>
      <c r="C281" s="7"/>
      <c r="D281" s="1" t="s">
        <v>1842</v>
      </c>
      <c r="E281" s="1" t="s">
        <v>1928</v>
      </c>
      <c r="F281" s="1" t="s">
        <v>2091</v>
      </c>
      <c r="G281" s="1" t="s">
        <v>1927</v>
      </c>
      <c r="H281" s="1"/>
      <c r="I281" s="31">
        <v>0</v>
      </c>
      <c r="J281" s="31">
        <v>40</v>
      </c>
      <c r="K281" s="31">
        <v>0.34</v>
      </c>
      <c r="L281" s="39" t="b">
        <v>1</v>
      </c>
      <c r="M281" s="34" t="b">
        <v>1</v>
      </c>
      <c r="N281" s="7"/>
      <c r="O281" s="7"/>
      <c r="P281" s="31">
        <v>0.22</v>
      </c>
      <c r="Q281" s="7"/>
      <c r="R281" s="7" t="s">
        <v>3612</v>
      </c>
    </row>
    <row r="282" spans="1:18" ht="14.25" customHeight="1" x14ac:dyDescent="0.25">
      <c r="A282" s="1" t="s">
        <v>3569</v>
      </c>
      <c r="B282" s="1" t="s">
        <v>424</v>
      </c>
      <c r="C282" s="7"/>
      <c r="D282" s="1" t="s">
        <v>1842</v>
      </c>
      <c r="E282" s="1" t="s">
        <v>1928</v>
      </c>
      <c r="F282" s="1" t="s">
        <v>2091</v>
      </c>
      <c r="G282" s="1" t="s">
        <v>1927</v>
      </c>
      <c r="H282" s="1"/>
      <c r="I282" s="31">
        <v>0</v>
      </c>
      <c r="J282" s="31">
        <v>40</v>
      </c>
      <c r="K282" s="31">
        <v>0.34</v>
      </c>
      <c r="L282" s="39" t="b">
        <v>1</v>
      </c>
      <c r="M282" s="34" t="b">
        <v>1</v>
      </c>
      <c r="N282" s="7"/>
      <c r="O282" s="7"/>
      <c r="P282" s="31">
        <v>0.22</v>
      </c>
      <c r="Q282" s="7"/>
      <c r="R282" s="7" t="s">
        <v>3612</v>
      </c>
    </row>
    <row r="283" spans="1:18" ht="14.25" customHeight="1" x14ac:dyDescent="0.25">
      <c r="A283" s="1" t="s">
        <v>3569</v>
      </c>
      <c r="B283" s="1" t="s">
        <v>425</v>
      </c>
      <c r="C283" s="7"/>
      <c r="D283" s="1" t="s">
        <v>1842</v>
      </c>
      <c r="E283" s="1" t="s">
        <v>1928</v>
      </c>
      <c r="F283" s="1" t="s">
        <v>2091</v>
      </c>
      <c r="G283" s="1" t="s">
        <v>1927</v>
      </c>
      <c r="H283" s="1"/>
      <c r="I283" s="31">
        <v>0</v>
      </c>
      <c r="J283" s="31">
        <v>40</v>
      </c>
      <c r="K283" s="31">
        <v>0.34</v>
      </c>
      <c r="L283" s="39" t="b">
        <v>1</v>
      </c>
      <c r="M283" s="34" t="b">
        <v>1</v>
      </c>
      <c r="N283" s="7"/>
      <c r="O283" s="7"/>
      <c r="P283" s="31">
        <v>0.22</v>
      </c>
      <c r="Q283" s="7"/>
      <c r="R283" s="7" t="s">
        <v>3612</v>
      </c>
    </row>
    <row r="284" spans="1:18" ht="14.25" customHeight="1" x14ac:dyDescent="0.25">
      <c r="A284" s="1" t="s">
        <v>3569</v>
      </c>
      <c r="B284" s="1" t="s">
        <v>426</v>
      </c>
      <c r="C284" s="7"/>
      <c r="D284" s="1" t="s">
        <v>1842</v>
      </c>
      <c r="E284" s="1" t="s">
        <v>1928</v>
      </c>
      <c r="F284" s="1" t="s">
        <v>2091</v>
      </c>
      <c r="G284" s="1" t="s">
        <v>1927</v>
      </c>
      <c r="H284" s="1"/>
      <c r="I284" s="31">
        <v>0</v>
      </c>
      <c r="J284" s="31">
        <v>40</v>
      </c>
      <c r="K284" s="31">
        <v>0.34</v>
      </c>
      <c r="L284" s="39" t="b">
        <v>1</v>
      </c>
      <c r="M284" s="34" t="b">
        <v>1</v>
      </c>
      <c r="N284" s="7"/>
      <c r="O284" s="7"/>
      <c r="P284" s="31">
        <v>0.22</v>
      </c>
      <c r="Q284" s="7"/>
      <c r="R284" s="7" t="s">
        <v>3612</v>
      </c>
    </row>
    <row r="285" spans="1:18" ht="14.25" customHeight="1" x14ac:dyDescent="0.25">
      <c r="A285" s="1" t="s">
        <v>3569</v>
      </c>
      <c r="B285" s="1" t="s">
        <v>427</v>
      </c>
      <c r="C285" s="7"/>
      <c r="D285" s="1" t="s">
        <v>1842</v>
      </c>
      <c r="E285" s="1" t="s">
        <v>1928</v>
      </c>
      <c r="F285" s="1" t="s">
        <v>2091</v>
      </c>
      <c r="G285" s="1" t="s">
        <v>1927</v>
      </c>
      <c r="H285" s="1"/>
      <c r="I285" s="31">
        <v>0</v>
      </c>
      <c r="J285" s="31">
        <v>40</v>
      </c>
      <c r="K285" s="31">
        <v>0.34</v>
      </c>
      <c r="L285" s="39" t="b">
        <v>1</v>
      </c>
      <c r="M285" s="34" t="b">
        <v>1</v>
      </c>
      <c r="N285" s="7"/>
      <c r="O285" s="7"/>
      <c r="P285" s="31">
        <v>0.22</v>
      </c>
      <c r="Q285" s="7"/>
      <c r="R285" s="7" t="s">
        <v>3612</v>
      </c>
    </row>
    <row r="286" spans="1:18" ht="14.25" customHeight="1" x14ac:dyDescent="0.25">
      <c r="A286" s="1" t="s">
        <v>3569</v>
      </c>
      <c r="B286" s="1" t="s">
        <v>428</v>
      </c>
      <c r="C286" s="7"/>
      <c r="D286" s="1" t="s">
        <v>1842</v>
      </c>
      <c r="E286" s="1" t="s">
        <v>1928</v>
      </c>
      <c r="F286" s="1" t="s">
        <v>2091</v>
      </c>
      <c r="G286" s="1" t="s">
        <v>1927</v>
      </c>
      <c r="H286" s="1"/>
      <c r="I286" s="31">
        <v>0</v>
      </c>
      <c r="J286" s="31">
        <v>40</v>
      </c>
      <c r="K286" s="31">
        <v>0.36</v>
      </c>
      <c r="L286" s="39" t="b">
        <v>1</v>
      </c>
      <c r="M286" s="34" t="b">
        <v>1</v>
      </c>
      <c r="N286" s="7"/>
      <c r="O286" s="7"/>
      <c r="P286" s="31">
        <v>0.25</v>
      </c>
      <c r="Q286" s="7"/>
      <c r="R286" s="7" t="s">
        <v>3612</v>
      </c>
    </row>
    <row r="287" spans="1:18" ht="14.25" customHeight="1" x14ac:dyDescent="0.25">
      <c r="A287" s="1" t="s">
        <v>3569</v>
      </c>
      <c r="B287" s="1" t="s">
        <v>414</v>
      </c>
      <c r="C287" s="7"/>
      <c r="D287" s="1" t="s">
        <v>1842</v>
      </c>
      <c r="E287" s="1" t="s">
        <v>1928</v>
      </c>
      <c r="F287" s="1" t="s">
        <v>2091</v>
      </c>
      <c r="G287" s="1" t="s">
        <v>1927</v>
      </c>
      <c r="H287" s="1"/>
      <c r="I287" s="31">
        <v>0</v>
      </c>
      <c r="J287" s="31">
        <v>40</v>
      </c>
      <c r="K287" s="31">
        <v>0.36</v>
      </c>
      <c r="L287" s="39" t="b">
        <v>1</v>
      </c>
      <c r="M287" s="34" t="b">
        <v>1</v>
      </c>
      <c r="N287" s="7"/>
      <c r="O287" s="7"/>
      <c r="P287" s="31">
        <v>0.25</v>
      </c>
      <c r="Q287" s="7"/>
      <c r="R287" s="7" t="s">
        <v>3612</v>
      </c>
    </row>
    <row r="288" spans="1:18" ht="14.25" customHeight="1" x14ac:dyDescent="0.25">
      <c r="A288" s="1" t="s">
        <v>3569</v>
      </c>
      <c r="B288" s="1" t="s">
        <v>415</v>
      </c>
      <c r="C288" s="7"/>
      <c r="D288" s="1" t="s">
        <v>1842</v>
      </c>
      <c r="E288" s="1" t="s">
        <v>1928</v>
      </c>
      <c r="F288" s="1" t="s">
        <v>2091</v>
      </c>
      <c r="G288" s="1" t="s">
        <v>1927</v>
      </c>
      <c r="H288" s="1"/>
      <c r="I288" s="31">
        <v>0</v>
      </c>
      <c r="J288" s="31">
        <v>40</v>
      </c>
      <c r="K288" s="31">
        <v>0.36</v>
      </c>
      <c r="L288" s="39" t="b">
        <v>1</v>
      </c>
      <c r="M288" s="34" t="b">
        <v>1</v>
      </c>
      <c r="N288" s="7"/>
      <c r="O288" s="7"/>
      <c r="P288" s="31">
        <v>0.25</v>
      </c>
      <c r="Q288" s="7"/>
      <c r="R288" s="7" t="s">
        <v>3612</v>
      </c>
    </row>
    <row r="289" spans="1:18" ht="14.25" customHeight="1" x14ac:dyDescent="0.25">
      <c r="A289" s="1" t="s">
        <v>3569</v>
      </c>
      <c r="B289" s="1" t="s">
        <v>416</v>
      </c>
      <c r="C289" s="7"/>
      <c r="D289" s="1" t="s">
        <v>1842</v>
      </c>
      <c r="E289" s="1" t="s">
        <v>1928</v>
      </c>
      <c r="F289" s="1" t="s">
        <v>2091</v>
      </c>
      <c r="G289" s="1" t="s">
        <v>1927</v>
      </c>
      <c r="H289" s="1"/>
      <c r="I289" s="31">
        <v>0</v>
      </c>
      <c r="J289" s="31">
        <v>40</v>
      </c>
      <c r="K289" s="31">
        <v>0.36</v>
      </c>
      <c r="L289" s="39" t="b">
        <v>1</v>
      </c>
      <c r="M289" s="34" t="b">
        <v>1</v>
      </c>
      <c r="N289" s="7"/>
      <c r="O289" s="7"/>
      <c r="P289" s="31">
        <v>0.25</v>
      </c>
      <c r="Q289" s="7"/>
      <c r="R289" s="7" t="s">
        <v>3612</v>
      </c>
    </row>
    <row r="290" spans="1:18" ht="14.25" customHeight="1" x14ac:dyDescent="0.25">
      <c r="A290" s="1" t="s">
        <v>3569</v>
      </c>
      <c r="B290" s="1" t="s">
        <v>417</v>
      </c>
      <c r="C290" s="7"/>
      <c r="D290" s="1" t="s">
        <v>1842</v>
      </c>
      <c r="E290" s="1" t="s">
        <v>1928</v>
      </c>
      <c r="F290" s="1" t="s">
        <v>2091</v>
      </c>
      <c r="G290" s="1" t="s">
        <v>1927</v>
      </c>
      <c r="H290" s="1"/>
      <c r="I290" s="31">
        <v>0</v>
      </c>
      <c r="J290" s="31">
        <v>40</v>
      </c>
      <c r="K290" s="31">
        <v>0.36</v>
      </c>
      <c r="L290" s="39" t="b">
        <v>1</v>
      </c>
      <c r="M290" s="34" t="b">
        <v>1</v>
      </c>
      <c r="N290" s="7"/>
      <c r="O290" s="7"/>
      <c r="P290" s="31">
        <v>0.25</v>
      </c>
      <c r="Q290" s="7"/>
      <c r="R290" s="7" t="s">
        <v>3612</v>
      </c>
    </row>
    <row r="291" spans="1:18" ht="14.25" customHeight="1" x14ac:dyDescent="0.25">
      <c r="A291" s="1" t="s">
        <v>3569</v>
      </c>
      <c r="B291" s="1" t="s">
        <v>418</v>
      </c>
      <c r="C291" s="7"/>
      <c r="D291" s="1" t="s">
        <v>1842</v>
      </c>
      <c r="E291" s="1" t="s">
        <v>1928</v>
      </c>
      <c r="F291" s="1" t="s">
        <v>2091</v>
      </c>
      <c r="G291" s="1" t="s">
        <v>1927</v>
      </c>
      <c r="H291" s="1"/>
      <c r="I291" s="31">
        <v>0</v>
      </c>
      <c r="J291" s="31">
        <v>40</v>
      </c>
      <c r="K291" s="31">
        <v>0.36</v>
      </c>
      <c r="L291" s="39" t="b">
        <v>1</v>
      </c>
      <c r="M291" s="34" t="b">
        <v>1</v>
      </c>
      <c r="N291" s="7"/>
      <c r="O291" s="7"/>
      <c r="P291" s="31">
        <v>0.25</v>
      </c>
      <c r="Q291" s="7"/>
      <c r="R291" s="7" t="s">
        <v>3612</v>
      </c>
    </row>
    <row r="292" spans="1:18" ht="14.25" customHeight="1" x14ac:dyDescent="0.25">
      <c r="A292" s="1" t="s">
        <v>3569</v>
      </c>
      <c r="B292" s="1" t="s">
        <v>419</v>
      </c>
      <c r="C292" s="7"/>
      <c r="D292" s="1" t="s">
        <v>1842</v>
      </c>
      <c r="E292" s="1" t="s">
        <v>1928</v>
      </c>
      <c r="F292" s="1" t="s">
        <v>2091</v>
      </c>
      <c r="G292" s="1" t="s">
        <v>1927</v>
      </c>
      <c r="H292" s="1"/>
      <c r="I292" s="31">
        <v>0</v>
      </c>
      <c r="J292" s="31">
        <v>40</v>
      </c>
      <c r="K292" s="31">
        <v>0.36</v>
      </c>
      <c r="L292" s="39" t="b">
        <v>1</v>
      </c>
      <c r="M292" s="34" t="b">
        <v>1</v>
      </c>
      <c r="N292" s="7"/>
      <c r="O292" s="7"/>
      <c r="P292" s="31">
        <v>0.25</v>
      </c>
      <c r="Q292" s="7"/>
      <c r="R292" s="7" t="s">
        <v>3612</v>
      </c>
    </row>
    <row r="293" spans="1:18" ht="14.25" customHeight="1" x14ac:dyDescent="0.25">
      <c r="A293" s="1" t="s">
        <v>3569</v>
      </c>
      <c r="B293" s="1" t="s">
        <v>420</v>
      </c>
      <c r="C293" s="7"/>
      <c r="D293" s="1" t="s">
        <v>1842</v>
      </c>
      <c r="E293" s="1" t="s">
        <v>1928</v>
      </c>
      <c r="F293" s="1" t="s">
        <v>2091</v>
      </c>
      <c r="G293" s="1" t="s">
        <v>1927</v>
      </c>
      <c r="H293" s="1"/>
      <c r="I293" s="31">
        <v>0</v>
      </c>
      <c r="J293" s="31">
        <v>40</v>
      </c>
      <c r="K293" s="31">
        <v>0.36</v>
      </c>
      <c r="L293" s="39" t="b">
        <v>1</v>
      </c>
      <c r="M293" s="34" t="b">
        <v>1</v>
      </c>
      <c r="N293" s="7"/>
      <c r="O293" s="7"/>
      <c r="P293" s="31">
        <v>0.25</v>
      </c>
      <c r="Q293" s="7"/>
      <c r="R293" s="7" t="s">
        <v>3612</v>
      </c>
    </row>
    <row r="294" spans="1:18" ht="14.25" customHeight="1" x14ac:dyDescent="0.25">
      <c r="A294" s="1" t="s">
        <v>3569</v>
      </c>
      <c r="B294" s="1" t="s">
        <v>421</v>
      </c>
      <c r="C294" s="7"/>
      <c r="D294" s="1" t="s">
        <v>1842</v>
      </c>
      <c r="E294" s="1" t="s">
        <v>1928</v>
      </c>
      <c r="F294" s="1" t="s">
        <v>2091</v>
      </c>
      <c r="G294" s="1" t="s">
        <v>1927</v>
      </c>
      <c r="H294" s="1"/>
      <c r="I294" s="31">
        <v>0</v>
      </c>
      <c r="J294" s="31">
        <v>40</v>
      </c>
      <c r="K294" s="31">
        <v>0.34</v>
      </c>
      <c r="L294" s="39" t="b">
        <v>1</v>
      </c>
      <c r="M294" s="34" t="b">
        <v>1</v>
      </c>
      <c r="N294" s="7"/>
      <c r="O294" s="7"/>
      <c r="P294" s="31">
        <v>0.25</v>
      </c>
      <c r="Q294" s="7"/>
      <c r="R294" s="7" t="s">
        <v>3612</v>
      </c>
    </row>
    <row r="295" spans="1:18" ht="14.25" customHeight="1" x14ac:dyDescent="0.25">
      <c r="A295" s="1" t="s">
        <v>3569</v>
      </c>
      <c r="B295" s="1" t="s">
        <v>109</v>
      </c>
      <c r="C295" s="7"/>
      <c r="D295" s="1" t="s">
        <v>2120</v>
      </c>
      <c r="E295" s="1" t="s">
        <v>2092</v>
      </c>
      <c r="F295" s="1" t="s">
        <v>2091</v>
      </c>
      <c r="G295" s="7" t="s">
        <v>1915</v>
      </c>
      <c r="H295" s="1"/>
      <c r="I295" s="7"/>
      <c r="J295" s="7"/>
      <c r="K295" s="1"/>
      <c r="L295" s="34" t="b">
        <v>0</v>
      </c>
      <c r="M295" s="34" t="b">
        <v>1</v>
      </c>
      <c r="N295" s="7"/>
      <c r="O295" s="7"/>
      <c r="P295" s="31"/>
      <c r="Q295" s="7"/>
      <c r="R295" s="1" t="s">
        <v>2119</v>
      </c>
    </row>
    <row r="296" spans="1:18" ht="14.25" customHeight="1" x14ac:dyDescent="0.25">
      <c r="A296" s="1" t="s">
        <v>3569</v>
      </c>
      <c r="B296" s="1" t="s">
        <v>109</v>
      </c>
      <c r="C296" s="7"/>
      <c r="D296" s="1" t="s">
        <v>1960</v>
      </c>
      <c r="E296" s="1" t="s">
        <v>1779</v>
      </c>
      <c r="F296" s="1" t="s">
        <v>2091</v>
      </c>
      <c r="G296" s="1" t="s">
        <v>1961</v>
      </c>
      <c r="H296" s="1"/>
      <c r="I296" s="7"/>
      <c r="J296" s="7"/>
      <c r="K296" s="1"/>
      <c r="L296" s="34" t="b">
        <v>0</v>
      </c>
      <c r="M296" s="34" t="b">
        <v>1</v>
      </c>
      <c r="N296" s="7"/>
      <c r="O296" s="7"/>
      <c r="P296" s="31"/>
      <c r="Q296" s="7"/>
      <c r="R296" s="1" t="s">
        <v>2119</v>
      </c>
    </row>
    <row r="297" spans="1:18" ht="14.25" customHeight="1" x14ac:dyDescent="0.25">
      <c r="A297" s="1" t="s">
        <v>3569</v>
      </c>
      <c r="B297" s="1" t="s">
        <v>414</v>
      </c>
      <c r="C297" s="7"/>
      <c r="D297" s="1" t="s">
        <v>1989</v>
      </c>
      <c r="E297" s="1" t="s">
        <v>2121</v>
      </c>
      <c r="F297" s="1" t="s">
        <v>2091</v>
      </c>
      <c r="G297" s="1" t="s">
        <v>1929</v>
      </c>
      <c r="H297" s="1"/>
      <c r="I297" s="31">
        <v>0</v>
      </c>
      <c r="J297" s="31">
        <v>100</v>
      </c>
      <c r="K297" s="31">
        <v>0.88</v>
      </c>
      <c r="L297" s="34" t="b">
        <v>1</v>
      </c>
      <c r="M297" s="34" t="b">
        <v>1</v>
      </c>
      <c r="N297" s="7"/>
      <c r="O297" s="7"/>
      <c r="P297" s="31">
        <v>0.71</v>
      </c>
      <c r="Q297" s="7"/>
      <c r="R297" s="7" t="s">
        <v>3612</v>
      </c>
    </row>
    <row r="298" spans="1:18" ht="14.25" customHeight="1" x14ac:dyDescent="0.25">
      <c r="A298" s="1" t="s">
        <v>3569</v>
      </c>
      <c r="B298" s="1" t="s">
        <v>414</v>
      </c>
      <c r="C298" s="7"/>
      <c r="D298" s="1" t="s">
        <v>1989</v>
      </c>
      <c r="E298" s="1" t="s">
        <v>1990</v>
      </c>
      <c r="F298" s="1" t="s">
        <v>2091</v>
      </c>
      <c r="G298" s="1" t="s">
        <v>1929</v>
      </c>
      <c r="H298" s="1"/>
      <c r="I298" s="31">
        <v>0</v>
      </c>
      <c r="J298" s="31">
        <v>100</v>
      </c>
      <c r="K298" s="31">
        <v>0.57999999999999996</v>
      </c>
      <c r="L298" s="34" t="b">
        <v>1</v>
      </c>
      <c r="M298" s="34" t="b">
        <v>1</v>
      </c>
      <c r="N298" s="7"/>
      <c r="O298" s="7"/>
      <c r="P298" s="31">
        <v>0.25</v>
      </c>
      <c r="Q298" s="7"/>
      <c r="R298" s="7" t="s">
        <v>3612</v>
      </c>
    </row>
    <row r="299" spans="1:18" ht="14.25" customHeight="1" x14ac:dyDescent="0.25">
      <c r="A299" s="1" t="s">
        <v>3569</v>
      </c>
      <c r="B299" s="1" t="s">
        <v>414</v>
      </c>
      <c r="C299" s="7"/>
      <c r="D299" s="1" t="s">
        <v>1989</v>
      </c>
      <c r="E299" s="1" t="s">
        <v>2122</v>
      </c>
      <c r="F299" s="1" t="s">
        <v>2091</v>
      </c>
      <c r="G299" s="1" t="s">
        <v>1929</v>
      </c>
      <c r="H299" s="1"/>
      <c r="I299" s="31">
        <v>0</v>
      </c>
      <c r="J299" s="31">
        <v>100</v>
      </c>
      <c r="K299" s="31">
        <v>0.46</v>
      </c>
      <c r="L299" s="34" t="b">
        <v>1</v>
      </c>
      <c r="M299" s="34" t="b">
        <v>1</v>
      </c>
      <c r="N299" s="7"/>
      <c r="O299" s="7"/>
      <c r="P299" s="31">
        <v>0.25</v>
      </c>
      <c r="Q299" s="7"/>
      <c r="R299" s="7" t="s">
        <v>3612</v>
      </c>
    </row>
    <row r="300" spans="1:18" ht="14.25" customHeight="1" x14ac:dyDescent="0.25">
      <c r="A300" s="1" t="s">
        <v>3569</v>
      </c>
      <c r="B300" s="1" t="s">
        <v>413</v>
      </c>
      <c r="C300" s="7"/>
      <c r="D300" s="1" t="s">
        <v>1989</v>
      </c>
      <c r="E300" s="1" t="s">
        <v>2121</v>
      </c>
      <c r="F300" s="1" t="s">
        <v>2091</v>
      </c>
      <c r="G300" s="1" t="s">
        <v>1929</v>
      </c>
      <c r="H300" s="1"/>
      <c r="I300" s="31">
        <v>0</v>
      </c>
      <c r="J300" s="31">
        <v>100</v>
      </c>
      <c r="K300" s="31">
        <v>0.88</v>
      </c>
      <c r="L300" s="34" t="b">
        <v>1</v>
      </c>
      <c r="M300" s="34" t="b">
        <v>1</v>
      </c>
      <c r="N300" s="7"/>
      <c r="O300" s="7"/>
      <c r="P300" s="31">
        <v>0.71</v>
      </c>
      <c r="Q300" s="7"/>
      <c r="R300" s="7" t="s">
        <v>3612</v>
      </c>
    </row>
    <row r="301" spans="1:18" ht="14.25" customHeight="1" x14ac:dyDescent="0.25">
      <c r="A301" s="1" t="s">
        <v>3569</v>
      </c>
      <c r="B301" s="1" t="s">
        <v>413</v>
      </c>
      <c r="C301" s="7"/>
      <c r="D301" s="1" t="s">
        <v>1989</v>
      </c>
      <c r="E301" s="1" t="s">
        <v>1990</v>
      </c>
      <c r="F301" s="1" t="s">
        <v>2091</v>
      </c>
      <c r="G301" s="1" t="s">
        <v>1929</v>
      </c>
      <c r="H301" s="1"/>
      <c r="I301" s="31">
        <v>0</v>
      </c>
      <c r="J301" s="31">
        <v>100</v>
      </c>
      <c r="K301" s="31">
        <v>0.57999999999999996</v>
      </c>
      <c r="L301" s="34" t="b">
        <v>1</v>
      </c>
      <c r="M301" s="34" t="b">
        <v>1</v>
      </c>
      <c r="N301" s="7"/>
      <c r="O301" s="7"/>
      <c r="P301" s="31">
        <v>0.25</v>
      </c>
      <c r="Q301" s="7"/>
      <c r="R301" s="7" t="s">
        <v>3612</v>
      </c>
    </row>
    <row r="302" spans="1:18" ht="14.25" customHeight="1" x14ac:dyDescent="0.25">
      <c r="A302" s="1" t="s">
        <v>3569</v>
      </c>
      <c r="B302" s="1" t="s">
        <v>413</v>
      </c>
      <c r="C302" s="7"/>
      <c r="D302" s="1" t="s">
        <v>1989</v>
      </c>
      <c r="E302" s="1" t="s">
        <v>2122</v>
      </c>
      <c r="F302" s="1" t="s">
        <v>2091</v>
      </c>
      <c r="G302" s="1" t="s">
        <v>1929</v>
      </c>
      <c r="H302" s="1"/>
      <c r="I302" s="31">
        <v>0</v>
      </c>
      <c r="J302" s="31">
        <v>100</v>
      </c>
      <c r="K302" s="31">
        <v>0.46</v>
      </c>
      <c r="L302" s="34" t="b">
        <v>1</v>
      </c>
      <c r="M302" s="34" t="b">
        <v>1</v>
      </c>
      <c r="N302" s="7"/>
      <c r="O302" s="7"/>
      <c r="P302" s="31">
        <v>0.25</v>
      </c>
      <c r="Q302" s="7"/>
      <c r="R302" s="7" t="s">
        <v>3612</v>
      </c>
    </row>
    <row r="303" spans="1:18" ht="14.25" customHeight="1" x14ac:dyDescent="0.25">
      <c r="A303" s="1" t="s">
        <v>3569</v>
      </c>
      <c r="B303" s="1" t="s">
        <v>415</v>
      </c>
      <c r="C303" s="7"/>
      <c r="D303" s="1" t="s">
        <v>1989</v>
      </c>
      <c r="E303" s="1" t="s">
        <v>2121</v>
      </c>
      <c r="F303" s="1" t="s">
        <v>2091</v>
      </c>
      <c r="G303" s="1" t="s">
        <v>1929</v>
      </c>
      <c r="H303" s="1"/>
      <c r="I303" s="31">
        <v>0</v>
      </c>
      <c r="J303" s="31">
        <v>100</v>
      </c>
      <c r="K303" s="31">
        <v>0.88</v>
      </c>
      <c r="L303" s="34" t="b">
        <v>1</v>
      </c>
      <c r="M303" s="34" t="b">
        <v>1</v>
      </c>
      <c r="N303" s="7"/>
      <c r="O303" s="7"/>
      <c r="P303" s="31">
        <v>0.71</v>
      </c>
      <c r="Q303" s="7"/>
      <c r="R303" s="7" t="s">
        <v>3612</v>
      </c>
    </row>
    <row r="304" spans="1:18" ht="14.25" customHeight="1" x14ac:dyDescent="0.25">
      <c r="A304" s="1" t="s">
        <v>3569</v>
      </c>
      <c r="B304" s="1" t="s">
        <v>415</v>
      </c>
      <c r="C304" s="7"/>
      <c r="D304" s="1" t="s">
        <v>1989</v>
      </c>
      <c r="E304" s="1" t="s">
        <v>1990</v>
      </c>
      <c r="F304" s="1" t="s">
        <v>2091</v>
      </c>
      <c r="G304" s="1" t="s">
        <v>1929</v>
      </c>
      <c r="H304" s="1"/>
      <c r="I304" s="31">
        <v>0</v>
      </c>
      <c r="J304" s="31">
        <v>100</v>
      </c>
      <c r="K304" s="31">
        <v>0.57999999999999996</v>
      </c>
      <c r="L304" s="34" t="b">
        <v>1</v>
      </c>
      <c r="M304" s="34" t="b">
        <v>1</v>
      </c>
      <c r="N304" s="7"/>
      <c r="O304" s="7"/>
      <c r="P304" s="31">
        <v>0.25</v>
      </c>
      <c r="Q304" s="7"/>
      <c r="R304" s="7" t="s">
        <v>3612</v>
      </c>
    </row>
    <row r="305" spans="1:18" ht="14.25" customHeight="1" x14ac:dyDescent="0.25">
      <c r="A305" s="1" t="s">
        <v>3569</v>
      </c>
      <c r="B305" s="1" t="s">
        <v>415</v>
      </c>
      <c r="C305" s="7"/>
      <c r="D305" s="1" t="s">
        <v>1989</v>
      </c>
      <c r="E305" s="1" t="s">
        <v>2122</v>
      </c>
      <c r="F305" s="1" t="s">
        <v>2091</v>
      </c>
      <c r="G305" s="1" t="s">
        <v>1929</v>
      </c>
      <c r="H305" s="1"/>
      <c r="I305" s="31">
        <v>0</v>
      </c>
      <c r="J305" s="31">
        <v>100</v>
      </c>
      <c r="K305" s="31">
        <v>0.46</v>
      </c>
      <c r="L305" s="34" t="b">
        <v>1</v>
      </c>
      <c r="M305" s="34" t="b">
        <v>1</v>
      </c>
      <c r="N305" s="7"/>
      <c r="O305" s="7"/>
      <c r="P305" s="31">
        <v>0.25</v>
      </c>
      <c r="Q305" s="7"/>
      <c r="R305" s="7" t="s">
        <v>3612</v>
      </c>
    </row>
    <row r="306" spans="1:18" ht="14.25" customHeight="1" x14ac:dyDescent="0.25">
      <c r="A306" s="1" t="s">
        <v>3569</v>
      </c>
      <c r="B306" s="1" t="s">
        <v>416</v>
      </c>
      <c r="C306" s="7"/>
      <c r="D306" s="1" t="s">
        <v>1989</v>
      </c>
      <c r="E306" s="1" t="s">
        <v>2121</v>
      </c>
      <c r="F306" s="1" t="s">
        <v>2091</v>
      </c>
      <c r="G306" s="1" t="s">
        <v>1929</v>
      </c>
      <c r="H306" s="1"/>
      <c r="I306" s="31">
        <v>0</v>
      </c>
      <c r="J306" s="31">
        <v>100</v>
      </c>
      <c r="K306" s="31">
        <v>0.88</v>
      </c>
      <c r="L306" s="34" t="b">
        <v>1</v>
      </c>
      <c r="M306" s="34" t="b">
        <v>1</v>
      </c>
      <c r="N306" s="7"/>
      <c r="O306" s="7"/>
      <c r="P306" s="31">
        <v>0.71</v>
      </c>
      <c r="Q306" s="7"/>
      <c r="R306" s="7" t="s">
        <v>3612</v>
      </c>
    </row>
    <row r="307" spans="1:18" ht="14.25" customHeight="1" x14ac:dyDescent="0.25">
      <c r="A307" s="1" t="s">
        <v>3569</v>
      </c>
      <c r="B307" s="1" t="s">
        <v>416</v>
      </c>
      <c r="C307" s="7"/>
      <c r="D307" s="1" t="s">
        <v>1989</v>
      </c>
      <c r="E307" s="1" t="s">
        <v>1990</v>
      </c>
      <c r="F307" s="1" t="s">
        <v>2091</v>
      </c>
      <c r="G307" s="1" t="s">
        <v>1929</v>
      </c>
      <c r="H307" s="1"/>
      <c r="I307" s="31">
        <v>0</v>
      </c>
      <c r="J307" s="31">
        <v>100</v>
      </c>
      <c r="K307" s="31">
        <v>0.57999999999999996</v>
      </c>
      <c r="L307" s="34" t="b">
        <v>1</v>
      </c>
      <c r="M307" s="34" t="b">
        <v>1</v>
      </c>
      <c r="N307" s="7"/>
      <c r="O307" s="7"/>
      <c r="P307" s="31">
        <v>0.25</v>
      </c>
      <c r="Q307" s="7"/>
      <c r="R307" s="7" t="s">
        <v>3612</v>
      </c>
    </row>
    <row r="308" spans="1:18" ht="14.25" customHeight="1" x14ac:dyDescent="0.25">
      <c r="A308" s="1" t="s">
        <v>3569</v>
      </c>
      <c r="B308" s="1" t="s">
        <v>416</v>
      </c>
      <c r="C308" s="7"/>
      <c r="D308" s="1" t="s">
        <v>1989</v>
      </c>
      <c r="E308" s="1" t="s">
        <v>2122</v>
      </c>
      <c r="F308" s="1" t="s">
        <v>2091</v>
      </c>
      <c r="G308" s="1" t="s">
        <v>1929</v>
      </c>
      <c r="H308" s="1"/>
      <c r="I308" s="31">
        <v>0</v>
      </c>
      <c r="J308" s="31">
        <v>100</v>
      </c>
      <c r="K308" s="31">
        <v>0.46</v>
      </c>
      <c r="L308" s="34" t="b">
        <v>1</v>
      </c>
      <c r="M308" s="34" t="b">
        <v>1</v>
      </c>
      <c r="N308" s="7"/>
      <c r="O308" s="7"/>
      <c r="P308" s="31">
        <v>0.25</v>
      </c>
      <c r="Q308" s="7"/>
      <c r="R308" s="7" t="s">
        <v>3612</v>
      </c>
    </row>
    <row r="309" spans="1:18" ht="14.25" customHeight="1" x14ac:dyDescent="0.25">
      <c r="A309" s="1" t="s">
        <v>3569</v>
      </c>
      <c r="B309" s="1" t="s">
        <v>417</v>
      </c>
      <c r="C309" s="7"/>
      <c r="D309" s="1" t="s">
        <v>1989</v>
      </c>
      <c r="E309" s="1" t="s">
        <v>2121</v>
      </c>
      <c r="F309" s="1" t="s">
        <v>2091</v>
      </c>
      <c r="G309" s="1" t="s">
        <v>1929</v>
      </c>
      <c r="H309" s="1"/>
      <c r="I309" s="31">
        <v>0</v>
      </c>
      <c r="J309" s="31">
        <v>100</v>
      </c>
      <c r="K309" s="31">
        <v>0.88</v>
      </c>
      <c r="L309" s="34" t="b">
        <v>1</v>
      </c>
      <c r="M309" s="34" t="b">
        <v>1</v>
      </c>
      <c r="N309" s="7"/>
      <c r="O309" s="7"/>
      <c r="P309" s="31">
        <v>0.71</v>
      </c>
      <c r="Q309" s="7"/>
      <c r="R309" s="7" t="s">
        <v>3612</v>
      </c>
    </row>
    <row r="310" spans="1:18" ht="14.25" customHeight="1" x14ac:dyDescent="0.25">
      <c r="A310" s="1" t="s">
        <v>3569</v>
      </c>
      <c r="B310" s="1" t="s">
        <v>417</v>
      </c>
      <c r="C310" s="7"/>
      <c r="D310" s="1" t="s">
        <v>1989</v>
      </c>
      <c r="E310" s="1" t="s">
        <v>1990</v>
      </c>
      <c r="F310" s="1" t="s">
        <v>2091</v>
      </c>
      <c r="G310" s="1" t="s">
        <v>1929</v>
      </c>
      <c r="H310" s="1"/>
      <c r="I310" s="31">
        <v>0</v>
      </c>
      <c r="J310" s="31">
        <v>100</v>
      </c>
      <c r="K310" s="31">
        <v>0.57999999999999996</v>
      </c>
      <c r="L310" s="34" t="b">
        <v>1</v>
      </c>
      <c r="M310" s="34" t="b">
        <v>1</v>
      </c>
      <c r="N310" s="7"/>
      <c r="O310" s="7"/>
      <c r="P310" s="31">
        <v>0.25</v>
      </c>
      <c r="Q310" s="7"/>
      <c r="R310" s="7" t="s">
        <v>3612</v>
      </c>
    </row>
    <row r="311" spans="1:18" ht="14.25" customHeight="1" x14ac:dyDescent="0.25">
      <c r="A311" s="1" t="s">
        <v>3569</v>
      </c>
      <c r="B311" s="1" t="s">
        <v>417</v>
      </c>
      <c r="C311" s="7"/>
      <c r="D311" s="1" t="s">
        <v>1989</v>
      </c>
      <c r="E311" s="1" t="s">
        <v>2122</v>
      </c>
      <c r="F311" s="1" t="s">
        <v>2091</v>
      </c>
      <c r="G311" s="1" t="s">
        <v>1929</v>
      </c>
      <c r="H311" s="1"/>
      <c r="I311" s="31">
        <v>0</v>
      </c>
      <c r="J311" s="31">
        <v>100</v>
      </c>
      <c r="K311" s="31">
        <v>0.46</v>
      </c>
      <c r="L311" s="34" t="b">
        <v>1</v>
      </c>
      <c r="M311" s="34" t="b">
        <v>1</v>
      </c>
      <c r="N311" s="7"/>
      <c r="O311" s="7"/>
      <c r="P311" s="31">
        <v>0.25</v>
      </c>
      <c r="Q311" s="7"/>
      <c r="R311" s="7" t="s">
        <v>3612</v>
      </c>
    </row>
    <row r="312" spans="1:18" ht="14.25" customHeight="1" x14ac:dyDescent="0.25">
      <c r="A312" s="1" t="s">
        <v>3569</v>
      </c>
      <c r="B312" s="1" t="s">
        <v>418</v>
      </c>
      <c r="C312" s="7"/>
      <c r="D312" s="1" t="s">
        <v>1989</v>
      </c>
      <c r="E312" s="1" t="s">
        <v>2121</v>
      </c>
      <c r="F312" s="1" t="s">
        <v>2091</v>
      </c>
      <c r="G312" s="1" t="s">
        <v>1929</v>
      </c>
      <c r="H312" s="1"/>
      <c r="I312" s="31">
        <v>0</v>
      </c>
      <c r="J312" s="31">
        <v>100</v>
      </c>
      <c r="K312" s="31">
        <v>0.88</v>
      </c>
      <c r="L312" s="34" t="b">
        <v>1</v>
      </c>
      <c r="M312" s="34" t="b">
        <v>1</v>
      </c>
      <c r="N312" s="7"/>
      <c r="O312" s="7"/>
      <c r="P312" s="31">
        <v>0.71</v>
      </c>
      <c r="Q312" s="7"/>
      <c r="R312" s="7" t="s">
        <v>3612</v>
      </c>
    </row>
    <row r="313" spans="1:18" ht="14.25" customHeight="1" x14ac:dyDescent="0.25">
      <c r="A313" s="1" t="s">
        <v>3569</v>
      </c>
      <c r="B313" s="1" t="s">
        <v>418</v>
      </c>
      <c r="C313" s="7"/>
      <c r="D313" s="1" t="s">
        <v>1989</v>
      </c>
      <c r="E313" s="1" t="s">
        <v>1990</v>
      </c>
      <c r="F313" s="1" t="s">
        <v>2091</v>
      </c>
      <c r="G313" s="1" t="s">
        <v>1929</v>
      </c>
      <c r="H313" s="1"/>
      <c r="I313" s="31">
        <v>0</v>
      </c>
      <c r="J313" s="31">
        <v>100</v>
      </c>
      <c r="K313" s="31">
        <v>0.57999999999999996</v>
      </c>
      <c r="L313" s="34" t="b">
        <v>1</v>
      </c>
      <c r="M313" s="34" t="b">
        <v>1</v>
      </c>
      <c r="N313" s="7"/>
      <c r="O313" s="7"/>
      <c r="P313" s="31">
        <v>0.25</v>
      </c>
      <c r="Q313" s="7"/>
      <c r="R313" s="7" t="s">
        <v>3612</v>
      </c>
    </row>
    <row r="314" spans="1:18" ht="14.25" customHeight="1" x14ac:dyDescent="0.25">
      <c r="A314" s="1" t="s">
        <v>3569</v>
      </c>
      <c r="B314" s="1" t="s">
        <v>418</v>
      </c>
      <c r="C314" s="7"/>
      <c r="D314" s="1" t="s">
        <v>1989</v>
      </c>
      <c r="E314" s="1" t="s">
        <v>2122</v>
      </c>
      <c r="F314" s="1" t="s">
        <v>2091</v>
      </c>
      <c r="G314" s="1" t="s">
        <v>1929</v>
      </c>
      <c r="H314" s="1"/>
      <c r="I314" s="31">
        <v>0</v>
      </c>
      <c r="J314" s="31">
        <v>100</v>
      </c>
      <c r="K314" s="31">
        <v>0.46</v>
      </c>
      <c r="L314" s="34" t="b">
        <v>1</v>
      </c>
      <c r="M314" s="34" t="b">
        <v>1</v>
      </c>
      <c r="N314" s="7"/>
      <c r="O314" s="7"/>
      <c r="P314" s="31">
        <v>0.25</v>
      </c>
      <c r="Q314" s="7"/>
      <c r="R314" s="7" t="s">
        <v>3612</v>
      </c>
    </row>
    <row r="315" spans="1:18" ht="14.25" customHeight="1" x14ac:dyDescent="0.25">
      <c r="A315" s="1" t="s">
        <v>3569</v>
      </c>
      <c r="B315" s="1" t="s">
        <v>419</v>
      </c>
      <c r="C315" s="7"/>
      <c r="D315" s="1" t="s">
        <v>1989</v>
      </c>
      <c r="E315" s="1" t="s">
        <v>2121</v>
      </c>
      <c r="F315" s="1" t="s">
        <v>2091</v>
      </c>
      <c r="G315" s="1" t="s">
        <v>1929</v>
      </c>
      <c r="H315" s="1"/>
      <c r="I315" s="31">
        <v>0</v>
      </c>
      <c r="J315" s="31">
        <v>100</v>
      </c>
      <c r="K315" s="31">
        <v>0.88</v>
      </c>
      <c r="L315" s="34" t="b">
        <v>1</v>
      </c>
      <c r="M315" s="34" t="b">
        <v>1</v>
      </c>
      <c r="N315" s="7"/>
      <c r="O315" s="7"/>
      <c r="P315" s="31">
        <v>0.71</v>
      </c>
      <c r="Q315" s="7"/>
      <c r="R315" s="7" t="s">
        <v>3612</v>
      </c>
    </row>
    <row r="316" spans="1:18" ht="14.25" customHeight="1" x14ac:dyDescent="0.25">
      <c r="A316" s="1" t="s">
        <v>3569</v>
      </c>
      <c r="B316" s="1" t="s">
        <v>419</v>
      </c>
      <c r="C316" s="7"/>
      <c r="D316" s="1" t="s">
        <v>1989</v>
      </c>
      <c r="E316" s="1" t="s">
        <v>1990</v>
      </c>
      <c r="F316" s="1" t="s">
        <v>2091</v>
      </c>
      <c r="G316" s="1" t="s">
        <v>1929</v>
      </c>
      <c r="H316" s="1"/>
      <c r="I316" s="31">
        <v>0</v>
      </c>
      <c r="J316" s="31">
        <v>100</v>
      </c>
      <c r="K316" s="31">
        <v>0.57999999999999996</v>
      </c>
      <c r="L316" s="34" t="b">
        <v>1</v>
      </c>
      <c r="M316" s="34" t="b">
        <v>1</v>
      </c>
      <c r="N316" s="7"/>
      <c r="O316" s="7"/>
      <c r="P316" s="31">
        <v>0.25</v>
      </c>
      <c r="Q316" s="7"/>
      <c r="R316" s="7" t="s">
        <v>3612</v>
      </c>
    </row>
    <row r="317" spans="1:18" ht="14.25" customHeight="1" x14ac:dyDescent="0.25">
      <c r="A317" s="1" t="s">
        <v>3569</v>
      </c>
      <c r="B317" s="1" t="s">
        <v>419</v>
      </c>
      <c r="C317" s="7"/>
      <c r="D317" s="1" t="s">
        <v>1989</v>
      </c>
      <c r="E317" s="1" t="s">
        <v>2122</v>
      </c>
      <c r="F317" s="1" t="s">
        <v>2091</v>
      </c>
      <c r="G317" s="1" t="s">
        <v>1929</v>
      </c>
      <c r="H317" s="1"/>
      <c r="I317" s="31">
        <v>0</v>
      </c>
      <c r="J317" s="31">
        <v>100</v>
      </c>
      <c r="K317" s="31">
        <v>0.46</v>
      </c>
      <c r="L317" s="34" t="b">
        <v>1</v>
      </c>
      <c r="M317" s="34" t="b">
        <v>1</v>
      </c>
      <c r="N317" s="7"/>
      <c r="O317" s="7"/>
      <c r="P317" s="31">
        <v>0.25</v>
      </c>
      <c r="Q317" s="7"/>
      <c r="R317" s="7" t="s">
        <v>3612</v>
      </c>
    </row>
    <row r="318" spans="1:18" ht="14.25" customHeight="1" x14ac:dyDescent="0.25">
      <c r="A318" s="1" t="s">
        <v>3569</v>
      </c>
      <c r="B318" s="1" t="s">
        <v>420</v>
      </c>
      <c r="C318" s="7"/>
      <c r="D318" s="1" t="s">
        <v>1989</v>
      </c>
      <c r="E318" s="1" t="s">
        <v>2121</v>
      </c>
      <c r="F318" s="1" t="s">
        <v>2091</v>
      </c>
      <c r="G318" s="1" t="s">
        <v>1929</v>
      </c>
      <c r="H318" s="1"/>
      <c r="I318" s="31">
        <v>0</v>
      </c>
      <c r="J318" s="31">
        <v>100</v>
      </c>
      <c r="K318" s="31">
        <v>0.88</v>
      </c>
      <c r="L318" s="34" t="b">
        <v>1</v>
      </c>
      <c r="M318" s="34" t="b">
        <v>1</v>
      </c>
      <c r="N318" s="7"/>
      <c r="O318" s="7"/>
      <c r="P318" s="31">
        <v>0.71</v>
      </c>
      <c r="Q318" s="7"/>
      <c r="R318" s="7" t="s">
        <v>3612</v>
      </c>
    </row>
    <row r="319" spans="1:18" ht="14.25" customHeight="1" x14ac:dyDescent="0.25">
      <c r="A319" s="1" t="s">
        <v>3569</v>
      </c>
      <c r="B319" s="1" t="s">
        <v>420</v>
      </c>
      <c r="C319" s="7"/>
      <c r="D319" s="1" t="s">
        <v>1989</v>
      </c>
      <c r="E319" s="1" t="s">
        <v>1990</v>
      </c>
      <c r="F319" s="1" t="s">
        <v>2091</v>
      </c>
      <c r="G319" s="1" t="s">
        <v>1929</v>
      </c>
      <c r="H319" s="1"/>
      <c r="I319" s="31">
        <v>0</v>
      </c>
      <c r="J319" s="31">
        <v>100</v>
      </c>
      <c r="K319" s="31">
        <v>0.57999999999999996</v>
      </c>
      <c r="L319" s="34" t="b">
        <v>1</v>
      </c>
      <c r="M319" s="34" t="b">
        <v>1</v>
      </c>
      <c r="N319" s="7"/>
      <c r="O319" s="7"/>
      <c r="P319" s="31">
        <v>0.25</v>
      </c>
      <c r="Q319" s="7"/>
      <c r="R319" s="7" t="s">
        <v>3612</v>
      </c>
    </row>
    <row r="320" spans="1:18" ht="14.25" customHeight="1" x14ac:dyDescent="0.25">
      <c r="A320" s="1" t="s">
        <v>3569</v>
      </c>
      <c r="B320" s="1" t="s">
        <v>420</v>
      </c>
      <c r="C320" s="7"/>
      <c r="D320" s="1" t="s">
        <v>1989</v>
      </c>
      <c r="E320" s="1" t="s">
        <v>2122</v>
      </c>
      <c r="F320" s="1" t="s">
        <v>2091</v>
      </c>
      <c r="G320" s="1" t="s">
        <v>1929</v>
      </c>
      <c r="H320" s="1"/>
      <c r="I320" s="31">
        <v>0</v>
      </c>
      <c r="J320" s="31">
        <v>100</v>
      </c>
      <c r="K320" s="31">
        <v>0.46</v>
      </c>
      <c r="L320" s="34" t="b">
        <v>1</v>
      </c>
      <c r="M320" s="34" t="b">
        <v>1</v>
      </c>
      <c r="N320" s="7"/>
      <c r="O320" s="7"/>
      <c r="P320" s="31">
        <v>0.25</v>
      </c>
      <c r="Q320" s="7"/>
      <c r="R320" s="7" t="s">
        <v>3612</v>
      </c>
    </row>
    <row r="321" spans="1:18" ht="14.25" customHeight="1" x14ac:dyDescent="0.25">
      <c r="A321" s="1" t="s">
        <v>3569</v>
      </c>
      <c r="B321" s="1" t="s">
        <v>421</v>
      </c>
      <c r="C321" s="7"/>
      <c r="D321" s="1" t="s">
        <v>1989</v>
      </c>
      <c r="E321" s="1" t="s">
        <v>2121</v>
      </c>
      <c r="F321" s="1" t="s">
        <v>2091</v>
      </c>
      <c r="G321" s="1" t="s">
        <v>1929</v>
      </c>
      <c r="H321" s="1"/>
      <c r="I321" s="31">
        <v>0</v>
      </c>
      <c r="J321" s="31">
        <v>100</v>
      </c>
      <c r="K321" s="31">
        <v>0.88</v>
      </c>
      <c r="L321" s="39" t="b">
        <v>1</v>
      </c>
      <c r="M321" s="34" t="b">
        <v>1</v>
      </c>
      <c r="N321" s="7"/>
      <c r="O321" s="7"/>
      <c r="P321" s="31">
        <v>0.71</v>
      </c>
      <c r="Q321" s="7"/>
      <c r="R321" s="7" t="s">
        <v>3612</v>
      </c>
    </row>
    <row r="322" spans="1:18" ht="14.25" customHeight="1" x14ac:dyDescent="0.25">
      <c r="A322" s="1" t="s">
        <v>3569</v>
      </c>
      <c r="B322" s="1" t="s">
        <v>421</v>
      </c>
      <c r="C322" s="7"/>
      <c r="D322" s="1" t="s">
        <v>1989</v>
      </c>
      <c r="E322" s="1" t="s">
        <v>1990</v>
      </c>
      <c r="F322" s="1" t="s">
        <v>2091</v>
      </c>
      <c r="G322" s="1" t="s">
        <v>1929</v>
      </c>
      <c r="H322" s="1"/>
      <c r="I322" s="31">
        <v>0</v>
      </c>
      <c r="J322" s="31">
        <v>100</v>
      </c>
      <c r="K322" s="31">
        <v>0.57999999999999996</v>
      </c>
      <c r="L322" s="39" t="b">
        <v>1</v>
      </c>
      <c r="M322" s="34" t="b">
        <v>1</v>
      </c>
      <c r="N322" s="7"/>
      <c r="O322" s="7"/>
      <c r="P322" s="31">
        <v>0.25</v>
      </c>
      <c r="Q322" s="7"/>
      <c r="R322" s="7" t="s">
        <v>3612</v>
      </c>
    </row>
    <row r="323" spans="1:18" ht="14.25" customHeight="1" x14ac:dyDescent="0.25">
      <c r="A323" s="1" t="s">
        <v>3569</v>
      </c>
      <c r="B323" s="1" t="s">
        <v>421</v>
      </c>
      <c r="C323" s="7"/>
      <c r="D323" s="1" t="s">
        <v>1989</v>
      </c>
      <c r="E323" s="1" t="s">
        <v>2122</v>
      </c>
      <c r="F323" s="1" t="s">
        <v>2091</v>
      </c>
      <c r="G323" s="1" t="s">
        <v>1929</v>
      </c>
      <c r="H323" s="1"/>
      <c r="I323" s="31">
        <v>0</v>
      </c>
      <c r="J323" s="31">
        <v>100</v>
      </c>
      <c r="K323" s="31">
        <v>0.46</v>
      </c>
      <c r="L323" s="39" t="b">
        <v>1</v>
      </c>
      <c r="M323" s="34" t="b">
        <v>1</v>
      </c>
      <c r="N323" s="7"/>
      <c r="O323" s="7"/>
      <c r="P323" s="31">
        <v>0.25</v>
      </c>
      <c r="Q323" s="7"/>
      <c r="R323" s="7" t="s">
        <v>3612</v>
      </c>
    </row>
    <row r="324" spans="1:18" ht="14.25" customHeight="1" x14ac:dyDescent="0.25">
      <c r="A324" s="1" t="s">
        <v>3569</v>
      </c>
      <c r="B324" s="1" t="s">
        <v>422</v>
      </c>
      <c r="C324" s="7"/>
      <c r="D324" s="1" t="s">
        <v>1989</v>
      </c>
      <c r="E324" s="1" t="s">
        <v>2121</v>
      </c>
      <c r="F324" s="1" t="s">
        <v>2091</v>
      </c>
      <c r="G324" s="1" t="s">
        <v>1929</v>
      </c>
      <c r="H324" s="1"/>
      <c r="I324" s="31">
        <v>0</v>
      </c>
      <c r="J324" s="31">
        <v>100</v>
      </c>
      <c r="K324" s="31">
        <v>0.88</v>
      </c>
      <c r="L324" s="34" t="b">
        <v>1</v>
      </c>
      <c r="M324" s="34" t="b">
        <v>1</v>
      </c>
      <c r="N324" s="7"/>
      <c r="O324" s="7"/>
      <c r="P324" s="31">
        <v>0.71</v>
      </c>
      <c r="Q324" s="7"/>
      <c r="R324" s="7" t="s">
        <v>3612</v>
      </c>
    </row>
    <row r="325" spans="1:18" ht="14.25" customHeight="1" x14ac:dyDescent="0.25">
      <c r="A325" s="1" t="s">
        <v>3569</v>
      </c>
      <c r="B325" s="1" t="s">
        <v>422</v>
      </c>
      <c r="C325" s="7"/>
      <c r="D325" s="1" t="s">
        <v>1989</v>
      </c>
      <c r="E325" s="1" t="s">
        <v>1990</v>
      </c>
      <c r="F325" s="1" t="s">
        <v>2091</v>
      </c>
      <c r="G325" s="1" t="s">
        <v>1929</v>
      </c>
      <c r="H325" s="1"/>
      <c r="I325" s="31">
        <v>0</v>
      </c>
      <c r="J325" s="31">
        <v>100</v>
      </c>
      <c r="K325" s="31">
        <v>0.57999999999999996</v>
      </c>
      <c r="L325" s="34" t="b">
        <v>1</v>
      </c>
      <c r="M325" s="34" t="b">
        <v>1</v>
      </c>
      <c r="N325" s="7"/>
      <c r="O325" s="7"/>
      <c r="P325" s="31">
        <v>0.25</v>
      </c>
      <c r="Q325" s="7"/>
      <c r="R325" s="7" t="s">
        <v>3612</v>
      </c>
    </row>
    <row r="326" spans="1:18" ht="14.25" customHeight="1" x14ac:dyDescent="0.25">
      <c r="A326" s="1" t="s">
        <v>3569</v>
      </c>
      <c r="B326" s="1" t="s">
        <v>422</v>
      </c>
      <c r="C326" s="7"/>
      <c r="D326" s="1" t="s">
        <v>1989</v>
      </c>
      <c r="E326" s="1" t="s">
        <v>2122</v>
      </c>
      <c r="F326" s="1" t="s">
        <v>2091</v>
      </c>
      <c r="G326" s="1" t="s">
        <v>1929</v>
      </c>
      <c r="H326" s="1"/>
      <c r="I326" s="31">
        <v>0</v>
      </c>
      <c r="J326" s="31">
        <v>100</v>
      </c>
      <c r="K326" s="31">
        <v>0.46</v>
      </c>
      <c r="L326" s="34" t="b">
        <v>1</v>
      </c>
      <c r="M326" s="34" t="b">
        <v>1</v>
      </c>
      <c r="N326" s="7"/>
      <c r="O326" s="7"/>
      <c r="P326" s="31">
        <v>0.25</v>
      </c>
      <c r="Q326" s="7"/>
      <c r="R326" s="7" t="s">
        <v>3612</v>
      </c>
    </row>
    <row r="327" spans="1:18" ht="14.25" customHeight="1" x14ac:dyDescent="0.25">
      <c r="A327" s="1" t="s">
        <v>3569</v>
      </c>
      <c r="B327" s="1" t="s">
        <v>423</v>
      </c>
      <c r="C327" s="7"/>
      <c r="D327" s="1" t="s">
        <v>1989</v>
      </c>
      <c r="E327" s="1" t="s">
        <v>2121</v>
      </c>
      <c r="F327" s="1" t="s">
        <v>2091</v>
      </c>
      <c r="G327" s="1" t="s">
        <v>1929</v>
      </c>
      <c r="H327" s="1"/>
      <c r="I327" s="31">
        <v>0</v>
      </c>
      <c r="J327" s="31">
        <v>100</v>
      </c>
      <c r="K327" s="31">
        <v>0.88</v>
      </c>
      <c r="L327" s="34" t="b">
        <v>1</v>
      </c>
      <c r="M327" s="34" t="b">
        <v>1</v>
      </c>
      <c r="N327" s="7"/>
      <c r="O327" s="7"/>
      <c r="P327" s="31">
        <v>0.71</v>
      </c>
      <c r="Q327" s="7"/>
      <c r="R327" s="7" t="s">
        <v>3612</v>
      </c>
    </row>
    <row r="328" spans="1:18" ht="14.25" customHeight="1" x14ac:dyDescent="0.25">
      <c r="A328" s="1" t="s">
        <v>3569</v>
      </c>
      <c r="B328" s="1" t="s">
        <v>423</v>
      </c>
      <c r="C328" s="7"/>
      <c r="D328" s="1" t="s">
        <v>1989</v>
      </c>
      <c r="E328" s="1" t="s">
        <v>1990</v>
      </c>
      <c r="F328" s="1" t="s">
        <v>2091</v>
      </c>
      <c r="G328" s="1" t="s">
        <v>1929</v>
      </c>
      <c r="H328" s="1"/>
      <c r="I328" s="31">
        <v>0</v>
      </c>
      <c r="J328" s="31">
        <v>100</v>
      </c>
      <c r="K328" s="31">
        <v>0.57999999999999996</v>
      </c>
      <c r="L328" s="34" t="b">
        <v>1</v>
      </c>
      <c r="M328" s="34" t="b">
        <v>1</v>
      </c>
      <c r="N328" s="7"/>
      <c r="O328" s="7"/>
      <c r="P328" s="31">
        <v>0.25</v>
      </c>
      <c r="Q328" s="7"/>
      <c r="R328" s="7" t="s">
        <v>3612</v>
      </c>
    </row>
    <row r="329" spans="1:18" ht="14.25" customHeight="1" x14ac:dyDescent="0.25">
      <c r="A329" s="1" t="s">
        <v>3569</v>
      </c>
      <c r="B329" s="1" t="s">
        <v>423</v>
      </c>
      <c r="C329" s="7"/>
      <c r="D329" s="1" t="s">
        <v>1989</v>
      </c>
      <c r="E329" s="1" t="s">
        <v>2122</v>
      </c>
      <c r="F329" s="1" t="s">
        <v>2091</v>
      </c>
      <c r="G329" s="1" t="s">
        <v>1929</v>
      </c>
      <c r="H329" s="1"/>
      <c r="I329" s="31">
        <v>0</v>
      </c>
      <c r="J329" s="31">
        <v>100</v>
      </c>
      <c r="K329" s="31">
        <v>0.46</v>
      </c>
      <c r="L329" s="34" t="b">
        <v>1</v>
      </c>
      <c r="M329" s="34" t="b">
        <v>1</v>
      </c>
      <c r="N329" s="7"/>
      <c r="O329" s="7"/>
      <c r="P329" s="31">
        <v>0.25</v>
      </c>
      <c r="Q329" s="7"/>
      <c r="R329" s="7" t="s">
        <v>3612</v>
      </c>
    </row>
    <row r="330" spans="1:18" ht="14.25" customHeight="1" x14ac:dyDescent="0.25">
      <c r="A330" s="1" t="s">
        <v>3569</v>
      </c>
      <c r="B330" s="1" t="s">
        <v>424</v>
      </c>
      <c r="C330" s="7"/>
      <c r="D330" s="1" t="s">
        <v>1989</v>
      </c>
      <c r="E330" s="1" t="s">
        <v>2121</v>
      </c>
      <c r="F330" s="1" t="s">
        <v>2091</v>
      </c>
      <c r="G330" s="1" t="s">
        <v>1929</v>
      </c>
      <c r="H330" s="1"/>
      <c r="I330" s="31">
        <v>0</v>
      </c>
      <c r="J330" s="31">
        <v>100</v>
      </c>
      <c r="K330" s="31">
        <v>0.88</v>
      </c>
      <c r="L330" s="34" t="b">
        <v>1</v>
      </c>
      <c r="M330" s="34" t="b">
        <v>1</v>
      </c>
      <c r="N330" s="7"/>
      <c r="O330" s="7"/>
      <c r="P330" s="31">
        <v>0.71</v>
      </c>
      <c r="Q330" s="7"/>
      <c r="R330" s="7" t="s">
        <v>3612</v>
      </c>
    </row>
    <row r="331" spans="1:18" ht="14.25" customHeight="1" x14ac:dyDescent="0.25">
      <c r="A331" s="1" t="s">
        <v>3569</v>
      </c>
      <c r="B331" s="1" t="s">
        <v>424</v>
      </c>
      <c r="C331" s="7"/>
      <c r="D331" s="1" t="s">
        <v>1989</v>
      </c>
      <c r="E331" s="1" t="s">
        <v>1990</v>
      </c>
      <c r="F331" s="1" t="s">
        <v>2091</v>
      </c>
      <c r="G331" s="1" t="s">
        <v>1929</v>
      </c>
      <c r="H331" s="1"/>
      <c r="I331" s="31">
        <v>0</v>
      </c>
      <c r="J331" s="31">
        <v>100</v>
      </c>
      <c r="K331" s="31">
        <v>0.57999999999999996</v>
      </c>
      <c r="L331" s="34" t="b">
        <v>1</v>
      </c>
      <c r="M331" s="34" t="b">
        <v>1</v>
      </c>
      <c r="N331" s="7"/>
      <c r="O331" s="7"/>
      <c r="P331" s="31">
        <v>0.25</v>
      </c>
      <c r="Q331" s="7"/>
      <c r="R331" s="7" t="s">
        <v>3612</v>
      </c>
    </row>
    <row r="332" spans="1:18" ht="14.25" customHeight="1" x14ac:dyDescent="0.25">
      <c r="A332" s="1" t="s">
        <v>3569</v>
      </c>
      <c r="B332" s="1" t="s">
        <v>424</v>
      </c>
      <c r="C332" s="7"/>
      <c r="D332" s="1" t="s">
        <v>1989</v>
      </c>
      <c r="E332" s="1" t="s">
        <v>2122</v>
      </c>
      <c r="F332" s="1" t="s">
        <v>2091</v>
      </c>
      <c r="G332" s="1" t="s">
        <v>1929</v>
      </c>
      <c r="H332" s="1"/>
      <c r="I332" s="31">
        <v>0</v>
      </c>
      <c r="J332" s="31">
        <v>100</v>
      </c>
      <c r="K332" s="31">
        <v>0.46</v>
      </c>
      <c r="L332" s="34" t="b">
        <v>1</v>
      </c>
      <c r="M332" s="34" t="b">
        <v>1</v>
      </c>
      <c r="N332" s="7"/>
      <c r="O332" s="7"/>
      <c r="P332" s="31">
        <v>0.25</v>
      </c>
      <c r="Q332" s="7"/>
      <c r="R332" s="7" t="s">
        <v>3612</v>
      </c>
    </row>
    <row r="333" spans="1:18" ht="14.25" customHeight="1" x14ac:dyDescent="0.25">
      <c r="A333" s="1" t="s">
        <v>3569</v>
      </c>
      <c r="B333" s="1" t="s">
        <v>425</v>
      </c>
      <c r="C333" s="7"/>
      <c r="D333" s="1" t="s">
        <v>1989</v>
      </c>
      <c r="E333" s="1" t="s">
        <v>2121</v>
      </c>
      <c r="F333" s="1" t="s">
        <v>2091</v>
      </c>
      <c r="G333" s="1" t="s">
        <v>1929</v>
      </c>
      <c r="H333" s="1"/>
      <c r="I333" s="31">
        <v>0</v>
      </c>
      <c r="J333" s="31">
        <v>100</v>
      </c>
      <c r="K333" s="31">
        <v>0.88</v>
      </c>
      <c r="L333" s="34" t="b">
        <v>1</v>
      </c>
      <c r="M333" s="34" t="b">
        <v>1</v>
      </c>
      <c r="N333" s="7"/>
      <c r="O333" s="7"/>
      <c r="P333" s="31">
        <v>0.71</v>
      </c>
      <c r="Q333" s="7"/>
      <c r="R333" s="7" t="s">
        <v>3612</v>
      </c>
    </row>
    <row r="334" spans="1:18" ht="14.25" customHeight="1" x14ac:dyDescent="0.25">
      <c r="A334" s="1" t="s">
        <v>3569</v>
      </c>
      <c r="B334" s="1" t="s">
        <v>425</v>
      </c>
      <c r="C334" s="7"/>
      <c r="D334" s="1" t="s">
        <v>1989</v>
      </c>
      <c r="E334" s="1" t="s">
        <v>1990</v>
      </c>
      <c r="F334" s="1" t="s">
        <v>2091</v>
      </c>
      <c r="G334" s="1" t="s">
        <v>1929</v>
      </c>
      <c r="H334" s="1"/>
      <c r="I334" s="31">
        <v>0</v>
      </c>
      <c r="J334" s="31">
        <v>100</v>
      </c>
      <c r="K334" s="31">
        <v>0.57999999999999996</v>
      </c>
      <c r="L334" s="34" t="b">
        <v>1</v>
      </c>
      <c r="M334" s="34" t="b">
        <v>1</v>
      </c>
      <c r="N334" s="7"/>
      <c r="O334" s="7"/>
      <c r="P334" s="31">
        <v>0.25</v>
      </c>
      <c r="Q334" s="7"/>
      <c r="R334" s="7" t="s">
        <v>3612</v>
      </c>
    </row>
    <row r="335" spans="1:18" ht="14.25" customHeight="1" x14ac:dyDescent="0.25">
      <c r="A335" s="1" t="s">
        <v>3569</v>
      </c>
      <c r="B335" s="1" t="s">
        <v>425</v>
      </c>
      <c r="C335" s="7"/>
      <c r="D335" s="1" t="s">
        <v>1989</v>
      </c>
      <c r="E335" s="1" t="s">
        <v>2122</v>
      </c>
      <c r="F335" s="1" t="s">
        <v>2091</v>
      </c>
      <c r="G335" s="1" t="s">
        <v>1929</v>
      </c>
      <c r="H335" s="1"/>
      <c r="I335" s="31">
        <v>0</v>
      </c>
      <c r="J335" s="31">
        <v>100</v>
      </c>
      <c r="K335" s="31">
        <v>0.46</v>
      </c>
      <c r="L335" s="34" t="b">
        <v>1</v>
      </c>
      <c r="M335" s="34" t="b">
        <v>1</v>
      </c>
      <c r="N335" s="7"/>
      <c r="O335" s="7"/>
      <c r="P335" s="31">
        <v>0.25</v>
      </c>
      <c r="Q335" s="7"/>
      <c r="R335" s="7" t="s">
        <v>3612</v>
      </c>
    </row>
    <row r="336" spans="1:18" ht="14.25" customHeight="1" x14ac:dyDescent="0.25">
      <c r="A336" s="1" t="s">
        <v>3569</v>
      </c>
      <c r="B336" s="1" t="s">
        <v>426</v>
      </c>
      <c r="C336" s="7"/>
      <c r="D336" s="1" t="s">
        <v>1989</v>
      </c>
      <c r="E336" s="1" t="s">
        <v>2121</v>
      </c>
      <c r="F336" s="1" t="s">
        <v>2091</v>
      </c>
      <c r="G336" s="1" t="s">
        <v>1929</v>
      </c>
      <c r="H336" s="1"/>
      <c r="I336" s="31">
        <v>0</v>
      </c>
      <c r="J336" s="31">
        <v>100</v>
      </c>
      <c r="K336" s="31">
        <v>0.88</v>
      </c>
      <c r="L336" s="34" t="b">
        <v>1</v>
      </c>
      <c r="M336" s="34" t="b">
        <v>1</v>
      </c>
      <c r="N336" s="7"/>
      <c r="O336" s="7"/>
      <c r="P336" s="31">
        <v>0.71</v>
      </c>
      <c r="Q336" s="7"/>
      <c r="R336" s="7" t="s">
        <v>3612</v>
      </c>
    </row>
    <row r="337" spans="1:18" ht="14.25" customHeight="1" x14ac:dyDescent="0.25">
      <c r="A337" s="1" t="s">
        <v>3569</v>
      </c>
      <c r="B337" s="1" t="s">
        <v>426</v>
      </c>
      <c r="C337" s="7"/>
      <c r="D337" s="1" t="s">
        <v>1989</v>
      </c>
      <c r="E337" s="1" t="s">
        <v>1990</v>
      </c>
      <c r="F337" s="1" t="s">
        <v>2091</v>
      </c>
      <c r="G337" s="1" t="s">
        <v>1929</v>
      </c>
      <c r="H337" s="1"/>
      <c r="I337" s="31">
        <v>0</v>
      </c>
      <c r="J337" s="31">
        <v>100</v>
      </c>
      <c r="K337" s="31">
        <v>0.57999999999999996</v>
      </c>
      <c r="L337" s="34" t="b">
        <v>1</v>
      </c>
      <c r="M337" s="34" t="b">
        <v>1</v>
      </c>
      <c r="N337" s="7"/>
      <c r="O337" s="7"/>
      <c r="P337" s="31">
        <v>0.25</v>
      </c>
      <c r="Q337" s="7"/>
      <c r="R337" s="7" t="s">
        <v>3612</v>
      </c>
    </row>
    <row r="338" spans="1:18" ht="14.25" customHeight="1" x14ac:dyDescent="0.25">
      <c r="A338" s="1" t="s">
        <v>3569</v>
      </c>
      <c r="B338" s="1" t="s">
        <v>426</v>
      </c>
      <c r="C338" s="7"/>
      <c r="D338" s="1" t="s">
        <v>1989</v>
      </c>
      <c r="E338" s="1" t="s">
        <v>2122</v>
      </c>
      <c r="F338" s="1" t="s">
        <v>2091</v>
      </c>
      <c r="G338" s="1" t="s">
        <v>1929</v>
      </c>
      <c r="H338" s="1"/>
      <c r="I338" s="31">
        <v>0</v>
      </c>
      <c r="J338" s="31">
        <v>100</v>
      </c>
      <c r="K338" s="31">
        <v>0.46</v>
      </c>
      <c r="L338" s="34" t="b">
        <v>1</v>
      </c>
      <c r="M338" s="34" t="b">
        <v>1</v>
      </c>
      <c r="N338" s="7"/>
      <c r="O338" s="7"/>
      <c r="P338" s="31">
        <v>0.25</v>
      </c>
      <c r="Q338" s="7"/>
      <c r="R338" s="7" t="s">
        <v>3612</v>
      </c>
    </row>
    <row r="339" spans="1:18" ht="14.25" customHeight="1" x14ac:dyDescent="0.25">
      <c r="A339" s="1" t="s">
        <v>3569</v>
      </c>
      <c r="B339" s="1" t="s">
        <v>427</v>
      </c>
      <c r="C339" s="7"/>
      <c r="D339" s="1" t="s">
        <v>1989</v>
      </c>
      <c r="E339" s="1" t="s">
        <v>2121</v>
      </c>
      <c r="F339" s="1" t="s">
        <v>2091</v>
      </c>
      <c r="G339" s="1" t="s">
        <v>1929</v>
      </c>
      <c r="H339" s="1"/>
      <c r="I339" s="31">
        <v>0</v>
      </c>
      <c r="J339" s="31">
        <v>100</v>
      </c>
      <c r="K339" s="31">
        <v>0.88</v>
      </c>
      <c r="L339" s="34" t="b">
        <v>1</v>
      </c>
      <c r="M339" s="34" t="b">
        <v>1</v>
      </c>
      <c r="N339" s="7"/>
      <c r="O339" s="7"/>
      <c r="P339" s="31">
        <v>0.71</v>
      </c>
      <c r="Q339" s="7"/>
      <c r="R339" s="7" t="s">
        <v>3612</v>
      </c>
    </row>
    <row r="340" spans="1:18" ht="14.25" customHeight="1" x14ac:dyDescent="0.25">
      <c r="A340" s="1" t="s">
        <v>3569</v>
      </c>
      <c r="B340" s="1" t="s">
        <v>427</v>
      </c>
      <c r="C340" s="7"/>
      <c r="D340" s="1" t="s">
        <v>1989</v>
      </c>
      <c r="E340" s="1" t="s">
        <v>1990</v>
      </c>
      <c r="F340" s="1" t="s">
        <v>2091</v>
      </c>
      <c r="G340" s="1" t="s">
        <v>1929</v>
      </c>
      <c r="H340" s="1"/>
      <c r="I340" s="31">
        <v>0</v>
      </c>
      <c r="J340" s="31">
        <v>100</v>
      </c>
      <c r="K340" s="31">
        <v>0.57999999999999996</v>
      </c>
      <c r="L340" s="34" t="b">
        <v>1</v>
      </c>
      <c r="M340" s="34" t="b">
        <v>1</v>
      </c>
      <c r="N340" s="7"/>
      <c r="O340" s="7"/>
      <c r="P340" s="31">
        <v>0.25</v>
      </c>
      <c r="Q340" s="7"/>
      <c r="R340" s="7" t="s">
        <v>3612</v>
      </c>
    </row>
    <row r="341" spans="1:18" ht="14.25" customHeight="1" x14ac:dyDescent="0.25">
      <c r="A341" s="1" t="s">
        <v>3569</v>
      </c>
      <c r="B341" s="1" t="s">
        <v>427</v>
      </c>
      <c r="C341" s="7"/>
      <c r="D341" s="1" t="s">
        <v>1989</v>
      </c>
      <c r="E341" s="1" t="s">
        <v>2122</v>
      </c>
      <c r="F341" s="1" t="s">
        <v>2091</v>
      </c>
      <c r="G341" s="1" t="s">
        <v>1929</v>
      </c>
      <c r="H341" s="1"/>
      <c r="I341" s="31">
        <v>0</v>
      </c>
      <c r="J341" s="31">
        <v>100</v>
      </c>
      <c r="K341" s="31">
        <v>0.46</v>
      </c>
      <c r="L341" s="34" t="b">
        <v>1</v>
      </c>
      <c r="M341" s="34" t="b">
        <v>1</v>
      </c>
      <c r="N341" s="7"/>
      <c r="O341" s="7"/>
      <c r="P341" s="31">
        <v>0.25</v>
      </c>
      <c r="Q341" s="7"/>
      <c r="R341" s="7" t="s">
        <v>3612</v>
      </c>
    </row>
    <row r="342" spans="1:18" ht="14.25" customHeight="1" x14ac:dyDescent="0.25">
      <c r="A342" s="1" t="s">
        <v>3569</v>
      </c>
      <c r="B342" s="1" t="s">
        <v>428</v>
      </c>
      <c r="C342" s="7"/>
      <c r="D342" s="1" t="s">
        <v>1989</v>
      </c>
      <c r="E342" s="1" t="s">
        <v>2121</v>
      </c>
      <c r="F342" s="1" t="s">
        <v>2091</v>
      </c>
      <c r="G342" s="1" t="s">
        <v>1929</v>
      </c>
      <c r="H342" s="1"/>
      <c r="I342" s="31">
        <v>0</v>
      </c>
      <c r="J342" s="31">
        <v>100</v>
      </c>
      <c r="K342" s="31">
        <v>0.88</v>
      </c>
      <c r="L342" s="34" t="b">
        <v>1</v>
      </c>
      <c r="M342" s="34" t="b">
        <v>1</v>
      </c>
      <c r="N342" s="7"/>
      <c r="O342" s="7"/>
      <c r="P342" s="31">
        <v>0.71</v>
      </c>
      <c r="Q342" s="7"/>
      <c r="R342" s="7" t="s">
        <v>3612</v>
      </c>
    </row>
    <row r="343" spans="1:18" ht="15" customHeight="1" x14ac:dyDescent="0.25">
      <c r="A343" s="1" t="s">
        <v>3569</v>
      </c>
      <c r="B343" s="1" t="s">
        <v>428</v>
      </c>
      <c r="C343" s="7"/>
      <c r="D343" s="1" t="s">
        <v>1989</v>
      </c>
      <c r="E343" s="1" t="s">
        <v>1990</v>
      </c>
      <c r="F343" s="1" t="s">
        <v>2091</v>
      </c>
      <c r="G343" s="1" t="s">
        <v>1929</v>
      </c>
      <c r="H343" s="1"/>
      <c r="I343" s="31">
        <v>0</v>
      </c>
      <c r="J343" s="31">
        <v>100</v>
      </c>
      <c r="K343" s="31">
        <v>0.57999999999999996</v>
      </c>
      <c r="L343" s="34" t="b">
        <v>1</v>
      </c>
      <c r="M343" s="34" t="b">
        <v>1</v>
      </c>
      <c r="N343" s="7"/>
      <c r="O343" s="7"/>
      <c r="P343" s="31">
        <v>0.25</v>
      </c>
      <c r="Q343" s="7"/>
      <c r="R343" s="7" t="s">
        <v>3612</v>
      </c>
    </row>
    <row r="344" spans="1:18" ht="15" customHeight="1" x14ac:dyDescent="0.25">
      <c r="A344" s="1" t="s">
        <v>3569</v>
      </c>
      <c r="B344" s="1" t="s">
        <v>428</v>
      </c>
      <c r="C344" s="7"/>
      <c r="D344" s="1" t="s">
        <v>1989</v>
      </c>
      <c r="E344" s="1" t="s">
        <v>2122</v>
      </c>
      <c r="F344" s="1" t="s">
        <v>2091</v>
      </c>
      <c r="G344" s="1" t="s">
        <v>1929</v>
      </c>
      <c r="H344" s="1"/>
      <c r="I344" s="31">
        <v>0</v>
      </c>
      <c r="J344" s="31">
        <v>100</v>
      </c>
      <c r="K344" s="31">
        <v>0.46</v>
      </c>
      <c r="L344" s="34" t="b">
        <v>1</v>
      </c>
      <c r="M344" s="34" t="b">
        <v>1</v>
      </c>
      <c r="N344" s="7"/>
      <c r="O344" s="7"/>
      <c r="P344" s="31">
        <v>0.25</v>
      </c>
      <c r="Q344" s="7"/>
      <c r="R344" s="7" t="s">
        <v>3612</v>
      </c>
    </row>
    <row r="345" spans="1:18" ht="15" customHeight="1" x14ac:dyDescent="0.25">
      <c r="A345" s="1" t="s">
        <v>3569</v>
      </c>
      <c r="B345" s="1" t="s">
        <v>109</v>
      </c>
      <c r="C345" s="7"/>
      <c r="D345" s="1" t="s">
        <v>1776</v>
      </c>
      <c r="E345" s="1" t="s">
        <v>1779</v>
      </c>
      <c r="F345" s="1" t="s">
        <v>2118</v>
      </c>
      <c r="G345" s="1" t="s">
        <v>1953</v>
      </c>
      <c r="H345" s="1"/>
      <c r="I345" s="7"/>
      <c r="J345" s="7"/>
      <c r="K345" s="1"/>
      <c r="L345" s="34" t="b">
        <v>0</v>
      </c>
      <c r="M345" s="34" t="b">
        <v>1</v>
      </c>
      <c r="N345" s="7"/>
      <c r="O345" s="7"/>
      <c r="P345" s="31"/>
      <c r="Q345" s="7"/>
      <c r="R345" s="1" t="s">
        <v>2119</v>
      </c>
    </row>
  </sheetData>
  <autoFilter ref="A3:R345" xr:uid="{00000000-0009-0000-0000-00000B000000}">
    <sortState xmlns:xlrd2="http://schemas.microsoft.com/office/spreadsheetml/2017/richdata2" ref="A4:R345">
      <sortCondition ref="F3:F345"/>
    </sortState>
  </autoFilter>
  <customSheetViews>
    <customSheetView guid="{56A97C7C-0F19-4101-863C-7A37104A1A4D}" filter="1" showAutoFilter="1">
      <pageMargins left="0.7" right="0.7" top="0.75" bottom="0.75" header="0.3" footer="0.3"/>
      <autoFilter ref="A3:R3" xr:uid="{16A80570-C279-4CA3-B008-87E9696D4FBE}">
        <sortState xmlns:xlrd2="http://schemas.microsoft.com/office/spreadsheetml/2017/richdata2" ref="A3:R3">
          <sortCondition ref="D3"/>
          <sortCondition ref="A3"/>
          <sortCondition ref="B3"/>
          <sortCondition ref="E3"/>
          <sortCondition ref="F3"/>
        </sortState>
      </autoFilter>
    </customSheetView>
  </customSheetView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ErrorMessage="1" xr:uid="{00000000-0002-0000-0B00-000000000000}">
          <x14:formula1>
            <xm:f>Lookups!$D$5:$D$26</xm:f>
          </x14:formula1>
          <xm:sqref>E4:E345</xm:sqref>
        </x14:dataValidation>
        <x14:dataValidation type="list" allowBlank="1" xr:uid="{00000000-0002-0000-0B00-000001000000}">
          <x14:formula1>
            <xm:f>Lookups!$Q$5:$Q$6</xm:f>
          </x14:formula1>
          <xm:sqref>H4:H345</xm:sqref>
        </x14:dataValidation>
        <x14:dataValidation type="list" allowBlank="1" showErrorMessage="1" xr:uid="{00000000-0002-0000-0B00-000002000000}">
          <x14:formula1>
            <xm:f>Lookups!$B$5:$B$29</xm:f>
          </x14:formula1>
          <xm:sqref>C4:D345</xm:sqref>
        </x14:dataValidation>
        <x14:dataValidation type="list" allowBlank="1" showErrorMessage="1" xr:uid="{00000000-0002-0000-0B00-000003000000}">
          <x14:formula1>
            <xm:f>Constructions!$A$4:$A$263</xm:f>
          </x14:formula1>
          <xm:sqref>G4:G345</xm:sqref>
        </x14:dataValidation>
        <x14:dataValidation type="list" allowBlank="1" showErrorMessage="1" xr:uid="{00000000-0002-0000-0B00-000004000000}">
          <x14:formula1>
            <xm:f>Templates!$A$4:$A$12</xm:f>
          </x14:formula1>
          <xm:sqref>A4:A345</xm:sqref>
        </x14:dataValidation>
        <x14:dataValidation type="list" allowBlank="1" showErrorMessage="1" xr:uid="{00000000-0002-0000-0B00-000005000000}">
          <x14:formula1>
            <xm:f>'Climate Zone Sets'!$A$4:$A$20</xm:f>
          </x14:formula1>
          <xm:sqref>B4:B345</xm:sqref>
        </x14:dataValidation>
        <x14:dataValidation type="list" allowBlank="1" showErrorMessage="1" xr:uid="{00000000-0002-0000-0B00-000006000000}">
          <x14:formula1>
            <xm:f>Lookups!$P$5:$P$9</xm:f>
          </x14:formula1>
          <xm:sqref>F4:F345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I1000"/>
  <sheetViews>
    <sheetView workbookViewId="0"/>
  </sheetViews>
  <sheetFormatPr defaultColWidth="14.42578125" defaultRowHeight="15" customHeight="1" x14ac:dyDescent="0.25"/>
  <cols>
    <col min="1" max="2" width="17.28515625" customWidth="1"/>
    <col min="3" max="3" width="35.28515625" customWidth="1"/>
    <col min="4" max="4" width="17.28515625" customWidth="1"/>
    <col min="5" max="5" width="28.5703125" customWidth="1"/>
    <col min="6" max="6" width="19.85546875" customWidth="1"/>
    <col min="7" max="26" width="17.28515625" customWidth="1"/>
  </cols>
  <sheetData>
    <row r="2" spans="1:9" x14ac:dyDescent="0.25">
      <c r="A2" s="40"/>
      <c r="B2" s="128" t="s">
        <v>2123</v>
      </c>
      <c r="C2" s="129"/>
      <c r="D2" s="128" t="s">
        <v>2124</v>
      </c>
      <c r="E2" s="130"/>
      <c r="F2" s="130"/>
      <c r="G2" s="129"/>
      <c r="H2" s="3" t="s">
        <v>2125</v>
      </c>
    </row>
    <row r="3" spans="1:9" x14ac:dyDescent="0.25">
      <c r="A3" s="40"/>
      <c r="B3" s="41" t="s">
        <v>2126</v>
      </c>
      <c r="C3" s="41" t="s">
        <v>2127</v>
      </c>
      <c r="D3" s="41" t="s">
        <v>2128</v>
      </c>
      <c r="E3" s="41" t="s">
        <v>2129</v>
      </c>
      <c r="F3" s="41" t="s">
        <v>2130</v>
      </c>
      <c r="G3" s="41" t="s">
        <v>2131</v>
      </c>
      <c r="H3" s="3" t="s">
        <v>2132</v>
      </c>
      <c r="I3" s="3" t="s">
        <v>2133</v>
      </c>
    </row>
    <row r="4" spans="1:9" x14ac:dyDescent="0.25">
      <c r="A4" s="40" t="s">
        <v>2134</v>
      </c>
      <c r="B4" s="42">
        <v>0.95440000000000003</v>
      </c>
      <c r="C4" s="42">
        <v>4.5600000000000002E-2</v>
      </c>
      <c r="D4" s="42">
        <v>1.6299999999999999E-2</v>
      </c>
      <c r="E4" s="42">
        <v>0.62219999999999998</v>
      </c>
      <c r="F4" s="42" t="s">
        <v>2135</v>
      </c>
      <c r="G4" s="42">
        <v>0.36230000000000001</v>
      </c>
    </row>
    <row r="5" spans="1:9" x14ac:dyDescent="0.25">
      <c r="A5" s="40" t="s">
        <v>2136</v>
      </c>
      <c r="B5" s="42">
        <v>0.95440000000000003</v>
      </c>
      <c r="C5" s="42">
        <v>4.5600000000000002E-2</v>
      </c>
      <c r="D5" s="42">
        <v>1.6299999999999999E-2</v>
      </c>
      <c r="E5" s="42">
        <v>0.62219999999999998</v>
      </c>
      <c r="F5" s="42" t="s">
        <v>2135</v>
      </c>
      <c r="G5" s="42">
        <v>0.36230000000000001</v>
      </c>
    </row>
    <row r="6" spans="1:9" x14ac:dyDescent="0.25">
      <c r="A6" s="40" t="s">
        <v>2137</v>
      </c>
      <c r="B6" s="42">
        <v>1</v>
      </c>
      <c r="C6" s="42">
        <v>0</v>
      </c>
      <c r="D6" s="42">
        <v>1.6299999999999999E-2</v>
      </c>
      <c r="E6" s="42">
        <v>0.62219999999999998</v>
      </c>
      <c r="F6" s="42" t="s">
        <v>2135</v>
      </c>
      <c r="G6" s="42">
        <v>0.36230000000000001</v>
      </c>
    </row>
    <row r="7" spans="1:9" x14ac:dyDescent="0.25">
      <c r="A7" s="40" t="s">
        <v>2138</v>
      </c>
      <c r="B7" s="42">
        <v>0.98450000000000004</v>
      </c>
      <c r="C7" s="42">
        <v>1.55E-2</v>
      </c>
      <c r="D7" s="42">
        <v>9.9299999999999999E-2</v>
      </c>
      <c r="E7" s="42">
        <v>0.62409999999999999</v>
      </c>
      <c r="F7" s="42" t="s">
        <v>2135</v>
      </c>
      <c r="G7" s="42">
        <v>0.28360000000000002</v>
      </c>
    </row>
    <row r="8" spans="1:9" x14ac:dyDescent="0.25">
      <c r="A8" s="40" t="s">
        <v>2139</v>
      </c>
      <c r="B8" s="42">
        <v>0.98450000000000004</v>
      </c>
      <c r="C8" s="42">
        <v>1.55E-2</v>
      </c>
      <c r="D8" s="42">
        <v>9.9299999999999999E-2</v>
      </c>
      <c r="E8" s="42">
        <v>0.62409999999999999</v>
      </c>
      <c r="F8" s="42" t="s">
        <v>2135</v>
      </c>
      <c r="G8" s="42">
        <v>0.28360000000000002</v>
      </c>
    </row>
    <row r="9" spans="1:9" x14ac:dyDescent="0.25">
      <c r="A9" s="40" t="s">
        <v>2140</v>
      </c>
      <c r="B9" s="42">
        <v>0.98450000000000004</v>
      </c>
      <c r="C9" s="42">
        <v>1.55E-2</v>
      </c>
      <c r="D9" s="42">
        <v>9.9299999999999999E-2</v>
      </c>
      <c r="E9" s="42">
        <v>0.62409999999999999</v>
      </c>
      <c r="F9" s="42" t="s">
        <v>2135</v>
      </c>
      <c r="G9" s="42">
        <v>0.28360000000000002</v>
      </c>
    </row>
    <row r="10" spans="1:9" x14ac:dyDescent="0.25">
      <c r="A10" s="40" t="s">
        <v>2141</v>
      </c>
      <c r="B10" s="42">
        <v>0.98450000000000004</v>
      </c>
      <c r="C10" s="42">
        <v>1.55E-2</v>
      </c>
      <c r="D10" s="42">
        <v>9.9299999999999999E-2</v>
      </c>
      <c r="E10" s="42">
        <v>0.62409999999999999</v>
      </c>
      <c r="F10" s="42" t="s">
        <v>2135</v>
      </c>
      <c r="G10" s="42">
        <v>0.28360000000000002</v>
      </c>
    </row>
    <row r="11" spans="1:9" x14ac:dyDescent="0.25">
      <c r="A11" s="40" t="s">
        <v>2142</v>
      </c>
      <c r="B11" s="42">
        <v>0.94540000000000002</v>
      </c>
      <c r="C11" s="42">
        <v>5.4600000000000003E-2</v>
      </c>
      <c r="D11" s="42">
        <v>2.0199999999999999E-2</v>
      </c>
      <c r="E11" s="42">
        <v>9.8699999999999996E-2</v>
      </c>
      <c r="F11" s="42" t="s">
        <v>2135</v>
      </c>
      <c r="G11" s="42">
        <v>0.8821</v>
      </c>
    </row>
    <row r="12" spans="1:9" x14ac:dyDescent="0.25">
      <c r="A12" s="40" t="s">
        <v>2143</v>
      </c>
      <c r="B12" s="42">
        <v>0.65210000000000001</v>
      </c>
      <c r="C12" s="42">
        <v>0.34560000000000002</v>
      </c>
      <c r="D12" s="42">
        <v>0.21609999999999999</v>
      </c>
      <c r="E12" s="42">
        <v>0.44550000000000001</v>
      </c>
      <c r="F12" s="42" t="s">
        <v>2135</v>
      </c>
      <c r="G12" s="42">
        <v>0.33810000000000001</v>
      </c>
    </row>
    <row r="13" spans="1:9" x14ac:dyDescent="0.25">
      <c r="A13" s="40" t="s">
        <v>2144</v>
      </c>
      <c r="B13" s="42">
        <v>0.65210000000000001</v>
      </c>
      <c r="C13" s="42">
        <v>0.34560000000000002</v>
      </c>
      <c r="D13" s="42">
        <v>0.21609999999999999</v>
      </c>
      <c r="E13" s="42">
        <v>0.44550000000000001</v>
      </c>
      <c r="F13" s="42" t="s">
        <v>2135</v>
      </c>
      <c r="G13" s="42">
        <v>0.33810000000000001</v>
      </c>
    </row>
    <row r="14" spans="1:9" x14ac:dyDescent="0.25">
      <c r="A14" s="40" t="s">
        <v>2145</v>
      </c>
      <c r="B14" s="42">
        <v>0.87709999999999999</v>
      </c>
      <c r="C14" s="42">
        <v>0.1229</v>
      </c>
      <c r="D14" s="42">
        <v>0.09</v>
      </c>
      <c r="E14" s="42">
        <v>0.60099999999999998</v>
      </c>
      <c r="F14" s="42" t="s">
        <v>2135</v>
      </c>
      <c r="G14" s="42">
        <v>0.311</v>
      </c>
    </row>
    <row r="15" spans="1:9" x14ac:dyDescent="0.25">
      <c r="A15" s="40" t="s">
        <v>2146</v>
      </c>
      <c r="B15" s="42">
        <v>0.87709999999999999</v>
      </c>
      <c r="C15" s="42">
        <v>0.1229</v>
      </c>
      <c r="D15" s="42">
        <v>0.09</v>
      </c>
      <c r="E15" s="42">
        <v>0.60099999999999998</v>
      </c>
      <c r="F15" s="42" t="s">
        <v>2135</v>
      </c>
      <c r="G15" s="42">
        <v>0.311</v>
      </c>
    </row>
    <row r="16" spans="1:9" x14ac:dyDescent="0.25">
      <c r="A16" s="40" t="s">
        <v>2147</v>
      </c>
      <c r="B16" s="42">
        <v>0.78339999999999999</v>
      </c>
      <c r="C16" s="42">
        <v>0.21659999999999999</v>
      </c>
      <c r="D16" s="42">
        <v>0.115</v>
      </c>
      <c r="E16" s="42">
        <v>0.20519999999999999</v>
      </c>
      <c r="F16" s="42" t="s">
        <v>2135</v>
      </c>
      <c r="G16" s="42">
        <v>0.68059999999999998</v>
      </c>
    </row>
    <row r="17" spans="1:7" x14ac:dyDescent="0.25">
      <c r="A17" s="40" t="s">
        <v>2148</v>
      </c>
      <c r="B17" s="42">
        <v>0.78339999999999999</v>
      </c>
      <c r="C17" s="42">
        <v>0.21659999999999999</v>
      </c>
      <c r="D17" s="42">
        <v>0.115</v>
      </c>
      <c r="E17" s="42">
        <v>0.20519999999999999</v>
      </c>
      <c r="F17" s="42" t="s">
        <v>2135</v>
      </c>
      <c r="G17" s="42">
        <v>0.68059999999999998</v>
      </c>
    </row>
    <row r="18" spans="1:7" x14ac:dyDescent="0.25">
      <c r="A18" s="40" t="s">
        <v>2149</v>
      </c>
      <c r="B18" s="42">
        <v>0.4173</v>
      </c>
      <c r="C18" s="42">
        <v>0.5827</v>
      </c>
      <c r="D18" s="42">
        <v>0.31909999999999999</v>
      </c>
      <c r="E18" s="42">
        <v>4.99E-2</v>
      </c>
      <c r="F18" s="42" t="s">
        <v>2135</v>
      </c>
      <c r="G18" s="42">
        <v>0.63129999999999997</v>
      </c>
    </row>
    <row r="19" spans="1:7" x14ac:dyDescent="0.25">
      <c r="A19" s="40" t="s">
        <v>2150</v>
      </c>
      <c r="B19" s="42">
        <v>0.4173</v>
      </c>
      <c r="C19" s="42">
        <v>0.5827</v>
      </c>
      <c r="D19" s="42">
        <v>0.31909999999999999</v>
      </c>
      <c r="E19" s="42">
        <v>4.99E-2</v>
      </c>
      <c r="F19" s="42" t="s">
        <v>2135</v>
      </c>
      <c r="G19" s="42">
        <v>0.63129999999999997</v>
      </c>
    </row>
    <row r="20" spans="1:7" x14ac:dyDescent="0.25">
      <c r="A20" s="40" t="s">
        <v>2151</v>
      </c>
      <c r="B20" s="42">
        <v>1</v>
      </c>
      <c r="C20" s="42">
        <v>0</v>
      </c>
      <c r="D20" s="42">
        <v>0</v>
      </c>
      <c r="E20" s="42">
        <v>0</v>
      </c>
      <c r="F20" s="42" t="s">
        <v>2135</v>
      </c>
      <c r="G20" s="42">
        <v>1</v>
      </c>
    </row>
    <row r="21" spans="1:7" ht="15.75" customHeight="1" x14ac:dyDescent="0.25">
      <c r="A21" s="40" t="s">
        <v>2152</v>
      </c>
      <c r="B21" s="42">
        <v>1</v>
      </c>
      <c r="C21" s="42">
        <v>0</v>
      </c>
      <c r="D21" s="42">
        <v>0</v>
      </c>
      <c r="E21" s="42">
        <v>0</v>
      </c>
      <c r="F21" s="42" t="s">
        <v>2135</v>
      </c>
      <c r="G21" s="42">
        <v>1</v>
      </c>
    </row>
    <row r="22" spans="1:7" ht="15.75" customHeight="1" x14ac:dyDescent="0.25">
      <c r="A22" s="40" t="s">
        <v>2153</v>
      </c>
      <c r="B22" s="42">
        <v>1</v>
      </c>
      <c r="C22" s="42">
        <v>0</v>
      </c>
      <c r="D22" s="42">
        <v>0</v>
      </c>
      <c r="E22" s="42">
        <v>0</v>
      </c>
      <c r="F22" s="42" t="s">
        <v>2135</v>
      </c>
      <c r="G22" s="42">
        <v>1</v>
      </c>
    </row>
    <row r="23" spans="1:7" ht="15.75" customHeight="1" x14ac:dyDescent="0.25">
      <c r="A23" s="40" t="s">
        <v>2154</v>
      </c>
      <c r="B23" s="42">
        <v>1</v>
      </c>
      <c r="C23" s="42">
        <v>0</v>
      </c>
      <c r="D23" s="42">
        <v>0</v>
      </c>
      <c r="E23" s="42">
        <v>0</v>
      </c>
      <c r="F23" s="42" t="s">
        <v>2135</v>
      </c>
      <c r="G23" s="42">
        <v>1</v>
      </c>
    </row>
    <row r="24" spans="1:7" ht="15.75" customHeight="1" x14ac:dyDescent="0.25">
      <c r="A24" s="40" t="s">
        <v>2155</v>
      </c>
      <c r="B24" s="42">
        <v>1</v>
      </c>
      <c r="C24" s="42">
        <v>0</v>
      </c>
      <c r="D24" s="42">
        <v>0</v>
      </c>
      <c r="E24" s="42">
        <v>0</v>
      </c>
      <c r="F24" s="42" t="s">
        <v>2135</v>
      </c>
      <c r="G24" s="42">
        <v>1</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2:C2"/>
    <mergeCell ref="D2:G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N943"/>
  <sheetViews>
    <sheetView workbookViewId="0">
      <pane xSplit="9" ySplit="3" topLeftCell="J4" activePane="bottomRight" state="frozen"/>
      <selection pane="topRight" activeCell="J1" sqref="J1"/>
      <selection pane="bottomLeft" activeCell="A4" sqref="A4"/>
      <selection pane="bottomRight" activeCell="B20" sqref="B20"/>
    </sheetView>
  </sheetViews>
  <sheetFormatPr defaultColWidth="14.42578125" defaultRowHeight="15" customHeight="1" x14ac:dyDescent="0.25"/>
  <cols>
    <col min="1" max="1" width="24.42578125" customWidth="1"/>
    <col min="2" max="2" width="16.7109375" customWidth="1"/>
    <col min="3" max="3" width="8.7109375" customWidth="1"/>
    <col min="4" max="6" width="12" customWidth="1"/>
    <col min="7" max="7" width="13.5703125" customWidth="1"/>
    <col min="8" max="10" width="10.28515625" customWidth="1"/>
    <col min="11" max="11" width="13.85546875" customWidth="1"/>
    <col min="12" max="12" width="8.7109375" customWidth="1"/>
    <col min="13" max="13" width="41.28515625" customWidth="1"/>
    <col min="14" max="14" width="26.5703125" customWidth="1"/>
    <col min="15" max="26" width="17.28515625" customWidth="1"/>
  </cols>
  <sheetData>
    <row r="1" spans="1:14" ht="14.25" customHeight="1" x14ac:dyDescent="0.25">
      <c r="A1" s="33" t="s">
        <v>2156</v>
      </c>
      <c r="D1" s="1"/>
      <c r="E1" s="1"/>
      <c r="F1" s="1"/>
      <c r="G1" s="1"/>
      <c r="H1" s="1"/>
      <c r="I1" s="1"/>
      <c r="J1" s="1"/>
      <c r="M1" s="1"/>
      <c r="N1" s="1"/>
    </row>
    <row r="2" spans="1:14" ht="14.25" customHeight="1" x14ac:dyDescent="0.25">
      <c r="A2" s="43"/>
      <c r="D2" s="1"/>
      <c r="E2" s="1"/>
      <c r="F2" s="1"/>
      <c r="G2" s="1"/>
      <c r="H2" s="1"/>
      <c r="I2" s="1"/>
      <c r="J2" s="1"/>
      <c r="M2" s="1"/>
      <c r="N2" s="1"/>
    </row>
    <row r="3" spans="1:14" ht="72" customHeight="1" x14ac:dyDescent="0.25">
      <c r="A3" s="36" t="s">
        <v>11</v>
      </c>
      <c r="B3" s="5" t="s">
        <v>2157</v>
      </c>
      <c r="C3" s="5" t="s">
        <v>2158</v>
      </c>
      <c r="D3" s="5" t="s">
        <v>2159</v>
      </c>
      <c r="E3" s="5" t="s">
        <v>2160</v>
      </c>
      <c r="F3" s="5" t="s">
        <v>2161</v>
      </c>
      <c r="G3" s="5" t="s">
        <v>2162</v>
      </c>
      <c r="H3" s="5" t="s">
        <v>2163</v>
      </c>
      <c r="I3" s="5" t="s">
        <v>2164</v>
      </c>
      <c r="J3" s="5" t="s">
        <v>2165</v>
      </c>
      <c r="K3" s="5" t="s">
        <v>2166</v>
      </c>
      <c r="L3" s="5" t="s">
        <v>2167</v>
      </c>
      <c r="M3" s="5" t="s">
        <v>2168</v>
      </c>
      <c r="N3" s="2" t="s">
        <v>2</v>
      </c>
    </row>
    <row r="4" spans="1:14" ht="14.25" customHeight="1" x14ac:dyDescent="0.25">
      <c r="A4" s="119" t="s">
        <v>3569</v>
      </c>
      <c r="B4" s="7" t="s">
        <v>2169</v>
      </c>
      <c r="C4" s="1" t="s">
        <v>123</v>
      </c>
      <c r="D4" s="8"/>
      <c r="E4" s="8"/>
      <c r="F4" s="44">
        <v>300</v>
      </c>
      <c r="G4" s="45">
        <v>2499.9989999999998</v>
      </c>
      <c r="H4" s="46">
        <v>7192</v>
      </c>
      <c r="I4" s="46">
        <v>401655</v>
      </c>
      <c r="J4" s="7"/>
      <c r="K4" s="7"/>
      <c r="L4" s="7">
        <v>0.82</v>
      </c>
      <c r="M4" s="7"/>
      <c r="N4" s="1"/>
    </row>
    <row r="5" spans="1:14" ht="14.25" customHeight="1" x14ac:dyDescent="0.25">
      <c r="A5" s="119" t="s">
        <v>3569</v>
      </c>
      <c r="B5" s="7" t="s">
        <v>2169</v>
      </c>
      <c r="C5" s="1" t="s">
        <v>123</v>
      </c>
      <c r="D5" s="8"/>
      <c r="E5" s="8"/>
      <c r="F5" s="44">
        <v>2500</v>
      </c>
      <c r="G5" s="45">
        <v>9999999999</v>
      </c>
      <c r="H5" s="46">
        <v>7192</v>
      </c>
      <c r="I5" s="46">
        <v>401655</v>
      </c>
      <c r="J5" s="7"/>
      <c r="K5" s="7"/>
      <c r="L5" s="7">
        <v>0.82</v>
      </c>
      <c r="M5" s="7"/>
      <c r="N5" s="1"/>
    </row>
    <row r="6" spans="1:14" ht="14.25" customHeight="1" x14ac:dyDescent="0.25">
      <c r="A6" s="119" t="s">
        <v>3569</v>
      </c>
      <c r="B6" s="7" t="s">
        <v>2169</v>
      </c>
      <c r="C6" s="1" t="s">
        <v>123</v>
      </c>
      <c r="D6" s="8"/>
      <c r="E6" s="8"/>
      <c r="F6" s="44">
        <v>0</v>
      </c>
      <c r="G6" s="45">
        <v>299.99900000000002</v>
      </c>
      <c r="H6" s="46">
        <v>7192</v>
      </c>
      <c r="I6" s="46">
        <v>401655</v>
      </c>
      <c r="J6" s="7">
        <v>0.82</v>
      </c>
      <c r="K6" s="7"/>
      <c r="L6" s="7"/>
      <c r="M6" s="7"/>
      <c r="N6" s="1"/>
    </row>
    <row r="7" spans="1:14" ht="15.75" customHeight="1" x14ac:dyDescent="0.25"/>
    <row r="8" spans="1:14" ht="15.75" customHeight="1" x14ac:dyDescent="0.25"/>
    <row r="9" spans="1:14" ht="15.75" customHeight="1" x14ac:dyDescent="0.25"/>
    <row r="10" spans="1:14" ht="15.75" customHeight="1" x14ac:dyDescent="0.25"/>
    <row r="11" spans="1:14" ht="15.75" customHeight="1" x14ac:dyDescent="0.25"/>
    <row r="12" spans="1:14" ht="15.75" customHeight="1" x14ac:dyDescent="0.25"/>
    <row r="13" spans="1:14" ht="15.75" customHeight="1" x14ac:dyDescent="0.25"/>
    <row r="14" spans="1:14" ht="15.75" customHeight="1" x14ac:dyDescent="0.25"/>
    <row r="15" spans="1:14" ht="15.75" customHeight="1" x14ac:dyDescent="0.25"/>
    <row r="16" spans="1: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sheetData>
  <autoFilter ref="A3:N6" xr:uid="{00000000-0009-0000-0000-00000D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D00-000000000000}">
          <x14:formula1>
            <xm:f>Curves!$A$4:$A$707</xm:f>
          </x14:formula1>
          <xm:sqref>M4:M6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P766"/>
  <sheetViews>
    <sheetView workbookViewId="0">
      <pane xSplit="10" ySplit="3" topLeftCell="K4" activePane="bottomRight" state="frozen"/>
      <selection pane="topRight" activeCell="K1" sqref="K1"/>
      <selection pane="bottomLeft" activeCell="A4" sqref="A4"/>
      <selection pane="bottomRight" activeCell="D25" sqref="D25"/>
    </sheetView>
  </sheetViews>
  <sheetFormatPr defaultColWidth="14.42578125" defaultRowHeight="15" customHeight="1" x14ac:dyDescent="0.25"/>
  <cols>
    <col min="1" max="1" width="25.42578125" customWidth="1"/>
    <col min="2" max="2" width="14.140625" customWidth="1"/>
    <col min="3" max="3" width="17.42578125" customWidth="1"/>
    <col min="4" max="4" width="19.85546875" customWidth="1"/>
    <col min="5" max="6" width="14.140625" customWidth="1"/>
    <col min="7" max="8" width="10.42578125" customWidth="1"/>
    <col min="9" max="10" width="11.140625" customWidth="1"/>
    <col min="11" max="11" width="14.7109375" customWidth="1"/>
    <col min="12" max="12" width="14.5703125" customWidth="1"/>
    <col min="13" max="13" width="35.7109375" customWidth="1"/>
    <col min="14" max="14" width="30" customWidth="1"/>
    <col min="15" max="15" width="36.42578125" customWidth="1"/>
    <col min="16" max="16" width="35.7109375" customWidth="1"/>
    <col min="17" max="26" width="17.28515625" customWidth="1"/>
  </cols>
  <sheetData>
    <row r="1" spans="1:16" ht="14.25" customHeight="1" x14ac:dyDescent="0.25">
      <c r="A1" s="33" t="s">
        <v>2170</v>
      </c>
      <c r="B1" s="1"/>
      <c r="C1" s="1"/>
      <c r="D1" s="1"/>
      <c r="E1" s="1"/>
      <c r="F1" s="1"/>
      <c r="G1" s="1"/>
      <c r="H1" s="1"/>
      <c r="I1" s="1"/>
      <c r="J1" s="1"/>
      <c r="K1" s="1"/>
      <c r="L1" s="1"/>
      <c r="M1" s="1"/>
      <c r="N1" s="1"/>
      <c r="O1" s="1"/>
      <c r="P1" s="1"/>
    </row>
    <row r="2" spans="1:16" ht="14.25" customHeight="1" x14ac:dyDescent="0.25">
      <c r="A2" s="33"/>
      <c r="B2" s="1"/>
      <c r="C2" s="1"/>
      <c r="D2" s="1"/>
      <c r="E2" s="1"/>
      <c r="F2" s="1"/>
      <c r="G2" s="1"/>
      <c r="H2" s="1"/>
      <c r="I2" s="1"/>
      <c r="J2" s="1"/>
      <c r="K2" s="1"/>
      <c r="L2" s="1"/>
      <c r="M2" s="1"/>
      <c r="N2" s="1"/>
      <c r="O2" s="1"/>
      <c r="P2" s="1"/>
    </row>
    <row r="3" spans="1:16" ht="72" customHeight="1" x14ac:dyDescent="0.25">
      <c r="A3" s="36" t="s">
        <v>11</v>
      </c>
      <c r="B3" s="5" t="s">
        <v>2171</v>
      </c>
      <c r="C3" s="5" t="s">
        <v>2172</v>
      </c>
      <c r="D3" s="5" t="s">
        <v>2173</v>
      </c>
      <c r="E3" s="5" t="s">
        <v>2174</v>
      </c>
      <c r="F3" s="5" t="s">
        <v>2175</v>
      </c>
      <c r="G3" s="5" t="s">
        <v>2176</v>
      </c>
      <c r="H3" s="5" t="s">
        <v>2177</v>
      </c>
      <c r="I3" s="5" t="s">
        <v>2163</v>
      </c>
      <c r="J3" s="5" t="s">
        <v>2164</v>
      </c>
      <c r="K3" s="5" t="s">
        <v>2178</v>
      </c>
      <c r="L3" s="5" t="s">
        <v>2179</v>
      </c>
      <c r="M3" s="2" t="s">
        <v>2180</v>
      </c>
      <c r="N3" s="2" t="s">
        <v>2181</v>
      </c>
      <c r="O3" s="2" t="s">
        <v>2182</v>
      </c>
      <c r="P3" s="2" t="s">
        <v>2</v>
      </c>
    </row>
    <row r="4" spans="1:16" ht="14.25" customHeight="1" x14ac:dyDescent="0.25">
      <c r="A4" s="119" t="s">
        <v>3569</v>
      </c>
      <c r="B4" s="33" t="s">
        <v>2183</v>
      </c>
      <c r="C4" s="33" t="s">
        <v>2184</v>
      </c>
      <c r="D4" s="33" t="s">
        <v>2185</v>
      </c>
      <c r="E4" s="47"/>
      <c r="F4" s="48" t="b">
        <v>0</v>
      </c>
      <c r="G4" s="33">
        <v>0</v>
      </c>
      <c r="H4" s="33">
        <v>149.99</v>
      </c>
      <c r="I4" s="49">
        <v>7192</v>
      </c>
      <c r="J4" s="49">
        <v>401655</v>
      </c>
      <c r="K4" s="50">
        <f>12/10.1</f>
        <v>1.1881188118811881</v>
      </c>
      <c r="L4" s="50">
        <f>12/13.7</f>
        <v>0.87591240875912413</v>
      </c>
      <c r="M4" s="48" t="s">
        <v>2186</v>
      </c>
      <c r="N4" s="48" t="s">
        <v>2187</v>
      </c>
      <c r="O4" s="48" t="s">
        <v>2188</v>
      </c>
      <c r="P4" s="48" t="s">
        <v>2189</v>
      </c>
    </row>
    <row r="5" spans="1:16" ht="14.25" customHeight="1" x14ac:dyDescent="0.25">
      <c r="A5" s="119" t="s">
        <v>3569</v>
      </c>
      <c r="B5" s="33" t="s">
        <v>2183</v>
      </c>
      <c r="C5" s="33" t="s">
        <v>2184</v>
      </c>
      <c r="D5" s="33" t="s">
        <v>2185</v>
      </c>
      <c r="E5" s="47"/>
      <c r="F5" s="48" t="b">
        <v>0</v>
      </c>
      <c r="G5" s="33">
        <v>150</v>
      </c>
      <c r="H5" s="33">
        <v>9999</v>
      </c>
      <c r="I5" s="49">
        <v>7192</v>
      </c>
      <c r="J5" s="49">
        <v>401655</v>
      </c>
      <c r="K5" s="50">
        <f>12/10.1</f>
        <v>1.1881188118811881</v>
      </c>
      <c r="L5" s="50">
        <f>12/14</f>
        <v>0.8571428571428571</v>
      </c>
      <c r="M5" s="48" t="s">
        <v>2186</v>
      </c>
      <c r="N5" s="48" t="s">
        <v>2187</v>
      </c>
      <c r="O5" s="48" t="s">
        <v>2188</v>
      </c>
      <c r="P5" s="48" t="s">
        <v>2189</v>
      </c>
    </row>
    <row r="6" spans="1:16" ht="14.25" customHeight="1" x14ac:dyDescent="0.25">
      <c r="A6" s="119" t="s">
        <v>3569</v>
      </c>
      <c r="B6" s="34" t="s">
        <v>2183</v>
      </c>
      <c r="C6" s="34" t="s">
        <v>2191</v>
      </c>
      <c r="D6" s="34" t="s">
        <v>2185</v>
      </c>
      <c r="E6" s="7"/>
      <c r="F6" s="51" t="b">
        <v>0</v>
      </c>
      <c r="G6" s="31">
        <v>0</v>
      </c>
      <c r="H6" s="31">
        <v>149.99</v>
      </c>
      <c r="I6" s="46">
        <v>7192</v>
      </c>
      <c r="J6" s="46">
        <v>401655</v>
      </c>
      <c r="K6" s="52">
        <f>12/10.1</f>
        <v>1.1881188118811881</v>
      </c>
      <c r="L6" s="52">
        <f>12/13.7</f>
        <v>0.87591240875912413</v>
      </c>
      <c r="M6" s="53" t="s">
        <v>2186</v>
      </c>
      <c r="N6" s="53" t="s">
        <v>2187</v>
      </c>
      <c r="O6" s="53" t="s">
        <v>2188</v>
      </c>
      <c r="P6" s="53" t="s">
        <v>2189</v>
      </c>
    </row>
    <row r="7" spans="1:16" ht="14.25" customHeight="1" x14ac:dyDescent="0.25">
      <c r="A7" s="119" t="s">
        <v>3569</v>
      </c>
      <c r="B7" s="34" t="s">
        <v>2183</v>
      </c>
      <c r="C7" s="34" t="s">
        <v>2191</v>
      </c>
      <c r="D7" s="34" t="s">
        <v>2185</v>
      </c>
      <c r="E7" s="7"/>
      <c r="F7" s="51" t="b">
        <v>0</v>
      </c>
      <c r="G7" s="31">
        <v>150</v>
      </c>
      <c r="H7" s="31">
        <v>9999</v>
      </c>
      <c r="I7" s="46">
        <v>7192</v>
      </c>
      <c r="J7" s="46">
        <v>401655</v>
      </c>
      <c r="K7" s="52">
        <f>12/10.1</f>
        <v>1.1881188118811881</v>
      </c>
      <c r="L7" s="52">
        <f>12/14</f>
        <v>0.8571428571428571</v>
      </c>
      <c r="M7" s="53" t="s">
        <v>2186</v>
      </c>
      <c r="N7" s="53" t="s">
        <v>2187</v>
      </c>
      <c r="O7" s="53" t="s">
        <v>2188</v>
      </c>
      <c r="P7" s="53" t="s">
        <v>2189</v>
      </c>
    </row>
    <row r="8" spans="1:16" ht="14.25" customHeight="1" x14ac:dyDescent="0.25">
      <c r="A8" s="119" t="s">
        <v>3569</v>
      </c>
      <c r="B8" s="34" t="s">
        <v>2192</v>
      </c>
      <c r="C8" s="34" t="s">
        <v>2191</v>
      </c>
      <c r="D8" s="34" t="s">
        <v>2185</v>
      </c>
      <c r="E8" s="7"/>
      <c r="F8" s="51" t="b">
        <v>0</v>
      </c>
      <c r="G8" s="31">
        <v>0</v>
      </c>
      <c r="H8" s="31">
        <v>74.989999999999995</v>
      </c>
      <c r="I8" s="46">
        <v>7193</v>
      </c>
      <c r="J8" s="46">
        <v>401656</v>
      </c>
      <c r="K8" s="54">
        <v>0.75</v>
      </c>
      <c r="L8" s="54">
        <v>0.6</v>
      </c>
      <c r="M8" s="53" t="s">
        <v>2193</v>
      </c>
      <c r="N8" s="53" t="s">
        <v>2194</v>
      </c>
      <c r="O8" s="53" t="s">
        <v>2188</v>
      </c>
      <c r="P8" s="53" t="s">
        <v>2195</v>
      </c>
    </row>
    <row r="9" spans="1:16" ht="14.25" customHeight="1" x14ac:dyDescent="0.25">
      <c r="A9" s="119" t="s">
        <v>3569</v>
      </c>
      <c r="B9" s="34" t="s">
        <v>2192</v>
      </c>
      <c r="C9" s="34" t="s">
        <v>2191</v>
      </c>
      <c r="D9" s="34" t="s">
        <v>2190</v>
      </c>
      <c r="E9" s="7"/>
      <c r="F9" s="51" t="b">
        <v>0</v>
      </c>
      <c r="G9" s="31">
        <v>0</v>
      </c>
      <c r="H9" s="31">
        <v>149.99</v>
      </c>
      <c r="I9" s="46">
        <v>7192</v>
      </c>
      <c r="J9" s="46">
        <v>401655</v>
      </c>
      <c r="K9" s="52">
        <v>0.61</v>
      </c>
      <c r="L9" s="52">
        <v>0.55000000000000004</v>
      </c>
      <c r="M9" s="53" t="s">
        <v>2196</v>
      </c>
      <c r="N9" s="53" t="s">
        <v>2197</v>
      </c>
      <c r="O9" s="53" t="s">
        <v>2198</v>
      </c>
      <c r="P9" s="53" t="s">
        <v>2195</v>
      </c>
    </row>
    <row r="10" spans="1:16" ht="14.25" customHeight="1" x14ac:dyDescent="0.25">
      <c r="A10" s="119" t="s">
        <v>3569</v>
      </c>
      <c r="B10" s="34" t="s">
        <v>2192</v>
      </c>
      <c r="C10" s="34" t="s">
        <v>2191</v>
      </c>
      <c r="D10" s="34" t="s">
        <v>2185</v>
      </c>
      <c r="E10" s="7"/>
      <c r="F10" s="51" t="b">
        <v>0</v>
      </c>
      <c r="G10" s="31">
        <v>75</v>
      </c>
      <c r="H10" s="31">
        <v>149.99</v>
      </c>
      <c r="I10" s="46">
        <v>7193</v>
      </c>
      <c r="J10" s="46">
        <v>401656</v>
      </c>
      <c r="K10" s="52">
        <v>0.72</v>
      </c>
      <c r="L10" s="52">
        <v>0.56000000000000005</v>
      </c>
      <c r="M10" s="53" t="s">
        <v>2193</v>
      </c>
      <c r="N10" s="53" t="s">
        <v>2194</v>
      </c>
      <c r="O10" s="53" t="s">
        <v>2188</v>
      </c>
      <c r="P10" s="53" t="s">
        <v>2195</v>
      </c>
    </row>
    <row r="11" spans="1:16" ht="14.25" customHeight="1" x14ac:dyDescent="0.25">
      <c r="A11" s="119" t="s">
        <v>3569</v>
      </c>
      <c r="B11" s="34" t="s">
        <v>2192</v>
      </c>
      <c r="C11" s="34" t="s">
        <v>2191</v>
      </c>
      <c r="D11" s="34" t="s">
        <v>2190</v>
      </c>
      <c r="E11" s="7"/>
      <c r="F11" s="51" t="b">
        <v>0</v>
      </c>
      <c r="G11" s="31">
        <v>150</v>
      </c>
      <c r="H11" s="31">
        <v>299.99</v>
      </c>
      <c r="I11" s="46">
        <v>7192</v>
      </c>
      <c r="J11" s="46">
        <v>401655</v>
      </c>
      <c r="K11" s="52">
        <v>0.61</v>
      </c>
      <c r="L11" s="52">
        <v>0.55000000000000004</v>
      </c>
      <c r="M11" s="53" t="s">
        <v>2196</v>
      </c>
      <c r="N11" s="53" t="s">
        <v>2197</v>
      </c>
      <c r="O11" s="53" t="s">
        <v>2198</v>
      </c>
      <c r="P11" s="53" t="s">
        <v>2195</v>
      </c>
    </row>
    <row r="12" spans="1:16" ht="14.25" customHeight="1" x14ac:dyDescent="0.25">
      <c r="A12" s="119" t="s">
        <v>3569</v>
      </c>
      <c r="B12" s="34" t="s">
        <v>2192</v>
      </c>
      <c r="C12" s="34" t="s">
        <v>2191</v>
      </c>
      <c r="D12" s="34" t="s">
        <v>2185</v>
      </c>
      <c r="E12" s="7"/>
      <c r="F12" s="51" t="b">
        <v>0</v>
      </c>
      <c r="G12" s="31">
        <v>150</v>
      </c>
      <c r="H12" s="31">
        <v>299.99</v>
      </c>
      <c r="I12" s="46">
        <v>7193</v>
      </c>
      <c r="J12" s="46">
        <v>401656</v>
      </c>
      <c r="K12" s="52">
        <v>0.66</v>
      </c>
      <c r="L12" s="52">
        <v>0.54</v>
      </c>
      <c r="M12" s="53" t="s">
        <v>2193</v>
      </c>
      <c r="N12" s="53" t="s">
        <v>2194</v>
      </c>
      <c r="O12" s="53" t="s">
        <v>2188</v>
      </c>
      <c r="P12" s="53" t="s">
        <v>2195</v>
      </c>
    </row>
    <row r="13" spans="1:16" ht="14.25" customHeight="1" x14ac:dyDescent="0.25">
      <c r="A13" s="119" t="s">
        <v>3569</v>
      </c>
      <c r="B13" s="34" t="s">
        <v>2192</v>
      </c>
      <c r="C13" s="34" t="s">
        <v>2191</v>
      </c>
      <c r="D13" s="34" t="s">
        <v>2190</v>
      </c>
      <c r="E13" s="7"/>
      <c r="F13" s="51" t="b">
        <v>0</v>
      </c>
      <c r="G13" s="31">
        <v>300</v>
      </c>
      <c r="H13" s="31">
        <v>399.99</v>
      </c>
      <c r="I13" s="46">
        <v>7192</v>
      </c>
      <c r="J13" s="46">
        <v>401655</v>
      </c>
      <c r="K13" s="52">
        <v>0.56000000000000005</v>
      </c>
      <c r="L13" s="52">
        <v>0.52</v>
      </c>
      <c r="M13" s="53" t="s">
        <v>2196</v>
      </c>
      <c r="N13" s="53" t="s">
        <v>2197</v>
      </c>
      <c r="O13" s="53" t="s">
        <v>2198</v>
      </c>
      <c r="P13" s="53" t="s">
        <v>2195</v>
      </c>
    </row>
    <row r="14" spans="1:16" ht="14.25" customHeight="1" x14ac:dyDescent="0.25">
      <c r="A14" s="119" t="s">
        <v>3569</v>
      </c>
      <c r="B14" s="34" t="s">
        <v>2192</v>
      </c>
      <c r="C14" s="34" t="s">
        <v>2191</v>
      </c>
      <c r="D14" s="34" t="s">
        <v>2185</v>
      </c>
      <c r="E14" s="7"/>
      <c r="F14" s="51" t="b">
        <v>0</v>
      </c>
      <c r="G14" s="31">
        <v>300</v>
      </c>
      <c r="H14" s="31">
        <v>599.99</v>
      </c>
      <c r="I14" s="46">
        <v>7192</v>
      </c>
      <c r="J14" s="46">
        <v>401655</v>
      </c>
      <c r="K14" s="52">
        <v>0.61</v>
      </c>
      <c r="L14" s="52">
        <v>0.52</v>
      </c>
      <c r="M14" s="53" t="s">
        <v>2193</v>
      </c>
      <c r="N14" s="53" t="s">
        <v>2194</v>
      </c>
      <c r="O14" s="53" t="s">
        <v>2188</v>
      </c>
      <c r="P14" s="53" t="s">
        <v>2195</v>
      </c>
    </row>
    <row r="15" spans="1:16" ht="14.25" customHeight="1" x14ac:dyDescent="0.25">
      <c r="A15" s="119" t="s">
        <v>3569</v>
      </c>
      <c r="B15" s="34" t="s">
        <v>2192</v>
      </c>
      <c r="C15" s="34" t="s">
        <v>2191</v>
      </c>
      <c r="D15" s="34" t="s">
        <v>2190</v>
      </c>
      <c r="E15" s="7"/>
      <c r="F15" s="51" t="b">
        <v>0</v>
      </c>
      <c r="G15" s="31">
        <v>400</v>
      </c>
      <c r="H15" s="31">
        <v>599.99</v>
      </c>
      <c r="I15" s="46">
        <v>7192</v>
      </c>
      <c r="J15" s="46">
        <v>401655</v>
      </c>
      <c r="K15" s="52">
        <v>0.56000000000000005</v>
      </c>
      <c r="L15" s="52">
        <v>0.5</v>
      </c>
      <c r="M15" s="53" t="s">
        <v>2196</v>
      </c>
      <c r="N15" s="53" t="s">
        <v>2197</v>
      </c>
      <c r="O15" s="53" t="s">
        <v>2198</v>
      </c>
      <c r="P15" s="53" t="s">
        <v>2195</v>
      </c>
    </row>
    <row r="16" spans="1:16" ht="14.25" customHeight="1" x14ac:dyDescent="0.25">
      <c r="A16" s="119" t="s">
        <v>3569</v>
      </c>
      <c r="B16" s="34" t="s">
        <v>2192</v>
      </c>
      <c r="C16" s="34" t="s">
        <v>2191</v>
      </c>
      <c r="D16" s="34" t="s">
        <v>2190</v>
      </c>
      <c r="E16" s="7"/>
      <c r="F16" s="51" t="b">
        <v>0</v>
      </c>
      <c r="G16" s="31">
        <v>600</v>
      </c>
      <c r="H16" s="31">
        <v>9999</v>
      </c>
      <c r="I16" s="46">
        <v>7192</v>
      </c>
      <c r="J16" s="46">
        <v>401655</v>
      </c>
      <c r="K16" s="52">
        <v>0.56000000000000005</v>
      </c>
      <c r="L16" s="52">
        <v>0.5</v>
      </c>
      <c r="M16" s="53" t="s">
        <v>2196</v>
      </c>
      <c r="N16" s="53" t="s">
        <v>2197</v>
      </c>
      <c r="O16" s="53" t="s">
        <v>2198</v>
      </c>
      <c r="P16" s="53" t="s">
        <v>2195</v>
      </c>
    </row>
    <row r="17" spans="1:16" ht="14.25" customHeight="1" x14ac:dyDescent="0.25">
      <c r="A17" s="119" t="s">
        <v>3569</v>
      </c>
      <c r="B17" s="34" t="s">
        <v>2192</v>
      </c>
      <c r="C17" s="34" t="s">
        <v>2191</v>
      </c>
      <c r="D17" s="34" t="s">
        <v>2185</v>
      </c>
      <c r="E17" s="7"/>
      <c r="F17" s="51" t="b">
        <v>0</v>
      </c>
      <c r="G17" s="31">
        <v>600</v>
      </c>
      <c r="H17" s="31">
        <v>9999</v>
      </c>
      <c r="I17" s="46">
        <v>7192</v>
      </c>
      <c r="J17" s="46">
        <v>401655</v>
      </c>
      <c r="K17" s="54">
        <v>0.56000000000000005</v>
      </c>
      <c r="L17" s="54">
        <v>0.5</v>
      </c>
      <c r="M17" s="53" t="s">
        <v>2193</v>
      </c>
      <c r="N17" s="53" t="s">
        <v>2194</v>
      </c>
      <c r="O17" s="53" t="s">
        <v>2188</v>
      </c>
      <c r="P17" s="53" t="s">
        <v>2195</v>
      </c>
    </row>
    <row r="18" spans="1:16" ht="15.75" customHeight="1" x14ac:dyDescent="0.25"/>
    <row r="19" spans="1:16" ht="15.75" customHeight="1" x14ac:dyDescent="0.25"/>
    <row r="20" spans="1:16" ht="15.75" customHeight="1" x14ac:dyDescent="0.25"/>
    <row r="21" spans="1:16" ht="15.75" customHeight="1" x14ac:dyDescent="0.25"/>
    <row r="22" spans="1:16" ht="15.75" customHeight="1" x14ac:dyDescent="0.25"/>
    <row r="23" spans="1:16" ht="15.75" customHeight="1" x14ac:dyDescent="0.25"/>
    <row r="24" spans="1:16" ht="15.75" customHeight="1" x14ac:dyDescent="0.25"/>
    <row r="25" spans="1:16" ht="15.75" customHeight="1" x14ac:dyDescent="0.25"/>
    <row r="26" spans="1:16" ht="15.75" customHeight="1" x14ac:dyDescent="0.25"/>
    <row r="27" spans="1:16" ht="15.75" customHeight="1" x14ac:dyDescent="0.25"/>
    <row r="28" spans="1:16" ht="15.75" customHeight="1" x14ac:dyDescent="0.25"/>
    <row r="29" spans="1:16" ht="15.75" customHeight="1" x14ac:dyDescent="0.25"/>
    <row r="30" spans="1:16" ht="15.75" customHeight="1" x14ac:dyDescent="0.25"/>
    <row r="31" spans="1:16" ht="15.75" customHeight="1" x14ac:dyDescent="0.25"/>
    <row r="32" spans="1: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sheetData>
  <autoFilter ref="A3:P17" xr:uid="{00000000-0009-0000-0000-00000E000000}">
    <sortState xmlns:xlrd2="http://schemas.microsoft.com/office/spreadsheetml/2017/richdata2" ref="A5:P17">
      <sortCondition ref="A3:A17"/>
    </sortState>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E00-000000000000}">
          <x14:formula1>
            <xm:f>Curves!$A$4:$A$707</xm:f>
          </x14:formula1>
          <xm:sqref>M4:O17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1000"/>
  <sheetViews>
    <sheetView workbookViewId="0">
      <selection activeCell="N44" sqref="N44:N45"/>
    </sheetView>
  </sheetViews>
  <sheetFormatPr defaultColWidth="14.42578125" defaultRowHeight="15" customHeight="1" x14ac:dyDescent="0.25"/>
  <cols>
    <col min="1" max="1" width="22.140625" customWidth="1"/>
    <col min="2" max="2" width="20.85546875" customWidth="1"/>
    <col min="3" max="3" width="17.28515625" customWidth="1"/>
    <col min="4" max="5" width="13.28515625" customWidth="1"/>
    <col min="6" max="6" width="15.7109375" customWidth="1"/>
    <col min="7" max="7" width="26.140625" customWidth="1"/>
    <col min="8" max="26" width="17.28515625" customWidth="1"/>
  </cols>
  <sheetData>
    <row r="1" spans="1:7" x14ac:dyDescent="0.25">
      <c r="A1" s="1" t="s">
        <v>2199</v>
      </c>
    </row>
    <row r="2" spans="1:7" x14ac:dyDescent="0.25">
      <c r="A2" s="55"/>
      <c r="B2" s="55"/>
      <c r="C2" s="55"/>
      <c r="D2" s="55"/>
      <c r="E2" s="55"/>
      <c r="F2" s="55"/>
      <c r="G2" s="22"/>
    </row>
    <row r="3" spans="1:7" ht="45" x14ac:dyDescent="0.25">
      <c r="A3" s="55" t="s">
        <v>11</v>
      </c>
      <c r="B3" s="55" t="s">
        <v>2200</v>
      </c>
      <c r="C3" s="55" t="s">
        <v>2201</v>
      </c>
      <c r="D3" s="55" t="s">
        <v>2163</v>
      </c>
      <c r="E3" s="55" t="s">
        <v>2164</v>
      </c>
      <c r="F3" s="55" t="s">
        <v>2202</v>
      </c>
      <c r="G3" s="22" t="s">
        <v>2</v>
      </c>
    </row>
    <row r="4" spans="1:7" ht="15.75" x14ac:dyDescent="0.25">
      <c r="A4" s="120" t="s">
        <v>3569</v>
      </c>
      <c r="B4" s="1" t="s">
        <v>2203</v>
      </c>
      <c r="C4" s="1" t="s">
        <v>2190</v>
      </c>
      <c r="D4" s="46">
        <v>7192</v>
      </c>
      <c r="E4" s="46">
        <v>401655</v>
      </c>
      <c r="F4" s="31">
        <v>20</v>
      </c>
      <c r="G4" s="53" t="s">
        <v>2204</v>
      </c>
    </row>
    <row r="5" spans="1:7" ht="15.75" x14ac:dyDescent="0.25">
      <c r="A5" s="120" t="s">
        <v>3569</v>
      </c>
      <c r="B5" s="1" t="s">
        <v>2203</v>
      </c>
      <c r="C5" s="1" t="s">
        <v>2205</v>
      </c>
      <c r="D5" s="46">
        <v>7192</v>
      </c>
      <c r="E5" s="46">
        <v>401655</v>
      </c>
      <c r="F5" s="31">
        <v>42.1</v>
      </c>
      <c r="G5" s="53" t="s">
        <v>2204</v>
      </c>
    </row>
    <row r="6" spans="1:7" ht="15.75" x14ac:dyDescent="0.25">
      <c r="A6" s="120" t="s">
        <v>3569</v>
      </c>
      <c r="B6" s="1" t="s">
        <v>2206</v>
      </c>
      <c r="C6" s="1" t="s">
        <v>2190</v>
      </c>
      <c r="D6" s="46">
        <v>7192</v>
      </c>
      <c r="E6" s="46">
        <v>401655</v>
      </c>
      <c r="F6" s="31">
        <v>7</v>
      </c>
      <c r="G6" s="53" t="s">
        <v>2204</v>
      </c>
    </row>
    <row r="7" spans="1:7" ht="15.75" x14ac:dyDescent="0.25">
      <c r="A7" s="120" t="s">
        <v>3569</v>
      </c>
      <c r="B7" s="1" t="s">
        <v>2206</v>
      </c>
      <c r="C7" s="1" t="s">
        <v>2205</v>
      </c>
      <c r="D7" s="46">
        <v>7192</v>
      </c>
      <c r="E7" s="46">
        <v>401655</v>
      </c>
      <c r="F7" s="31">
        <v>16.100000000000001</v>
      </c>
      <c r="G7" s="53" t="s">
        <v>2204</v>
      </c>
    </row>
    <row r="8" spans="1:7" x14ac:dyDescent="0.25"/>
    <row r="9" spans="1:7" x14ac:dyDescent="0.25"/>
    <row r="10" spans="1:7" x14ac:dyDescent="0.25"/>
    <row r="11" spans="1:7" x14ac:dyDescent="0.25"/>
    <row r="12" spans="1:7" x14ac:dyDescent="0.25"/>
    <row r="13" spans="1:7" x14ac:dyDescent="0.25"/>
    <row r="14" spans="1:7" x14ac:dyDescent="0.25"/>
    <row r="15" spans="1:7" x14ac:dyDescent="0.25"/>
    <row r="16" spans="1:7" x14ac:dyDescent="0.25"/>
    <row r="17" x14ac:dyDescent="0.25"/>
    <row r="18" x14ac:dyDescent="0.25"/>
    <row r="19" x14ac:dyDescent="0.25"/>
    <row r="20"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U955"/>
  <sheetViews>
    <sheetView workbookViewId="0">
      <pane xSplit="8" ySplit="3" topLeftCell="I4" activePane="bottomRight" state="frozen"/>
      <selection pane="topRight" activeCell="I1" sqref="I1"/>
      <selection pane="bottomLeft" activeCell="A4" sqref="A4"/>
      <selection pane="bottomRight" activeCell="C17" sqref="C17"/>
    </sheetView>
  </sheetViews>
  <sheetFormatPr defaultColWidth="14.42578125" defaultRowHeight="15" customHeight="1" x14ac:dyDescent="0.25"/>
  <cols>
    <col min="1" max="1" width="24.140625" customWidth="1"/>
    <col min="2" max="2" width="11.85546875" customWidth="1"/>
    <col min="3" max="3" width="34.28515625" customWidth="1"/>
    <col min="4" max="4" width="14.85546875" customWidth="1"/>
    <col min="5" max="5" width="10.140625" customWidth="1"/>
    <col min="6" max="6" width="11.7109375" customWidth="1"/>
    <col min="7" max="10" width="11.42578125" customWidth="1"/>
    <col min="11" max="11" width="9.7109375" customWidth="1"/>
    <col min="12" max="14" width="14.28515625" customWidth="1"/>
    <col min="15" max="15" width="36.42578125" customWidth="1"/>
    <col min="16" max="16" width="40.85546875" customWidth="1"/>
    <col min="17" max="17" width="29.140625" customWidth="1"/>
    <col min="18" max="18" width="41.28515625" customWidth="1"/>
    <col min="19" max="19" width="27.7109375" customWidth="1"/>
    <col min="20" max="21" width="64.140625" customWidth="1"/>
    <col min="22" max="26" width="17.28515625" customWidth="1"/>
  </cols>
  <sheetData>
    <row r="1" spans="1:21" ht="14.25" customHeight="1" x14ac:dyDescent="0.25">
      <c r="A1" s="33" t="s">
        <v>2207</v>
      </c>
      <c r="B1" s="1"/>
      <c r="C1" s="1"/>
      <c r="D1" s="1"/>
      <c r="E1" s="1"/>
      <c r="F1" s="1"/>
      <c r="G1" s="1"/>
      <c r="H1" s="1"/>
      <c r="I1" s="1"/>
      <c r="J1" s="1"/>
      <c r="K1" s="1"/>
      <c r="L1" s="1"/>
      <c r="M1" s="1"/>
      <c r="N1" s="1"/>
      <c r="O1" s="1"/>
      <c r="P1" s="1"/>
      <c r="Q1" s="1"/>
      <c r="R1" s="1"/>
      <c r="S1" s="1"/>
      <c r="T1" s="1"/>
      <c r="U1" s="1"/>
    </row>
    <row r="2" spans="1:21" ht="14.25" customHeight="1" x14ac:dyDescent="0.25">
      <c r="A2" s="33"/>
      <c r="B2" s="1"/>
      <c r="C2" s="1"/>
      <c r="D2" s="1"/>
      <c r="E2" s="1"/>
      <c r="F2" s="1"/>
      <c r="G2" s="1"/>
      <c r="H2" s="1"/>
      <c r="I2" s="1"/>
      <c r="J2" s="1"/>
      <c r="K2" s="1"/>
      <c r="L2" s="1"/>
      <c r="M2" s="1"/>
      <c r="N2" s="1"/>
      <c r="O2" s="1"/>
      <c r="P2" s="1"/>
      <c r="Q2" s="1"/>
      <c r="R2" s="1"/>
      <c r="S2" s="1"/>
      <c r="T2" s="1"/>
      <c r="U2" s="1"/>
    </row>
    <row r="3" spans="1:21" ht="57" customHeight="1" x14ac:dyDescent="0.25">
      <c r="A3" s="36" t="s">
        <v>11</v>
      </c>
      <c r="B3" s="5" t="s">
        <v>2171</v>
      </c>
      <c r="C3" s="5" t="s">
        <v>2208</v>
      </c>
      <c r="D3" s="5" t="s">
        <v>2209</v>
      </c>
      <c r="E3" s="5" t="s">
        <v>2161</v>
      </c>
      <c r="F3" s="5" t="s">
        <v>2162</v>
      </c>
      <c r="G3" s="5" t="s">
        <v>2163</v>
      </c>
      <c r="H3" s="5" t="s">
        <v>2164</v>
      </c>
      <c r="I3" s="5" t="s">
        <v>2210</v>
      </c>
      <c r="J3" s="5" t="s">
        <v>2211</v>
      </c>
      <c r="K3" s="5" t="s">
        <v>2212</v>
      </c>
      <c r="L3" s="5" t="s">
        <v>2213</v>
      </c>
      <c r="M3" s="5" t="s">
        <v>2214</v>
      </c>
      <c r="N3" s="5" t="s">
        <v>2215</v>
      </c>
      <c r="O3" s="4" t="s">
        <v>2216</v>
      </c>
      <c r="P3" s="4" t="s">
        <v>2217</v>
      </c>
      <c r="Q3" s="4" t="s">
        <v>2218</v>
      </c>
      <c r="R3" s="4" t="s">
        <v>2219</v>
      </c>
      <c r="S3" s="4" t="s">
        <v>2220</v>
      </c>
      <c r="T3" s="5" t="s">
        <v>2</v>
      </c>
      <c r="U3" s="5"/>
    </row>
    <row r="4" spans="1:21" ht="14.25" customHeight="1" x14ac:dyDescent="0.25">
      <c r="A4" s="33" t="s">
        <v>3569</v>
      </c>
      <c r="B4" s="7" t="s">
        <v>2183</v>
      </c>
      <c r="C4" s="7" t="s">
        <v>2221</v>
      </c>
      <c r="D4" s="7" t="s">
        <v>2222</v>
      </c>
      <c r="E4" s="11">
        <v>0</v>
      </c>
      <c r="F4" s="56">
        <v>9999999</v>
      </c>
      <c r="G4" s="46">
        <v>7192</v>
      </c>
      <c r="H4" s="46">
        <v>401655</v>
      </c>
      <c r="I4" s="57"/>
      <c r="J4" s="58">
        <v>10.747484999999999</v>
      </c>
      <c r="K4" s="7"/>
      <c r="L4" s="7"/>
      <c r="M4" s="7"/>
      <c r="N4" s="7"/>
      <c r="O4" s="1" t="s">
        <v>2223</v>
      </c>
      <c r="P4" s="1" t="s">
        <v>2224</v>
      </c>
      <c r="Q4" s="1" t="s">
        <v>2225</v>
      </c>
      <c r="R4" s="1" t="s">
        <v>2226</v>
      </c>
      <c r="S4" s="1" t="s">
        <v>2227</v>
      </c>
      <c r="T4" s="7" t="s">
        <v>3</v>
      </c>
      <c r="U4" s="1"/>
    </row>
    <row r="5" spans="1:21" ht="14.25" customHeight="1" x14ac:dyDescent="0.25">
      <c r="A5" s="33" t="s">
        <v>3569</v>
      </c>
      <c r="B5" s="7" t="s">
        <v>2183</v>
      </c>
      <c r="C5" s="7" t="s">
        <v>2221</v>
      </c>
      <c r="D5" s="7" t="s">
        <v>2228</v>
      </c>
      <c r="E5" s="11">
        <v>0</v>
      </c>
      <c r="F5" s="56">
        <v>58310</v>
      </c>
      <c r="G5" s="46">
        <v>7192</v>
      </c>
      <c r="H5" s="46">
        <v>401655</v>
      </c>
      <c r="I5" s="59">
        <v>15.2</v>
      </c>
      <c r="J5" s="58">
        <v>12.257</v>
      </c>
      <c r="K5" s="7"/>
      <c r="L5" s="7"/>
      <c r="M5" s="7"/>
      <c r="N5" s="7"/>
      <c r="O5" s="1" t="s">
        <v>2231</v>
      </c>
      <c r="P5" s="1" t="s">
        <v>2224</v>
      </c>
      <c r="Q5" s="1" t="s">
        <v>2232</v>
      </c>
      <c r="R5" s="1" t="s">
        <v>2226</v>
      </c>
      <c r="S5" s="1" t="s">
        <v>2227</v>
      </c>
      <c r="T5" s="7" t="s">
        <v>3</v>
      </c>
      <c r="U5" s="1"/>
    </row>
    <row r="6" spans="1:21" ht="14.25" customHeight="1" x14ac:dyDescent="0.25">
      <c r="A6" s="33" t="s">
        <v>3569</v>
      </c>
      <c r="B6" s="7" t="s">
        <v>2183</v>
      </c>
      <c r="C6" s="7" t="s">
        <v>2221</v>
      </c>
      <c r="D6" s="7" t="s">
        <v>2235</v>
      </c>
      <c r="E6" s="11">
        <v>0</v>
      </c>
      <c r="F6" s="56">
        <v>34895</v>
      </c>
      <c r="G6" s="46">
        <v>7192</v>
      </c>
      <c r="H6" s="46">
        <v>401655</v>
      </c>
      <c r="I6" s="59">
        <v>14.278003</v>
      </c>
      <c r="J6" s="58">
        <v>12.166468</v>
      </c>
      <c r="K6" s="7"/>
      <c r="L6" s="7"/>
      <c r="M6" s="7"/>
      <c r="N6" s="7"/>
      <c r="O6" s="1" t="s">
        <v>2231</v>
      </c>
      <c r="P6" s="1" t="s">
        <v>2224</v>
      </c>
      <c r="Q6" s="1" t="s">
        <v>2232</v>
      </c>
      <c r="R6" s="1" t="s">
        <v>2226</v>
      </c>
      <c r="S6" s="1" t="s">
        <v>2227</v>
      </c>
      <c r="T6" s="7" t="s">
        <v>3</v>
      </c>
      <c r="U6" s="1"/>
    </row>
    <row r="7" spans="1:21" ht="14.25" customHeight="1" x14ac:dyDescent="0.25">
      <c r="A7" s="33"/>
      <c r="B7" s="7"/>
      <c r="C7" s="7"/>
      <c r="D7" s="7"/>
      <c r="E7" s="11"/>
      <c r="F7" s="56"/>
      <c r="G7" s="46"/>
      <c r="H7" s="46"/>
      <c r="I7" s="57"/>
      <c r="J7" s="58"/>
      <c r="K7" s="7"/>
      <c r="L7" s="7"/>
      <c r="M7" s="7"/>
      <c r="N7" s="7"/>
      <c r="O7" s="1"/>
      <c r="P7" s="1"/>
      <c r="Q7" s="1"/>
      <c r="R7" s="1"/>
      <c r="S7" s="1"/>
      <c r="T7" s="7"/>
      <c r="U7" s="1"/>
    </row>
    <row r="8" spans="1:21" ht="14.25" customHeight="1" x14ac:dyDescent="0.25">
      <c r="A8" s="33"/>
      <c r="B8" s="7"/>
      <c r="C8" s="7"/>
      <c r="D8" s="7"/>
      <c r="E8" s="11"/>
      <c r="F8" s="56"/>
      <c r="G8" s="46"/>
      <c r="H8" s="46"/>
      <c r="I8" s="59"/>
      <c r="J8" s="58"/>
      <c r="K8" s="7"/>
      <c r="L8" s="7"/>
      <c r="M8" s="7"/>
      <c r="N8" s="7"/>
      <c r="O8" s="1"/>
      <c r="P8" s="1"/>
      <c r="Q8" s="1"/>
      <c r="R8" s="1"/>
      <c r="S8" s="1"/>
      <c r="T8" s="7"/>
      <c r="U8" s="1"/>
    </row>
    <row r="9" spans="1:21" ht="14.25" customHeight="1" x14ac:dyDescent="0.25">
      <c r="A9" s="33"/>
      <c r="B9" s="7"/>
      <c r="C9" s="7"/>
      <c r="D9" s="7"/>
      <c r="E9" s="11"/>
      <c r="F9" s="56"/>
      <c r="G9" s="46"/>
      <c r="H9" s="46"/>
      <c r="I9" s="59"/>
      <c r="J9" s="58"/>
      <c r="K9" s="7"/>
      <c r="L9" s="7"/>
      <c r="M9" s="7"/>
      <c r="N9" s="7"/>
      <c r="O9" s="1"/>
      <c r="P9" s="1"/>
      <c r="Q9" s="1"/>
      <c r="R9" s="1"/>
      <c r="S9" s="1"/>
      <c r="T9" s="7"/>
      <c r="U9" s="1"/>
    </row>
    <row r="10" spans="1:21" ht="14.25" customHeight="1" x14ac:dyDescent="0.25">
      <c r="A10" s="33"/>
      <c r="B10" s="7"/>
      <c r="C10" s="7"/>
      <c r="D10" s="7"/>
      <c r="E10" s="11"/>
      <c r="F10" s="56"/>
      <c r="G10" s="46"/>
      <c r="H10" s="46"/>
      <c r="I10" s="59"/>
      <c r="J10" s="58"/>
      <c r="K10" s="7"/>
      <c r="L10" s="7"/>
      <c r="M10" s="7"/>
      <c r="N10" s="7"/>
      <c r="O10" s="1"/>
      <c r="P10" s="1"/>
      <c r="Q10" s="1"/>
      <c r="R10" s="1"/>
      <c r="S10" s="1"/>
      <c r="T10" s="7"/>
      <c r="U10" s="1"/>
    </row>
    <row r="11" spans="1:21" ht="14.25" customHeight="1" x14ac:dyDescent="0.25">
      <c r="A11" s="33"/>
      <c r="B11" s="7"/>
      <c r="C11" s="7"/>
      <c r="D11" s="7"/>
      <c r="E11" s="11"/>
      <c r="F11" s="56"/>
      <c r="G11" s="46"/>
      <c r="H11" s="46"/>
      <c r="I11" s="59"/>
      <c r="J11" s="58"/>
      <c r="K11" s="7"/>
      <c r="L11" s="7"/>
      <c r="M11" s="7"/>
      <c r="N11" s="7"/>
      <c r="O11" s="1"/>
      <c r="P11" s="1"/>
      <c r="Q11" s="1"/>
      <c r="R11" s="1"/>
      <c r="S11" s="1"/>
      <c r="T11" s="7"/>
      <c r="U11" s="1"/>
    </row>
    <row r="12" spans="1:21" ht="14.25" customHeight="1" x14ac:dyDescent="0.25">
      <c r="A12" s="33"/>
      <c r="B12" s="7"/>
      <c r="C12" s="7"/>
      <c r="D12" s="7"/>
      <c r="E12" s="11"/>
      <c r="F12" s="56"/>
      <c r="G12" s="46"/>
      <c r="H12" s="46"/>
      <c r="I12" s="59"/>
      <c r="J12" s="58"/>
      <c r="K12" s="7"/>
      <c r="L12" s="7"/>
      <c r="M12" s="7"/>
      <c r="N12" s="7"/>
      <c r="O12" s="1"/>
      <c r="P12" s="1"/>
      <c r="Q12" s="1"/>
      <c r="R12" s="1"/>
      <c r="S12" s="1"/>
      <c r="T12" s="7"/>
      <c r="U12" s="1"/>
    </row>
    <row r="13" spans="1:21" ht="14.25" customHeight="1" x14ac:dyDescent="0.25">
      <c r="A13" s="33"/>
      <c r="B13" s="7"/>
      <c r="C13" s="7"/>
      <c r="D13" s="7"/>
      <c r="E13" s="11"/>
      <c r="F13" s="56"/>
      <c r="G13" s="46"/>
      <c r="H13" s="46"/>
      <c r="I13" s="59"/>
      <c r="J13" s="58"/>
      <c r="K13" s="7"/>
      <c r="L13" s="7"/>
      <c r="M13" s="7"/>
      <c r="N13" s="7"/>
      <c r="O13" s="1"/>
      <c r="P13" s="1"/>
      <c r="Q13" s="1"/>
      <c r="R13" s="1"/>
      <c r="S13" s="1"/>
      <c r="T13" s="7"/>
      <c r="U13" s="1"/>
    </row>
    <row r="14" spans="1:21" ht="14.25" customHeight="1" x14ac:dyDescent="0.25">
      <c r="A14" s="33"/>
      <c r="B14" s="7"/>
      <c r="C14" s="7"/>
      <c r="D14" s="7"/>
      <c r="E14" s="11"/>
      <c r="F14" s="56"/>
      <c r="G14" s="46"/>
      <c r="H14" s="46"/>
      <c r="I14" s="59"/>
      <c r="J14" s="58"/>
      <c r="K14" s="7"/>
      <c r="L14" s="7"/>
      <c r="M14" s="7"/>
      <c r="N14" s="7"/>
      <c r="O14" s="1"/>
      <c r="P14" s="1"/>
      <c r="Q14" s="1"/>
      <c r="R14" s="1"/>
      <c r="S14" s="1"/>
      <c r="T14" s="7"/>
      <c r="U14" s="1"/>
    </row>
    <row r="15" spans="1:21" ht="14.25" customHeight="1" x14ac:dyDescent="0.25">
      <c r="A15" s="33"/>
      <c r="B15" s="7"/>
      <c r="C15" s="7"/>
      <c r="D15" s="7"/>
      <c r="E15" s="11"/>
      <c r="F15" s="56"/>
      <c r="G15" s="46"/>
      <c r="H15" s="46"/>
      <c r="I15" s="59"/>
      <c r="J15" s="58"/>
      <c r="K15" s="7"/>
      <c r="L15" s="7"/>
      <c r="M15" s="7"/>
      <c r="N15" s="7"/>
      <c r="O15" s="1"/>
      <c r="P15" s="1"/>
      <c r="Q15" s="1"/>
      <c r="R15" s="1"/>
      <c r="S15" s="1"/>
      <c r="T15" s="7"/>
      <c r="U15" s="1"/>
    </row>
    <row r="16" spans="1:21" ht="14.25" customHeight="1" x14ac:dyDescent="0.25">
      <c r="A16" s="33"/>
      <c r="B16" s="7"/>
      <c r="C16" s="7"/>
      <c r="D16" s="7"/>
      <c r="E16" s="11"/>
      <c r="F16" s="56"/>
      <c r="G16" s="46"/>
      <c r="H16" s="46"/>
      <c r="I16" s="59"/>
      <c r="J16" s="58"/>
      <c r="K16" s="7"/>
      <c r="L16" s="7"/>
      <c r="M16" s="7"/>
      <c r="N16" s="7"/>
      <c r="O16" s="1"/>
      <c r="P16" s="1"/>
      <c r="Q16" s="1"/>
      <c r="R16" s="1"/>
      <c r="S16" s="1"/>
      <c r="T16" s="7"/>
      <c r="U16" s="1"/>
    </row>
    <row r="17" spans="1:21" ht="14.25" customHeight="1" x14ac:dyDescent="0.25">
      <c r="A17" s="33"/>
      <c r="B17" s="7"/>
      <c r="C17" s="7"/>
      <c r="D17" s="7"/>
      <c r="E17" s="11"/>
      <c r="F17" s="56"/>
      <c r="G17" s="46"/>
      <c r="H17" s="46"/>
      <c r="I17" s="59"/>
      <c r="J17" s="58"/>
      <c r="K17" s="7"/>
      <c r="L17" s="7"/>
      <c r="M17" s="7"/>
      <c r="N17" s="7"/>
      <c r="O17" s="1"/>
      <c r="P17" s="1"/>
      <c r="Q17" s="1"/>
      <c r="R17" s="1"/>
      <c r="S17" s="1"/>
      <c r="T17" s="7"/>
      <c r="U17" s="1"/>
    </row>
    <row r="18" spans="1:21" ht="14.25" customHeight="1" x14ac:dyDescent="0.25">
      <c r="A18" s="33"/>
      <c r="B18" s="7"/>
      <c r="C18" s="7"/>
      <c r="D18" s="7"/>
      <c r="E18" s="11"/>
      <c r="F18" s="56"/>
      <c r="G18" s="46"/>
      <c r="H18" s="46"/>
      <c r="I18" s="59"/>
      <c r="J18" s="58"/>
      <c r="K18" s="7"/>
      <c r="L18" s="7"/>
      <c r="M18" s="7"/>
      <c r="N18" s="7"/>
      <c r="O18" s="1"/>
      <c r="P18" s="1"/>
      <c r="Q18" s="1"/>
      <c r="R18" s="1"/>
      <c r="S18" s="1"/>
      <c r="T18" s="7"/>
      <c r="U18" s="1"/>
    </row>
    <row r="19" spans="1:21" ht="14.25" customHeight="1" x14ac:dyDescent="0.25">
      <c r="A19" s="33"/>
      <c r="B19" s="7"/>
      <c r="C19" s="7"/>
      <c r="D19" s="7"/>
      <c r="E19" s="11"/>
      <c r="F19" s="56"/>
      <c r="G19" s="46"/>
      <c r="H19" s="46"/>
      <c r="I19" s="59"/>
      <c r="J19" s="58"/>
      <c r="K19" s="7"/>
      <c r="L19" s="7"/>
      <c r="M19" s="7"/>
      <c r="N19" s="7"/>
      <c r="O19" s="1"/>
      <c r="P19" s="1"/>
      <c r="Q19" s="1"/>
      <c r="R19" s="1"/>
      <c r="S19" s="1"/>
      <c r="T19" s="7"/>
      <c r="U19" s="1"/>
    </row>
    <row r="20" spans="1:21" ht="15.75" customHeight="1" x14ac:dyDescent="0.25"/>
    <row r="21" spans="1:21" ht="15.75" customHeight="1" x14ac:dyDescent="0.25"/>
    <row r="22" spans="1:21" ht="15.75" customHeight="1" x14ac:dyDescent="0.25"/>
    <row r="23" spans="1:21" ht="15.75" customHeight="1" x14ac:dyDescent="0.25"/>
    <row r="24" spans="1:21" ht="15.75" customHeight="1" x14ac:dyDescent="0.25"/>
    <row r="25" spans="1:21" ht="15.75" customHeight="1" x14ac:dyDescent="0.25"/>
    <row r="26" spans="1:21" ht="15.75" customHeight="1" x14ac:dyDescent="0.25"/>
    <row r="27" spans="1:21" ht="15.75" customHeight="1" x14ac:dyDescent="0.25"/>
    <row r="28" spans="1:21" ht="15.75" customHeight="1" x14ac:dyDescent="0.25"/>
    <row r="29" spans="1:21" ht="15.75" customHeight="1" x14ac:dyDescent="0.25"/>
    <row r="30" spans="1:21" ht="15.75" customHeight="1" x14ac:dyDescent="0.25"/>
    <row r="31" spans="1:21" ht="15.75" customHeight="1" x14ac:dyDescent="0.25"/>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sheetData>
  <autoFilter ref="A3:T19" xr:uid="{00000000-0009-0000-0000-000010000000}">
    <sortState xmlns:xlrd2="http://schemas.microsoft.com/office/spreadsheetml/2017/richdata2" ref="A5:T9">
      <sortCondition ref="A3:A19"/>
    </sortState>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000-000000000000}">
          <x14:formula1>
            <xm:f>Curves!$A$4:$A$707</xm:f>
          </x14:formula1>
          <xm:sqref>O4:S19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election activeCell="A5" sqref="A5"/>
    </sheetView>
  </sheetViews>
  <sheetFormatPr defaultColWidth="14.42578125" defaultRowHeight="15" customHeight="1" x14ac:dyDescent="0.25"/>
  <cols>
    <col min="1" max="1" width="20.7109375" customWidth="1"/>
    <col min="2" max="26" width="17.28515625" customWidth="1"/>
  </cols>
  <sheetData>
    <row r="1" spans="1:1" ht="14.25" customHeight="1" x14ac:dyDescent="0.25">
      <c r="A1" s="1" t="s">
        <v>4</v>
      </c>
    </row>
    <row r="2" spans="1:1" ht="14.25" customHeight="1" x14ac:dyDescent="0.25">
      <c r="A2" s="1"/>
    </row>
    <row r="3" spans="1:1" ht="14.25" customHeight="1" x14ac:dyDescent="0.25">
      <c r="A3" s="2" t="s">
        <v>1</v>
      </c>
    </row>
    <row r="4" spans="1:1" ht="14.25" customHeight="1" x14ac:dyDescent="0.25">
      <c r="A4" t="s">
        <v>3592</v>
      </c>
    </row>
    <row r="5" spans="1:1" ht="14.25" customHeight="1" x14ac:dyDescent="0.25">
      <c r="A5" s="117"/>
    </row>
    <row r="6" spans="1:1" ht="14.25" customHeight="1" x14ac:dyDescent="0.25"/>
    <row r="7" spans="1:1" ht="14.25" customHeight="1" x14ac:dyDescent="0.25"/>
    <row r="8" spans="1:1" ht="14.25" customHeight="1" x14ac:dyDescent="0.25"/>
    <row r="9" spans="1:1" ht="14.25" customHeight="1" x14ac:dyDescent="0.25"/>
    <row r="10" spans="1:1" ht="14.2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R942"/>
  <sheetViews>
    <sheetView workbookViewId="0">
      <pane xSplit="7" ySplit="3" topLeftCell="H4" activePane="bottomRight" state="frozen"/>
      <selection pane="topRight" activeCell="H1" sqref="H1"/>
      <selection pane="bottomLeft" activeCell="A4" sqref="A4"/>
      <selection pane="bottomRight" activeCell="B21" sqref="B21"/>
    </sheetView>
  </sheetViews>
  <sheetFormatPr defaultColWidth="14.42578125" defaultRowHeight="15" customHeight="1" x14ac:dyDescent="0.25"/>
  <cols>
    <col min="1" max="1" width="24.140625" customWidth="1"/>
    <col min="2" max="2" width="21.5703125" customWidth="1"/>
    <col min="3" max="3" width="17.28515625" customWidth="1"/>
    <col min="4" max="4" width="13.5703125" customWidth="1"/>
    <col min="5" max="5" width="13.42578125" customWidth="1"/>
    <col min="6" max="6" width="9.5703125" customWidth="1"/>
    <col min="7" max="7" width="15.7109375" customWidth="1"/>
    <col min="8" max="8" width="15.85546875" customWidth="1"/>
    <col min="9" max="9" width="17.5703125" customWidth="1"/>
    <col min="10" max="10" width="12.85546875" customWidth="1"/>
    <col min="11" max="11" width="15.7109375" customWidth="1"/>
    <col min="12" max="12" width="14.42578125" customWidth="1"/>
    <col min="13" max="13" width="29.42578125" customWidth="1"/>
    <col min="14" max="14" width="32" customWidth="1"/>
    <col min="15" max="15" width="27.85546875" customWidth="1"/>
    <col min="16" max="17" width="17.28515625" customWidth="1"/>
    <col min="18" max="18" width="56.140625" customWidth="1"/>
    <col min="19" max="26" width="17.28515625" customWidth="1"/>
  </cols>
  <sheetData>
    <row r="1" spans="1:18" x14ac:dyDescent="0.25">
      <c r="A1" s="60" t="s">
        <v>2207</v>
      </c>
      <c r="B1" s="61"/>
      <c r="C1" s="61"/>
      <c r="D1" s="61"/>
      <c r="E1" s="61"/>
      <c r="F1" s="61"/>
      <c r="G1" s="61"/>
      <c r="H1" s="61"/>
      <c r="I1" s="61"/>
      <c r="J1" s="61"/>
      <c r="K1" s="61"/>
      <c r="L1" s="61"/>
      <c r="M1" s="61"/>
      <c r="N1" s="61"/>
      <c r="O1" s="61"/>
      <c r="P1" s="61"/>
      <c r="Q1" s="61"/>
      <c r="R1" s="61"/>
    </row>
    <row r="2" spans="1:18" x14ac:dyDescent="0.25">
      <c r="A2" s="60"/>
      <c r="B2" s="61"/>
      <c r="C2" s="61"/>
      <c r="D2" s="61"/>
      <c r="E2" s="61"/>
      <c r="F2" s="61"/>
      <c r="G2" s="61"/>
      <c r="H2" s="61"/>
      <c r="I2" s="61"/>
      <c r="J2" s="61"/>
      <c r="K2" s="61"/>
      <c r="L2" s="61"/>
      <c r="M2" s="61"/>
      <c r="N2" s="61"/>
      <c r="O2" s="61"/>
      <c r="P2" s="61"/>
      <c r="Q2" s="61"/>
      <c r="R2" s="61"/>
    </row>
    <row r="3" spans="1:18" ht="43.5" customHeight="1" x14ac:dyDescent="0.25">
      <c r="A3" s="62" t="s">
        <v>11</v>
      </c>
      <c r="B3" s="63" t="s">
        <v>2171</v>
      </c>
      <c r="C3" s="63" t="s">
        <v>2209</v>
      </c>
      <c r="D3" s="63" t="s">
        <v>2161</v>
      </c>
      <c r="E3" s="63" t="s">
        <v>2162</v>
      </c>
      <c r="F3" s="5" t="s">
        <v>2163</v>
      </c>
      <c r="G3" s="5" t="s">
        <v>2164</v>
      </c>
      <c r="H3" s="63" t="s">
        <v>2236</v>
      </c>
      <c r="I3" s="63" t="s">
        <v>2237</v>
      </c>
      <c r="J3" s="63" t="s">
        <v>2238</v>
      </c>
      <c r="K3" s="5" t="s">
        <v>2239</v>
      </c>
      <c r="L3" s="5" t="s">
        <v>2240</v>
      </c>
      <c r="M3" s="63" t="s">
        <v>2241</v>
      </c>
      <c r="N3" s="63" t="s">
        <v>2242</v>
      </c>
      <c r="O3" s="63" t="s">
        <v>2243</v>
      </c>
      <c r="P3" s="63" t="s">
        <v>2244</v>
      </c>
      <c r="Q3" s="63" t="s">
        <v>2245</v>
      </c>
      <c r="R3" s="63" t="s">
        <v>2</v>
      </c>
    </row>
    <row r="4" spans="1:18" x14ac:dyDescent="0.25">
      <c r="A4" s="33" t="s">
        <v>3569</v>
      </c>
      <c r="B4" s="7" t="s">
        <v>2183</v>
      </c>
      <c r="C4" s="7" t="s">
        <v>2222</v>
      </c>
      <c r="D4" s="11">
        <v>0</v>
      </c>
      <c r="E4" s="56">
        <v>9999999</v>
      </c>
      <c r="F4" s="46">
        <v>7192</v>
      </c>
      <c r="G4" s="46">
        <v>401655</v>
      </c>
      <c r="H4" s="7"/>
      <c r="I4" s="64"/>
      <c r="J4" s="65"/>
      <c r="K4" s="11">
        <v>3.9</v>
      </c>
      <c r="L4" s="11">
        <v>5.5E-2</v>
      </c>
      <c r="M4" s="7" t="s">
        <v>2246</v>
      </c>
      <c r="N4" s="7" t="s">
        <v>2247</v>
      </c>
      <c r="O4" s="7" t="s">
        <v>2225</v>
      </c>
      <c r="P4" s="7" t="s">
        <v>2248</v>
      </c>
      <c r="Q4" s="7" t="s">
        <v>2249</v>
      </c>
      <c r="R4" s="1" t="s">
        <v>3</v>
      </c>
    </row>
    <row r="5" spans="1:18" ht="15.75" customHeight="1" x14ac:dyDescent="0.25">
      <c r="A5" s="33" t="s">
        <v>3569</v>
      </c>
      <c r="B5" s="7" t="s">
        <v>2183</v>
      </c>
      <c r="C5" s="7" t="s">
        <v>2228</v>
      </c>
      <c r="D5" s="11">
        <v>0</v>
      </c>
      <c r="E5" s="56">
        <v>9999999</v>
      </c>
      <c r="F5" s="46">
        <v>7192</v>
      </c>
      <c r="G5" s="46">
        <v>401655</v>
      </c>
      <c r="H5" s="7"/>
      <c r="I5" s="58">
        <v>3.2109999999999999</v>
      </c>
      <c r="J5" s="58">
        <v>11.48</v>
      </c>
      <c r="K5" s="7"/>
      <c r="L5" s="7"/>
      <c r="M5" s="7" t="s">
        <v>2251</v>
      </c>
      <c r="N5" s="7" t="s">
        <v>2247</v>
      </c>
      <c r="O5" s="7" t="s">
        <v>2232</v>
      </c>
      <c r="P5" s="7" t="s">
        <v>2248</v>
      </c>
      <c r="Q5" s="7" t="s">
        <v>2249</v>
      </c>
      <c r="R5" s="1" t="s">
        <v>3</v>
      </c>
    </row>
    <row r="6" spans="1:18" ht="15.75" customHeight="1" x14ac:dyDescent="0.25">
      <c r="A6" s="33" t="s">
        <v>3569</v>
      </c>
      <c r="B6" s="7" t="s">
        <v>2183</v>
      </c>
      <c r="C6" s="7" t="s">
        <v>2235</v>
      </c>
      <c r="D6" s="11">
        <v>0</v>
      </c>
      <c r="E6" s="56">
        <v>9999999</v>
      </c>
      <c r="F6" s="46">
        <v>7192</v>
      </c>
      <c r="G6" s="46">
        <v>401655</v>
      </c>
      <c r="H6" s="7"/>
      <c r="I6" s="64">
        <v>3.5079509999999998</v>
      </c>
      <c r="J6" s="66">
        <v>12.166468</v>
      </c>
      <c r="K6" s="7"/>
      <c r="L6" s="7"/>
      <c r="M6" s="7" t="s">
        <v>2251</v>
      </c>
      <c r="N6" s="7" t="s">
        <v>2247</v>
      </c>
      <c r="O6" s="7" t="s">
        <v>2232</v>
      </c>
      <c r="P6" s="7" t="s">
        <v>2248</v>
      </c>
      <c r="Q6" s="7" t="s">
        <v>2249</v>
      </c>
      <c r="R6" s="1" t="s">
        <v>3</v>
      </c>
    </row>
    <row r="7" spans="1:18" ht="15.75" customHeight="1" x14ac:dyDescent="0.25"/>
    <row r="8" spans="1:18" ht="15.75" customHeight="1" x14ac:dyDescent="0.25"/>
    <row r="9" spans="1:18" ht="15.75" customHeight="1" x14ac:dyDescent="0.25"/>
    <row r="10" spans="1:18" ht="15.75" customHeight="1" x14ac:dyDescent="0.25"/>
    <row r="11" spans="1:18" ht="15.75" customHeight="1" x14ac:dyDescent="0.25"/>
    <row r="12" spans="1:18" ht="15.75" customHeight="1" x14ac:dyDescent="0.25"/>
    <row r="13" spans="1:18" ht="15.75" customHeight="1" x14ac:dyDescent="0.25"/>
    <row r="14" spans="1:18" ht="15.75" customHeight="1" x14ac:dyDescent="0.25"/>
    <row r="15" spans="1:18" ht="15.75" customHeight="1" x14ac:dyDescent="0.25"/>
    <row r="16" spans="1: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sheetData>
  <autoFilter ref="A3:R6" xr:uid="{00000000-0009-0000-0000-000011000000}">
    <sortState xmlns:xlrd2="http://schemas.microsoft.com/office/spreadsheetml/2017/richdata2" ref="A3:R6">
      <sortCondition ref="C3:C6"/>
    </sortState>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100-000000000000}">
          <x14:formula1>
            <xm:f>Curves!$A$4:$A$707</xm:f>
          </x14:formula1>
          <xm:sqref>M4:Q6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C00E9-6DF6-4B40-9B2B-AA5A32C4F1FD}">
  <dimension ref="A1:G7"/>
  <sheetViews>
    <sheetView workbookViewId="0">
      <selection activeCell="F3" sqref="F3"/>
    </sheetView>
  </sheetViews>
  <sheetFormatPr defaultRowHeight="15" x14ac:dyDescent="0.25"/>
  <cols>
    <col min="1" max="1" width="70.7109375" bestFit="1" customWidth="1"/>
    <col min="2" max="3" width="8.42578125" bestFit="1" customWidth="1"/>
    <col min="4" max="4" width="8.7109375" bestFit="1" customWidth="1"/>
    <col min="5" max="5" width="8.85546875" bestFit="1" customWidth="1"/>
    <col min="6" max="6" width="8.5703125" bestFit="1" customWidth="1"/>
    <col min="7" max="7" width="6.28515625" bestFit="1" customWidth="1"/>
  </cols>
  <sheetData>
    <row r="1" spans="1:7" x14ac:dyDescent="0.25">
      <c r="A1" s="33" t="s">
        <v>2207</v>
      </c>
      <c r="B1" s="1"/>
      <c r="C1" s="1"/>
      <c r="D1" s="1"/>
      <c r="E1" s="1"/>
      <c r="F1" s="1"/>
      <c r="G1" s="1"/>
    </row>
    <row r="2" spans="1:7" x14ac:dyDescent="0.25">
      <c r="A2" s="33"/>
      <c r="B2" s="1"/>
      <c r="C2" s="1"/>
      <c r="D2" s="1"/>
      <c r="E2" s="1"/>
      <c r="F2" s="1"/>
      <c r="G2" s="1"/>
    </row>
    <row r="3" spans="1:7" ht="75" x14ac:dyDescent="0.25">
      <c r="A3" s="122" t="s">
        <v>11</v>
      </c>
      <c r="B3" s="55" t="s">
        <v>2161</v>
      </c>
      <c r="C3" s="55" t="s">
        <v>2162</v>
      </c>
      <c r="D3" s="55" t="s">
        <v>2163</v>
      </c>
      <c r="E3" s="55" t="s">
        <v>2164</v>
      </c>
      <c r="F3" s="55" t="s">
        <v>2211</v>
      </c>
      <c r="G3" s="55" t="s">
        <v>2</v>
      </c>
    </row>
    <row r="4" spans="1:7" x14ac:dyDescent="0.25">
      <c r="A4" s="124" t="s">
        <v>3569</v>
      </c>
      <c r="B4">
        <v>0</v>
      </c>
      <c r="C4">
        <v>134999</v>
      </c>
      <c r="D4" s="125">
        <v>7192</v>
      </c>
      <c r="E4" s="125">
        <v>401655</v>
      </c>
      <c r="F4">
        <v>12.1</v>
      </c>
      <c r="G4" s="124" t="s">
        <v>3610</v>
      </c>
    </row>
    <row r="5" spans="1:7" x14ac:dyDescent="0.25">
      <c r="A5" s="124" t="s">
        <v>3569</v>
      </c>
      <c r="B5">
        <v>135000</v>
      </c>
      <c r="C5">
        <v>239999</v>
      </c>
      <c r="D5" s="125">
        <v>7192</v>
      </c>
      <c r="E5" s="125">
        <v>401655</v>
      </c>
      <c r="F5">
        <v>12.5</v>
      </c>
      <c r="G5" s="124" t="s">
        <v>3610</v>
      </c>
    </row>
    <row r="6" spans="1:7" x14ac:dyDescent="0.25">
      <c r="A6" s="124" t="s">
        <v>3569</v>
      </c>
      <c r="B6">
        <v>240000</v>
      </c>
      <c r="C6">
        <v>759999</v>
      </c>
      <c r="D6" s="125">
        <v>7192</v>
      </c>
      <c r="E6" s="125">
        <v>401655</v>
      </c>
      <c r="F6">
        <v>12.4</v>
      </c>
      <c r="G6" s="124" t="s">
        <v>3610</v>
      </c>
    </row>
    <row r="7" spans="1:7" x14ac:dyDescent="0.25">
      <c r="A7" s="124" t="s">
        <v>3569</v>
      </c>
      <c r="B7">
        <v>760000</v>
      </c>
      <c r="C7">
        <v>9999999</v>
      </c>
      <c r="D7" s="125">
        <v>7192</v>
      </c>
      <c r="E7" s="125">
        <v>401655</v>
      </c>
      <c r="F7">
        <v>12.2</v>
      </c>
      <c r="G7" s="124" t="s">
        <v>3610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94E5-88B8-47E3-913B-8FA3A8919CD5}">
  <dimension ref="A1:K25"/>
  <sheetViews>
    <sheetView workbookViewId="0">
      <selection activeCell="F3" sqref="F3"/>
    </sheetView>
  </sheetViews>
  <sheetFormatPr defaultRowHeight="15" x14ac:dyDescent="0.25"/>
  <cols>
    <col min="1" max="1" width="70.7109375" bestFit="1" customWidth="1"/>
  </cols>
  <sheetData>
    <row r="1" spans="1:11" x14ac:dyDescent="0.25">
      <c r="A1" s="43" t="s">
        <v>2207</v>
      </c>
      <c r="B1" s="3"/>
      <c r="C1" s="3"/>
      <c r="D1" s="3"/>
      <c r="E1" s="3"/>
      <c r="F1" s="3"/>
      <c r="G1" s="3"/>
    </row>
    <row r="2" spans="1:11" x14ac:dyDescent="0.25">
      <c r="A2" s="43"/>
      <c r="B2" s="3"/>
      <c r="C2" s="3"/>
      <c r="D2" s="3"/>
      <c r="E2" s="3"/>
      <c r="F2" s="3"/>
      <c r="G2" s="3"/>
      <c r="K2">
        <f>17*9</f>
        <v>153</v>
      </c>
    </row>
    <row r="3" spans="1:11" ht="105" x14ac:dyDescent="0.25">
      <c r="A3" s="62" t="s">
        <v>11</v>
      </c>
      <c r="B3" s="63" t="s">
        <v>2161</v>
      </c>
      <c r="C3" s="63" t="s">
        <v>2162</v>
      </c>
      <c r="D3" s="55" t="s">
        <v>2163</v>
      </c>
      <c r="E3" s="55" t="s">
        <v>2164</v>
      </c>
      <c r="F3" s="63" t="s">
        <v>3609</v>
      </c>
      <c r="G3" s="63" t="s">
        <v>2</v>
      </c>
    </row>
    <row r="4" spans="1:11" x14ac:dyDescent="0.25">
      <c r="A4" t="s">
        <v>3569</v>
      </c>
      <c r="B4">
        <v>0</v>
      </c>
      <c r="C4">
        <v>9999999</v>
      </c>
      <c r="D4" s="125">
        <v>7192</v>
      </c>
      <c r="E4" s="125">
        <v>401655</v>
      </c>
      <c r="F4">
        <v>4.3</v>
      </c>
      <c r="G4" s="124" t="s">
        <v>3611</v>
      </c>
    </row>
    <row r="9" spans="1:11" x14ac:dyDescent="0.25">
      <c r="G9" s="123"/>
      <c r="J9" s="123"/>
    </row>
    <row r="10" spans="1:11" x14ac:dyDescent="0.25">
      <c r="G10" s="123"/>
      <c r="J10" s="123"/>
    </row>
    <row r="11" spans="1:11" x14ac:dyDescent="0.25">
      <c r="G11" s="123"/>
      <c r="J11" s="123"/>
    </row>
    <row r="12" spans="1:11" x14ac:dyDescent="0.25">
      <c r="G12" s="123"/>
      <c r="J12" s="123"/>
    </row>
    <row r="13" spans="1:11" x14ac:dyDescent="0.25">
      <c r="G13" s="123"/>
      <c r="J13" s="123"/>
    </row>
    <row r="14" spans="1:11" x14ac:dyDescent="0.25">
      <c r="G14" s="123"/>
      <c r="J14" s="123"/>
    </row>
    <row r="15" spans="1:11" x14ac:dyDescent="0.25">
      <c r="G15" s="123"/>
      <c r="J15" s="123"/>
    </row>
    <row r="16" spans="1:11" x14ac:dyDescent="0.25">
      <c r="G16" s="123"/>
      <c r="J16" s="123"/>
    </row>
    <row r="17" spans="7:10" x14ac:dyDescent="0.25">
      <c r="G17" s="123"/>
      <c r="J17" s="123"/>
    </row>
    <row r="18" spans="7:10" x14ac:dyDescent="0.25">
      <c r="G18" s="123"/>
    </row>
    <row r="19" spans="7:10" x14ac:dyDescent="0.25">
      <c r="G19" s="123"/>
    </row>
    <row r="20" spans="7:10" x14ac:dyDescent="0.25">
      <c r="G20" s="123"/>
    </row>
    <row r="21" spans="7:10" x14ac:dyDescent="0.25">
      <c r="G21" s="123"/>
    </row>
    <row r="22" spans="7:10" x14ac:dyDescent="0.25">
      <c r="G22" s="123"/>
    </row>
    <row r="23" spans="7:10" x14ac:dyDescent="0.25">
      <c r="G23" s="123"/>
    </row>
    <row r="24" spans="7:10" x14ac:dyDescent="0.25">
      <c r="G24" s="123"/>
    </row>
    <row r="25" spans="7:10" x14ac:dyDescent="0.25">
      <c r="G25" s="123"/>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U961"/>
  <sheetViews>
    <sheetView workbookViewId="0">
      <pane xSplit="8" ySplit="3" topLeftCell="I4" activePane="bottomRight" state="frozen"/>
      <selection pane="topRight" activeCell="I1" sqref="I1"/>
      <selection pane="bottomLeft" activeCell="A4" sqref="A4"/>
      <selection pane="bottomRight" activeCell="F4" sqref="F4"/>
    </sheetView>
  </sheetViews>
  <sheetFormatPr defaultColWidth="14.42578125" defaultRowHeight="15" customHeight="1" x14ac:dyDescent="0.25"/>
  <cols>
    <col min="1" max="1" width="26.7109375" customWidth="1"/>
    <col min="2" max="2" width="9.5703125" customWidth="1"/>
    <col min="3" max="3" width="23.5703125" customWidth="1"/>
    <col min="4" max="4" width="15.140625" customWidth="1"/>
    <col min="5" max="5" width="10.42578125" customWidth="1"/>
    <col min="6" max="6" width="11.7109375" customWidth="1"/>
    <col min="7" max="7" width="9.5703125" customWidth="1"/>
    <col min="8" max="8" width="10.85546875" customWidth="1"/>
    <col min="9" max="9" width="11.42578125" customWidth="1"/>
    <col min="10" max="10" width="11.140625" customWidth="1"/>
    <col min="11" max="14" width="11.42578125" customWidth="1"/>
    <col min="15" max="15" width="12.28515625" customWidth="1"/>
    <col min="16" max="16" width="29.140625" customWidth="1"/>
    <col min="17" max="17" width="35.140625" customWidth="1"/>
    <col min="18" max="18" width="31" customWidth="1"/>
    <col min="19" max="19" width="32" customWidth="1"/>
    <col min="20" max="20" width="30.85546875" customWidth="1"/>
    <col min="21" max="21" width="69.85546875" customWidth="1"/>
    <col min="22" max="26" width="17.28515625" customWidth="1"/>
  </cols>
  <sheetData>
    <row r="1" spans="1:21" ht="14.25" customHeight="1" x14ac:dyDescent="0.25">
      <c r="A1" s="33" t="s">
        <v>2252</v>
      </c>
      <c r="B1" s="1"/>
      <c r="C1" s="1"/>
      <c r="D1" s="1"/>
      <c r="E1" s="1"/>
      <c r="F1" s="1"/>
      <c r="G1" s="1"/>
      <c r="H1" s="1"/>
      <c r="I1" s="1"/>
      <c r="J1" s="1"/>
      <c r="K1" s="1"/>
      <c r="L1" s="1"/>
      <c r="M1" s="1"/>
      <c r="N1" s="1"/>
      <c r="O1" s="1"/>
      <c r="P1" s="1"/>
      <c r="Q1" s="1"/>
      <c r="R1" s="1"/>
      <c r="S1" s="1"/>
      <c r="T1" s="1"/>
      <c r="U1" s="1"/>
    </row>
    <row r="2" spans="1:21" ht="14.25" customHeight="1" x14ac:dyDescent="0.25">
      <c r="A2" s="33"/>
      <c r="B2" s="1"/>
      <c r="C2" s="1"/>
      <c r="D2" s="1"/>
      <c r="E2" s="1"/>
      <c r="F2" s="1"/>
      <c r="G2" s="1"/>
      <c r="H2" s="1"/>
      <c r="I2" s="1"/>
      <c r="J2" s="1"/>
      <c r="K2" s="1"/>
      <c r="L2" s="1"/>
      <c r="M2" s="1"/>
      <c r="N2" s="1"/>
      <c r="O2" s="1"/>
      <c r="P2" s="1"/>
      <c r="Q2" s="1"/>
      <c r="R2" s="1"/>
      <c r="S2" s="1"/>
      <c r="T2" s="1"/>
      <c r="U2" s="1"/>
    </row>
    <row r="3" spans="1:21" ht="54" customHeight="1" x14ac:dyDescent="0.25">
      <c r="A3" s="36" t="s">
        <v>11</v>
      </c>
      <c r="B3" s="5" t="s">
        <v>2171</v>
      </c>
      <c r="C3" s="5" t="s">
        <v>2208</v>
      </c>
      <c r="D3" s="5" t="s">
        <v>2209</v>
      </c>
      <c r="E3" s="5" t="s">
        <v>2161</v>
      </c>
      <c r="F3" s="5" t="s">
        <v>2162</v>
      </c>
      <c r="G3" s="5" t="s">
        <v>2163</v>
      </c>
      <c r="H3" s="5" t="s">
        <v>2164</v>
      </c>
      <c r="I3" s="5" t="s">
        <v>2253</v>
      </c>
      <c r="J3" s="5" t="s">
        <v>2238</v>
      </c>
      <c r="K3" s="5" t="s">
        <v>2179</v>
      </c>
      <c r="L3" s="5" t="s">
        <v>2213</v>
      </c>
      <c r="M3" s="5" t="s">
        <v>2254</v>
      </c>
      <c r="N3" s="5" t="s">
        <v>2255</v>
      </c>
      <c r="O3" s="5" t="s">
        <v>2256</v>
      </c>
      <c r="P3" s="5" t="s">
        <v>2216</v>
      </c>
      <c r="Q3" s="5" t="s">
        <v>2217</v>
      </c>
      <c r="R3" s="5" t="s">
        <v>2218</v>
      </c>
      <c r="S3" s="5" t="s">
        <v>2219</v>
      </c>
      <c r="T3" s="5" t="s">
        <v>2220</v>
      </c>
      <c r="U3" s="5" t="s">
        <v>2</v>
      </c>
    </row>
    <row r="4" spans="1:21" ht="14.25" customHeight="1" x14ac:dyDescent="0.25">
      <c r="A4" s="121" t="s">
        <v>3569</v>
      </c>
      <c r="B4" s="32" t="s">
        <v>2183</v>
      </c>
      <c r="C4" s="32" t="s">
        <v>109</v>
      </c>
      <c r="D4" s="32" t="s">
        <v>2228</v>
      </c>
      <c r="E4" s="67">
        <v>0</v>
      </c>
      <c r="F4" s="67">
        <v>9999999</v>
      </c>
      <c r="G4" s="68">
        <v>42370</v>
      </c>
      <c r="H4" s="68">
        <v>401655</v>
      </c>
      <c r="I4" s="69">
        <v>14.120680999999999</v>
      </c>
      <c r="J4" s="65"/>
      <c r="K4" s="7"/>
      <c r="L4" s="7"/>
      <c r="M4" s="7"/>
      <c r="N4" s="7"/>
      <c r="O4" s="32"/>
      <c r="P4" s="7" t="s">
        <v>2231</v>
      </c>
      <c r="Q4" s="7" t="s">
        <v>2224</v>
      </c>
      <c r="R4" s="7" t="s">
        <v>2232</v>
      </c>
      <c r="S4" s="7" t="s">
        <v>2226</v>
      </c>
      <c r="T4" s="7" t="s">
        <v>2257</v>
      </c>
      <c r="U4" s="70" t="s">
        <v>3</v>
      </c>
    </row>
    <row r="5" spans="1:21" ht="14.25" customHeight="1" x14ac:dyDescent="0.25">
      <c r="A5" s="121" t="s">
        <v>3569</v>
      </c>
      <c r="B5" s="32" t="s">
        <v>2183</v>
      </c>
      <c r="C5" s="32" t="s">
        <v>109</v>
      </c>
      <c r="D5" s="32" t="s">
        <v>2235</v>
      </c>
      <c r="E5" s="67">
        <v>0</v>
      </c>
      <c r="F5" s="67">
        <v>9999999</v>
      </c>
      <c r="G5" s="68">
        <v>42370</v>
      </c>
      <c r="H5" s="68">
        <v>401655</v>
      </c>
      <c r="I5" s="69">
        <v>14.278003</v>
      </c>
      <c r="J5" s="65"/>
      <c r="K5" s="7"/>
      <c r="L5" s="7"/>
      <c r="M5" s="7"/>
      <c r="N5" s="7"/>
      <c r="O5" s="32"/>
      <c r="P5" s="7" t="s">
        <v>2258</v>
      </c>
      <c r="Q5" s="7" t="s">
        <v>2224</v>
      </c>
      <c r="R5" s="7" t="s">
        <v>2259</v>
      </c>
      <c r="S5" s="7" t="s">
        <v>2226</v>
      </c>
      <c r="T5" s="7" t="s">
        <v>2257</v>
      </c>
      <c r="U5" s="70" t="s">
        <v>3</v>
      </c>
    </row>
    <row r="6" spans="1:21" ht="15.75" customHeight="1" x14ac:dyDescent="0.25"/>
    <row r="7" spans="1:21" ht="15.75" customHeight="1" x14ac:dyDescent="0.25"/>
    <row r="8" spans="1:21" ht="15.75" customHeight="1" x14ac:dyDescent="0.25"/>
    <row r="9" spans="1:21" ht="15.75" customHeight="1" x14ac:dyDescent="0.25"/>
    <row r="10" spans="1:21" ht="15.75" customHeight="1" x14ac:dyDescent="0.25"/>
    <row r="11" spans="1:21" ht="15.75" customHeight="1" x14ac:dyDescent="0.25"/>
    <row r="12" spans="1:21" ht="15.75" customHeight="1" x14ac:dyDescent="0.25"/>
    <row r="13" spans="1:21" ht="15.75" customHeight="1" x14ac:dyDescent="0.25"/>
    <row r="14" spans="1:21" ht="15.75" customHeight="1" x14ac:dyDescent="0.25"/>
    <row r="15" spans="1:21" ht="15.75" customHeight="1" x14ac:dyDescent="0.25"/>
    <row r="16" spans="1:2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sheetData>
  <autoFilter ref="A3:U5" xr:uid="{00000000-0009-0000-0000-000012000000}">
    <sortState xmlns:xlrd2="http://schemas.microsoft.com/office/spreadsheetml/2017/richdata2" ref="A3:U5">
      <sortCondition ref="D3:D5"/>
    </sortState>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Curves!$A$4:$A$707</xm:f>
          </x14:formula1>
          <xm:sqref>Q4:U5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6885-2CED-4FDB-8748-13A7FAE240DC}">
  <dimension ref="A3:L8"/>
  <sheetViews>
    <sheetView workbookViewId="0">
      <selection activeCell="L13" sqref="L13"/>
    </sheetView>
  </sheetViews>
  <sheetFormatPr defaultRowHeight="15" x14ac:dyDescent="0.25"/>
  <cols>
    <col min="1" max="1" width="13.28515625" bestFit="1" customWidth="1"/>
    <col min="2" max="11" width="13.85546875" customWidth="1"/>
  </cols>
  <sheetData>
    <row r="3" spans="1:12" ht="75" x14ac:dyDescent="0.25">
      <c r="A3" s="36" t="s">
        <v>11</v>
      </c>
      <c r="B3" s="5" t="s">
        <v>2171</v>
      </c>
      <c r="C3" s="5" t="s">
        <v>2208</v>
      </c>
      <c r="D3" s="5" t="s">
        <v>2209</v>
      </c>
      <c r="E3" s="5" t="s">
        <v>2161</v>
      </c>
      <c r="F3" s="5" t="s">
        <v>2162</v>
      </c>
      <c r="G3" s="5" t="s">
        <v>2253</v>
      </c>
      <c r="H3" s="5" t="s">
        <v>2238</v>
      </c>
      <c r="I3" s="5" t="s">
        <v>2213</v>
      </c>
      <c r="J3" s="5" t="s">
        <v>3621</v>
      </c>
      <c r="K3" s="5" t="s">
        <v>3623</v>
      </c>
      <c r="L3" s="5" t="s">
        <v>2</v>
      </c>
    </row>
    <row r="4" spans="1:12" x14ac:dyDescent="0.25">
      <c r="A4" s="124" t="s">
        <v>3569</v>
      </c>
      <c r="B4" s="124" t="s">
        <v>2183</v>
      </c>
      <c r="C4" s="124" t="s">
        <v>3484</v>
      </c>
      <c r="E4" s="124">
        <v>0</v>
      </c>
      <c r="F4" s="67">
        <v>64999</v>
      </c>
      <c r="G4">
        <v>13</v>
      </c>
      <c r="K4">
        <v>7.7</v>
      </c>
      <c r="L4" s="124" t="s">
        <v>3622</v>
      </c>
    </row>
    <row r="5" spans="1:12" x14ac:dyDescent="0.25">
      <c r="A5" s="124" t="s">
        <v>3569</v>
      </c>
      <c r="B5" s="124" t="s">
        <v>2183</v>
      </c>
      <c r="C5" s="124" t="s">
        <v>3484</v>
      </c>
      <c r="E5" s="67">
        <v>65000</v>
      </c>
      <c r="F5" s="67">
        <v>134999</v>
      </c>
      <c r="H5">
        <v>11</v>
      </c>
      <c r="I5">
        <v>14.6</v>
      </c>
      <c r="J5">
        <v>3.3</v>
      </c>
      <c r="L5" s="124" t="s">
        <v>3622</v>
      </c>
    </row>
    <row r="6" spans="1:12" x14ac:dyDescent="0.25">
      <c r="A6" s="124" t="s">
        <v>3569</v>
      </c>
      <c r="B6" s="124" t="s">
        <v>2183</v>
      </c>
      <c r="C6" s="124" t="s">
        <v>3484</v>
      </c>
      <c r="E6" s="67">
        <v>135000</v>
      </c>
      <c r="F6" s="67">
        <v>239999</v>
      </c>
      <c r="H6">
        <v>10.6</v>
      </c>
      <c r="J6">
        <v>3.2</v>
      </c>
      <c r="L6" s="124" t="s">
        <v>3622</v>
      </c>
    </row>
    <row r="7" spans="1:12" x14ac:dyDescent="0.25">
      <c r="A7" s="124" t="s">
        <v>3569</v>
      </c>
      <c r="B7" s="124" t="s">
        <v>2183</v>
      </c>
      <c r="C7" s="124" t="s">
        <v>3484</v>
      </c>
      <c r="E7" s="67">
        <v>240000</v>
      </c>
      <c r="F7" s="67">
        <v>9999999</v>
      </c>
      <c r="H7">
        <v>9.5</v>
      </c>
      <c r="J7">
        <v>3.2</v>
      </c>
      <c r="L7" s="124" t="s">
        <v>3622</v>
      </c>
    </row>
    <row r="8" spans="1:12" x14ac:dyDescent="0.25">
      <c r="A8" s="124"/>
      <c r="B8" s="124"/>
      <c r="C8" s="124"/>
    </row>
  </sheetData>
  <phoneticPr fontId="27"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O960"/>
  <sheetViews>
    <sheetView workbookViewId="0">
      <selection activeCell="B13" sqref="B13"/>
    </sheetView>
  </sheetViews>
  <sheetFormatPr defaultColWidth="14.42578125" defaultRowHeight="15" customHeight="1" x14ac:dyDescent="0.25"/>
  <cols>
    <col min="1" max="1" width="24.42578125" customWidth="1"/>
    <col min="2" max="2" width="16.7109375" customWidth="1"/>
    <col min="3" max="3" width="12" customWidth="1"/>
    <col min="4" max="4" width="15.42578125" customWidth="1"/>
    <col min="5" max="6" width="10.28515625" customWidth="1"/>
    <col min="7" max="7" width="11.140625" customWidth="1"/>
    <col min="8" max="8" width="12.5703125" customWidth="1"/>
    <col min="9" max="9" width="10.85546875" customWidth="1"/>
    <col min="10" max="10" width="14.5703125" customWidth="1"/>
    <col min="11" max="11" width="13.140625" customWidth="1"/>
    <col min="12" max="12" width="10.42578125" customWidth="1"/>
    <col min="13" max="13" width="13" customWidth="1"/>
    <col min="14" max="14" width="10.28515625" customWidth="1"/>
    <col min="15" max="15" width="45.28515625" customWidth="1"/>
    <col min="16" max="26" width="17.28515625" customWidth="1"/>
  </cols>
  <sheetData>
    <row r="1" spans="1:15" x14ac:dyDescent="0.25">
      <c r="A1" s="1" t="s">
        <v>2260</v>
      </c>
      <c r="C1" s="1"/>
      <c r="D1" s="1"/>
      <c r="E1" s="1"/>
      <c r="F1" s="1"/>
    </row>
    <row r="2" spans="1:15" x14ac:dyDescent="0.25">
      <c r="C2" s="1"/>
      <c r="D2" s="1"/>
      <c r="E2" s="1"/>
      <c r="F2" s="1"/>
    </row>
    <row r="3" spans="1:15" ht="62.25" customHeight="1" x14ac:dyDescent="0.25">
      <c r="A3" s="5" t="s">
        <v>11</v>
      </c>
      <c r="B3" s="5" t="s">
        <v>2158</v>
      </c>
      <c r="C3" s="5" t="s">
        <v>2161</v>
      </c>
      <c r="D3" s="5" t="s">
        <v>2162</v>
      </c>
      <c r="E3" s="5" t="s">
        <v>2163</v>
      </c>
      <c r="F3" s="5" t="s">
        <v>2164</v>
      </c>
      <c r="G3" s="12" t="s">
        <v>2261</v>
      </c>
      <c r="H3" s="12" t="s">
        <v>2262</v>
      </c>
      <c r="I3" s="12" t="s">
        <v>2263</v>
      </c>
      <c r="J3" s="12" t="s">
        <v>2264</v>
      </c>
      <c r="K3" s="12" t="s">
        <v>2265</v>
      </c>
      <c r="L3" s="12" t="s">
        <v>2266</v>
      </c>
      <c r="M3" s="12" t="s">
        <v>2267</v>
      </c>
      <c r="N3" s="12" t="s">
        <v>2268</v>
      </c>
      <c r="O3" s="12" t="s">
        <v>2</v>
      </c>
    </row>
    <row r="4" spans="1:15" x14ac:dyDescent="0.25">
      <c r="A4" s="1" t="s">
        <v>3569</v>
      </c>
      <c r="B4" s="7" t="s">
        <v>2269</v>
      </c>
      <c r="C4" s="11">
        <v>0</v>
      </c>
      <c r="D4" s="11">
        <v>99999.99</v>
      </c>
      <c r="E4" s="46">
        <v>7201</v>
      </c>
      <c r="F4" s="46">
        <v>401664</v>
      </c>
      <c r="G4" s="11">
        <v>0.67</v>
      </c>
      <c r="H4" s="11">
        <v>2.2100000000000002E-3</v>
      </c>
      <c r="I4" s="7"/>
      <c r="J4" s="7"/>
      <c r="K4" s="7"/>
      <c r="L4" s="7"/>
      <c r="M4" s="7"/>
      <c r="N4" s="65"/>
      <c r="O4" s="7" t="s">
        <v>2270</v>
      </c>
    </row>
    <row r="5" spans="1:15" x14ac:dyDescent="0.25">
      <c r="A5" s="1" t="s">
        <v>3569</v>
      </c>
      <c r="B5" s="7" t="s">
        <v>2269</v>
      </c>
      <c r="C5" s="11">
        <v>100000</v>
      </c>
      <c r="D5" s="11">
        <v>99999999</v>
      </c>
      <c r="E5" s="46">
        <v>7210</v>
      </c>
      <c r="F5" s="46">
        <v>401673</v>
      </c>
      <c r="G5" s="7"/>
      <c r="H5" s="7"/>
      <c r="I5" s="7"/>
      <c r="J5" s="11">
        <v>2053</v>
      </c>
      <c r="K5" s="11">
        <v>54.67</v>
      </c>
      <c r="L5" s="7"/>
      <c r="M5" s="7"/>
      <c r="N5" s="66">
        <v>0.8</v>
      </c>
      <c r="O5" s="7" t="s">
        <v>2271</v>
      </c>
    </row>
    <row r="6" spans="1:15" ht="15.75" customHeight="1" x14ac:dyDescent="0.25"/>
    <row r="7" spans="1:15" ht="15.75" customHeight="1" x14ac:dyDescent="0.25"/>
    <row r="8" spans="1:15" ht="15.75" customHeight="1" x14ac:dyDescent="0.25"/>
    <row r="9" spans="1:15" ht="15.75" customHeight="1" x14ac:dyDescent="0.25"/>
    <row r="10" spans="1:15" ht="15.75" customHeight="1" x14ac:dyDescent="0.25"/>
    <row r="11" spans="1:15" ht="15.75" customHeight="1" x14ac:dyDescent="0.25"/>
    <row r="12" spans="1:15" ht="15.75" customHeight="1" x14ac:dyDescent="0.25"/>
    <row r="13" spans="1:15" ht="15.75" customHeight="1" x14ac:dyDescent="0.25"/>
    <row r="14" spans="1:15" ht="15.75" customHeight="1" x14ac:dyDescent="0.25"/>
    <row r="15" spans="1:15" ht="15.75" customHeight="1" x14ac:dyDescent="0.25"/>
    <row r="16" spans="1: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sheetData>
  <autoFilter ref="A3:O5" xr:uid="{00000000-0009-0000-0000-000013000000}">
    <sortState xmlns:xlrd2="http://schemas.microsoft.com/office/spreadsheetml/2017/richdata2" ref="A4:O5">
      <sortCondition ref="A3:A5"/>
    </sortState>
  </autoFilter>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N832"/>
  <sheetViews>
    <sheetView workbookViewId="0">
      <selection activeCell="D37" sqref="D37"/>
    </sheetView>
  </sheetViews>
  <sheetFormatPr defaultColWidth="14.42578125" defaultRowHeight="15" customHeight="1" x14ac:dyDescent="0.25"/>
  <cols>
    <col min="1" max="1" width="26.85546875" customWidth="1"/>
    <col min="2" max="2" width="22.42578125" customWidth="1"/>
    <col min="3" max="4" width="17.28515625" customWidth="1"/>
    <col min="5" max="5" width="37.5703125" customWidth="1"/>
    <col min="6" max="6" width="49.85546875" customWidth="1"/>
    <col min="7" max="13" width="17.28515625" customWidth="1"/>
    <col min="14" max="14" width="69" customWidth="1"/>
    <col min="15" max="26" width="17.28515625" customWidth="1"/>
  </cols>
  <sheetData>
    <row r="1" spans="1:14" x14ac:dyDescent="0.25">
      <c r="A1" s="71" t="s">
        <v>2272</v>
      </c>
      <c r="B1" s="22"/>
      <c r="C1" s="22"/>
      <c r="D1" s="22"/>
      <c r="E1" s="22"/>
      <c r="F1" s="22"/>
      <c r="G1" s="22"/>
      <c r="H1" s="22"/>
      <c r="I1" s="22"/>
      <c r="J1" s="22"/>
      <c r="K1" s="22"/>
      <c r="L1" s="22"/>
      <c r="M1" s="22"/>
      <c r="N1" s="2"/>
    </row>
    <row r="2" spans="1:14" x14ac:dyDescent="0.25">
      <c r="A2" s="22"/>
      <c r="B2" s="22"/>
      <c r="C2" s="22"/>
      <c r="D2" s="22"/>
      <c r="E2" s="22"/>
      <c r="F2" s="22"/>
      <c r="G2" s="22"/>
      <c r="H2" s="22"/>
      <c r="I2" s="22"/>
      <c r="J2" s="22"/>
      <c r="K2" s="22"/>
      <c r="L2" s="22"/>
      <c r="M2" s="22"/>
      <c r="N2" s="2"/>
    </row>
    <row r="3" spans="1:14" ht="45" x14ac:dyDescent="0.25">
      <c r="A3" s="5" t="s">
        <v>11</v>
      </c>
      <c r="B3" s="5" t="s">
        <v>12</v>
      </c>
      <c r="C3" s="5" t="s">
        <v>100</v>
      </c>
      <c r="D3" s="5" t="s">
        <v>101</v>
      </c>
      <c r="E3" s="5" t="s">
        <v>102</v>
      </c>
      <c r="F3" s="5" t="s">
        <v>103</v>
      </c>
      <c r="G3" s="5" t="s">
        <v>2273</v>
      </c>
      <c r="H3" s="5" t="s">
        <v>2274</v>
      </c>
      <c r="I3" s="5" t="s">
        <v>2275</v>
      </c>
      <c r="J3" s="5" t="s">
        <v>2276</v>
      </c>
      <c r="K3" s="5" t="s">
        <v>2277</v>
      </c>
      <c r="L3" s="5" t="s">
        <v>2278</v>
      </c>
      <c r="M3" s="5" t="s">
        <v>2279</v>
      </c>
      <c r="N3" s="5" t="s">
        <v>2</v>
      </c>
    </row>
    <row r="4" spans="1:14" ht="15.75" customHeight="1" x14ac:dyDescent="0.25">
      <c r="A4" s="1" t="s">
        <v>3569</v>
      </c>
      <c r="B4" s="1" t="s">
        <v>110</v>
      </c>
      <c r="C4" s="1" t="s">
        <v>2280</v>
      </c>
      <c r="D4" s="1"/>
      <c r="E4" s="1"/>
      <c r="F4" s="1"/>
      <c r="G4" s="31">
        <v>45000</v>
      </c>
      <c r="H4" s="1"/>
      <c r="I4" s="1"/>
      <c r="J4" s="1"/>
      <c r="K4" s="1"/>
      <c r="L4" s="1"/>
      <c r="M4" s="1"/>
      <c r="N4" s="1" t="s">
        <v>2281</v>
      </c>
    </row>
    <row r="5" spans="1:14" ht="15.75" customHeight="1" x14ac:dyDescent="0.25">
      <c r="A5" s="1" t="s">
        <v>3569</v>
      </c>
      <c r="B5" s="1" t="s">
        <v>128</v>
      </c>
      <c r="C5" s="1" t="s">
        <v>2282</v>
      </c>
      <c r="D5" s="1"/>
      <c r="E5" s="1" t="s">
        <v>2283</v>
      </c>
      <c r="F5" s="1" t="s">
        <v>2298</v>
      </c>
      <c r="G5" s="31">
        <v>100000</v>
      </c>
      <c r="H5" s="1"/>
      <c r="I5" s="1"/>
      <c r="J5" s="1"/>
      <c r="K5" s="1"/>
      <c r="L5" s="1"/>
      <c r="M5" s="1"/>
      <c r="N5" s="1" t="s">
        <v>2284</v>
      </c>
    </row>
    <row r="6" spans="1:14" ht="15.75" customHeight="1" x14ac:dyDescent="0.25">
      <c r="A6" s="1" t="s">
        <v>3569</v>
      </c>
      <c r="B6" s="1" t="s">
        <v>146</v>
      </c>
      <c r="C6" s="1" t="s">
        <v>2282</v>
      </c>
      <c r="D6" s="1"/>
      <c r="E6" s="1" t="s">
        <v>2285</v>
      </c>
      <c r="F6" s="1" t="s">
        <v>2299</v>
      </c>
      <c r="G6" s="31">
        <v>100000</v>
      </c>
      <c r="H6" s="1"/>
      <c r="I6" s="1"/>
      <c r="J6" s="1"/>
      <c r="K6" s="1"/>
      <c r="L6" s="1"/>
      <c r="M6" s="1"/>
      <c r="N6" s="1" t="s">
        <v>2284</v>
      </c>
    </row>
    <row r="7" spans="1:14" ht="15.75" customHeight="1" x14ac:dyDescent="0.25">
      <c r="A7" s="1" t="s">
        <v>3569</v>
      </c>
      <c r="B7" s="1" t="s">
        <v>154</v>
      </c>
      <c r="C7" s="1" t="s">
        <v>2282</v>
      </c>
      <c r="D7" s="1"/>
      <c r="E7" s="1" t="s">
        <v>2285</v>
      </c>
      <c r="F7" s="1" t="s">
        <v>2299</v>
      </c>
      <c r="G7" s="31">
        <v>100000</v>
      </c>
      <c r="H7" s="1"/>
      <c r="I7" s="1"/>
      <c r="J7" s="1"/>
      <c r="K7" s="1"/>
      <c r="L7" s="1"/>
      <c r="M7" s="1"/>
      <c r="N7" s="1" t="s">
        <v>2284</v>
      </c>
    </row>
    <row r="8" spans="1:14" ht="15.75" customHeight="1" x14ac:dyDescent="0.25">
      <c r="A8" s="1" t="s">
        <v>3569</v>
      </c>
      <c r="B8" s="1" t="s">
        <v>161</v>
      </c>
      <c r="C8" s="1" t="s">
        <v>2282</v>
      </c>
      <c r="D8" s="1"/>
      <c r="E8" s="1" t="s">
        <v>2285</v>
      </c>
      <c r="F8" s="1" t="s">
        <v>2299</v>
      </c>
      <c r="G8" s="31">
        <v>100000</v>
      </c>
      <c r="H8" s="1"/>
      <c r="I8" s="1"/>
      <c r="J8" s="1"/>
      <c r="K8" s="1"/>
      <c r="L8" s="1"/>
      <c r="M8" s="1"/>
      <c r="N8" s="1" t="s">
        <v>2284</v>
      </c>
    </row>
    <row r="9" spans="1:14" ht="15.75" customHeight="1" x14ac:dyDescent="0.25">
      <c r="A9" s="1" t="s">
        <v>3569</v>
      </c>
      <c r="B9" s="1" t="s">
        <v>173</v>
      </c>
      <c r="C9" s="1" t="s">
        <v>2282</v>
      </c>
      <c r="D9" s="1"/>
      <c r="E9" s="1" t="s">
        <v>2286</v>
      </c>
      <c r="F9" s="1" t="s">
        <v>2300</v>
      </c>
      <c r="G9" s="31">
        <v>100000</v>
      </c>
      <c r="H9" s="1"/>
      <c r="I9" s="1"/>
      <c r="J9" s="1"/>
      <c r="K9" s="1"/>
      <c r="L9" s="1"/>
      <c r="M9" s="1"/>
      <c r="N9" s="1" t="s">
        <v>2284</v>
      </c>
    </row>
    <row r="10" spans="1:14" ht="15.75" customHeight="1" x14ac:dyDescent="0.25">
      <c r="A10" s="1" t="s">
        <v>3569</v>
      </c>
      <c r="B10" s="1" t="s">
        <v>184</v>
      </c>
      <c r="C10" s="1" t="s">
        <v>2282</v>
      </c>
      <c r="D10" s="1"/>
      <c r="E10" s="1" t="s">
        <v>2287</v>
      </c>
      <c r="F10" s="1" t="s">
        <v>2301</v>
      </c>
      <c r="G10" s="31">
        <v>45000</v>
      </c>
      <c r="H10" s="1"/>
      <c r="I10" s="1"/>
      <c r="J10" s="1"/>
      <c r="K10" s="1"/>
      <c r="L10" s="1"/>
      <c r="M10" s="1"/>
      <c r="N10" s="1" t="s">
        <v>2281</v>
      </c>
    </row>
    <row r="11" spans="1:14" ht="15.75" customHeight="1" x14ac:dyDescent="0.25">
      <c r="A11" s="1" t="s">
        <v>3569</v>
      </c>
      <c r="B11" s="1" t="s">
        <v>191</v>
      </c>
      <c r="C11" s="1" t="s">
        <v>2288</v>
      </c>
      <c r="D11" s="1"/>
      <c r="E11" s="1" t="s">
        <v>2289</v>
      </c>
      <c r="F11" s="1" t="s">
        <v>2302</v>
      </c>
      <c r="G11" s="1"/>
      <c r="H11" s="1"/>
      <c r="I11" s="31">
        <v>100</v>
      </c>
      <c r="J11" s="1"/>
      <c r="K11" s="1"/>
      <c r="L11" s="31">
        <v>100</v>
      </c>
      <c r="M11" s="1"/>
      <c r="N11" s="1" t="s">
        <v>2284</v>
      </c>
    </row>
    <row r="12" spans="1:14" ht="15.75" customHeight="1" x14ac:dyDescent="0.25">
      <c r="A12" s="1" t="s">
        <v>3569</v>
      </c>
      <c r="B12" s="1" t="s">
        <v>202</v>
      </c>
      <c r="C12" s="1" t="s">
        <v>2288</v>
      </c>
      <c r="D12" s="1"/>
      <c r="E12" s="1" t="s">
        <v>2290</v>
      </c>
      <c r="F12" s="1" t="s">
        <v>2303</v>
      </c>
      <c r="G12" s="1"/>
      <c r="H12" s="31">
        <v>75</v>
      </c>
      <c r="I12" s="1"/>
      <c r="J12" s="1"/>
      <c r="K12" s="31">
        <v>150</v>
      </c>
      <c r="L12" s="1"/>
      <c r="M12" s="1"/>
      <c r="N12" s="1" t="s">
        <v>2284</v>
      </c>
    </row>
    <row r="13" spans="1:14" ht="15.75" customHeight="1" x14ac:dyDescent="0.25">
      <c r="A13" s="1" t="s">
        <v>3569</v>
      </c>
      <c r="B13" s="1" t="s">
        <v>214</v>
      </c>
      <c r="C13" s="1" t="s">
        <v>2280</v>
      </c>
      <c r="D13" s="1"/>
      <c r="E13" s="1"/>
      <c r="F13" s="1"/>
      <c r="G13" s="31">
        <v>100000</v>
      </c>
      <c r="H13" s="1"/>
      <c r="I13" s="1"/>
      <c r="J13" s="31">
        <v>250000</v>
      </c>
      <c r="K13" s="1"/>
      <c r="L13" s="1"/>
      <c r="M13" s="1"/>
      <c r="N13" s="1" t="s">
        <v>2292</v>
      </c>
    </row>
    <row r="14" spans="1:14" ht="15.75" customHeight="1" x14ac:dyDescent="0.25">
      <c r="A14" s="1" t="s">
        <v>3569</v>
      </c>
      <c r="B14" s="1" t="s">
        <v>226</v>
      </c>
      <c r="C14" s="1" t="s">
        <v>2280</v>
      </c>
      <c r="D14" s="1"/>
      <c r="E14" s="1" t="s">
        <v>2293</v>
      </c>
      <c r="F14" s="1" t="s">
        <v>2304</v>
      </c>
      <c r="G14" s="1"/>
      <c r="H14" s="31">
        <v>90</v>
      </c>
      <c r="I14" s="1"/>
      <c r="J14" s="1"/>
      <c r="K14" s="1"/>
      <c r="L14" s="1"/>
      <c r="M14" s="1"/>
      <c r="N14" s="1" t="s">
        <v>2284</v>
      </c>
    </row>
    <row r="15" spans="1:14" ht="15.75" customHeight="1" x14ac:dyDescent="0.25">
      <c r="A15" s="1" t="s">
        <v>3569</v>
      </c>
      <c r="B15" s="1" t="s">
        <v>232</v>
      </c>
      <c r="C15" s="1" t="s">
        <v>2280</v>
      </c>
      <c r="D15" s="1"/>
      <c r="E15" s="1"/>
      <c r="F15" s="1"/>
      <c r="G15" s="31">
        <v>100000</v>
      </c>
      <c r="H15" s="1"/>
      <c r="I15" s="1"/>
      <c r="J15" s="31">
        <v>250000</v>
      </c>
      <c r="K15" s="1"/>
      <c r="L15" s="1"/>
      <c r="M15" s="1"/>
      <c r="N15" s="1" t="s">
        <v>2292</v>
      </c>
    </row>
    <row r="16" spans="1:14" ht="15.75" customHeight="1" x14ac:dyDescent="0.25">
      <c r="A16" s="1" t="s">
        <v>3569</v>
      </c>
      <c r="B16" s="1" t="s">
        <v>239</v>
      </c>
      <c r="C16" s="1" t="s">
        <v>2280</v>
      </c>
      <c r="D16" s="1"/>
      <c r="E16" s="1" t="s">
        <v>2290</v>
      </c>
      <c r="F16" s="1" t="s">
        <v>2291</v>
      </c>
      <c r="G16" s="1"/>
      <c r="H16" s="31">
        <v>75</v>
      </c>
      <c r="I16" s="1"/>
      <c r="J16" s="1"/>
      <c r="K16" s="1"/>
      <c r="L16" s="1"/>
      <c r="M16" s="1"/>
      <c r="N16" s="1" t="s">
        <v>2284</v>
      </c>
    </row>
    <row r="17" spans="1:14" ht="15.75" customHeight="1" x14ac:dyDescent="0.25">
      <c r="A17" s="1" t="s">
        <v>3569</v>
      </c>
      <c r="B17" s="1" t="s">
        <v>246</v>
      </c>
      <c r="C17" s="1" t="s">
        <v>2280</v>
      </c>
      <c r="D17" s="1"/>
      <c r="E17" s="1" t="s">
        <v>2289</v>
      </c>
      <c r="F17" s="1" t="s">
        <v>2302</v>
      </c>
      <c r="G17" s="1"/>
      <c r="H17" s="1">
        <v>100</v>
      </c>
      <c r="I17" s="31"/>
      <c r="J17" s="1"/>
      <c r="K17" s="1">
        <v>100</v>
      </c>
      <c r="L17" s="31"/>
      <c r="M17" s="1"/>
      <c r="N17" s="1" t="s">
        <v>2294</v>
      </c>
    </row>
    <row r="18" spans="1:14" ht="15.75" customHeight="1" x14ac:dyDescent="0.25">
      <c r="A18" s="1" t="s">
        <v>3569</v>
      </c>
      <c r="B18" s="1" t="s">
        <v>259</v>
      </c>
      <c r="C18" s="1" t="s">
        <v>2288</v>
      </c>
      <c r="D18" s="1"/>
      <c r="E18" s="1" t="s">
        <v>2295</v>
      </c>
      <c r="F18" s="1" t="s">
        <v>2305</v>
      </c>
      <c r="G18" s="31">
        <v>45000</v>
      </c>
      <c r="H18" s="1"/>
      <c r="I18" s="1"/>
      <c r="J18" s="31">
        <v>500000</v>
      </c>
      <c r="K18" s="1"/>
      <c r="L18" s="1"/>
      <c r="M18" s="1"/>
      <c r="N18" s="1" t="s">
        <v>2284</v>
      </c>
    </row>
    <row r="19" spans="1:14" ht="15.75" customHeight="1" x14ac:dyDescent="0.25">
      <c r="A19" s="1" t="s">
        <v>3569</v>
      </c>
      <c r="B19" s="1" t="s">
        <v>271</v>
      </c>
      <c r="C19" s="1" t="s">
        <v>2280</v>
      </c>
      <c r="D19" s="1"/>
      <c r="E19" s="1" t="s">
        <v>2296</v>
      </c>
      <c r="F19" s="1" t="s">
        <v>2306</v>
      </c>
      <c r="G19" s="31">
        <v>45000</v>
      </c>
      <c r="H19" s="1"/>
      <c r="I19" s="1"/>
      <c r="J19" s="1"/>
      <c r="K19" s="1"/>
      <c r="L19" s="1"/>
      <c r="M19" s="1"/>
      <c r="N19" s="1" t="s">
        <v>2284</v>
      </c>
    </row>
    <row r="20" spans="1:14" ht="15.75" customHeight="1" x14ac:dyDescent="0.25">
      <c r="A20" s="1" t="s">
        <v>3569</v>
      </c>
      <c r="B20" s="1" t="s">
        <v>283</v>
      </c>
      <c r="C20" s="1" t="s">
        <v>2280</v>
      </c>
      <c r="D20" s="1"/>
      <c r="E20" s="1"/>
      <c r="F20" s="1"/>
      <c r="G20" s="31">
        <v>15000</v>
      </c>
      <c r="H20" s="1"/>
      <c r="I20" s="1"/>
      <c r="J20" s="1"/>
      <c r="K20" s="1"/>
      <c r="L20" s="1"/>
      <c r="M20" s="1"/>
      <c r="N20" s="1" t="s">
        <v>2297</v>
      </c>
    </row>
    <row r="21" spans="1:14" ht="15.75" customHeight="1" x14ac:dyDescent="0.25">
      <c r="A21" s="1" t="s">
        <v>3569</v>
      </c>
      <c r="B21" s="1" t="s">
        <v>290</v>
      </c>
      <c r="C21" s="1" t="s">
        <v>2280</v>
      </c>
      <c r="D21" s="1"/>
      <c r="E21" s="1"/>
      <c r="F21" s="1"/>
      <c r="G21" s="31">
        <v>15000</v>
      </c>
      <c r="H21" s="1"/>
      <c r="I21" s="1"/>
      <c r="J21" s="1"/>
      <c r="K21" s="1"/>
      <c r="L21" s="1"/>
      <c r="M21" s="1"/>
      <c r="N21" s="1" t="s">
        <v>2297</v>
      </c>
    </row>
    <row r="22" spans="1:14" ht="15.75" customHeight="1" x14ac:dyDescent="0.25">
      <c r="A22" s="1" t="s">
        <v>3569</v>
      </c>
      <c r="B22" s="1" t="s">
        <v>297</v>
      </c>
      <c r="C22" s="1" t="s">
        <v>2280</v>
      </c>
      <c r="D22" s="1"/>
      <c r="E22" s="1" t="s">
        <v>2287</v>
      </c>
      <c r="F22" s="1" t="s">
        <v>2301</v>
      </c>
      <c r="G22" s="31">
        <v>45000</v>
      </c>
      <c r="H22" s="1"/>
      <c r="I22" s="1"/>
      <c r="J22" s="1"/>
      <c r="K22" s="1"/>
      <c r="L22" s="1"/>
      <c r="M22" s="1"/>
      <c r="N22" s="1" t="s">
        <v>2281</v>
      </c>
    </row>
    <row r="23" spans="1:14" ht="15.75" customHeight="1" x14ac:dyDescent="0.25">
      <c r="A23" s="1" t="s">
        <v>3569</v>
      </c>
      <c r="B23" s="1" t="s">
        <v>309</v>
      </c>
      <c r="C23" s="1" t="s">
        <v>2280</v>
      </c>
      <c r="D23" s="1"/>
      <c r="E23" s="1" t="s">
        <v>2287</v>
      </c>
      <c r="F23" s="1" t="s">
        <v>2301</v>
      </c>
      <c r="G23" s="31">
        <v>45000</v>
      </c>
      <c r="H23" s="1"/>
      <c r="I23" s="1"/>
      <c r="J23" s="1"/>
      <c r="K23" s="1"/>
      <c r="L23" s="1"/>
      <c r="M23" s="1"/>
      <c r="N23" s="1" t="s">
        <v>2281</v>
      </c>
    </row>
    <row r="24" spans="1:14" ht="15.75" customHeight="1" x14ac:dyDescent="0.25">
      <c r="A24" s="1" t="s">
        <v>3569</v>
      </c>
      <c r="B24" s="1" t="s">
        <v>316</v>
      </c>
      <c r="C24" s="1" t="s">
        <v>2280</v>
      </c>
      <c r="D24" s="1"/>
      <c r="E24" s="1" t="s">
        <v>2287</v>
      </c>
      <c r="F24" s="1" t="s">
        <v>2301</v>
      </c>
      <c r="G24" s="31">
        <v>45000</v>
      </c>
      <c r="H24" s="1"/>
      <c r="I24" s="1"/>
      <c r="J24" s="1"/>
      <c r="K24" s="1"/>
      <c r="L24" s="1"/>
      <c r="M24" s="1"/>
      <c r="N24" s="1" t="s">
        <v>2281</v>
      </c>
    </row>
    <row r="25" spans="1:14" ht="15.75" customHeight="1" x14ac:dyDescent="0.25">
      <c r="A25" s="1" t="s">
        <v>3569</v>
      </c>
      <c r="B25" s="1" t="s">
        <v>323</v>
      </c>
      <c r="C25" s="1" t="s">
        <v>2280</v>
      </c>
      <c r="D25" s="1"/>
      <c r="E25" s="1"/>
      <c r="F25" s="1"/>
      <c r="G25" s="31">
        <v>100000</v>
      </c>
      <c r="H25" s="1"/>
      <c r="I25" s="1"/>
      <c r="J25" s="31">
        <v>250000</v>
      </c>
      <c r="K25" s="1"/>
      <c r="L25" s="1"/>
      <c r="M25" s="1"/>
      <c r="N25" s="1" t="s">
        <v>2292</v>
      </c>
    </row>
    <row r="26" spans="1:14" ht="15.75" customHeight="1" x14ac:dyDescent="0.25">
      <c r="A26" s="1" t="s">
        <v>3569</v>
      </c>
      <c r="B26" s="1" t="s">
        <v>330</v>
      </c>
      <c r="C26" s="1" t="s">
        <v>2280</v>
      </c>
      <c r="D26" s="1"/>
      <c r="E26" s="1"/>
      <c r="F26" s="1"/>
      <c r="G26" s="31">
        <v>100000</v>
      </c>
      <c r="H26" s="1"/>
      <c r="I26" s="1"/>
      <c r="J26" s="31">
        <v>250000</v>
      </c>
      <c r="K26" s="1"/>
      <c r="L26" s="1"/>
      <c r="M26" s="1"/>
      <c r="N26" s="1" t="s">
        <v>2292</v>
      </c>
    </row>
    <row r="27" spans="1:14" ht="15.75" customHeight="1" x14ac:dyDescent="0.25">
      <c r="A27" s="1" t="s">
        <v>3569</v>
      </c>
      <c r="B27" s="1" t="s">
        <v>334</v>
      </c>
      <c r="C27" s="1" t="s">
        <v>2280</v>
      </c>
      <c r="D27" s="1"/>
      <c r="E27" s="1"/>
      <c r="F27" s="1"/>
      <c r="G27" s="31">
        <v>100000</v>
      </c>
      <c r="H27" s="1"/>
      <c r="I27" s="1"/>
      <c r="J27" s="31">
        <v>250000</v>
      </c>
      <c r="K27" s="1"/>
      <c r="L27" s="1"/>
      <c r="M27" s="1"/>
      <c r="N27" s="1" t="s">
        <v>2284</v>
      </c>
    </row>
    <row r="28" spans="1:14" ht="15.75" customHeight="1" x14ac:dyDescent="0.25">
      <c r="A28" s="1"/>
      <c r="B28" s="1"/>
      <c r="C28" s="1"/>
      <c r="D28" s="1"/>
      <c r="E28" s="1"/>
      <c r="F28" s="1"/>
      <c r="G28" s="31"/>
      <c r="H28" s="1"/>
      <c r="I28" s="1"/>
      <c r="J28" s="1"/>
      <c r="K28" s="1"/>
      <c r="L28" s="1"/>
      <c r="M28" s="1"/>
      <c r="N28" s="1"/>
    </row>
    <row r="29" spans="1:14" ht="15.75" customHeight="1" x14ac:dyDescent="0.25">
      <c r="A29" s="1"/>
      <c r="B29" s="1"/>
      <c r="C29" s="1"/>
      <c r="D29" s="1"/>
      <c r="E29" s="1"/>
      <c r="F29" s="1"/>
      <c r="G29" s="31"/>
      <c r="H29" s="1"/>
      <c r="I29" s="1"/>
      <c r="J29" s="1"/>
      <c r="K29" s="1"/>
      <c r="L29" s="1"/>
      <c r="M29" s="1"/>
      <c r="N29" s="1"/>
    </row>
    <row r="30" spans="1:14" ht="15.75" customHeight="1" x14ac:dyDescent="0.25">
      <c r="A30" s="1"/>
      <c r="B30" s="1"/>
      <c r="C30" s="1"/>
      <c r="D30" s="1"/>
      <c r="E30" s="1"/>
      <c r="F30" s="1"/>
      <c r="G30" s="31"/>
      <c r="H30" s="1"/>
      <c r="I30" s="1"/>
      <c r="J30" s="1"/>
      <c r="K30" s="1"/>
      <c r="L30" s="1"/>
      <c r="M30" s="1"/>
      <c r="N30" s="1"/>
    </row>
    <row r="31" spans="1:14" ht="15.75" customHeight="1" x14ac:dyDescent="0.25">
      <c r="A31" s="1"/>
      <c r="B31" s="1"/>
      <c r="C31" s="1"/>
      <c r="D31" s="1"/>
      <c r="E31" s="1"/>
      <c r="F31" s="1"/>
      <c r="G31" s="31"/>
      <c r="H31" s="1"/>
      <c r="I31" s="1"/>
      <c r="J31" s="1"/>
      <c r="K31" s="1"/>
      <c r="L31" s="1"/>
      <c r="M31" s="1"/>
      <c r="N31" s="1"/>
    </row>
    <row r="32" spans="1:14" ht="15.75" customHeight="1" x14ac:dyDescent="0.25">
      <c r="A32" s="1"/>
      <c r="B32" s="1"/>
      <c r="C32" s="1"/>
      <c r="D32" s="1"/>
      <c r="E32" s="1"/>
      <c r="F32" s="1"/>
      <c r="G32" s="31"/>
      <c r="H32" s="1"/>
      <c r="I32" s="1"/>
      <c r="J32" s="1"/>
      <c r="K32" s="1"/>
      <c r="L32" s="1"/>
      <c r="M32" s="1"/>
      <c r="N32" s="1"/>
    </row>
    <row r="33" spans="1:14" ht="15.75" customHeight="1" x14ac:dyDescent="0.25">
      <c r="A33" s="1"/>
      <c r="B33" s="1"/>
      <c r="C33" s="1"/>
      <c r="D33" s="1"/>
      <c r="E33" s="1"/>
      <c r="F33" s="1"/>
      <c r="G33" s="31"/>
      <c r="H33" s="1"/>
      <c r="I33" s="1"/>
      <c r="J33" s="1"/>
      <c r="K33" s="1"/>
      <c r="L33" s="1"/>
      <c r="M33" s="1"/>
      <c r="N33" s="1"/>
    </row>
    <row r="34" spans="1:14" ht="15.75" customHeight="1" x14ac:dyDescent="0.25">
      <c r="A34" s="1"/>
      <c r="B34" s="1"/>
      <c r="C34" s="1"/>
      <c r="D34" s="1"/>
      <c r="E34" s="1"/>
      <c r="F34" s="1"/>
      <c r="G34" s="31"/>
      <c r="H34" s="1"/>
      <c r="I34" s="1"/>
      <c r="J34" s="1"/>
      <c r="K34" s="1"/>
      <c r="L34" s="1"/>
      <c r="M34" s="1"/>
      <c r="N34" s="1"/>
    </row>
    <row r="35" spans="1:14" ht="15.75" customHeight="1" x14ac:dyDescent="0.25">
      <c r="A35" s="1"/>
      <c r="B35" s="1"/>
      <c r="C35" s="1"/>
      <c r="D35" s="1"/>
      <c r="E35" s="1"/>
      <c r="F35" s="1"/>
      <c r="G35" s="1"/>
      <c r="H35" s="1"/>
      <c r="I35" s="31"/>
      <c r="J35" s="1"/>
      <c r="K35" s="1"/>
      <c r="L35" s="31"/>
      <c r="M35" s="1"/>
      <c r="N35" s="1"/>
    </row>
    <row r="36" spans="1:14" ht="15.75" customHeight="1" x14ac:dyDescent="0.25">
      <c r="A36" s="1"/>
      <c r="B36" s="1"/>
      <c r="C36" s="1"/>
      <c r="D36" s="1"/>
      <c r="E36" s="1"/>
      <c r="F36" s="1"/>
      <c r="G36" s="1"/>
      <c r="H36" s="31"/>
      <c r="I36" s="1"/>
      <c r="J36" s="1"/>
      <c r="K36" s="31"/>
      <c r="L36" s="1"/>
      <c r="M36" s="1"/>
      <c r="N36" s="1"/>
    </row>
    <row r="37" spans="1:14" ht="15.75" customHeight="1" x14ac:dyDescent="0.25">
      <c r="A37" s="1"/>
      <c r="B37" s="1"/>
      <c r="C37" s="1"/>
      <c r="D37" s="1"/>
      <c r="E37" s="1"/>
      <c r="F37" s="1"/>
      <c r="G37" s="31"/>
      <c r="H37" s="1"/>
      <c r="I37" s="1"/>
      <c r="J37" s="31"/>
      <c r="K37" s="1"/>
      <c r="L37" s="1"/>
      <c r="M37" s="1"/>
      <c r="N37" s="1"/>
    </row>
    <row r="38" spans="1:14" ht="15.75" customHeight="1" x14ac:dyDescent="0.25">
      <c r="A38" s="1"/>
      <c r="B38" s="1"/>
      <c r="C38" s="1"/>
      <c r="D38" s="1"/>
      <c r="E38" s="1"/>
      <c r="F38" s="1"/>
      <c r="G38" s="1"/>
      <c r="H38" s="31"/>
      <c r="I38" s="1"/>
      <c r="J38" s="1"/>
      <c r="K38" s="1"/>
      <c r="L38" s="1"/>
      <c r="M38" s="1"/>
      <c r="N38" s="1"/>
    </row>
    <row r="39" spans="1:14" ht="15.75" customHeight="1" x14ac:dyDescent="0.25">
      <c r="A39" s="1"/>
      <c r="B39" s="1"/>
      <c r="C39" s="1"/>
      <c r="D39" s="1"/>
      <c r="E39" s="1"/>
      <c r="F39" s="1"/>
      <c r="G39" s="31"/>
      <c r="H39" s="1"/>
      <c r="I39" s="1"/>
      <c r="J39" s="31"/>
      <c r="K39" s="1"/>
      <c r="L39" s="1"/>
      <c r="M39" s="1"/>
      <c r="N39" s="1"/>
    </row>
    <row r="40" spans="1:14" ht="15.75" customHeight="1" x14ac:dyDescent="0.25">
      <c r="A40" s="1"/>
      <c r="B40" s="1"/>
      <c r="C40" s="1"/>
      <c r="D40" s="1"/>
      <c r="E40" s="1"/>
      <c r="F40" s="1"/>
      <c r="G40" s="1"/>
      <c r="H40" s="31"/>
      <c r="I40" s="1"/>
      <c r="J40" s="1"/>
      <c r="K40" s="1"/>
      <c r="L40" s="1"/>
      <c r="M40" s="1"/>
      <c r="N40" s="1"/>
    </row>
    <row r="41" spans="1:14" ht="15.75" customHeight="1" x14ac:dyDescent="0.25">
      <c r="A41" s="1"/>
      <c r="B41" s="1"/>
      <c r="C41" s="1"/>
      <c r="D41" s="1"/>
      <c r="E41" s="1"/>
      <c r="F41" s="1"/>
      <c r="G41" s="1"/>
      <c r="H41" s="1"/>
      <c r="I41" s="31"/>
      <c r="J41" s="1"/>
      <c r="K41" s="1"/>
      <c r="L41" s="31"/>
      <c r="M41" s="1"/>
      <c r="N41" s="1"/>
    </row>
    <row r="42" spans="1:14" ht="15.75" customHeight="1" x14ac:dyDescent="0.25">
      <c r="A42" s="1"/>
      <c r="B42" s="1"/>
      <c r="C42" s="1"/>
      <c r="D42" s="1"/>
      <c r="E42" s="1"/>
      <c r="F42" s="1"/>
      <c r="G42" s="31"/>
      <c r="H42" s="1"/>
      <c r="I42" s="1"/>
      <c r="J42" s="31"/>
      <c r="K42" s="1"/>
      <c r="L42" s="1"/>
      <c r="M42" s="1"/>
      <c r="N42" s="1"/>
    </row>
    <row r="43" spans="1:14" ht="15.75" customHeight="1" x14ac:dyDescent="0.25">
      <c r="A43" s="1"/>
      <c r="B43" s="1"/>
      <c r="C43" s="1"/>
      <c r="D43" s="1"/>
      <c r="E43" s="1"/>
      <c r="F43" s="1"/>
      <c r="G43" s="31"/>
      <c r="H43" s="1"/>
      <c r="I43" s="1"/>
      <c r="J43" s="1"/>
      <c r="K43" s="1"/>
      <c r="L43" s="1"/>
      <c r="M43" s="1"/>
      <c r="N43" s="1"/>
    </row>
    <row r="44" spans="1:14" ht="15.75" customHeight="1" x14ac:dyDescent="0.25">
      <c r="A44" s="1"/>
      <c r="B44" s="1"/>
      <c r="C44" s="1"/>
      <c r="D44" s="1"/>
      <c r="E44" s="1"/>
      <c r="F44" s="1"/>
      <c r="G44" s="31"/>
      <c r="H44" s="1"/>
      <c r="I44" s="1"/>
      <c r="J44" s="1"/>
      <c r="K44" s="1"/>
      <c r="L44" s="1"/>
      <c r="M44" s="1"/>
      <c r="N44" s="1"/>
    </row>
    <row r="45" spans="1:14" ht="15.75" customHeight="1" x14ac:dyDescent="0.25">
      <c r="A45" s="1"/>
      <c r="B45" s="1"/>
      <c r="C45" s="1"/>
      <c r="D45" s="1"/>
      <c r="E45" s="1"/>
      <c r="F45" s="1"/>
      <c r="G45" s="31"/>
      <c r="H45" s="1"/>
      <c r="I45" s="1"/>
      <c r="J45" s="1"/>
      <c r="K45" s="1"/>
      <c r="L45" s="1"/>
      <c r="M45" s="1"/>
      <c r="N45" s="1"/>
    </row>
    <row r="46" spans="1:14" ht="15.75" customHeight="1" x14ac:dyDescent="0.25">
      <c r="A46" s="1"/>
      <c r="B46" s="1"/>
      <c r="C46" s="1"/>
      <c r="D46" s="1"/>
      <c r="E46" s="1"/>
      <c r="F46" s="1"/>
      <c r="G46" s="31"/>
      <c r="H46" s="1"/>
      <c r="I46" s="1"/>
      <c r="J46" s="1"/>
      <c r="K46" s="1"/>
      <c r="L46" s="1"/>
      <c r="M46" s="1"/>
      <c r="N46" s="1"/>
    </row>
    <row r="47" spans="1:14" ht="15.75" customHeight="1" x14ac:dyDescent="0.25">
      <c r="A47" s="1"/>
      <c r="B47" s="1"/>
      <c r="C47" s="1"/>
      <c r="D47" s="1"/>
      <c r="E47" s="1"/>
      <c r="F47" s="1"/>
      <c r="G47" s="31"/>
      <c r="H47" s="1"/>
      <c r="I47" s="1"/>
      <c r="J47" s="1"/>
      <c r="K47" s="1"/>
      <c r="L47" s="1"/>
      <c r="M47" s="1"/>
      <c r="N47" s="1"/>
    </row>
    <row r="48" spans="1:14" ht="15.75" customHeight="1" x14ac:dyDescent="0.25">
      <c r="A48" s="1"/>
      <c r="B48" s="1"/>
      <c r="C48" s="1"/>
      <c r="D48" s="1"/>
      <c r="E48" s="1"/>
      <c r="F48" s="1"/>
      <c r="G48" s="31"/>
      <c r="H48" s="1"/>
      <c r="I48" s="1"/>
      <c r="J48" s="1"/>
      <c r="K48" s="1"/>
      <c r="L48" s="1"/>
      <c r="M48" s="1"/>
      <c r="N48" s="1"/>
    </row>
    <row r="49" spans="1:14" ht="15.75" customHeight="1" x14ac:dyDescent="0.25">
      <c r="A49" s="1"/>
      <c r="B49" s="1"/>
      <c r="C49" s="1"/>
      <c r="D49" s="1"/>
      <c r="E49" s="1"/>
      <c r="F49" s="1"/>
      <c r="G49" s="31"/>
      <c r="H49" s="1"/>
      <c r="I49" s="1"/>
      <c r="J49" s="31"/>
      <c r="K49" s="1"/>
      <c r="L49" s="1"/>
      <c r="M49" s="1"/>
      <c r="N49" s="1"/>
    </row>
    <row r="50" spans="1:14" ht="15.75" customHeight="1" x14ac:dyDescent="0.25">
      <c r="A50" s="1"/>
      <c r="B50" s="1"/>
      <c r="C50" s="1"/>
      <c r="D50" s="1"/>
      <c r="E50" s="1"/>
      <c r="F50" s="1"/>
      <c r="G50" s="31"/>
      <c r="H50" s="1"/>
      <c r="I50" s="1"/>
      <c r="J50" s="31"/>
      <c r="K50" s="1"/>
      <c r="L50" s="1"/>
      <c r="M50" s="1"/>
      <c r="N50" s="1"/>
    </row>
    <row r="51" spans="1:14" ht="15.75" customHeight="1" x14ac:dyDescent="0.25">
      <c r="A51" s="1"/>
      <c r="B51" s="1"/>
      <c r="C51" s="1"/>
      <c r="D51" s="1"/>
      <c r="E51" s="1"/>
      <c r="F51" s="1"/>
      <c r="G51" s="31"/>
      <c r="H51" s="1"/>
      <c r="I51" s="1"/>
      <c r="J51" s="31"/>
      <c r="K51" s="1"/>
      <c r="L51" s="1"/>
      <c r="M51" s="1"/>
      <c r="N51" s="1"/>
    </row>
    <row r="52" spans="1:14" ht="15.75" customHeight="1" x14ac:dyDescent="0.25">
      <c r="A52" s="1"/>
      <c r="B52" s="1"/>
      <c r="C52" s="1"/>
      <c r="D52" s="1"/>
      <c r="E52" s="1"/>
      <c r="F52" s="1"/>
      <c r="G52" s="31"/>
      <c r="H52" s="1"/>
      <c r="I52" s="1"/>
      <c r="J52" s="1"/>
      <c r="K52" s="1"/>
      <c r="L52" s="1"/>
      <c r="M52" s="1"/>
      <c r="N52" s="1"/>
    </row>
    <row r="53" spans="1:14" ht="15.75" customHeight="1" x14ac:dyDescent="0.25">
      <c r="A53" s="1"/>
      <c r="B53" s="1"/>
      <c r="C53" s="1"/>
      <c r="D53" s="1"/>
      <c r="E53" s="1"/>
      <c r="F53" s="1"/>
      <c r="G53" s="31"/>
      <c r="H53" s="1"/>
      <c r="I53" s="1"/>
      <c r="J53" s="1"/>
      <c r="K53" s="1"/>
      <c r="L53" s="1"/>
      <c r="M53" s="1"/>
      <c r="N53" s="1"/>
    </row>
    <row r="54" spans="1:14" ht="15.75" customHeight="1" x14ac:dyDescent="0.25">
      <c r="A54" s="1"/>
      <c r="B54" s="1"/>
      <c r="C54" s="1"/>
      <c r="D54" s="1"/>
      <c r="E54" s="1"/>
      <c r="F54" s="1"/>
      <c r="G54" s="31"/>
      <c r="H54" s="1"/>
      <c r="I54" s="1"/>
      <c r="J54" s="1"/>
      <c r="K54" s="1"/>
      <c r="L54" s="1"/>
      <c r="M54" s="1"/>
      <c r="N54" s="1"/>
    </row>
    <row r="55" spans="1:14" ht="15.75" customHeight="1" x14ac:dyDescent="0.25">
      <c r="A55" s="1"/>
      <c r="B55" s="1"/>
      <c r="C55" s="1"/>
      <c r="D55" s="1"/>
      <c r="E55" s="1"/>
      <c r="F55" s="1"/>
      <c r="G55" s="31"/>
      <c r="H55" s="1"/>
      <c r="I55" s="1"/>
      <c r="J55" s="1"/>
      <c r="K55" s="1"/>
      <c r="L55" s="1"/>
      <c r="M55" s="1"/>
      <c r="N55" s="1"/>
    </row>
    <row r="56" spans="1:14" ht="15.75" customHeight="1" x14ac:dyDescent="0.25">
      <c r="A56" s="1"/>
      <c r="B56" s="1"/>
      <c r="C56" s="1"/>
      <c r="D56" s="1"/>
      <c r="E56" s="1"/>
      <c r="F56" s="1"/>
      <c r="G56" s="31"/>
      <c r="H56" s="1"/>
      <c r="I56" s="1"/>
      <c r="J56" s="1"/>
      <c r="K56" s="1"/>
      <c r="L56" s="1"/>
      <c r="M56" s="1"/>
      <c r="N56" s="1"/>
    </row>
    <row r="57" spans="1:14" ht="15.75" customHeight="1" x14ac:dyDescent="0.25">
      <c r="A57" s="1"/>
      <c r="B57" s="1"/>
      <c r="C57" s="1"/>
      <c r="D57" s="1"/>
      <c r="E57" s="1"/>
      <c r="F57" s="1"/>
      <c r="G57" s="31"/>
      <c r="H57" s="1"/>
      <c r="I57" s="1"/>
      <c r="J57" s="1"/>
      <c r="K57" s="1"/>
      <c r="L57" s="1"/>
      <c r="M57" s="1"/>
      <c r="N57" s="1"/>
    </row>
    <row r="58" spans="1:14" ht="15.75" customHeight="1" x14ac:dyDescent="0.25">
      <c r="A58" s="1"/>
      <c r="B58" s="1"/>
      <c r="C58" s="1"/>
      <c r="D58" s="1"/>
      <c r="E58" s="1"/>
      <c r="F58" s="1"/>
      <c r="G58" s="31"/>
      <c r="H58" s="1"/>
      <c r="I58" s="1"/>
      <c r="J58" s="1"/>
      <c r="K58" s="1"/>
      <c r="L58" s="1"/>
      <c r="M58" s="1"/>
      <c r="N58" s="1"/>
    </row>
    <row r="59" spans="1:14" ht="15.75" customHeight="1" x14ac:dyDescent="0.25">
      <c r="A59" s="1"/>
      <c r="B59" s="1"/>
      <c r="C59" s="1"/>
      <c r="D59" s="1"/>
      <c r="E59" s="1"/>
      <c r="F59" s="1"/>
      <c r="G59" s="1"/>
      <c r="H59" s="1"/>
      <c r="I59" s="31"/>
      <c r="J59" s="1"/>
      <c r="K59" s="1"/>
      <c r="L59" s="31"/>
      <c r="M59" s="1"/>
      <c r="N59" s="1"/>
    </row>
    <row r="60" spans="1:14" ht="15.75" customHeight="1" x14ac:dyDescent="0.25">
      <c r="A60" s="1"/>
      <c r="B60" s="1"/>
      <c r="C60" s="1"/>
      <c r="D60" s="1"/>
      <c r="E60" s="1"/>
      <c r="F60" s="1"/>
      <c r="G60" s="1"/>
      <c r="H60" s="31"/>
      <c r="I60" s="1"/>
      <c r="J60" s="1"/>
      <c r="K60" s="31"/>
      <c r="L60" s="1"/>
      <c r="M60" s="1"/>
      <c r="N60" s="1"/>
    </row>
    <row r="61" spans="1:14" ht="15.75" customHeight="1" x14ac:dyDescent="0.25">
      <c r="A61" s="1"/>
      <c r="B61" s="1"/>
      <c r="C61" s="1"/>
      <c r="D61" s="1"/>
      <c r="E61" s="1"/>
      <c r="F61" s="1"/>
      <c r="G61" s="31"/>
      <c r="H61" s="1"/>
      <c r="I61" s="1"/>
      <c r="J61" s="31"/>
      <c r="K61" s="1"/>
      <c r="L61" s="1"/>
      <c r="M61" s="1"/>
      <c r="N61" s="1"/>
    </row>
    <row r="62" spans="1:14" ht="15.75" customHeight="1" x14ac:dyDescent="0.25">
      <c r="A62" s="1"/>
      <c r="B62" s="1"/>
      <c r="C62" s="1"/>
      <c r="D62" s="1"/>
      <c r="E62" s="1"/>
      <c r="F62" s="1"/>
      <c r="G62" s="1"/>
      <c r="H62" s="31"/>
      <c r="I62" s="1"/>
      <c r="J62" s="1"/>
      <c r="K62" s="1"/>
      <c r="L62" s="1"/>
      <c r="M62" s="1"/>
      <c r="N62" s="1"/>
    </row>
    <row r="63" spans="1:14" ht="15.75" customHeight="1" x14ac:dyDescent="0.25">
      <c r="A63" s="1"/>
      <c r="B63" s="1"/>
      <c r="C63" s="1"/>
      <c r="D63" s="1"/>
      <c r="E63" s="1"/>
      <c r="F63" s="1"/>
      <c r="G63" s="31"/>
      <c r="H63" s="1"/>
      <c r="I63" s="1"/>
      <c r="J63" s="31"/>
      <c r="K63" s="1"/>
      <c r="L63" s="1"/>
      <c r="M63" s="1"/>
      <c r="N63" s="1"/>
    </row>
    <row r="64" spans="1:14" ht="15.75" customHeight="1" x14ac:dyDescent="0.25">
      <c r="A64" s="1"/>
      <c r="B64" s="1"/>
      <c r="C64" s="1"/>
      <c r="D64" s="1"/>
      <c r="E64" s="1"/>
      <c r="F64" s="1"/>
      <c r="G64" s="1"/>
      <c r="H64" s="31"/>
      <c r="I64" s="1"/>
      <c r="J64" s="1"/>
      <c r="K64" s="1"/>
      <c r="L64" s="1"/>
      <c r="M64" s="1"/>
      <c r="N64" s="1"/>
    </row>
    <row r="65" spans="1:14" ht="15.75" customHeight="1" x14ac:dyDescent="0.25">
      <c r="A65" s="1"/>
      <c r="B65" s="1"/>
      <c r="C65" s="1"/>
      <c r="D65" s="1"/>
      <c r="E65" s="1"/>
      <c r="F65" s="1"/>
      <c r="G65" s="1"/>
      <c r="H65" s="1"/>
      <c r="I65" s="31"/>
      <c r="J65" s="1"/>
      <c r="K65" s="1"/>
      <c r="L65" s="31"/>
      <c r="M65" s="1"/>
      <c r="N65" s="1"/>
    </row>
    <row r="66" spans="1:14" ht="15.75" customHeight="1" x14ac:dyDescent="0.25">
      <c r="A66" s="1"/>
      <c r="B66" s="1"/>
      <c r="C66" s="1"/>
      <c r="D66" s="1"/>
      <c r="E66" s="1"/>
      <c r="F66" s="1"/>
      <c r="G66" s="31"/>
      <c r="H66" s="1"/>
      <c r="I66" s="1"/>
      <c r="J66" s="31"/>
      <c r="K66" s="1"/>
      <c r="L66" s="1"/>
      <c r="M66" s="1"/>
      <c r="N66" s="1"/>
    </row>
    <row r="67" spans="1:14" ht="15.75" customHeight="1" x14ac:dyDescent="0.25">
      <c r="A67" s="1"/>
      <c r="B67" s="1"/>
      <c r="C67" s="1"/>
      <c r="D67" s="1"/>
      <c r="E67" s="1"/>
      <c r="F67" s="1"/>
      <c r="G67" s="31"/>
      <c r="H67" s="1"/>
      <c r="I67" s="1"/>
      <c r="J67" s="1"/>
      <c r="K67" s="1"/>
      <c r="L67" s="1"/>
      <c r="M67" s="1"/>
      <c r="N67" s="1"/>
    </row>
    <row r="68" spans="1:14" ht="15.75" customHeight="1" x14ac:dyDescent="0.25">
      <c r="A68" s="1"/>
      <c r="B68" s="1"/>
      <c r="C68" s="1"/>
      <c r="D68" s="1"/>
      <c r="E68" s="1"/>
      <c r="F68" s="1"/>
      <c r="G68" s="31"/>
      <c r="H68" s="1"/>
      <c r="I68" s="1"/>
      <c r="J68" s="1"/>
      <c r="K68" s="1"/>
      <c r="L68" s="1"/>
      <c r="M68" s="1"/>
      <c r="N68" s="1"/>
    </row>
    <row r="69" spans="1:14" ht="15.75" customHeight="1" x14ac:dyDescent="0.25">
      <c r="A69" s="1"/>
      <c r="B69" s="1"/>
      <c r="C69" s="1"/>
      <c r="D69" s="1"/>
      <c r="E69" s="1"/>
      <c r="F69" s="1"/>
      <c r="G69" s="31"/>
      <c r="H69" s="1"/>
      <c r="I69" s="1"/>
      <c r="J69" s="1"/>
      <c r="K69" s="1"/>
      <c r="L69" s="1"/>
      <c r="M69" s="1"/>
      <c r="N69" s="1"/>
    </row>
    <row r="70" spans="1:14" ht="15.75" customHeight="1" x14ac:dyDescent="0.25">
      <c r="A70" s="1"/>
      <c r="B70" s="1"/>
      <c r="C70" s="1"/>
      <c r="D70" s="1"/>
      <c r="E70" s="1"/>
      <c r="F70" s="1"/>
      <c r="G70" s="31"/>
      <c r="H70" s="1"/>
      <c r="I70" s="1"/>
      <c r="J70" s="1"/>
      <c r="K70" s="1"/>
      <c r="L70" s="1"/>
      <c r="M70" s="1"/>
      <c r="N70" s="1"/>
    </row>
    <row r="71" spans="1:14" ht="15.75" customHeight="1" x14ac:dyDescent="0.25">
      <c r="A71" s="1"/>
      <c r="B71" s="1"/>
      <c r="C71" s="1"/>
      <c r="D71" s="1"/>
      <c r="E71" s="1"/>
      <c r="F71" s="1"/>
      <c r="G71" s="31"/>
      <c r="H71" s="1"/>
      <c r="I71" s="1"/>
      <c r="J71" s="1"/>
      <c r="K71" s="1"/>
      <c r="L71" s="1"/>
      <c r="M71" s="1"/>
      <c r="N71" s="1"/>
    </row>
    <row r="72" spans="1:14" ht="15.75" customHeight="1" x14ac:dyDescent="0.25">
      <c r="A72" s="1"/>
      <c r="B72" s="1"/>
      <c r="C72" s="1"/>
      <c r="D72" s="1"/>
      <c r="E72" s="1"/>
      <c r="F72" s="1"/>
      <c r="G72" s="31"/>
      <c r="H72" s="1"/>
      <c r="I72" s="1"/>
      <c r="J72" s="1"/>
      <c r="K72" s="1"/>
      <c r="L72" s="1"/>
      <c r="M72" s="1"/>
      <c r="N72" s="1"/>
    </row>
    <row r="73" spans="1:14" ht="15.75" customHeight="1" x14ac:dyDescent="0.25">
      <c r="A73" s="1"/>
      <c r="B73" s="1"/>
      <c r="C73" s="1"/>
      <c r="D73" s="1"/>
      <c r="E73" s="1"/>
      <c r="F73" s="1"/>
      <c r="G73" s="31"/>
      <c r="H73" s="1"/>
      <c r="I73" s="1"/>
      <c r="J73" s="31"/>
      <c r="K73" s="1"/>
      <c r="L73" s="1"/>
      <c r="M73" s="1"/>
      <c r="N73" s="1"/>
    </row>
    <row r="74" spans="1:14" ht="15.75" customHeight="1" x14ac:dyDescent="0.25">
      <c r="A74" s="1"/>
      <c r="B74" s="1"/>
      <c r="C74" s="1"/>
      <c r="D74" s="1"/>
      <c r="E74" s="1"/>
      <c r="F74" s="1"/>
      <c r="G74" s="31"/>
      <c r="H74" s="1"/>
      <c r="I74" s="1"/>
      <c r="J74" s="31"/>
      <c r="K74" s="1"/>
      <c r="L74" s="1"/>
      <c r="M74" s="1"/>
      <c r="N74" s="1"/>
    </row>
    <row r="75" spans="1:14" ht="15.75" customHeight="1" x14ac:dyDescent="0.25">
      <c r="A75" s="1"/>
      <c r="B75" s="1"/>
      <c r="C75" s="1"/>
      <c r="D75" s="1"/>
      <c r="E75" s="1"/>
      <c r="F75" s="1"/>
      <c r="G75" s="31"/>
      <c r="H75" s="1"/>
      <c r="I75" s="1"/>
      <c r="J75" s="31"/>
      <c r="K75" s="1"/>
      <c r="L75" s="1"/>
      <c r="M75" s="1"/>
      <c r="N75" s="1"/>
    </row>
    <row r="76" spans="1:14" ht="15.75" customHeight="1" x14ac:dyDescent="0.25">
      <c r="A76" s="1"/>
      <c r="B76" s="1"/>
      <c r="C76" s="1"/>
      <c r="D76" s="1"/>
      <c r="E76" s="1"/>
      <c r="F76" s="1"/>
      <c r="G76" s="31"/>
      <c r="H76" s="1"/>
      <c r="I76" s="1"/>
      <c r="J76" s="1"/>
      <c r="K76" s="1"/>
      <c r="L76" s="1"/>
      <c r="M76" s="1"/>
      <c r="N76" s="1"/>
    </row>
    <row r="77" spans="1:14" ht="15.75" customHeight="1" x14ac:dyDescent="0.25">
      <c r="A77" s="1"/>
      <c r="B77" s="1"/>
      <c r="C77" s="1"/>
      <c r="D77" s="1"/>
      <c r="E77" s="1"/>
      <c r="F77" s="1"/>
      <c r="G77" s="31"/>
      <c r="H77" s="1"/>
      <c r="I77" s="1"/>
      <c r="J77" s="1"/>
      <c r="K77" s="1"/>
      <c r="L77" s="1"/>
      <c r="M77" s="1"/>
      <c r="N77" s="1"/>
    </row>
    <row r="78" spans="1:14" ht="15.75" customHeight="1" x14ac:dyDescent="0.25">
      <c r="A78" s="1"/>
      <c r="B78" s="1"/>
      <c r="C78" s="1"/>
      <c r="D78" s="1"/>
      <c r="E78" s="1"/>
      <c r="F78" s="1"/>
      <c r="G78" s="31"/>
      <c r="H78" s="1"/>
      <c r="I78" s="1"/>
      <c r="J78" s="1"/>
      <c r="K78" s="1"/>
      <c r="L78" s="1"/>
      <c r="M78" s="1"/>
      <c r="N78" s="1"/>
    </row>
    <row r="79" spans="1:14" ht="15.75" customHeight="1" x14ac:dyDescent="0.25">
      <c r="A79" s="1"/>
      <c r="B79" s="1"/>
      <c r="C79" s="1"/>
      <c r="D79" s="1"/>
      <c r="E79" s="1"/>
      <c r="F79" s="1"/>
      <c r="G79" s="31"/>
      <c r="H79" s="1"/>
      <c r="I79" s="1"/>
      <c r="J79" s="1"/>
      <c r="K79" s="1"/>
      <c r="L79" s="1"/>
      <c r="M79" s="1"/>
      <c r="N79" s="1"/>
    </row>
    <row r="80" spans="1:14" ht="15.75" customHeight="1" x14ac:dyDescent="0.25">
      <c r="A80" s="1"/>
      <c r="B80" s="1"/>
      <c r="C80" s="1"/>
      <c r="D80" s="1"/>
      <c r="E80" s="1"/>
      <c r="F80" s="1"/>
      <c r="G80" s="31"/>
      <c r="H80" s="1"/>
      <c r="I80" s="1"/>
      <c r="J80" s="1"/>
      <c r="K80" s="1"/>
      <c r="L80" s="1"/>
      <c r="M80" s="1"/>
      <c r="N80" s="1"/>
    </row>
    <row r="81" spans="1:14" ht="15.75" customHeight="1" x14ac:dyDescent="0.25">
      <c r="A81" s="1"/>
      <c r="B81" s="1"/>
      <c r="C81" s="1"/>
      <c r="D81" s="1"/>
      <c r="E81" s="1"/>
      <c r="F81" s="1"/>
      <c r="G81" s="31"/>
      <c r="H81" s="1"/>
      <c r="I81" s="1"/>
      <c r="J81" s="1"/>
      <c r="K81" s="1"/>
      <c r="L81" s="1"/>
      <c r="M81" s="1"/>
      <c r="N81" s="1"/>
    </row>
    <row r="82" spans="1:14" ht="15.75" customHeight="1" x14ac:dyDescent="0.25">
      <c r="A82" s="1"/>
      <c r="B82" s="1"/>
      <c r="C82" s="1"/>
      <c r="D82" s="1"/>
      <c r="E82" s="1"/>
      <c r="F82" s="1"/>
      <c r="G82" s="31"/>
      <c r="H82" s="1"/>
      <c r="I82" s="1"/>
      <c r="J82" s="1"/>
      <c r="K82" s="1"/>
      <c r="L82" s="1"/>
      <c r="M82" s="1"/>
      <c r="N82" s="1"/>
    </row>
    <row r="83" spans="1:14" ht="15.75" customHeight="1" x14ac:dyDescent="0.25">
      <c r="A83" s="1"/>
      <c r="B83" s="1"/>
      <c r="C83" s="1"/>
      <c r="D83" s="1"/>
      <c r="E83" s="1"/>
      <c r="F83" s="1"/>
      <c r="G83" s="1"/>
      <c r="H83" s="1"/>
      <c r="I83" s="31"/>
      <c r="J83" s="1"/>
      <c r="K83" s="1"/>
      <c r="L83" s="31"/>
      <c r="M83" s="1"/>
      <c r="N83" s="1"/>
    </row>
    <row r="84" spans="1:14" ht="15.75" customHeight="1" x14ac:dyDescent="0.25">
      <c r="A84" s="1"/>
      <c r="B84" s="1"/>
      <c r="C84" s="1"/>
      <c r="D84" s="1"/>
      <c r="E84" s="1"/>
      <c r="F84" s="1"/>
      <c r="G84" s="1"/>
      <c r="H84" s="31"/>
      <c r="I84" s="1"/>
      <c r="J84" s="1"/>
      <c r="K84" s="31"/>
      <c r="L84" s="1"/>
      <c r="M84" s="1"/>
      <c r="N84" s="1"/>
    </row>
    <row r="85" spans="1:14" ht="15.75" customHeight="1" x14ac:dyDescent="0.25">
      <c r="A85" s="1"/>
      <c r="B85" s="1"/>
      <c r="C85" s="1"/>
      <c r="D85" s="1"/>
      <c r="E85" s="1"/>
      <c r="F85" s="1"/>
      <c r="G85" s="31"/>
      <c r="H85" s="1"/>
      <c r="I85" s="1"/>
      <c r="J85" s="31"/>
      <c r="K85" s="1"/>
      <c r="L85" s="1"/>
      <c r="M85" s="1"/>
      <c r="N85" s="1"/>
    </row>
    <row r="86" spans="1:14" ht="15.75" customHeight="1" x14ac:dyDescent="0.25">
      <c r="A86" s="1"/>
      <c r="B86" s="1"/>
      <c r="C86" s="1"/>
      <c r="D86" s="1"/>
      <c r="E86" s="1"/>
      <c r="F86" s="1"/>
      <c r="G86" s="1"/>
      <c r="H86" s="31"/>
      <c r="I86" s="1"/>
      <c r="J86" s="1"/>
      <c r="K86" s="1"/>
      <c r="L86" s="1"/>
      <c r="M86" s="1"/>
      <c r="N86" s="1"/>
    </row>
    <row r="87" spans="1:14" ht="15.75" customHeight="1" x14ac:dyDescent="0.25">
      <c r="A87" s="1"/>
      <c r="B87" s="1"/>
      <c r="C87" s="1"/>
      <c r="D87" s="1"/>
      <c r="E87" s="1"/>
      <c r="F87" s="1"/>
      <c r="G87" s="31"/>
      <c r="H87" s="1"/>
      <c r="I87" s="1"/>
      <c r="J87" s="31"/>
      <c r="K87" s="1"/>
      <c r="L87" s="1"/>
      <c r="M87" s="1"/>
      <c r="N87" s="1"/>
    </row>
    <row r="88" spans="1:14" ht="15.75" customHeight="1" x14ac:dyDescent="0.25">
      <c r="A88" s="1"/>
      <c r="B88" s="1"/>
      <c r="C88" s="1"/>
      <c r="D88" s="1"/>
      <c r="E88" s="1"/>
      <c r="F88" s="1"/>
      <c r="G88" s="1"/>
      <c r="H88" s="31"/>
      <c r="I88" s="1"/>
      <c r="J88" s="1"/>
      <c r="K88" s="1"/>
      <c r="L88" s="1"/>
      <c r="M88" s="1"/>
      <c r="N88" s="1"/>
    </row>
    <row r="89" spans="1:14" ht="15.75" customHeight="1" x14ac:dyDescent="0.25">
      <c r="A89" s="1"/>
      <c r="B89" s="1"/>
      <c r="C89" s="1"/>
      <c r="D89" s="1"/>
      <c r="E89" s="1"/>
      <c r="F89" s="1"/>
      <c r="G89" s="1"/>
      <c r="H89" s="1"/>
      <c r="I89" s="31"/>
      <c r="J89" s="1"/>
      <c r="K89" s="1"/>
      <c r="L89" s="31"/>
      <c r="M89" s="1"/>
      <c r="N89" s="1"/>
    </row>
    <row r="90" spans="1:14" ht="15.75" customHeight="1" x14ac:dyDescent="0.25">
      <c r="A90" s="1"/>
      <c r="B90" s="1"/>
      <c r="C90" s="1"/>
      <c r="D90" s="1"/>
      <c r="E90" s="1"/>
      <c r="F90" s="1"/>
      <c r="G90" s="31"/>
      <c r="H90" s="1"/>
      <c r="I90" s="1"/>
      <c r="J90" s="31"/>
      <c r="K90" s="1"/>
      <c r="L90" s="1"/>
      <c r="M90" s="1"/>
      <c r="N90" s="1"/>
    </row>
    <row r="91" spans="1:14" ht="15.75" customHeight="1" x14ac:dyDescent="0.25">
      <c r="A91" s="1"/>
      <c r="B91" s="1"/>
      <c r="C91" s="1"/>
      <c r="D91" s="1"/>
      <c r="E91" s="1"/>
      <c r="F91" s="1"/>
      <c r="G91" s="31"/>
      <c r="H91" s="1"/>
      <c r="I91" s="1"/>
      <c r="J91" s="1"/>
      <c r="K91" s="1"/>
      <c r="L91" s="1"/>
      <c r="M91" s="1"/>
      <c r="N91" s="1"/>
    </row>
    <row r="92" spans="1:14" ht="15.75" customHeight="1" x14ac:dyDescent="0.25">
      <c r="A92" s="1"/>
      <c r="B92" s="1"/>
      <c r="C92" s="1"/>
      <c r="D92" s="1"/>
      <c r="E92" s="1"/>
      <c r="F92" s="1"/>
      <c r="G92" s="31"/>
      <c r="H92" s="1"/>
      <c r="I92" s="1"/>
      <c r="J92" s="1"/>
      <c r="K92" s="1"/>
      <c r="L92" s="1"/>
      <c r="M92" s="1"/>
      <c r="N92" s="1"/>
    </row>
    <row r="93" spans="1:14" ht="15.75" customHeight="1" x14ac:dyDescent="0.25">
      <c r="A93" s="1"/>
      <c r="B93" s="1"/>
      <c r="C93" s="1"/>
      <c r="D93" s="1"/>
      <c r="E93" s="1"/>
      <c r="F93" s="1"/>
      <c r="G93" s="31"/>
      <c r="H93" s="1"/>
      <c r="I93" s="1"/>
      <c r="J93" s="1"/>
      <c r="K93" s="1"/>
      <c r="L93" s="1"/>
      <c r="M93" s="1"/>
      <c r="N93" s="1"/>
    </row>
    <row r="94" spans="1:14" ht="15.75" customHeight="1" x14ac:dyDescent="0.25">
      <c r="A94" s="1"/>
      <c r="B94" s="1"/>
      <c r="C94" s="1"/>
      <c r="D94" s="1"/>
      <c r="E94" s="1"/>
      <c r="F94" s="1"/>
      <c r="G94" s="31"/>
      <c r="H94" s="1"/>
      <c r="I94" s="1"/>
      <c r="J94" s="1"/>
      <c r="K94" s="1"/>
      <c r="L94" s="1"/>
      <c r="M94" s="1"/>
      <c r="N94" s="1"/>
    </row>
    <row r="95" spans="1:14" ht="15.75" customHeight="1" x14ac:dyDescent="0.25">
      <c r="A95" s="1"/>
      <c r="B95" s="1"/>
      <c r="C95" s="1"/>
      <c r="D95" s="1"/>
      <c r="E95" s="1"/>
      <c r="F95" s="1"/>
      <c r="G95" s="31"/>
      <c r="H95" s="1"/>
      <c r="I95" s="1"/>
      <c r="J95" s="1"/>
      <c r="K95" s="1"/>
      <c r="L95" s="1"/>
      <c r="M95" s="1"/>
      <c r="N95" s="1"/>
    </row>
    <row r="96" spans="1:14" ht="15.75" customHeight="1" x14ac:dyDescent="0.25">
      <c r="A96" s="1"/>
      <c r="B96" s="1"/>
      <c r="C96" s="1"/>
      <c r="D96" s="1"/>
      <c r="E96" s="1"/>
      <c r="F96" s="1"/>
      <c r="G96" s="31"/>
      <c r="H96" s="1"/>
      <c r="I96" s="1"/>
      <c r="J96" s="1"/>
      <c r="K96" s="1"/>
      <c r="L96" s="1"/>
      <c r="M96" s="1"/>
      <c r="N96" s="1"/>
    </row>
    <row r="97" spans="1:14" ht="15.75" customHeight="1" x14ac:dyDescent="0.25">
      <c r="A97" s="1"/>
      <c r="B97" s="1"/>
      <c r="C97" s="1"/>
      <c r="D97" s="1"/>
      <c r="E97" s="1"/>
      <c r="F97" s="1"/>
      <c r="G97" s="31"/>
      <c r="H97" s="1"/>
      <c r="I97" s="1"/>
      <c r="J97" s="31"/>
      <c r="K97" s="1"/>
      <c r="L97" s="1"/>
      <c r="M97" s="1"/>
      <c r="N97" s="1"/>
    </row>
    <row r="98" spans="1:14" ht="15.75" customHeight="1" x14ac:dyDescent="0.25">
      <c r="A98" s="1"/>
      <c r="B98" s="1"/>
      <c r="C98" s="1"/>
      <c r="D98" s="1"/>
      <c r="E98" s="1"/>
      <c r="F98" s="1"/>
      <c r="G98" s="31"/>
      <c r="H98" s="1"/>
      <c r="I98" s="1"/>
      <c r="J98" s="31"/>
      <c r="K98" s="1"/>
      <c r="L98" s="1"/>
      <c r="M98" s="1"/>
      <c r="N98" s="1"/>
    </row>
    <row r="99" spans="1:14" ht="15.75" customHeight="1" x14ac:dyDescent="0.25">
      <c r="A99" s="1"/>
      <c r="B99" s="1"/>
      <c r="C99" s="1"/>
      <c r="D99" s="1"/>
      <c r="E99" s="1"/>
      <c r="F99" s="1"/>
      <c r="G99" s="31"/>
      <c r="H99" s="1"/>
      <c r="I99" s="1"/>
      <c r="J99" s="31"/>
      <c r="K99" s="1"/>
      <c r="L99" s="1"/>
      <c r="M99" s="1"/>
      <c r="N99" s="1"/>
    </row>
    <row r="100" spans="1:14" ht="15.75" customHeight="1" x14ac:dyDescent="0.25">
      <c r="A100" s="1"/>
      <c r="B100" s="1"/>
      <c r="C100" s="1"/>
      <c r="D100" s="1"/>
      <c r="E100" s="1"/>
      <c r="F100" s="1"/>
      <c r="G100" s="31"/>
      <c r="H100" s="1"/>
      <c r="I100" s="1"/>
      <c r="J100" s="1"/>
      <c r="K100" s="1"/>
      <c r="L100" s="1"/>
      <c r="M100" s="1"/>
      <c r="N100" s="1"/>
    </row>
    <row r="101" spans="1:14" ht="15.75" customHeight="1" x14ac:dyDescent="0.25">
      <c r="A101" s="1"/>
      <c r="B101" s="1"/>
      <c r="C101" s="1"/>
      <c r="D101" s="1"/>
      <c r="E101" s="1"/>
      <c r="F101" s="1"/>
      <c r="G101" s="31"/>
      <c r="H101" s="1"/>
      <c r="I101" s="1"/>
      <c r="J101" s="1"/>
      <c r="K101" s="1"/>
      <c r="L101" s="1"/>
      <c r="M101" s="1"/>
      <c r="N101" s="1"/>
    </row>
    <row r="102" spans="1:14" ht="15.75" customHeight="1" x14ac:dyDescent="0.25">
      <c r="A102" s="1"/>
      <c r="B102" s="1"/>
      <c r="C102" s="1"/>
      <c r="D102" s="1"/>
      <c r="E102" s="1"/>
      <c r="F102" s="1"/>
      <c r="G102" s="31"/>
      <c r="H102" s="1"/>
      <c r="I102" s="1"/>
      <c r="J102" s="1"/>
      <c r="K102" s="1"/>
      <c r="L102" s="1"/>
      <c r="M102" s="1"/>
      <c r="N102" s="1"/>
    </row>
    <row r="103" spans="1:14" ht="15.75" customHeight="1" x14ac:dyDescent="0.25">
      <c r="A103" s="1"/>
      <c r="B103" s="1"/>
      <c r="C103" s="1"/>
      <c r="D103" s="1"/>
      <c r="E103" s="1"/>
      <c r="F103" s="1"/>
      <c r="G103" s="31"/>
      <c r="H103" s="1"/>
      <c r="I103" s="1"/>
      <c r="J103" s="1"/>
      <c r="K103" s="1"/>
      <c r="L103" s="1"/>
      <c r="M103" s="1"/>
      <c r="N103" s="1"/>
    </row>
    <row r="104" spans="1:14" ht="15.75" customHeight="1" x14ac:dyDescent="0.25">
      <c r="A104" s="1"/>
      <c r="B104" s="1"/>
      <c r="C104" s="1"/>
      <c r="D104" s="1"/>
      <c r="E104" s="1"/>
      <c r="F104" s="1"/>
      <c r="G104" s="31"/>
      <c r="H104" s="1"/>
      <c r="I104" s="1"/>
      <c r="J104" s="1"/>
      <c r="K104" s="1"/>
      <c r="L104" s="1"/>
      <c r="M104" s="1"/>
      <c r="N104" s="1"/>
    </row>
    <row r="105" spans="1:14" ht="15.75" customHeight="1" x14ac:dyDescent="0.25">
      <c r="A105" s="1"/>
      <c r="B105" s="1"/>
      <c r="C105" s="1"/>
      <c r="D105" s="1"/>
      <c r="E105" s="1"/>
      <c r="F105" s="1"/>
      <c r="G105" s="31"/>
      <c r="H105" s="1"/>
      <c r="I105" s="1"/>
      <c r="J105" s="1"/>
      <c r="K105" s="1"/>
      <c r="L105" s="1"/>
      <c r="M105" s="1"/>
      <c r="N105" s="1"/>
    </row>
    <row r="106" spans="1:14" ht="15.75" customHeight="1" x14ac:dyDescent="0.25">
      <c r="A106" s="1"/>
      <c r="B106" s="1"/>
      <c r="C106" s="1"/>
      <c r="D106" s="1"/>
      <c r="E106" s="1"/>
      <c r="F106" s="1"/>
      <c r="G106" s="31"/>
      <c r="H106" s="1"/>
      <c r="I106" s="1"/>
      <c r="J106" s="1"/>
      <c r="K106" s="1"/>
      <c r="L106" s="1"/>
      <c r="M106" s="1"/>
      <c r="N106" s="1"/>
    </row>
    <row r="107" spans="1:14" ht="15.75" customHeight="1" x14ac:dyDescent="0.25">
      <c r="A107" s="1"/>
      <c r="B107" s="1"/>
      <c r="C107" s="1"/>
      <c r="D107" s="1"/>
      <c r="E107" s="1"/>
      <c r="F107" s="1"/>
      <c r="G107" s="1"/>
      <c r="H107" s="1"/>
      <c r="I107" s="31"/>
      <c r="J107" s="1"/>
      <c r="K107" s="1"/>
      <c r="L107" s="31"/>
      <c r="M107" s="1"/>
      <c r="N107" s="1"/>
    </row>
    <row r="108" spans="1:14" ht="15.75" customHeight="1" x14ac:dyDescent="0.25">
      <c r="A108" s="1"/>
      <c r="B108" s="1"/>
      <c r="C108" s="1"/>
      <c r="D108" s="1"/>
      <c r="E108" s="1"/>
      <c r="F108" s="1"/>
      <c r="G108" s="1"/>
      <c r="H108" s="31"/>
      <c r="I108" s="1"/>
      <c r="J108" s="1"/>
      <c r="K108" s="31"/>
      <c r="L108" s="1"/>
      <c r="M108" s="1"/>
      <c r="N108" s="1"/>
    </row>
    <row r="109" spans="1:14" ht="15.75" customHeight="1" x14ac:dyDescent="0.25">
      <c r="A109" s="1"/>
      <c r="B109" s="1"/>
      <c r="C109" s="1"/>
      <c r="D109" s="1"/>
      <c r="E109" s="1"/>
      <c r="F109" s="1"/>
      <c r="G109" s="31"/>
      <c r="H109" s="1"/>
      <c r="I109" s="1"/>
      <c r="J109" s="31"/>
      <c r="K109" s="1"/>
      <c r="L109" s="1"/>
      <c r="M109" s="1"/>
      <c r="N109" s="1"/>
    </row>
    <row r="110" spans="1:14" ht="15.75" customHeight="1" x14ac:dyDescent="0.25">
      <c r="A110" s="1"/>
      <c r="B110" s="1"/>
      <c r="C110" s="1"/>
      <c r="D110" s="1"/>
      <c r="E110" s="1"/>
      <c r="F110" s="1"/>
      <c r="G110" s="1"/>
      <c r="H110" s="31"/>
      <c r="I110" s="1"/>
      <c r="J110" s="1"/>
      <c r="K110" s="1"/>
      <c r="L110" s="1"/>
      <c r="M110" s="1"/>
      <c r="N110" s="1"/>
    </row>
    <row r="111" spans="1:14" ht="15.75" customHeight="1" x14ac:dyDescent="0.25">
      <c r="A111" s="1"/>
      <c r="B111" s="1"/>
      <c r="C111" s="1"/>
      <c r="D111" s="1"/>
      <c r="E111" s="1"/>
      <c r="F111" s="1"/>
      <c r="G111" s="31"/>
      <c r="H111" s="1"/>
      <c r="I111" s="1"/>
      <c r="J111" s="31"/>
      <c r="K111" s="1"/>
      <c r="L111" s="1"/>
      <c r="M111" s="1"/>
      <c r="N111" s="1"/>
    </row>
    <row r="112" spans="1:14" ht="15.75" customHeight="1" x14ac:dyDescent="0.25">
      <c r="A112" s="1"/>
      <c r="B112" s="1"/>
      <c r="C112" s="1"/>
      <c r="D112" s="1"/>
      <c r="E112" s="1"/>
      <c r="F112" s="1"/>
      <c r="G112" s="1"/>
      <c r="H112" s="31"/>
      <c r="I112" s="1"/>
      <c r="J112" s="1"/>
      <c r="K112" s="1"/>
      <c r="L112" s="1"/>
      <c r="M112" s="1"/>
      <c r="N112" s="1"/>
    </row>
    <row r="113" spans="1:14" ht="15.75" customHeight="1" x14ac:dyDescent="0.25">
      <c r="A113" s="1"/>
      <c r="B113" s="1"/>
      <c r="C113" s="1"/>
      <c r="D113" s="1"/>
      <c r="E113" s="1"/>
      <c r="F113" s="1"/>
      <c r="G113" s="1"/>
      <c r="H113" s="1"/>
      <c r="I113" s="31"/>
      <c r="J113" s="1"/>
      <c r="K113" s="1"/>
      <c r="L113" s="31"/>
      <c r="M113" s="1"/>
      <c r="N113" s="1"/>
    </row>
    <row r="114" spans="1:14" ht="15.75" customHeight="1" x14ac:dyDescent="0.25">
      <c r="A114" s="1"/>
      <c r="B114" s="1"/>
      <c r="C114" s="1"/>
      <c r="D114" s="1"/>
      <c r="E114" s="1"/>
      <c r="F114" s="1"/>
      <c r="G114" s="31"/>
      <c r="H114" s="1"/>
      <c r="I114" s="1"/>
      <c r="J114" s="31"/>
      <c r="K114" s="1"/>
      <c r="L114" s="1"/>
      <c r="M114" s="1"/>
      <c r="N114" s="1"/>
    </row>
    <row r="115" spans="1:14" ht="15.75" customHeight="1" x14ac:dyDescent="0.25">
      <c r="A115" s="1"/>
      <c r="B115" s="1"/>
      <c r="C115" s="1"/>
      <c r="D115" s="1"/>
      <c r="E115" s="1"/>
      <c r="F115" s="1"/>
      <c r="G115" s="31"/>
      <c r="H115" s="1"/>
      <c r="I115" s="1"/>
      <c r="J115" s="1"/>
      <c r="K115" s="1"/>
      <c r="L115" s="1"/>
      <c r="M115" s="1"/>
      <c r="N115" s="1"/>
    </row>
    <row r="116" spans="1:14" ht="15.75" customHeight="1" x14ac:dyDescent="0.25">
      <c r="A116" s="1"/>
      <c r="B116" s="1"/>
      <c r="C116" s="1"/>
      <c r="D116" s="1"/>
      <c r="E116" s="1"/>
      <c r="F116" s="1"/>
      <c r="G116" s="31"/>
      <c r="H116" s="1"/>
      <c r="I116" s="1"/>
      <c r="J116" s="1"/>
      <c r="K116" s="1"/>
      <c r="L116" s="1"/>
      <c r="M116" s="1"/>
      <c r="N116" s="1"/>
    </row>
    <row r="117" spans="1:14" ht="15.75" customHeight="1" x14ac:dyDescent="0.25">
      <c r="A117" s="1"/>
      <c r="B117" s="1"/>
      <c r="C117" s="1"/>
      <c r="D117" s="1"/>
      <c r="E117" s="1"/>
      <c r="F117" s="1"/>
      <c r="G117" s="31"/>
      <c r="H117" s="1"/>
      <c r="I117" s="1"/>
      <c r="J117" s="1"/>
      <c r="K117" s="1"/>
      <c r="L117" s="1"/>
      <c r="M117" s="1"/>
      <c r="N117" s="1"/>
    </row>
    <row r="118" spans="1:14" ht="15.75" customHeight="1" x14ac:dyDescent="0.25">
      <c r="A118" s="1"/>
      <c r="B118" s="1"/>
      <c r="C118" s="1"/>
      <c r="D118" s="1"/>
      <c r="E118" s="1"/>
      <c r="F118" s="1"/>
      <c r="G118" s="31"/>
      <c r="H118" s="1"/>
      <c r="I118" s="1"/>
      <c r="J118" s="1"/>
      <c r="K118" s="1"/>
      <c r="L118" s="1"/>
      <c r="M118" s="1"/>
      <c r="N118" s="1"/>
    </row>
    <row r="119" spans="1:14" ht="15.75" customHeight="1" x14ac:dyDescent="0.25">
      <c r="A119" s="1"/>
      <c r="B119" s="1"/>
      <c r="C119" s="1"/>
      <c r="D119" s="1"/>
      <c r="E119" s="1"/>
      <c r="F119" s="1"/>
      <c r="G119" s="31"/>
      <c r="H119" s="1"/>
      <c r="I119" s="1"/>
      <c r="J119" s="1"/>
      <c r="K119" s="1"/>
      <c r="L119" s="1"/>
      <c r="M119" s="1"/>
      <c r="N119" s="1"/>
    </row>
    <row r="120" spans="1:14" ht="15.75" customHeight="1" x14ac:dyDescent="0.25">
      <c r="A120" s="1"/>
      <c r="B120" s="1"/>
      <c r="C120" s="1"/>
      <c r="D120" s="1"/>
      <c r="E120" s="1"/>
      <c r="F120" s="1"/>
      <c r="G120" s="31"/>
      <c r="H120" s="1"/>
      <c r="I120" s="1"/>
      <c r="J120" s="1"/>
      <c r="K120" s="1"/>
      <c r="L120" s="1"/>
      <c r="M120" s="1"/>
      <c r="N120" s="1"/>
    </row>
    <row r="121" spans="1:14" ht="15.75" customHeight="1" x14ac:dyDescent="0.25">
      <c r="A121" s="1"/>
      <c r="B121" s="1"/>
      <c r="C121" s="1"/>
      <c r="D121" s="1"/>
      <c r="E121" s="1"/>
      <c r="F121" s="1"/>
      <c r="G121" s="31"/>
      <c r="H121" s="1"/>
      <c r="I121" s="1"/>
      <c r="J121" s="31"/>
      <c r="K121" s="1"/>
      <c r="L121" s="1"/>
      <c r="M121" s="1"/>
      <c r="N121" s="1"/>
    </row>
    <row r="122" spans="1:14" ht="15.75" customHeight="1" x14ac:dyDescent="0.25">
      <c r="A122" s="1"/>
      <c r="B122" s="1"/>
      <c r="C122" s="1"/>
      <c r="D122" s="1"/>
      <c r="E122" s="1"/>
      <c r="F122" s="1"/>
      <c r="G122" s="31"/>
      <c r="H122" s="1"/>
      <c r="I122" s="1"/>
      <c r="J122" s="31"/>
      <c r="K122" s="1"/>
      <c r="L122" s="1"/>
      <c r="M122" s="1"/>
      <c r="N122" s="1"/>
    </row>
    <row r="123" spans="1:14" ht="15.75" customHeight="1" x14ac:dyDescent="0.25">
      <c r="A123" s="1"/>
      <c r="B123" s="1"/>
      <c r="C123" s="1"/>
      <c r="D123" s="1"/>
      <c r="E123" s="1"/>
      <c r="F123" s="1"/>
      <c r="G123" s="31"/>
      <c r="H123" s="1"/>
      <c r="I123" s="1"/>
      <c r="J123" s="31"/>
      <c r="K123" s="1"/>
      <c r="L123" s="1"/>
      <c r="M123" s="1"/>
      <c r="N123" s="1"/>
    </row>
    <row r="124" spans="1:14" ht="15.75" customHeight="1" x14ac:dyDescent="0.25">
      <c r="A124" s="1"/>
      <c r="B124" s="1"/>
      <c r="C124" s="1"/>
      <c r="D124" s="1"/>
      <c r="E124" s="1"/>
      <c r="F124" s="1"/>
      <c r="G124" s="31"/>
      <c r="H124" s="1"/>
      <c r="I124" s="1"/>
      <c r="J124" s="1"/>
      <c r="K124" s="1"/>
      <c r="L124" s="1"/>
      <c r="M124" s="1"/>
      <c r="N124" s="1"/>
    </row>
    <row r="125" spans="1:14" ht="15.75" customHeight="1" x14ac:dyDescent="0.25">
      <c r="A125" s="1"/>
      <c r="B125" s="1"/>
      <c r="C125" s="1"/>
      <c r="D125" s="1"/>
      <c r="E125" s="1"/>
      <c r="F125" s="1"/>
      <c r="G125" s="31"/>
      <c r="H125" s="1"/>
      <c r="I125" s="1"/>
      <c r="J125" s="1"/>
      <c r="K125" s="1"/>
      <c r="L125" s="1"/>
      <c r="M125" s="1"/>
      <c r="N125" s="1"/>
    </row>
    <row r="126" spans="1:14" ht="15.75" customHeight="1" x14ac:dyDescent="0.25">
      <c r="A126" s="1"/>
      <c r="B126" s="1"/>
      <c r="C126" s="1"/>
      <c r="D126" s="1"/>
      <c r="E126" s="1"/>
      <c r="F126" s="1"/>
      <c r="G126" s="31"/>
      <c r="H126" s="1"/>
      <c r="I126" s="1"/>
      <c r="J126" s="1"/>
      <c r="K126" s="1"/>
      <c r="L126" s="1"/>
      <c r="M126" s="1"/>
      <c r="N126" s="1"/>
    </row>
    <row r="127" spans="1:14" ht="15.75" customHeight="1" x14ac:dyDescent="0.25">
      <c r="A127" s="1"/>
      <c r="B127" s="1"/>
      <c r="C127" s="1"/>
      <c r="D127" s="1"/>
      <c r="E127" s="1"/>
      <c r="F127" s="1"/>
      <c r="G127" s="31"/>
      <c r="H127" s="1"/>
      <c r="I127" s="1"/>
      <c r="J127" s="1"/>
      <c r="K127" s="1"/>
      <c r="L127" s="1"/>
      <c r="M127" s="1"/>
      <c r="N127" s="1"/>
    </row>
    <row r="128" spans="1:14" ht="15.75" customHeight="1" x14ac:dyDescent="0.25">
      <c r="A128" s="1"/>
      <c r="B128" s="1"/>
      <c r="C128" s="1"/>
      <c r="D128" s="1"/>
      <c r="E128" s="1"/>
      <c r="F128" s="1"/>
      <c r="G128" s="31"/>
      <c r="H128" s="1"/>
      <c r="I128" s="1"/>
      <c r="J128" s="1"/>
      <c r="K128" s="1"/>
      <c r="L128" s="1"/>
      <c r="M128" s="1"/>
      <c r="N128" s="1"/>
    </row>
    <row r="129" spans="1:14" ht="15.75" customHeight="1" x14ac:dyDescent="0.25">
      <c r="A129" s="1"/>
      <c r="B129" s="1"/>
      <c r="C129" s="1"/>
      <c r="D129" s="1"/>
      <c r="E129" s="1"/>
      <c r="F129" s="1"/>
      <c r="G129" s="31"/>
      <c r="H129" s="1"/>
      <c r="I129" s="1"/>
      <c r="J129" s="1"/>
      <c r="K129" s="1"/>
      <c r="L129" s="1"/>
      <c r="M129" s="1"/>
      <c r="N129" s="1"/>
    </row>
    <row r="130" spans="1:14" ht="15.75" customHeight="1" x14ac:dyDescent="0.25">
      <c r="A130" s="1"/>
      <c r="B130" s="1"/>
      <c r="C130" s="1"/>
      <c r="D130" s="1"/>
      <c r="E130" s="1"/>
      <c r="F130" s="1"/>
      <c r="G130" s="31"/>
      <c r="H130" s="1"/>
      <c r="I130" s="1"/>
      <c r="J130" s="1"/>
      <c r="K130" s="1"/>
      <c r="L130" s="1"/>
      <c r="M130" s="1"/>
      <c r="N130" s="1"/>
    </row>
    <row r="131" spans="1:14" ht="15.75" customHeight="1" x14ac:dyDescent="0.25">
      <c r="A131" s="1"/>
      <c r="B131" s="1"/>
      <c r="C131" s="1"/>
      <c r="D131" s="1"/>
      <c r="E131" s="1"/>
      <c r="F131" s="1"/>
      <c r="G131" s="1"/>
      <c r="H131" s="1"/>
      <c r="I131" s="31"/>
      <c r="J131" s="1"/>
      <c r="K131" s="1"/>
      <c r="L131" s="31"/>
      <c r="M131" s="1"/>
      <c r="N131" s="1"/>
    </row>
    <row r="132" spans="1:14" ht="15.75" customHeight="1" x14ac:dyDescent="0.25">
      <c r="A132" s="1"/>
      <c r="B132" s="1"/>
      <c r="C132" s="1"/>
      <c r="D132" s="1"/>
      <c r="E132" s="1"/>
      <c r="F132" s="1"/>
      <c r="G132" s="1"/>
      <c r="H132" s="31"/>
      <c r="I132" s="1"/>
      <c r="J132" s="1"/>
      <c r="K132" s="31"/>
      <c r="L132" s="1"/>
      <c r="M132" s="1"/>
      <c r="N132" s="1"/>
    </row>
    <row r="133" spans="1:14" ht="15.75" customHeight="1" x14ac:dyDescent="0.25">
      <c r="A133" s="1"/>
      <c r="B133" s="1"/>
      <c r="C133" s="1"/>
      <c r="D133" s="1"/>
      <c r="E133" s="1"/>
      <c r="F133" s="1"/>
      <c r="G133" s="31"/>
      <c r="H133" s="1"/>
      <c r="I133" s="1"/>
      <c r="J133" s="31"/>
      <c r="K133" s="1"/>
      <c r="L133" s="1"/>
      <c r="M133" s="1"/>
      <c r="N133" s="1"/>
    </row>
    <row r="134" spans="1:14" ht="15.75" customHeight="1" x14ac:dyDescent="0.25">
      <c r="A134" s="1"/>
      <c r="B134" s="1"/>
      <c r="C134" s="1"/>
      <c r="D134" s="1"/>
      <c r="E134" s="1"/>
      <c r="F134" s="1"/>
      <c r="G134" s="1"/>
      <c r="H134" s="31"/>
      <c r="I134" s="1"/>
      <c r="J134" s="1"/>
      <c r="K134" s="1"/>
      <c r="L134" s="1"/>
      <c r="M134" s="1"/>
      <c r="N134" s="1"/>
    </row>
    <row r="135" spans="1:14" ht="15.75" customHeight="1" x14ac:dyDescent="0.25">
      <c r="A135" s="1"/>
      <c r="B135" s="1"/>
      <c r="C135" s="1"/>
      <c r="D135" s="1"/>
      <c r="E135" s="1"/>
      <c r="F135" s="1"/>
      <c r="G135" s="31"/>
      <c r="H135" s="1"/>
      <c r="I135" s="1"/>
      <c r="J135" s="31"/>
      <c r="K135" s="1"/>
      <c r="L135" s="1"/>
      <c r="M135" s="1"/>
      <c r="N135" s="1"/>
    </row>
    <row r="136" spans="1:14" ht="15.75" customHeight="1" x14ac:dyDescent="0.25">
      <c r="A136" s="1"/>
      <c r="B136" s="1"/>
      <c r="C136" s="1"/>
      <c r="D136" s="1"/>
      <c r="E136" s="1"/>
      <c r="F136" s="1"/>
      <c r="G136" s="1"/>
      <c r="H136" s="31"/>
      <c r="I136" s="1"/>
      <c r="J136" s="1"/>
      <c r="K136" s="1"/>
      <c r="L136" s="1"/>
      <c r="M136" s="1"/>
      <c r="N136" s="1"/>
    </row>
    <row r="137" spans="1:14" ht="15.75" customHeight="1" x14ac:dyDescent="0.25">
      <c r="A137" s="1"/>
      <c r="B137" s="1"/>
      <c r="C137" s="1"/>
      <c r="D137" s="1"/>
      <c r="E137" s="1"/>
      <c r="F137" s="1"/>
      <c r="G137" s="1"/>
      <c r="H137" s="1"/>
      <c r="I137" s="31"/>
      <c r="J137" s="1"/>
      <c r="K137" s="1"/>
      <c r="L137" s="31"/>
      <c r="M137" s="1"/>
      <c r="N137" s="1"/>
    </row>
    <row r="138" spans="1:14" ht="15.75" customHeight="1" x14ac:dyDescent="0.25">
      <c r="A138" s="1"/>
      <c r="B138" s="1"/>
      <c r="C138" s="1"/>
      <c r="D138" s="1"/>
      <c r="E138" s="1"/>
      <c r="F138" s="1"/>
      <c r="G138" s="31"/>
      <c r="H138" s="1"/>
      <c r="I138" s="1"/>
      <c r="J138" s="31"/>
      <c r="K138" s="1"/>
      <c r="L138" s="1"/>
      <c r="M138" s="1"/>
      <c r="N138" s="1"/>
    </row>
    <row r="139" spans="1:14" ht="15.75" customHeight="1" x14ac:dyDescent="0.25">
      <c r="A139" s="1"/>
      <c r="B139" s="1"/>
      <c r="C139" s="1"/>
      <c r="D139" s="1"/>
      <c r="E139" s="1"/>
      <c r="F139" s="1"/>
      <c r="G139" s="31"/>
      <c r="H139" s="1"/>
      <c r="I139" s="1"/>
      <c r="J139" s="1"/>
      <c r="K139" s="1"/>
      <c r="L139" s="1"/>
      <c r="M139" s="1"/>
      <c r="N139" s="1"/>
    </row>
    <row r="140" spans="1:14" ht="15.75" customHeight="1" x14ac:dyDescent="0.25">
      <c r="A140" s="1"/>
      <c r="B140" s="1"/>
      <c r="C140" s="1"/>
      <c r="D140" s="1"/>
      <c r="E140" s="1"/>
      <c r="F140" s="1"/>
      <c r="G140" s="31"/>
      <c r="H140" s="1"/>
      <c r="I140" s="1"/>
      <c r="J140" s="1"/>
      <c r="K140" s="1"/>
      <c r="L140" s="1"/>
      <c r="M140" s="1"/>
      <c r="N140" s="1"/>
    </row>
    <row r="141" spans="1:14" ht="15.75" customHeight="1" x14ac:dyDescent="0.25">
      <c r="A141" s="1"/>
      <c r="B141" s="1"/>
      <c r="C141" s="1"/>
      <c r="D141" s="1"/>
      <c r="E141" s="1"/>
      <c r="F141" s="1"/>
      <c r="G141" s="31"/>
      <c r="H141" s="1"/>
      <c r="I141" s="1"/>
      <c r="J141" s="1"/>
      <c r="K141" s="1"/>
      <c r="L141" s="1"/>
      <c r="M141" s="1"/>
      <c r="N141" s="1"/>
    </row>
    <row r="142" spans="1:14" ht="15.75" customHeight="1" x14ac:dyDescent="0.25">
      <c r="A142" s="1"/>
      <c r="B142" s="1"/>
      <c r="C142" s="1"/>
      <c r="D142" s="1"/>
      <c r="E142" s="1"/>
      <c r="F142" s="1"/>
      <c r="G142" s="31"/>
      <c r="H142" s="1"/>
      <c r="I142" s="1"/>
      <c r="J142" s="1"/>
      <c r="K142" s="1"/>
      <c r="L142" s="1"/>
      <c r="M142" s="1"/>
      <c r="N142" s="1"/>
    </row>
    <row r="143" spans="1:14" ht="15.75" customHeight="1" x14ac:dyDescent="0.25">
      <c r="A143" s="1"/>
      <c r="B143" s="1"/>
      <c r="C143" s="1"/>
      <c r="D143" s="1"/>
      <c r="E143" s="1"/>
      <c r="F143" s="1"/>
      <c r="G143" s="31"/>
      <c r="H143" s="1"/>
      <c r="I143" s="1"/>
      <c r="J143" s="1"/>
      <c r="K143" s="1"/>
      <c r="L143" s="1"/>
      <c r="M143" s="1"/>
      <c r="N143" s="1"/>
    </row>
    <row r="144" spans="1:14" ht="15.75" customHeight="1" x14ac:dyDescent="0.25">
      <c r="A144" s="1"/>
      <c r="B144" s="1"/>
      <c r="C144" s="1"/>
      <c r="D144" s="1"/>
      <c r="E144" s="1"/>
      <c r="F144" s="1"/>
      <c r="G144" s="31"/>
      <c r="H144" s="1"/>
      <c r="I144" s="1"/>
      <c r="J144" s="1"/>
      <c r="K144" s="1"/>
      <c r="L144" s="1"/>
      <c r="M144" s="1"/>
      <c r="N144" s="1"/>
    </row>
    <row r="145" spans="1:14" ht="15.75" customHeight="1" x14ac:dyDescent="0.25">
      <c r="A145" s="1"/>
      <c r="B145" s="1"/>
      <c r="C145" s="1"/>
      <c r="D145" s="1"/>
      <c r="E145" s="1"/>
      <c r="F145" s="1"/>
      <c r="G145" s="31"/>
      <c r="H145" s="1"/>
      <c r="I145" s="1"/>
      <c r="J145" s="31"/>
      <c r="K145" s="1"/>
      <c r="L145" s="1"/>
      <c r="M145" s="1"/>
      <c r="N145" s="1"/>
    </row>
    <row r="146" spans="1:14" ht="15.75" customHeight="1" x14ac:dyDescent="0.25">
      <c r="A146" s="1"/>
      <c r="B146" s="1"/>
      <c r="C146" s="1"/>
      <c r="D146" s="1"/>
      <c r="E146" s="1"/>
      <c r="F146" s="1"/>
      <c r="G146" s="31"/>
      <c r="H146" s="1"/>
      <c r="I146" s="1"/>
      <c r="J146" s="31"/>
      <c r="K146" s="1"/>
      <c r="L146" s="1"/>
      <c r="M146" s="1"/>
      <c r="N146" s="1"/>
    </row>
    <row r="147" spans="1:14" ht="15.75" customHeight="1" x14ac:dyDescent="0.25">
      <c r="A147" s="1"/>
      <c r="B147" s="1"/>
      <c r="C147" s="1"/>
      <c r="D147" s="1"/>
      <c r="E147" s="1"/>
      <c r="F147" s="1"/>
      <c r="G147" s="31"/>
      <c r="H147" s="1"/>
      <c r="I147" s="1"/>
      <c r="J147" s="31"/>
      <c r="K147" s="1"/>
      <c r="L147" s="1"/>
      <c r="M147" s="1"/>
      <c r="N147" s="1"/>
    </row>
    <row r="148" spans="1:14" ht="15.75" customHeight="1" x14ac:dyDescent="0.25">
      <c r="A148" s="1"/>
      <c r="B148" s="1"/>
      <c r="C148" s="1"/>
      <c r="D148" s="1"/>
      <c r="E148" s="1"/>
      <c r="F148" s="1"/>
      <c r="G148" s="31"/>
      <c r="H148" s="1"/>
      <c r="I148" s="1"/>
      <c r="J148" s="1"/>
      <c r="K148" s="1"/>
      <c r="L148" s="1"/>
      <c r="M148" s="1"/>
      <c r="N148" s="1"/>
    </row>
    <row r="149" spans="1:14" ht="15.75" customHeight="1" x14ac:dyDescent="0.25">
      <c r="A149" s="1"/>
      <c r="B149" s="1"/>
      <c r="C149" s="1"/>
      <c r="D149" s="1"/>
      <c r="E149" s="1"/>
      <c r="F149" s="1"/>
      <c r="G149" s="31"/>
      <c r="H149" s="1"/>
      <c r="I149" s="1"/>
      <c r="J149" s="1"/>
      <c r="K149" s="1"/>
      <c r="L149" s="1"/>
      <c r="M149" s="1"/>
      <c r="N149" s="1"/>
    </row>
    <row r="150" spans="1:14" ht="15.75" customHeight="1" x14ac:dyDescent="0.25">
      <c r="A150" s="1"/>
      <c r="B150" s="1"/>
      <c r="C150" s="1"/>
      <c r="D150" s="1"/>
      <c r="E150" s="1"/>
      <c r="F150" s="1"/>
      <c r="G150" s="31"/>
      <c r="H150" s="1"/>
      <c r="I150" s="1"/>
      <c r="J150" s="1"/>
      <c r="K150" s="1"/>
      <c r="L150" s="1"/>
      <c r="M150" s="1"/>
      <c r="N150" s="1"/>
    </row>
    <row r="151" spans="1:14" ht="15.75" customHeight="1" x14ac:dyDescent="0.25">
      <c r="A151" s="1"/>
      <c r="B151" s="1"/>
      <c r="C151" s="1"/>
      <c r="D151" s="1"/>
      <c r="E151" s="1"/>
      <c r="F151" s="1"/>
      <c r="G151" s="31"/>
      <c r="H151" s="1"/>
      <c r="I151" s="1"/>
      <c r="J151" s="1"/>
      <c r="K151" s="1"/>
      <c r="L151" s="1"/>
      <c r="M151" s="1"/>
      <c r="N151" s="1"/>
    </row>
    <row r="152" spans="1:14" ht="15.75" customHeight="1" x14ac:dyDescent="0.25">
      <c r="A152" s="1"/>
      <c r="B152" s="1"/>
      <c r="C152" s="1"/>
      <c r="D152" s="1"/>
      <c r="E152" s="1"/>
      <c r="F152" s="1"/>
      <c r="G152" s="31"/>
      <c r="H152" s="1"/>
      <c r="I152" s="1"/>
      <c r="J152" s="1"/>
      <c r="K152" s="1"/>
      <c r="L152" s="1"/>
      <c r="M152" s="1"/>
      <c r="N152" s="1"/>
    </row>
    <row r="153" spans="1:14" ht="15.75" customHeight="1" x14ac:dyDescent="0.25">
      <c r="A153" s="1"/>
      <c r="B153" s="1"/>
      <c r="C153" s="1"/>
      <c r="D153" s="1"/>
      <c r="E153" s="1"/>
      <c r="F153" s="1"/>
      <c r="G153" s="31"/>
      <c r="H153" s="1"/>
      <c r="I153" s="1"/>
      <c r="J153" s="1"/>
      <c r="K153" s="1"/>
      <c r="L153" s="1"/>
      <c r="M153" s="1"/>
      <c r="N153" s="1"/>
    </row>
    <row r="154" spans="1:14" ht="15.75" customHeight="1" x14ac:dyDescent="0.25">
      <c r="A154" s="1"/>
      <c r="B154" s="1"/>
      <c r="C154" s="1"/>
      <c r="D154" s="1"/>
      <c r="E154" s="1"/>
      <c r="F154" s="1"/>
      <c r="G154" s="31"/>
      <c r="H154" s="1"/>
      <c r="I154" s="1"/>
      <c r="J154" s="1"/>
      <c r="K154" s="1"/>
      <c r="L154" s="1"/>
      <c r="M154" s="1"/>
      <c r="N154" s="1"/>
    </row>
    <row r="155" spans="1:14" ht="15.75" customHeight="1" x14ac:dyDescent="0.25">
      <c r="A155" s="1"/>
      <c r="B155" s="1"/>
      <c r="C155" s="1"/>
      <c r="D155" s="1"/>
      <c r="E155" s="1"/>
      <c r="F155" s="1"/>
      <c r="G155" s="1"/>
      <c r="H155" s="1"/>
      <c r="I155" s="31"/>
      <c r="J155" s="1"/>
      <c r="K155" s="1"/>
      <c r="L155" s="31"/>
      <c r="M155" s="1"/>
      <c r="N155" s="1"/>
    </row>
    <row r="156" spans="1:14" ht="15.75" customHeight="1" x14ac:dyDescent="0.25">
      <c r="A156" s="1"/>
      <c r="B156" s="1"/>
      <c r="C156" s="1"/>
      <c r="D156" s="1"/>
      <c r="E156" s="1"/>
      <c r="F156" s="1"/>
      <c r="G156" s="1"/>
      <c r="H156" s="31"/>
      <c r="I156" s="1"/>
      <c r="J156" s="1"/>
      <c r="K156" s="31"/>
      <c r="L156" s="1"/>
      <c r="M156" s="1"/>
      <c r="N156" s="1"/>
    </row>
    <row r="157" spans="1:14" ht="15.75" customHeight="1" x14ac:dyDescent="0.25">
      <c r="A157" s="1"/>
      <c r="B157" s="1"/>
      <c r="C157" s="1"/>
      <c r="D157" s="1"/>
      <c r="E157" s="1"/>
      <c r="F157" s="1"/>
      <c r="G157" s="31"/>
      <c r="H157" s="1"/>
      <c r="I157" s="1"/>
      <c r="J157" s="31"/>
      <c r="K157" s="1"/>
      <c r="L157" s="1"/>
      <c r="M157" s="1"/>
      <c r="N157" s="1"/>
    </row>
    <row r="158" spans="1:14" ht="15.75" customHeight="1" x14ac:dyDescent="0.25">
      <c r="A158" s="1"/>
      <c r="B158" s="1"/>
      <c r="C158" s="1"/>
      <c r="D158" s="1"/>
      <c r="E158" s="1"/>
      <c r="F158" s="1"/>
      <c r="G158" s="1"/>
      <c r="H158" s="31"/>
      <c r="I158" s="1"/>
      <c r="J158" s="1"/>
      <c r="K158" s="1"/>
      <c r="L158" s="1"/>
      <c r="M158" s="1"/>
      <c r="N158" s="1"/>
    </row>
    <row r="159" spans="1:14" ht="15.75" customHeight="1" x14ac:dyDescent="0.25">
      <c r="A159" s="1"/>
      <c r="B159" s="1"/>
      <c r="C159" s="1"/>
      <c r="D159" s="1"/>
      <c r="E159" s="1"/>
      <c r="F159" s="1"/>
      <c r="G159" s="31"/>
      <c r="H159" s="1"/>
      <c r="I159" s="1"/>
      <c r="J159" s="31"/>
      <c r="K159" s="1"/>
      <c r="L159" s="1"/>
      <c r="M159" s="1"/>
      <c r="N159" s="1"/>
    </row>
    <row r="160" spans="1:14" ht="15.75" customHeight="1" x14ac:dyDescent="0.25">
      <c r="A160" s="1"/>
      <c r="B160" s="1"/>
      <c r="C160" s="1"/>
      <c r="D160" s="1"/>
      <c r="E160" s="1"/>
      <c r="F160" s="1"/>
      <c r="G160" s="1"/>
      <c r="H160" s="31"/>
      <c r="I160" s="1"/>
      <c r="J160" s="1"/>
      <c r="K160" s="1"/>
      <c r="L160" s="1"/>
      <c r="M160" s="1"/>
      <c r="N160" s="1"/>
    </row>
    <row r="161" spans="1:14" ht="15.75" customHeight="1" x14ac:dyDescent="0.25">
      <c r="A161" s="1"/>
      <c r="B161" s="1"/>
      <c r="C161" s="1"/>
      <c r="D161" s="1"/>
      <c r="E161" s="1"/>
      <c r="F161" s="1"/>
      <c r="G161" s="1"/>
      <c r="H161" s="1"/>
      <c r="I161" s="31"/>
      <c r="J161" s="1"/>
      <c r="K161" s="1"/>
      <c r="L161" s="31"/>
      <c r="M161" s="1"/>
      <c r="N161" s="1"/>
    </row>
    <row r="162" spans="1:14" ht="15.75" customHeight="1" x14ac:dyDescent="0.25">
      <c r="A162" s="1"/>
      <c r="B162" s="1"/>
      <c r="C162" s="1"/>
      <c r="D162" s="1"/>
      <c r="E162" s="1"/>
      <c r="F162" s="1"/>
      <c r="G162" s="31"/>
      <c r="H162" s="1"/>
      <c r="I162" s="1"/>
      <c r="J162" s="31"/>
      <c r="K162" s="1"/>
      <c r="L162" s="1"/>
      <c r="M162" s="1"/>
      <c r="N162" s="1"/>
    </row>
    <row r="163" spans="1:14" ht="15.75" customHeight="1" x14ac:dyDescent="0.25">
      <c r="A163" s="1"/>
      <c r="B163" s="1"/>
      <c r="C163" s="1"/>
      <c r="D163" s="1"/>
      <c r="E163" s="1"/>
      <c r="F163" s="1"/>
      <c r="G163" s="31"/>
      <c r="H163" s="1"/>
      <c r="I163" s="1"/>
      <c r="J163" s="1"/>
      <c r="K163" s="1"/>
      <c r="L163" s="1"/>
      <c r="M163" s="1"/>
      <c r="N163" s="1"/>
    </row>
    <row r="164" spans="1:14" ht="15.75" customHeight="1" x14ac:dyDescent="0.25">
      <c r="A164" s="1"/>
      <c r="B164" s="1"/>
      <c r="C164" s="1"/>
      <c r="D164" s="1"/>
      <c r="E164" s="1"/>
      <c r="F164" s="1"/>
      <c r="G164" s="31"/>
      <c r="H164" s="1"/>
      <c r="I164" s="1"/>
      <c r="J164" s="1"/>
      <c r="K164" s="1"/>
      <c r="L164" s="1"/>
      <c r="M164" s="1"/>
      <c r="N164" s="1"/>
    </row>
    <row r="165" spans="1:14" ht="15.75" customHeight="1" x14ac:dyDescent="0.25">
      <c r="A165" s="1"/>
      <c r="B165" s="1"/>
      <c r="C165" s="1"/>
      <c r="D165" s="1"/>
      <c r="E165" s="1"/>
      <c r="F165" s="1"/>
      <c r="G165" s="31"/>
      <c r="H165" s="1"/>
      <c r="I165" s="1"/>
      <c r="J165" s="1"/>
      <c r="K165" s="1"/>
      <c r="L165" s="1"/>
      <c r="M165" s="1"/>
      <c r="N165" s="1"/>
    </row>
    <row r="166" spans="1:14" ht="15.75" customHeight="1" x14ac:dyDescent="0.25">
      <c r="A166" s="1"/>
      <c r="B166" s="1"/>
      <c r="C166" s="1"/>
      <c r="D166" s="1"/>
      <c r="E166" s="1"/>
      <c r="F166" s="1"/>
      <c r="G166" s="31"/>
      <c r="H166" s="1"/>
      <c r="I166" s="1"/>
      <c r="J166" s="1"/>
      <c r="K166" s="1"/>
      <c r="L166" s="1"/>
      <c r="M166" s="1"/>
      <c r="N166" s="1"/>
    </row>
    <row r="167" spans="1:14" ht="15.75" customHeight="1" x14ac:dyDescent="0.25">
      <c r="A167" s="1"/>
      <c r="B167" s="1"/>
      <c r="C167" s="1"/>
      <c r="D167" s="1"/>
      <c r="E167" s="1"/>
      <c r="F167" s="1"/>
      <c r="G167" s="31"/>
      <c r="H167" s="1"/>
      <c r="I167" s="1"/>
      <c r="J167" s="1"/>
      <c r="K167" s="1"/>
      <c r="L167" s="1"/>
      <c r="M167" s="1"/>
      <c r="N167" s="1"/>
    </row>
    <row r="168" spans="1:14" ht="15.75" customHeight="1" x14ac:dyDescent="0.25">
      <c r="A168" s="1"/>
      <c r="B168" s="1"/>
      <c r="C168" s="1"/>
      <c r="D168" s="1"/>
      <c r="E168" s="1"/>
      <c r="F168" s="1"/>
      <c r="G168" s="31"/>
      <c r="H168" s="1"/>
      <c r="I168" s="1"/>
      <c r="J168" s="1"/>
      <c r="K168" s="1"/>
      <c r="L168" s="1"/>
      <c r="M168" s="1"/>
      <c r="N168" s="1"/>
    </row>
    <row r="169" spans="1:14" ht="15.75" customHeight="1" x14ac:dyDescent="0.25">
      <c r="A169" s="1"/>
      <c r="B169" s="1"/>
      <c r="C169" s="1"/>
      <c r="D169" s="1"/>
      <c r="E169" s="1"/>
      <c r="F169" s="1"/>
      <c r="G169" s="31"/>
      <c r="H169" s="1"/>
      <c r="I169" s="1"/>
      <c r="J169" s="31"/>
      <c r="K169" s="1"/>
      <c r="L169" s="1"/>
      <c r="M169" s="1"/>
      <c r="N169" s="1"/>
    </row>
    <row r="170" spans="1:14" ht="15.75" customHeight="1" x14ac:dyDescent="0.25">
      <c r="A170" s="1"/>
      <c r="B170" s="1"/>
      <c r="C170" s="1"/>
      <c r="D170" s="1"/>
      <c r="E170" s="1"/>
      <c r="F170" s="1"/>
      <c r="G170" s="31"/>
      <c r="H170" s="1"/>
      <c r="I170" s="1"/>
      <c r="J170" s="31"/>
      <c r="K170" s="1"/>
      <c r="L170" s="1"/>
      <c r="M170" s="1"/>
      <c r="N170" s="1"/>
    </row>
    <row r="171" spans="1:14" ht="15.75" customHeight="1" x14ac:dyDescent="0.25">
      <c r="A171" s="1"/>
      <c r="B171" s="1"/>
      <c r="C171" s="1"/>
      <c r="D171" s="1"/>
      <c r="E171" s="1"/>
      <c r="F171" s="1"/>
      <c r="G171" s="31"/>
      <c r="H171" s="1"/>
      <c r="I171" s="1"/>
      <c r="J171" s="31"/>
      <c r="K171" s="1"/>
      <c r="L171" s="1"/>
      <c r="M171" s="1"/>
      <c r="N171" s="1"/>
    </row>
    <row r="172" spans="1:14" ht="15.75" customHeight="1" x14ac:dyDescent="0.25">
      <c r="A172" s="1"/>
      <c r="B172" s="1"/>
      <c r="C172" s="1"/>
      <c r="D172" s="1"/>
      <c r="E172" s="1"/>
      <c r="F172" s="1"/>
      <c r="G172" s="31"/>
      <c r="H172" s="1"/>
      <c r="I172" s="1"/>
      <c r="J172" s="1"/>
      <c r="K172" s="1"/>
      <c r="L172" s="1"/>
      <c r="M172" s="1"/>
      <c r="N172" s="1"/>
    </row>
    <row r="173" spans="1:14" ht="15.75" customHeight="1" x14ac:dyDescent="0.25">
      <c r="A173" s="1"/>
      <c r="B173" s="1"/>
      <c r="C173" s="1"/>
      <c r="D173" s="1"/>
      <c r="E173" s="1"/>
      <c r="F173" s="1"/>
      <c r="G173" s="31"/>
      <c r="H173" s="1"/>
      <c r="I173" s="1"/>
      <c r="J173" s="1"/>
      <c r="K173" s="1"/>
      <c r="L173" s="1"/>
      <c r="M173" s="1"/>
      <c r="N173" s="1"/>
    </row>
    <row r="174" spans="1:14" ht="15.75" customHeight="1" x14ac:dyDescent="0.25">
      <c r="A174" s="1"/>
      <c r="B174" s="1"/>
      <c r="C174" s="1"/>
      <c r="D174" s="1"/>
      <c r="E174" s="1"/>
      <c r="F174" s="1"/>
      <c r="G174" s="31"/>
      <c r="H174" s="1"/>
      <c r="I174" s="1"/>
      <c r="J174" s="1"/>
      <c r="K174" s="1"/>
      <c r="L174" s="1"/>
      <c r="M174" s="1"/>
      <c r="N174" s="1"/>
    </row>
    <row r="175" spans="1:14" ht="15.75" customHeight="1" x14ac:dyDescent="0.25">
      <c r="A175" s="1"/>
      <c r="B175" s="1"/>
      <c r="C175" s="1"/>
      <c r="D175" s="1"/>
      <c r="E175" s="1"/>
      <c r="F175" s="1"/>
      <c r="G175" s="31"/>
      <c r="H175" s="1"/>
      <c r="I175" s="1"/>
      <c r="J175" s="1"/>
      <c r="K175" s="1"/>
      <c r="L175" s="1"/>
      <c r="M175" s="1"/>
      <c r="N175" s="1"/>
    </row>
    <row r="176" spans="1:14" ht="15.75" customHeight="1" x14ac:dyDescent="0.25">
      <c r="A176" s="1"/>
      <c r="B176" s="1"/>
      <c r="C176" s="1"/>
      <c r="D176" s="1"/>
      <c r="E176" s="1"/>
      <c r="F176" s="1"/>
      <c r="G176" s="31"/>
      <c r="H176" s="1"/>
      <c r="I176" s="1"/>
      <c r="J176" s="1"/>
      <c r="K176" s="1"/>
      <c r="L176" s="1"/>
      <c r="M176" s="1"/>
      <c r="N176" s="1"/>
    </row>
    <row r="177" spans="1:14" ht="15.75" customHeight="1" x14ac:dyDescent="0.25">
      <c r="A177" s="1"/>
      <c r="B177" s="1"/>
      <c r="C177" s="1"/>
      <c r="D177" s="1"/>
      <c r="E177" s="1"/>
      <c r="F177" s="1"/>
      <c r="G177" s="31"/>
      <c r="H177" s="1"/>
      <c r="I177" s="1"/>
      <c r="J177" s="1"/>
      <c r="K177" s="1"/>
      <c r="L177" s="1"/>
      <c r="M177" s="1"/>
      <c r="N177" s="1"/>
    </row>
    <row r="178" spans="1:14" ht="15.75" customHeight="1" x14ac:dyDescent="0.25">
      <c r="A178" s="1"/>
      <c r="B178" s="1"/>
      <c r="C178" s="1"/>
      <c r="D178" s="1"/>
      <c r="E178" s="1"/>
      <c r="F178" s="1"/>
      <c r="G178" s="31"/>
      <c r="H178" s="1"/>
      <c r="I178" s="1"/>
      <c r="J178" s="1"/>
      <c r="K178" s="1"/>
      <c r="L178" s="1"/>
      <c r="M178" s="1"/>
      <c r="N178" s="1"/>
    </row>
    <row r="179" spans="1:14" ht="15.75" customHeight="1" x14ac:dyDescent="0.25">
      <c r="A179" s="1"/>
      <c r="B179" s="1"/>
      <c r="C179" s="1"/>
      <c r="D179" s="1"/>
      <c r="E179" s="1"/>
      <c r="F179" s="1"/>
      <c r="G179" s="1"/>
      <c r="H179" s="1"/>
      <c r="I179" s="31"/>
      <c r="J179" s="1"/>
      <c r="K179" s="1"/>
      <c r="L179" s="31"/>
      <c r="M179" s="1"/>
      <c r="N179" s="1"/>
    </row>
    <row r="180" spans="1:14" ht="15.75" customHeight="1" x14ac:dyDescent="0.25">
      <c r="A180" s="1"/>
      <c r="B180" s="1"/>
      <c r="C180" s="1"/>
      <c r="D180" s="1"/>
      <c r="E180" s="1"/>
      <c r="F180" s="1"/>
      <c r="G180" s="1"/>
      <c r="H180" s="31"/>
      <c r="I180" s="1"/>
      <c r="J180" s="1"/>
      <c r="K180" s="31"/>
      <c r="L180" s="1"/>
      <c r="M180" s="1"/>
      <c r="N180" s="1"/>
    </row>
    <row r="181" spans="1:14" ht="15.75" customHeight="1" x14ac:dyDescent="0.25">
      <c r="A181" s="1"/>
      <c r="B181" s="1"/>
      <c r="C181" s="1"/>
      <c r="D181" s="1"/>
      <c r="E181" s="1"/>
      <c r="F181" s="1"/>
      <c r="G181" s="31"/>
      <c r="H181" s="1"/>
      <c r="I181" s="1"/>
      <c r="J181" s="31"/>
      <c r="K181" s="1"/>
      <c r="L181" s="1"/>
      <c r="M181" s="1"/>
      <c r="N181" s="1"/>
    </row>
    <row r="182" spans="1:14" ht="15.75" customHeight="1" x14ac:dyDescent="0.25">
      <c r="A182" s="1"/>
      <c r="B182" s="1"/>
      <c r="C182" s="1"/>
      <c r="D182" s="1"/>
      <c r="E182" s="1"/>
      <c r="F182" s="1"/>
      <c r="G182" s="1"/>
      <c r="H182" s="31"/>
      <c r="I182" s="1"/>
      <c r="J182" s="1"/>
      <c r="K182" s="1"/>
      <c r="L182" s="1"/>
      <c r="M182" s="1"/>
      <c r="N182" s="1"/>
    </row>
    <row r="183" spans="1:14" ht="15.75" customHeight="1" x14ac:dyDescent="0.25">
      <c r="A183" s="1"/>
      <c r="B183" s="1"/>
      <c r="C183" s="1"/>
      <c r="D183" s="1"/>
      <c r="E183" s="1"/>
      <c r="F183" s="1"/>
      <c r="G183" s="31"/>
      <c r="H183" s="1"/>
      <c r="I183" s="1"/>
      <c r="J183" s="31"/>
      <c r="K183" s="1"/>
      <c r="L183" s="1"/>
      <c r="M183" s="1"/>
      <c r="N183" s="1"/>
    </row>
    <row r="184" spans="1:14" ht="15.75" customHeight="1" x14ac:dyDescent="0.25">
      <c r="A184" s="1"/>
      <c r="B184" s="1"/>
      <c r="C184" s="1"/>
      <c r="D184" s="1"/>
      <c r="E184" s="1"/>
      <c r="F184" s="1"/>
      <c r="G184" s="1"/>
      <c r="H184" s="31"/>
      <c r="I184" s="1"/>
      <c r="J184" s="1"/>
      <c r="K184" s="1"/>
      <c r="L184" s="1"/>
      <c r="M184" s="1"/>
      <c r="N184" s="1"/>
    </row>
    <row r="185" spans="1:14" ht="15.75" customHeight="1" x14ac:dyDescent="0.25">
      <c r="A185" s="1"/>
      <c r="B185" s="1"/>
      <c r="C185" s="1"/>
      <c r="D185" s="1"/>
      <c r="E185" s="1"/>
      <c r="F185" s="1"/>
      <c r="G185" s="1"/>
      <c r="H185" s="1"/>
      <c r="I185" s="31"/>
      <c r="J185" s="1"/>
      <c r="K185" s="1"/>
      <c r="L185" s="31"/>
      <c r="M185" s="1"/>
      <c r="N185" s="1"/>
    </row>
    <row r="186" spans="1:14" ht="15.75" customHeight="1" x14ac:dyDescent="0.25">
      <c r="A186" s="1"/>
      <c r="B186" s="1"/>
      <c r="C186" s="1"/>
      <c r="D186" s="1"/>
      <c r="E186" s="1"/>
      <c r="F186" s="1"/>
      <c r="G186" s="31"/>
      <c r="H186" s="1"/>
      <c r="I186" s="1"/>
      <c r="J186" s="31"/>
      <c r="K186" s="1"/>
      <c r="L186" s="1"/>
      <c r="M186" s="1"/>
      <c r="N186" s="1"/>
    </row>
    <row r="187" spans="1:14" ht="15.75" customHeight="1" x14ac:dyDescent="0.25">
      <c r="A187" s="1"/>
      <c r="B187" s="1"/>
      <c r="C187" s="1"/>
      <c r="D187" s="1"/>
      <c r="E187" s="1"/>
      <c r="F187" s="1"/>
      <c r="G187" s="31"/>
      <c r="H187" s="1"/>
      <c r="I187" s="1"/>
      <c r="J187" s="1"/>
      <c r="K187" s="1"/>
      <c r="L187" s="1"/>
      <c r="M187" s="1"/>
      <c r="N187" s="1"/>
    </row>
    <row r="188" spans="1:14" ht="15.75" customHeight="1" x14ac:dyDescent="0.25">
      <c r="A188" s="1"/>
      <c r="B188" s="1"/>
      <c r="C188" s="1"/>
      <c r="D188" s="1"/>
      <c r="E188" s="1"/>
      <c r="F188" s="1"/>
      <c r="G188" s="31"/>
      <c r="H188" s="1"/>
      <c r="I188" s="1"/>
      <c r="J188" s="1"/>
      <c r="K188" s="1"/>
      <c r="L188" s="1"/>
      <c r="M188" s="1"/>
      <c r="N188" s="1"/>
    </row>
    <row r="189" spans="1:14" ht="15.75" customHeight="1" x14ac:dyDescent="0.25">
      <c r="A189" s="1"/>
      <c r="B189" s="1"/>
      <c r="C189" s="1"/>
      <c r="D189" s="1"/>
      <c r="E189" s="1"/>
      <c r="F189" s="1"/>
      <c r="G189" s="31"/>
      <c r="H189" s="1"/>
      <c r="I189" s="1"/>
      <c r="J189" s="1"/>
      <c r="K189" s="1"/>
      <c r="L189" s="1"/>
      <c r="M189" s="1"/>
      <c r="N189" s="1"/>
    </row>
    <row r="190" spans="1:14" ht="15.75" customHeight="1" x14ac:dyDescent="0.25">
      <c r="A190" s="1"/>
      <c r="B190" s="1"/>
      <c r="C190" s="1"/>
      <c r="D190" s="1"/>
      <c r="E190" s="1"/>
      <c r="F190" s="1"/>
      <c r="G190" s="31"/>
      <c r="H190" s="1"/>
      <c r="I190" s="1"/>
      <c r="J190" s="1"/>
      <c r="K190" s="1"/>
      <c r="L190" s="1"/>
      <c r="M190" s="1"/>
      <c r="N190" s="1"/>
    </row>
    <row r="191" spans="1:14" ht="15.75" customHeight="1" x14ac:dyDescent="0.25">
      <c r="A191" s="1"/>
      <c r="B191" s="1"/>
      <c r="C191" s="1"/>
      <c r="D191" s="1"/>
      <c r="E191" s="1"/>
      <c r="F191" s="1"/>
      <c r="G191" s="31"/>
      <c r="H191" s="1"/>
      <c r="I191" s="1"/>
      <c r="J191" s="1"/>
      <c r="K191" s="1"/>
      <c r="L191" s="1"/>
      <c r="M191" s="1"/>
      <c r="N191" s="1"/>
    </row>
    <row r="192" spans="1:14" ht="15.75" customHeight="1" x14ac:dyDescent="0.25">
      <c r="A192" s="1"/>
      <c r="B192" s="1"/>
      <c r="C192" s="1"/>
      <c r="D192" s="1"/>
      <c r="E192" s="1"/>
      <c r="F192" s="1"/>
      <c r="G192" s="31"/>
      <c r="H192" s="1"/>
      <c r="I192" s="1"/>
      <c r="J192" s="1"/>
      <c r="K192" s="1"/>
      <c r="L192" s="1"/>
      <c r="M192" s="1"/>
      <c r="N192" s="1"/>
    </row>
    <row r="193" spans="1:14" ht="15.75" customHeight="1" x14ac:dyDescent="0.25">
      <c r="A193" s="1"/>
      <c r="B193" s="1"/>
      <c r="C193" s="1"/>
      <c r="D193" s="1"/>
      <c r="E193" s="1"/>
      <c r="F193" s="1"/>
      <c r="G193" s="31"/>
      <c r="H193" s="1"/>
      <c r="I193" s="1"/>
      <c r="J193" s="31"/>
      <c r="K193" s="1"/>
      <c r="L193" s="1"/>
      <c r="M193" s="1"/>
      <c r="N193" s="1"/>
    </row>
    <row r="194" spans="1:14" ht="15.75" customHeight="1" x14ac:dyDescent="0.25">
      <c r="A194" s="1"/>
      <c r="B194" s="1"/>
      <c r="C194" s="1"/>
      <c r="D194" s="1"/>
      <c r="E194" s="1"/>
      <c r="F194" s="1"/>
      <c r="G194" s="31"/>
      <c r="H194" s="1"/>
      <c r="I194" s="1"/>
      <c r="J194" s="31"/>
      <c r="K194" s="1"/>
      <c r="L194" s="1"/>
      <c r="M194" s="1"/>
      <c r="N194" s="1"/>
    </row>
    <row r="195" spans="1:14" ht="15.75" customHeight="1" x14ac:dyDescent="0.25">
      <c r="A195" s="1"/>
      <c r="B195" s="1"/>
      <c r="C195" s="1"/>
      <c r="D195" s="1"/>
      <c r="E195" s="1"/>
      <c r="F195" s="1"/>
      <c r="G195" s="31"/>
      <c r="H195" s="1"/>
      <c r="I195" s="1"/>
      <c r="J195" s="31"/>
      <c r="K195" s="1"/>
      <c r="L195" s="1"/>
      <c r="M195" s="1"/>
      <c r="N195" s="1"/>
    </row>
    <row r="196" spans="1:14" ht="15.75" customHeight="1" x14ac:dyDescent="0.25">
      <c r="A196" s="1"/>
      <c r="B196" s="1"/>
      <c r="C196" s="1"/>
      <c r="D196" s="1"/>
      <c r="E196" s="1"/>
      <c r="F196" s="1"/>
      <c r="G196" s="31"/>
      <c r="H196" s="1"/>
      <c r="I196" s="1"/>
      <c r="J196" s="1"/>
      <c r="K196" s="1"/>
      <c r="L196" s="1"/>
      <c r="M196" s="1"/>
      <c r="N196" s="1"/>
    </row>
    <row r="197" spans="1:14" ht="15.75" customHeight="1" x14ac:dyDescent="0.25">
      <c r="A197" s="1"/>
      <c r="B197" s="1"/>
      <c r="C197" s="1"/>
      <c r="D197" s="1"/>
      <c r="E197" s="1"/>
      <c r="F197" s="1"/>
      <c r="G197" s="31"/>
      <c r="H197" s="1"/>
      <c r="I197" s="1"/>
      <c r="J197" s="1"/>
      <c r="K197" s="1"/>
      <c r="L197" s="1"/>
      <c r="M197" s="1"/>
      <c r="N197" s="1"/>
    </row>
    <row r="198" spans="1:14" ht="15.75" customHeight="1" x14ac:dyDescent="0.25">
      <c r="A198" s="1"/>
      <c r="B198" s="1"/>
      <c r="C198" s="1"/>
      <c r="D198" s="1"/>
      <c r="E198" s="1"/>
      <c r="F198" s="1"/>
      <c r="G198" s="31"/>
      <c r="H198" s="1"/>
      <c r="I198" s="1"/>
      <c r="J198" s="1"/>
      <c r="K198" s="1"/>
      <c r="L198" s="1"/>
      <c r="M198" s="1"/>
      <c r="N198" s="1"/>
    </row>
    <row r="199" spans="1:14" ht="15.75" customHeight="1" x14ac:dyDescent="0.25">
      <c r="A199" s="1"/>
      <c r="B199" s="1"/>
      <c r="C199" s="1"/>
      <c r="D199" s="1"/>
      <c r="E199" s="1"/>
      <c r="F199" s="1"/>
      <c r="G199" s="31"/>
      <c r="H199" s="1"/>
      <c r="I199" s="1"/>
      <c r="J199" s="1"/>
      <c r="K199" s="1"/>
      <c r="L199" s="1"/>
      <c r="M199" s="1"/>
      <c r="N199" s="1"/>
    </row>
    <row r="200" spans="1:14" ht="15.75" customHeight="1" x14ac:dyDescent="0.25">
      <c r="A200" s="1"/>
      <c r="B200" s="1"/>
      <c r="C200" s="1"/>
      <c r="D200" s="1"/>
      <c r="E200" s="1"/>
      <c r="F200" s="1"/>
      <c r="G200" s="31"/>
      <c r="H200" s="1"/>
      <c r="I200" s="1"/>
      <c r="J200" s="1"/>
      <c r="K200" s="1"/>
      <c r="L200" s="1"/>
      <c r="M200" s="1"/>
      <c r="N200" s="1"/>
    </row>
    <row r="201" spans="1:14" ht="15.75" customHeight="1" x14ac:dyDescent="0.25">
      <c r="A201" s="1"/>
      <c r="B201" s="1"/>
      <c r="C201" s="1"/>
      <c r="D201" s="1"/>
      <c r="E201" s="1"/>
      <c r="F201" s="1"/>
      <c r="G201" s="31"/>
      <c r="H201" s="1"/>
      <c r="I201" s="1"/>
      <c r="J201" s="1"/>
      <c r="K201" s="1"/>
      <c r="L201" s="1"/>
      <c r="M201" s="1"/>
      <c r="N201" s="1"/>
    </row>
    <row r="202" spans="1:14" ht="15.75" customHeight="1" x14ac:dyDescent="0.25">
      <c r="A202" s="1"/>
      <c r="B202" s="1"/>
      <c r="C202" s="1"/>
      <c r="D202" s="1"/>
      <c r="E202" s="1"/>
      <c r="F202" s="1"/>
      <c r="G202" s="31"/>
      <c r="H202" s="1"/>
      <c r="I202" s="1"/>
      <c r="J202" s="1"/>
      <c r="K202" s="1"/>
      <c r="L202" s="1"/>
      <c r="M202" s="1"/>
      <c r="N202" s="1"/>
    </row>
    <row r="203" spans="1:14" ht="15.75" customHeight="1" x14ac:dyDescent="0.25">
      <c r="A203" s="1"/>
      <c r="B203" s="1"/>
      <c r="C203" s="1"/>
      <c r="D203" s="1"/>
      <c r="E203" s="1"/>
      <c r="F203" s="1"/>
      <c r="G203" s="1"/>
      <c r="H203" s="1"/>
      <c r="I203" s="31"/>
      <c r="J203" s="1"/>
      <c r="K203" s="1"/>
      <c r="L203" s="31"/>
      <c r="M203" s="1"/>
      <c r="N203" s="1"/>
    </row>
    <row r="204" spans="1:14" ht="15.75" customHeight="1" x14ac:dyDescent="0.25">
      <c r="A204" s="1"/>
      <c r="B204" s="1"/>
      <c r="C204" s="1"/>
      <c r="D204" s="1"/>
      <c r="E204" s="1"/>
      <c r="F204" s="1"/>
      <c r="G204" s="1"/>
      <c r="H204" s="31"/>
      <c r="I204" s="1"/>
      <c r="J204" s="1"/>
      <c r="K204" s="31"/>
      <c r="L204" s="1"/>
      <c r="M204" s="1"/>
      <c r="N204" s="1"/>
    </row>
    <row r="205" spans="1:14" ht="15.75" customHeight="1" x14ac:dyDescent="0.25">
      <c r="A205" s="1"/>
      <c r="B205" s="1"/>
      <c r="C205" s="1"/>
      <c r="D205" s="1"/>
      <c r="E205" s="1"/>
      <c r="F205" s="1"/>
      <c r="G205" s="31"/>
      <c r="H205" s="1"/>
      <c r="I205" s="1"/>
      <c r="J205" s="31"/>
      <c r="K205" s="1"/>
      <c r="L205" s="1"/>
      <c r="M205" s="1"/>
      <c r="N205" s="1"/>
    </row>
    <row r="206" spans="1:14" ht="15.75" customHeight="1" x14ac:dyDescent="0.25">
      <c r="A206" s="1"/>
      <c r="B206" s="1"/>
      <c r="C206" s="1"/>
      <c r="D206" s="1"/>
      <c r="E206" s="1"/>
      <c r="F206" s="1"/>
      <c r="G206" s="1"/>
      <c r="H206" s="31"/>
      <c r="I206" s="1"/>
      <c r="J206" s="1"/>
      <c r="K206" s="1"/>
      <c r="L206" s="1"/>
      <c r="M206" s="1"/>
      <c r="N206" s="1"/>
    </row>
    <row r="207" spans="1:14" ht="15.75" customHeight="1" x14ac:dyDescent="0.25">
      <c r="A207" s="1"/>
      <c r="B207" s="1"/>
      <c r="C207" s="1"/>
      <c r="D207" s="1"/>
      <c r="E207" s="1"/>
      <c r="F207" s="1"/>
      <c r="G207" s="31"/>
      <c r="H207" s="1"/>
      <c r="I207" s="1"/>
      <c r="J207" s="31"/>
      <c r="K207" s="1"/>
      <c r="L207" s="1"/>
      <c r="M207" s="1"/>
      <c r="N207" s="1"/>
    </row>
    <row r="208" spans="1:14" ht="15.75" customHeight="1" x14ac:dyDescent="0.25">
      <c r="A208" s="1"/>
      <c r="B208" s="1"/>
      <c r="C208" s="1"/>
      <c r="D208" s="1"/>
      <c r="E208" s="1"/>
      <c r="F208" s="1"/>
      <c r="G208" s="1"/>
      <c r="H208" s="31"/>
      <c r="I208" s="1"/>
      <c r="J208" s="1"/>
      <c r="K208" s="1"/>
      <c r="L208" s="1"/>
      <c r="M208" s="1"/>
      <c r="N208" s="1"/>
    </row>
    <row r="209" spans="1:14" ht="15.75" customHeight="1" x14ac:dyDescent="0.25">
      <c r="A209" s="1"/>
      <c r="B209" s="1"/>
      <c r="C209" s="1"/>
      <c r="D209" s="1"/>
      <c r="E209" s="1"/>
      <c r="F209" s="1"/>
      <c r="G209" s="1"/>
      <c r="H209" s="1"/>
      <c r="I209" s="31"/>
      <c r="J209" s="1"/>
      <c r="K209" s="1"/>
      <c r="L209" s="31"/>
      <c r="M209" s="1"/>
      <c r="N209" s="1"/>
    </row>
    <row r="210" spans="1:14" ht="15.75" customHeight="1" x14ac:dyDescent="0.25">
      <c r="A210" s="1"/>
      <c r="B210" s="1"/>
      <c r="C210" s="1"/>
      <c r="D210" s="1"/>
      <c r="E210" s="1"/>
      <c r="F210" s="1"/>
      <c r="G210" s="31"/>
      <c r="H210" s="1"/>
      <c r="I210" s="1"/>
      <c r="J210" s="31"/>
      <c r="K210" s="1"/>
      <c r="L210" s="1"/>
      <c r="M210" s="1"/>
      <c r="N210" s="1"/>
    </row>
    <row r="211" spans="1:14" ht="15.75" customHeight="1" x14ac:dyDescent="0.25">
      <c r="A211" s="1"/>
      <c r="B211" s="1"/>
      <c r="C211" s="1"/>
      <c r="D211" s="1"/>
      <c r="E211" s="1"/>
      <c r="F211" s="1"/>
      <c r="G211" s="31"/>
      <c r="H211" s="1"/>
      <c r="I211" s="1"/>
      <c r="J211" s="1"/>
      <c r="K211" s="1"/>
      <c r="L211" s="1"/>
      <c r="M211" s="1"/>
      <c r="N211" s="1"/>
    </row>
    <row r="212" spans="1:14" ht="15.75" customHeight="1" x14ac:dyDescent="0.25">
      <c r="A212" s="1"/>
      <c r="B212" s="1"/>
      <c r="C212" s="1"/>
      <c r="D212" s="1"/>
      <c r="E212" s="1"/>
      <c r="F212" s="1"/>
      <c r="G212" s="31"/>
      <c r="H212" s="1"/>
      <c r="I212" s="1"/>
      <c r="J212" s="1"/>
      <c r="K212" s="1"/>
      <c r="L212" s="1"/>
      <c r="M212" s="1"/>
      <c r="N212" s="1"/>
    </row>
    <row r="213" spans="1:14" ht="15.75" customHeight="1" x14ac:dyDescent="0.25">
      <c r="A213" s="1"/>
      <c r="B213" s="1"/>
      <c r="C213" s="1"/>
      <c r="D213" s="1"/>
      <c r="E213" s="1"/>
      <c r="F213" s="1"/>
      <c r="G213" s="31"/>
      <c r="H213" s="1"/>
      <c r="I213" s="1"/>
      <c r="J213" s="1"/>
      <c r="K213" s="1"/>
      <c r="L213" s="1"/>
      <c r="M213" s="1"/>
      <c r="N213" s="1"/>
    </row>
    <row r="214" spans="1:14" ht="15.75" customHeight="1" x14ac:dyDescent="0.25">
      <c r="A214" s="1"/>
      <c r="B214" s="1"/>
      <c r="C214" s="1"/>
      <c r="D214" s="1"/>
      <c r="E214" s="1"/>
      <c r="F214" s="1"/>
      <c r="G214" s="31"/>
      <c r="H214" s="1"/>
      <c r="I214" s="1"/>
      <c r="J214" s="1"/>
      <c r="K214" s="1"/>
      <c r="L214" s="1"/>
      <c r="M214" s="1"/>
      <c r="N214" s="1"/>
    </row>
    <row r="215" spans="1:14" ht="15.75" customHeight="1" x14ac:dyDescent="0.25">
      <c r="A215" s="1"/>
      <c r="B215" s="1"/>
      <c r="C215" s="1"/>
      <c r="D215" s="1"/>
      <c r="E215" s="1"/>
      <c r="F215" s="1"/>
      <c r="G215" s="31"/>
      <c r="H215" s="1"/>
      <c r="I215" s="1"/>
      <c r="J215" s="1"/>
      <c r="K215" s="1"/>
      <c r="L215" s="1"/>
      <c r="M215" s="1"/>
      <c r="N215" s="1"/>
    </row>
    <row r="216" spans="1:14" ht="15.75" customHeight="1" x14ac:dyDescent="0.25">
      <c r="A216" s="1"/>
      <c r="B216" s="1"/>
      <c r="C216" s="1"/>
      <c r="D216" s="1"/>
      <c r="E216" s="1"/>
      <c r="F216" s="1"/>
      <c r="G216" s="31"/>
      <c r="H216" s="1"/>
      <c r="I216" s="1"/>
      <c r="J216" s="1"/>
      <c r="K216" s="1"/>
      <c r="L216" s="1"/>
      <c r="M216" s="1"/>
      <c r="N216" s="1"/>
    </row>
    <row r="217" spans="1:14" ht="15.75" customHeight="1" x14ac:dyDescent="0.25">
      <c r="A217" s="1"/>
      <c r="B217" s="1"/>
      <c r="C217" s="1"/>
      <c r="D217" s="1"/>
      <c r="E217" s="1"/>
      <c r="F217" s="1"/>
      <c r="G217" s="31"/>
      <c r="H217" s="1"/>
      <c r="I217" s="1"/>
      <c r="J217" s="31"/>
      <c r="K217" s="1"/>
      <c r="L217" s="1"/>
      <c r="M217" s="1"/>
      <c r="N217" s="1"/>
    </row>
    <row r="218" spans="1:14" ht="15.75" customHeight="1" x14ac:dyDescent="0.25">
      <c r="A218" s="1"/>
      <c r="B218" s="1"/>
      <c r="C218" s="1"/>
      <c r="D218" s="1"/>
      <c r="E218" s="1"/>
      <c r="F218" s="1"/>
      <c r="G218" s="31"/>
      <c r="H218" s="1"/>
      <c r="I218" s="1"/>
      <c r="J218" s="31"/>
      <c r="K218" s="1"/>
      <c r="L218" s="1"/>
      <c r="M218" s="1"/>
      <c r="N218" s="1"/>
    </row>
    <row r="219" spans="1:14" ht="15.75" customHeight="1" x14ac:dyDescent="0.25">
      <c r="A219" s="1"/>
      <c r="B219" s="1"/>
      <c r="C219" s="1"/>
      <c r="D219" s="1"/>
      <c r="E219" s="1"/>
      <c r="F219" s="1"/>
      <c r="G219" s="31"/>
      <c r="H219" s="1"/>
      <c r="I219" s="1"/>
      <c r="J219" s="31"/>
      <c r="K219" s="1"/>
      <c r="L219" s="1"/>
      <c r="M219" s="1"/>
      <c r="N219" s="1"/>
    </row>
    <row r="220" spans="1:14" ht="15.75" customHeight="1" x14ac:dyDescent="0.25">
      <c r="A220" s="1"/>
      <c r="B220" s="1"/>
      <c r="C220" s="1"/>
      <c r="D220" s="1"/>
      <c r="E220" s="1"/>
      <c r="F220" s="1"/>
      <c r="G220" s="31"/>
      <c r="H220" s="1"/>
      <c r="I220" s="1"/>
      <c r="J220" s="1"/>
      <c r="K220" s="1"/>
      <c r="L220" s="1"/>
      <c r="M220" s="1"/>
      <c r="N220" s="1"/>
    </row>
    <row r="221" spans="1:14" ht="15.75" customHeight="1" x14ac:dyDescent="0.25">
      <c r="A221" s="1"/>
      <c r="B221" s="1"/>
      <c r="C221" s="1"/>
      <c r="D221" s="1"/>
      <c r="E221" s="1"/>
      <c r="F221" s="1"/>
      <c r="G221" s="31"/>
      <c r="H221" s="1"/>
      <c r="I221" s="1"/>
      <c r="J221" s="1"/>
      <c r="K221" s="1"/>
      <c r="L221" s="1"/>
      <c r="M221" s="1"/>
      <c r="N221" s="1"/>
    </row>
    <row r="222" spans="1:14" ht="15.75" customHeight="1" x14ac:dyDescent="0.25">
      <c r="A222" s="1"/>
      <c r="B222" s="1"/>
      <c r="C222" s="1"/>
      <c r="D222" s="1"/>
      <c r="E222" s="1"/>
      <c r="F222" s="1"/>
      <c r="G222" s="31"/>
      <c r="H222" s="1"/>
      <c r="I222" s="1"/>
      <c r="J222" s="1"/>
      <c r="K222" s="1"/>
      <c r="L222" s="1"/>
      <c r="M222" s="1"/>
      <c r="N222" s="1"/>
    </row>
    <row r="223" spans="1:14" ht="15.75" customHeight="1" x14ac:dyDescent="0.25">
      <c r="A223" s="1"/>
      <c r="B223" s="1"/>
      <c r="C223" s="1"/>
      <c r="D223" s="1"/>
      <c r="E223" s="1"/>
      <c r="F223" s="1"/>
      <c r="G223" s="31"/>
      <c r="H223" s="1"/>
      <c r="I223" s="1"/>
      <c r="J223" s="1"/>
      <c r="K223" s="1"/>
      <c r="L223" s="1"/>
      <c r="M223" s="1"/>
      <c r="N223" s="1"/>
    </row>
    <row r="224" spans="1:14" ht="15.75" customHeight="1" x14ac:dyDescent="0.25">
      <c r="A224" s="1"/>
      <c r="B224" s="1"/>
      <c r="C224" s="1"/>
      <c r="D224" s="1"/>
      <c r="E224" s="1"/>
      <c r="F224" s="1"/>
      <c r="G224" s="31"/>
      <c r="H224" s="1"/>
      <c r="I224" s="1"/>
      <c r="J224" s="1"/>
      <c r="K224" s="1"/>
      <c r="L224" s="1"/>
      <c r="M224" s="1"/>
      <c r="N224" s="1"/>
    </row>
    <row r="225" spans="1:14" ht="15.75" customHeight="1" x14ac:dyDescent="0.25">
      <c r="A225" s="1"/>
      <c r="B225" s="1"/>
      <c r="C225" s="1"/>
      <c r="D225" s="1"/>
      <c r="E225" s="1"/>
      <c r="F225" s="1"/>
      <c r="G225" s="31"/>
      <c r="H225" s="1"/>
      <c r="I225" s="1"/>
      <c r="J225" s="1"/>
      <c r="K225" s="1"/>
      <c r="L225" s="1"/>
      <c r="M225" s="1"/>
      <c r="N225" s="1"/>
    </row>
    <row r="226" spans="1:14" ht="15.75" customHeight="1" x14ac:dyDescent="0.25">
      <c r="A226" s="1"/>
      <c r="B226" s="1"/>
      <c r="C226" s="1"/>
      <c r="D226" s="1"/>
      <c r="E226" s="1"/>
      <c r="F226" s="1"/>
      <c r="G226" s="31"/>
      <c r="H226" s="1"/>
      <c r="I226" s="1"/>
      <c r="J226" s="1"/>
      <c r="K226" s="1"/>
      <c r="L226" s="1"/>
      <c r="M226" s="1"/>
      <c r="N226" s="1"/>
    </row>
    <row r="227" spans="1:14" ht="15.75" customHeight="1" x14ac:dyDescent="0.25">
      <c r="A227" s="1"/>
      <c r="B227" s="1"/>
      <c r="C227" s="1"/>
      <c r="D227" s="1"/>
      <c r="E227" s="1"/>
      <c r="F227" s="1"/>
      <c r="G227" s="1"/>
      <c r="H227" s="1"/>
      <c r="I227" s="31"/>
      <c r="J227" s="1"/>
      <c r="K227" s="1"/>
      <c r="L227" s="31"/>
      <c r="M227" s="1"/>
      <c r="N227" s="1"/>
    </row>
    <row r="228" spans="1:14" ht="15.75" customHeight="1" x14ac:dyDescent="0.25">
      <c r="A228" s="1"/>
      <c r="B228" s="1"/>
      <c r="C228" s="1"/>
      <c r="D228" s="1"/>
      <c r="E228" s="1"/>
      <c r="F228" s="1"/>
      <c r="G228" s="1"/>
      <c r="H228" s="31"/>
      <c r="I228" s="1"/>
      <c r="J228" s="1"/>
      <c r="K228" s="31"/>
      <c r="L228" s="1"/>
      <c r="M228" s="1"/>
      <c r="N228" s="1"/>
    </row>
    <row r="229" spans="1:14" ht="15.75" customHeight="1" x14ac:dyDescent="0.25">
      <c r="A229" s="1"/>
      <c r="B229" s="1"/>
      <c r="C229" s="1"/>
      <c r="D229" s="1"/>
      <c r="E229" s="1"/>
      <c r="F229" s="1"/>
      <c r="G229" s="31"/>
      <c r="H229" s="1"/>
      <c r="I229" s="1"/>
      <c r="J229" s="31"/>
      <c r="K229" s="1"/>
      <c r="L229" s="1"/>
      <c r="M229" s="1"/>
      <c r="N229" s="1"/>
    </row>
    <row r="230" spans="1:14" ht="15.75" customHeight="1" x14ac:dyDescent="0.25">
      <c r="A230" s="1"/>
      <c r="B230" s="1"/>
      <c r="C230" s="1"/>
      <c r="D230" s="1"/>
      <c r="E230" s="1"/>
      <c r="F230" s="1"/>
      <c r="G230" s="1"/>
      <c r="H230" s="31"/>
      <c r="I230" s="1"/>
      <c r="J230" s="1"/>
      <c r="K230" s="1"/>
      <c r="L230" s="1"/>
      <c r="M230" s="1"/>
      <c r="N230" s="1"/>
    </row>
    <row r="231" spans="1:14" ht="15.75" customHeight="1" x14ac:dyDescent="0.25">
      <c r="A231" s="1"/>
      <c r="B231" s="1"/>
      <c r="C231" s="1"/>
      <c r="D231" s="1"/>
      <c r="E231" s="1"/>
      <c r="F231" s="1"/>
      <c r="G231" s="31"/>
      <c r="H231" s="1"/>
      <c r="I231" s="1"/>
      <c r="J231" s="31"/>
      <c r="K231" s="1"/>
      <c r="L231" s="1"/>
      <c r="M231" s="1"/>
      <c r="N231" s="1"/>
    </row>
    <row r="232" spans="1:14" ht="15.75" customHeight="1" x14ac:dyDescent="0.25">
      <c r="A232" s="1"/>
      <c r="B232" s="1"/>
      <c r="C232" s="1"/>
      <c r="D232" s="1"/>
      <c r="E232" s="1"/>
      <c r="F232" s="1"/>
      <c r="G232" s="1"/>
      <c r="H232" s="31"/>
      <c r="I232" s="1"/>
      <c r="J232" s="1"/>
      <c r="K232" s="1"/>
      <c r="L232" s="1"/>
      <c r="M232" s="1"/>
      <c r="N232" s="1"/>
    </row>
    <row r="233" spans="1:14" ht="15.75" customHeight="1" x14ac:dyDescent="0.25">
      <c r="A233" s="1"/>
      <c r="B233" s="1"/>
      <c r="C233" s="1"/>
      <c r="D233" s="1"/>
      <c r="E233" s="1"/>
      <c r="F233" s="1"/>
      <c r="G233" s="1"/>
      <c r="H233" s="1"/>
      <c r="I233" s="31"/>
      <c r="J233" s="1"/>
      <c r="K233" s="1"/>
      <c r="L233" s="31"/>
      <c r="M233" s="1"/>
      <c r="N233" s="1"/>
    </row>
    <row r="234" spans="1:14" ht="15.75" customHeight="1" x14ac:dyDescent="0.25">
      <c r="A234" s="1"/>
      <c r="B234" s="1"/>
      <c r="C234" s="1"/>
      <c r="D234" s="1"/>
      <c r="E234" s="1"/>
      <c r="F234" s="1"/>
      <c r="G234" s="31"/>
      <c r="H234" s="1"/>
      <c r="I234" s="1"/>
      <c r="J234" s="31"/>
      <c r="K234" s="1"/>
      <c r="L234" s="1"/>
      <c r="M234" s="1"/>
      <c r="N234" s="1"/>
    </row>
    <row r="235" spans="1:14" ht="15.75" customHeight="1" x14ac:dyDescent="0.25">
      <c r="A235" s="1"/>
      <c r="B235" s="1"/>
      <c r="C235" s="1"/>
      <c r="D235" s="1"/>
      <c r="E235" s="1"/>
      <c r="F235" s="1"/>
      <c r="G235" s="31"/>
      <c r="H235" s="1"/>
      <c r="I235" s="1"/>
      <c r="J235" s="1"/>
      <c r="K235" s="1"/>
      <c r="L235" s="1"/>
      <c r="M235" s="1"/>
      <c r="N235" s="1"/>
    </row>
    <row r="236" spans="1:14" ht="15.75" customHeight="1" x14ac:dyDescent="0.25">
      <c r="A236" s="1"/>
      <c r="B236" s="1"/>
      <c r="C236" s="1"/>
      <c r="D236" s="1"/>
      <c r="E236" s="1"/>
      <c r="F236" s="1"/>
      <c r="G236" s="31"/>
      <c r="H236" s="1"/>
      <c r="I236" s="1"/>
      <c r="J236" s="1"/>
      <c r="K236" s="1"/>
      <c r="L236" s="1"/>
      <c r="M236" s="1"/>
      <c r="N236" s="1"/>
    </row>
    <row r="237" spans="1:14" ht="15.75" customHeight="1" x14ac:dyDescent="0.25">
      <c r="A237" s="1"/>
      <c r="B237" s="1"/>
      <c r="C237" s="1"/>
      <c r="D237" s="1"/>
      <c r="E237" s="1"/>
      <c r="F237" s="1"/>
      <c r="G237" s="31"/>
      <c r="H237" s="1"/>
      <c r="I237" s="1"/>
      <c r="J237" s="1"/>
      <c r="K237" s="1"/>
      <c r="L237" s="1"/>
      <c r="M237" s="1"/>
      <c r="N237" s="1"/>
    </row>
    <row r="238" spans="1:14" ht="15.75" customHeight="1" x14ac:dyDescent="0.25">
      <c r="A238" s="1"/>
      <c r="B238" s="1"/>
      <c r="C238" s="1"/>
      <c r="D238" s="1"/>
      <c r="E238" s="1"/>
      <c r="F238" s="1"/>
      <c r="G238" s="31"/>
      <c r="H238" s="1"/>
      <c r="I238" s="1"/>
      <c r="J238" s="1"/>
      <c r="K238" s="1"/>
      <c r="L238" s="1"/>
      <c r="M238" s="1"/>
      <c r="N238" s="1"/>
    </row>
    <row r="239" spans="1:14" ht="15.75" customHeight="1" x14ac:dyDescent="0.25">
      <c r="A239" s="1"/>
      <c r="B239" s="1"/>
      <c r="C239" s="1"/>
      <c r="D239" s="1"/>
      <c r="E239" s="1"/>
      <c r="F239" s="1"/>
      <c r="G239" s="31"/>
      <c r="H239" s="1"/>
      <c r="I239" s="1"/>
      <c r="J239" s="1"/>
      <c r="K239" s="1"/>
      <c r="L239" s="1"/>
      <c r="M239" s="1"/>
      <c r="N239" s="1"/>
    </row>
    <row r="240" spans="1:14" ht="15.75" customHeight="1" x14ac:dyDescent="0.25">
      <c r="A240" s="1"/>
      <c r="B240" s="1"/>
      <c r="C240" s="1"/>
      <c r="D240" s="1"/>
      <c r="E240" s="1"/>
      <c r="F240" s="1"/>
      <c r="G240" s="31"/>
      <c r="H240" s="1"/>
      <c r="I240" s="1"/>
      <c r="J240" s="1"/>
      <c r="K240" s="1"/>
      <c r="L240" s="1"/>
      <c r="M240" s="1"/>
      <c r="N240" s="1"/>
    </row>
    <row r="241" spans="1:14" ht="15.75" customHeight="1" x14ac:dyDescent="0.25">
      <c r="A241" s="1"/>
      <c r="B241" s="1"/>
      <c r="C241" s="1"/>
      <c r="D241" s="1"/>
      <c r="E241" s="1"/>
      <c r="F241" s="1"/>
      <c r="G241" s="31"/>
      <c r="H241" s="1"/>
      <c r="I241" s="1"/>
      <c r="J241" s="31"/>
      <c r="K241" s="1"/>
      <c r="L241" s="1"/>
      <c r="M241" s="1"/>
      <c r="N241" s="1"/>
    </row>
    <row r="242" spans="1:14" ht="15.75" customHeight="1" x14ac:dyDescent="0.25">
      <c r="A242" s="1"/>
      <c r="B242" s="1"/>
      <c r="C242" s="1"/>
      <c r="D242" s="1"/>
      <c r="E242" s="1"/>
      <c r="F242" s="1"/>
      <c r="G242" s="31"/>
      <c r="H242" s="1"/>
      <c r="I242" s="1"/>
      <c r="J242" s="31"/>
      <c r="K242" s="1"/>
      <c r="L242" s="1"/>
      <c r="M242" s="1"/>
      <c r="N242" s="1"/>
    </row>
    <row r="243" spans="1:14" ht="15.75" customHeight="1" x14ac:dyDescent="0.25">
      <c r="A243" s="1"/>
      <c r="B243" s="1"/>
      <c r="C243" s="1"/>
      <c r="D243" s="1"/>
      <c r="E243" s="1"/>
      <c r="F243" s="1"/>
      <c r="G243" s="31"/>
      <c r="H243" s="1"/>
      <c r="I243" s="1"/>
      <c r="J243" s="31"/>
      <c r="K243" s="1"/>
      <c r="L243" s="1"/>
      <c r="M243" s="1"/>
      <c r="N243" s="1"/>
    </row>
    <row r="244" spans="1:14" ht="15.75" customHeight="1" x14ac:dyDescent="0.25">
      <c r="A244" s="1"/>
      <c r="B244" s="1"/>
      <c r="C244" s="1"/>
      <c r="D244" s="1"/>
      <c r="E244" s="1"/>
      <c r="F244" s="1"/>
      <c r="G244" s="31"/>
      <c r="H244" s="1"/>
      <c r="I244" s="1"/>
      <c r="J244" s="1"/>
      <c r="K244" s="1"/>
      <c r="L244" s="1"/>
      <c r="M244" s="1"/>
      <c r="N244" s="1"/>
    </row>
    <row r="245" spans="1:14" ht="15.75" customHeight="1" x14ac:dyDescent="0.25">
      <c r="A245" s="1"/>
      <c r="B245" s="1"/>
      <c r="C245" s="1"/>
      <c r="D245" s="1"/>
      <c r="E245" s="1"/>
      <c r="F245" s="1"/>
      <c r="G245" s="31"/>
      <c r="H245" s="1"/>
      <c r="I245" s="1"/>
      <c r="J245" s="1"/>
      <c r="K245" s="1"/>
      <c r="L245" s="1"/>
      <c r="M245" s="1"/>
      <c r="N245" s="1"/>
    </row>
    <row r="246" spans="1:14" ht="15.75" customHeight="1" x14ac:dyDescent="0.25">
      <c r="A246" s="1"/>
      <c r="B246" s="1"/>
      <c r="C246" s="1"/>
      <c r="D246" s="1"/>
      <c r="E246" s="1"/>
      <c r="F246" s="1"/>
      <c r="G246" s="31"/>
      <c r="H246" s="1"/>
      <c r="I246" s="1"/>
      <c r="J246" s="1"/>
      <c r="K246" s="1"/>
      <c r="L246" s="1"/>
      <c r="M246" s="1"/>
      <c r="N246" s="1"/>
    </row>
    <row r="247" spans="1:14" ht="15.75" customHeight="1" x14ac:dyDescent="0.25">
      <c r="A247" s="1"/>
      <c r="B247" s="1"/>
      <c r="C247" s="1"/>
      <c r="D247" s="1"/>
      <c r="E247" s="1"/>
      <c r="F247" s="1"/>
      <c r="G247" s="31"/>
      <c r="H247" s="1"/>
      <c r="I247" s="1"/>
      <c r="J247" s="1"/>
      <c r="K247" s="1"/>
      <c r="L247" s="1"/>
      <c r="M247" s="1"/>
      <c r="N247" s="1"/>
    </row>
    <row r="248" spans="1:14" ht="15.75" customHeight="1" x14ac:dyDescent="0.25">
      <c r="A248" s="1"/>
      <c r="B248" s="1"/>
      <c r="C248" s="1"/>
      <c r="D248" s="1"/>
      <c r="E248" s="1"/>
      <c r="F248" s="1"/>
      <c r="G248" s="31"/>
      <c r="H248" s="1"/>
      <c r="I248" s="1"/>
      <c r="J248" s="1"/>
      <c r="K248" s="1"/>
      <c r="L248" s="1"/>
      <c r="M248" s="1"/>
      <c r="N248" s="1"/>
    </row>
    <row r="249" spans="1:14" ht="15.75" customHeight="1" x14ac:dyDescent="0.25">
      <c r="A249" s="1"/>
      <c r="B249" s="1"/>
      <c r="C249" s="1"/>
      <c r="D249" s="1"/>
      <c r="E249" s="1"/>
      <c r="F249" s="1"/>
      <c r="G249" s="31"/>
      <c r="H249" s="1"/>
      <c r="I249" s="1"/>
      <c r="J249" s="1"/>
      <c r="K249" s="1"/>
      <c r="L249" s="1"/>
      <c r="M249" s="1"/>
      <c r="N249" s="1"/>
    </row>
    <row r="250" spans="1:14" ht="15.75" customHeight="1" x14ac:dyDescent="0.25">
      <c r="A250" s="1"/>
      <c r="B250" s="1"/>
      <c r="C250" s="1"/>
      <c r="D250" s="1"/>
      <c r="E250" s="1"/>
      <c r="F250" s="1"/>
      <c r="G250" s="31"/>
      <c r="H250" s="1"/>
      <c r="I250" s="1"/>
      <c r="J250" s="1"/>
      <c r="K250" s="1"/>
      <c r="L250" s="1"/>
      <c r="M250" s="1"/>
      <c r="N250" s="1"/>
    </row>
    <row r="251" spans="1:14" ht="15.75" customHeight="1" x14ac:dyDescent="0.25">
      <c r="A251" s="1"/>
      <c r="B251" s="1"/>
      <c r="C251" s="1"/>
      <c r="D251" s="1"/>
      <c r="E251" s="1"/>
      <c r="F251" s="1"/>
      <c r="G251" s="1"/>
      <c r="H251" s="1"/>
      <c r="I251" s="31"/>
      <c r="J251" s="1"/>
      <c r="K251" s="1"/>
      <c r="L251" s="31"/>
      <c r="M251" s="1"/>
      <c r="N251" s="1"/>
    </row>
    <row r="252" spans="1:14" ht="15.75" customHeight="1" x14ac:dyDescent="0.25">
      <c r="A252" s="1"/>
      <c r="B252" s="1"/>
      <c r="C252" s="1"/>
      <c r="D252" s="1"/>
      <c r="E252" s="1"/>
      <c r="F252" s="1"/>
      <c r="G252" s="1"/>
      <c r="H252" s="31"/>
      <c r="I252" s="1"/>
      <c r="J252" s="1"/>
      <c r="K252" s="31"/>
      <c r="L252" s="1"/>
      <c r="M252" s="1"/>
      <c r="N252" s="1"/>
    </row>
    <row r="253" spans="1:14" ht="15.75" customHeight="1" x14ac:dyDescent="0.25">
      <c r="A253" s="1"/>
      <c r="B253" s="1"/>
      <c r="C253" s="1"/>
      <c r="D253" s="1"/>
      <c r="E253" s="1"/>
      <c r="F253" s="1"/>
      <c r="G253" s="31"/>
      <c r="H253" s="1"/>
      <c r="I253" s="1"/>
      <c r="J253" s="31"/>
      <c r="K253" s="1"/>
      <c r="L253" s="1"/>
      <c r="M253" s="1"/>
      <c r="N253" s="1"/>
    </row>
    <row r="254" spans="1:14" ht="15.75" customHeight="1" x14ac:dyDescent="0.25">
      <c r="A254" s="1"/>
      <c r="B254" s="1"/>
      <c r="C254" s="1"/>
      <c r="D254" s="1"/>
      <c r="E254" s="1"/>
      <c r="F254" s="1"/>
      <c r="G254" s="1"/>
      <c r="H254" s="31"/>
      <c r="I254" s="1"/>
      <c r="J254" s="1"/>
      <c r="K254" s="1"/>
      <c r="L254" s="1"/>
      <c r="M254" s="1"/>
      <c r="N254" s="1"/>
    </row>
    <row r="255" spans="1:14" ht="15.75" customHeight="1" x14ac:dyDescent="0.25">
      <c r="A255" s="1"/>
      <c r="B255" s="1"/>
      <c r="C255" s="1"/>
      <c r="D255" s="1"/>
      <c r="E255" s="1"/>
      <c r="F255" s="1"/>
      <c r="G255" s="31"/>
      <c r="H255" s="1"/>
      <c r="I255" s="1"/>
      <c r="J255" s="31"/>
      <c r="K255" s="1"/>
      <c r="L255" s="1"/>
      <c r="M255" s="1"/>
      <c r="N255" s="1"/>
    </row>
    <row r="256" spans="1:14" ht="15.75" customHeight="1" x14ac:dyDescent="0.25">
      <c r="A256" s="1"/>
      <c r="B256" s="1"/>
      <c r="C256" s="1"/>
      <c r="D256" s="1"/>
      <c r="E256" s="1"/>
      <c r="F256" s="1"/>
      <c r="G256" s="1"/>
      <c r="H256" s="31"/>
      <c r="I256" s="1"/>
      <c r="J256" s="1"/>
      <c r="K256" s="1"/>
      <c r="L256" s="1"/>
      <c r="M256" s="1"/>
      <c r="N256" s="1"/>
    </row>
    <row r="257" spans="1:14" ht="15.75" customHeight="1" x14ac:dyDescent="0.25">
      <c r="A257" s="1"/>
      <c r="B257" s="1"/>
      <c r="C257" s="1"/>
      <c r="D257" s="1"/>
      <c r="E257" s="1"/>
      <c r="F257" s="1"/>
      <c r="G257" s="1"/>
      <c r="H257" s="1"/>
      <c r="I257" s="31"/>
      <c r="J257" s="1"/>
      <c r="K257" s="1"/>
      <c r="L257" s="31"/>
      <c r="M257" s="1"/>
      <c r="N257" s="1"/>
    </row>
    <row r="258" spans="1:14" ht="15.75" customHeight="1" x14ac:dyDescent="0.25">
      <c r="A258" s="1"/>
      <c r="B258" s="1"/>
      <c r="C258" s="1"/>
      <c r="D258" s="1"/>
      <c r="E258" s="1"/>
      <c r="F258" s="1"/>
      <c r="G258" s="31"/>
      <c r="H258" s="1"/>
      <c r="I258" s="1"/>
      <c r="J258" s="31"/>
      <c r="K258" s="1"/>
      <c r="L258" s="1"/>
      <c r="M258" s="1"/>
      <c r="N258" s="1"/>
    </row>
    <row r="259" spans="1:14" ht="15.75" customHeight="1" x14ac:dyDescent="0.25">
      <c r="A259" s="1"/>
      <c r="B259" s="1"/>
      <c r="C259" s="1"/>
      <c r="D259" s="1"/>
      <c r="E259" s="1"/>
      <c r="F259" s="1"/>
      <c r="G259" s="31"/>
      <c r="H259" s="1"/>
      <c r="I259" s="1"/>
      <c r="J259" s="1"/>
      <c r="K259" s="1"/>
      <c r="L259" s="1"/>
      <c r="M259" s="1"/>
      <c r="N259" s="1"/>
    </row>
    <row r="260" spans="1:14" ht="15.75" customHeight="1" x14ac:dyDescent="0.25">
      <c r="A260" s="1"/>
      <c r="B260" s="1"/>
      <c r="C260" s="1"/>
      <c r="D260" s="1"/>
      <c r="E260" s="1"/>
      <c r="F260" s="1"/>
      <c r="G260" s="31"/>
      <c r="H260" s="1"/>
      <c r="I260" s="1"/>
      <c r="J260" s="1"/>
      <c r="K260" s="1"/>
      <c r="L260" s="1"/>
      <c r="M260" s="1"/>
      <c r="N260" s="1"/>
    </row>
    <row r="261" spans="1:14" ht="15.75" customHeight="1" x14ac:dyDescent="0.25">
      <c r="A261" s="1"/>
      <c r="B261" s="1"/>
      <c r="C261" s="1"/>
      <c r="D261" s="1"/>
      <c r="E261" s="1"/>
      <c r="F261" s="1"/>
      <c r="G261" s="31"/>
      <c r="H261" s="1"/>
      <c r="I261" s="1"/>
      <c r="J261" s="1"/>
      <c r="K261" s="1"/>
      <c r="L261" s="1"/>
      <c r="M261" s="1"/>
      <c r="N261" s="1"/>
    </row>
    <row r="262" spans="1:14" ht="15.75" customHeight="1" x14ac:dyDescent="0.25">
      <c r="A262" s="1"/>
      <c r="B262" s="1"/>
      <c r="C262" s="1"/>
      <c r="D262" s="1"/>
      <c r="E262" s="1"/>
      <c r="F262" s="1"/>
      <c r="G262" s="31"/>
      <c r="H262" s="1"/>
      <c r="I262" s="1"/>
      <c r="J262" s="1"/>
      <c r="K262" s="1"/>
      <c r="L262" s="1"/>
      <c r="M262" s="1"/>
      <c r="N262" s="1"/>
    </row>
    <row r="263" spans="1:14" ht="15.75" customHeight="1" x14ac:dyDescent="0.25">
      <c r="A263" s="1"/>
      <c r="B263" s="1"/>
      <c r="C263" s="1"/>
      <c r="D263" s="1"/>
      <c r="E263" s="1"/>
      <c r="F263" s="1"/>
      <c r="G263" s="31"/>
      <c r="H263" s="1"/>
      <c r="I263" s="1"/>
      <c r="J263" s="1"/>
      <c r="K263" s="1"/>
      <c r="L263" s="1"/>
      <c r="M263" s="1"/>
      <c r="N263" s="1"/>
    </row>
    <row r="264" spans="1:14" ht="15.75" customHeight="1" x14ac:dyDescent="0.25">
      <c r="A264" s="1"/>
      <c r="B264" s="1"/>
      <c r="C264" s="1"/>
      <c r="D264" s="1"/>
      <c r="E264" s="1"/>
      <c r="F264" s="1"/>
      <c r="G264" s="31"/>
      <c r="H264" s="1"/>
      <c r="I264" s="1"/>
      <c r="J264" s="1"/>
      <c r="K264" s="1"/>
      <c r="L264" s="1"/>
      <c r="M264" s="1"/>
      <c r="N264" s="1"/>
    </row>
    <row r="265" spans="1:14" ht="15.75" customHeight="1" x14ac:dyDescent="0.25">
      <c r="A265" s="1"/>
      <c r="B265" s="1"/>
      <c r="C265" s="1"/>
      <c r="D265" s="1"/>
      <c r="E265" s="1"/>
      <c r="F265" s="1"/>
      <c r="G265" s="31"/>
      <c r="H265" s="1"/>
      <c r="I265" s="1"/>
      <c r="J265" s="31"/>
      <c r="K265" s="1"/>
      <c r="L265" s="1"/>
      <c r="M265" s="1"/>
      <c r="N265" s="1"/>
    </row>
    <row r="266" spans="1:14" ht="15.75" customHeight="1" x14ac:dyDescent="0.25">
      <c r="A266" s="1"/>
      <c r="B266" s="1"/>
      <c r="C266" s="1"/>
      <c r="D266" s="1"/>
      <c r="E266" s="1"/>
      <c r="F266" s="1"/>
      <c r="G266" s="31"/>
      <c r="H266" s="1"/>
      <c r="I266" s="1"/>
      <c r="J266" s="31"/>
      <c r="K266" s="1"/>
      <c r="L266" s="1"/>
      <c r="M266" s="1"/>
      <c r="N266" s="1"/>
    </row>
    <row r="267" spans="1:14" ht="15.75" customHeight="1" x14ac:dyDescent="0.25">
      <c r="A267" s="1"/>
      <c r="B267" s="1"/>
      <c r="C267" s="1"/>
      <c r="D267" s="1"/>
      <c r="E267" s="1"/>
      <c r="F267" s="1"/>
      <c r="G267" s="31"/>
      <c r="H267" s="1"/>
      <c r="I267" s="1"/>
      <c r="J267" s="31"/>
      <c r="K267" s="1"/>
      <c r="L267" s="1"/>
      <c r="M267" s="1"/>
      <c r="N267" s="1"/>
    </row>
    <row r="268" spans="1:14" ht="15.75" customHeight="1" x14ac:dyDescent="0.25">
      <c r="A268" s="1"/>
      <c r="B268" s="1"/>
      <c r="C268" s="1"/>
      <c r="D268" s="1"/>
      <c r="E268" s="1"/>
      <c r="F268" s="1"/>
      <c r="G268" s="31"/>
      <c r="H268" s="1"/>
      <c r="I268" s="1"/>
      <c r="J268" s="1"/>
      <c r="K268" s="1"/>
      <c r="L268" s="1"/>
      <c r="M268" s="1"/>
      <c r="N268" s="1"/>
    </row>
    <row r="269" spans="1:14" ht="15.75" customHeight="1" x14ac:dyDescent="0.25">
      <c r="A269" s="1"/>
      <c r="B269" s="1"/>
      <c r="C269" s="1"/>
      <c r="D269" s="1"/>
      <c r="E269" s="1"/>
      <c r="F269" s="1"/>
      <c r="G269" s="31"/>
      <c r="H269" s="1"/>
      <c r="I269" s="1"/>
      <c r="J269" s="1"/>
      <c r="K269" s="1"/>
      <c r="L269" s="1"/>
      <c r="M269" s="1"/>
      <c r="N269" s="1"/>
    </row>
    <row r="270" spans="1:14" ht="15.75" customHeight="1" x14ac:dyDescent="0.25">
      <c r="A270" s="1"/>
      <c r="B270" s="1"/>
      <c r="C270" s="1"/>
      <c r="D270" s="1"/>
      <c r="E270" s="1"/>
      <c r="F270" s="1"/>
      <c r="G270" s="31"/>
      <c r="H270" s="1"/>
      <c r="I270" s="1"/>
      <c r="J270" s="1"/>
      <c r="K270" s="1"/>
      <c r="L270" s="1"/>
      <c r="M270" s="1"/>
      <c r="N270" s="1"/>
    </row>
    <row r="271" spans="1:14" ht="15.75" customHeight="1" x14ac:dyDescent="0.25">
      <c r="A271" s="1"/>
      <c r="B271" s="1"/>
      <c r="C271" s="1"/>
      <c r="D271" s="1"/>
      <c r="E271" s="1"/>
      <c r="F271" s="1"/>
      <c r="G271" s="31"/>
      <c r="H271" s="1"/>
      <c r="I271" s="1"/>
      <c r="J271" s="1"/>
      <c r="K271" s="1"/>
      <c r="L271" s="1"/>
      <c r="M271" s="1"/>
      <c r="N271" s="1"/>
    </row>
    <row r="272" spans="1:14" ht="15.75" customHeight="1" x14ac:dyDescent="0.25">
      <c r="A272" s="1"/>
      <c r="B272" s="1"/>
      <c r="C272" s="1"/>
      <c r="D272" s="1"/>
      <c r="E272" s="1"/>
      <c r="F272" s="1"/>
      <c r="G272" s="31"/>
      <c r="H272" s="1"/>
      <c r="I272" s="1"/>
      <c r="J272" s="1"/>
      <c r="K272" s="1"/>
      <c r="L272" s="1"/>
      <c r="M272" s="1"/>
      <c r="N272" s="1"/>
    </row>
    <row r="273" spans="1:14" ht="15.75" customHeight="1" x14ac:dyDescent="0.25">
      <c r="A273" s="1"/>
      <c r="B273" s="1"/>
      <c r="C273" s="1"/>
      <c r="D273" s="1"/>
      <c r="E273" s="1"/>
      <c r="F273" s="1"/>
      <c r="G273" s="31"/>
      <c r="H273" s="1"/>
      <c r="I273" s="1"/>
      <c r="J273" s="1"/>
      <c r="K273" s="1"/>
      <c r="L273" s="1"/>
      <c r="M273" s="1"/>
      <c r="N273" s="1"/>
    </row>
    <row r="274" spans="1:14" ht="15.75" customHeight="1" x14ac:dyDescent="0.25">
      <c r="A274" s="1"/>
      <c r="B274" s="1"/>
      <c r="C274" s="1"/>
      <c r="D274" s="1"/>
      <c r="E274" s="1"/>
      <c r="F274" s="1"/>
      <c r="G274" s="31"/>
      <c r="H274" s="1"/>
      <c r="I274" s="1"/>
      <c r="J274" s="1"/>
      <c r="K274" s="1"/>
      <c r="L274" s="1"/>
      <c r="M274" s="1"/>
      <c r="N274" s="1"/>
    </row>
    <row r="275" spans="1:14" ht="15.75" customHeight="1" x14ac:dyDescent="0.25">
      <c r="A275" s="1"/>
      <c r="B275" s="1"/>
      <c r="C275" s="1"/>
      <c r="D275" s="1"/>
      <c r="E275" s="1"/>
      <c r="F275" s="1"/>
      <c r="G275" s="1"/>
      <c r="H275" s="1"/>
      <c r="I275" s="31"/>
      <c r="J275" s="1"/>
      <c r="K275" s="1"/>
      <c r="L275" s="31"/>
      <c r="M275" s="1"/>
      <c r="N275" s="1"/>
    </row>
    <row r="276" spans="1:14" ht="15.75" customHeight="1" x14ac:dyDescent="0.25">
      <c r="A276" s="1"/>
      <c r="B276" s="1"/>
      <c r="C276" s="1"/>
      <c r="D276" s="1"/>
      <c r="E276" s="1"/>
      <c r="F276" s="1"/>
      <c r="G276" s="1"/>
      <c r="H276" s="31"/>
      <c r="I276" s="1"/>
      <c r="J276" s="1"/>
      <c r="K276" s="31"/>
      <c r="L276" s="1"/>
      <c r="M276" s="1"/>
      <c r="N276" s="1"/>
    </row>
    <row r="277" spans="1:14" ht="15.75" customHeight="1" x14ac:dyDescent="0.25">
      <c r="A277" s="1"/>
      <c r="B277" s="1"/>
      <c r="C277" s="1"/>
      <c r="D277" s="1"/>
      <c r="E277" s="1"/>
      <c r="F277" s="1"/>
      <c r="G277" s="31"/>
      <c r="H277" s="1"/>
      <c r="I277" s="1"/>
      <c r="J277" s="31"/>
      <c r="K277" s="1"/>
      <c r="L277" s="1"/>
      <c r="M277" s="1"/>
      <c r="N277" s="1"/>
    </row>
    <row r="278" spans="1:14" ht="15.75" customHeight="1" x14ac:dyDescent="0.25">
      <c r="A278" s="1"/>
      <c r="B278" s="1"/>
      <c r="C278" s="1"/>
      <c r="D278" s="1"/>
      <c r="E278" s="1"/>
      <c r="F278" s="1"/>
      <c r="G278" s="1"/>
      <c r="H278" s="31"/>
      <c r="I278" s="1"/>
      <c r="J278" s="1"/>
      <c r="K278" s="1"/>
      <c r="L278" s="1"/>
      <c r="M278" s="1"/>
      <c r="N278" s="1"/>
    </row>
    <row r="279" spans="1:14" ht="15.75" customHeight="1" x14ac:dyDescent="0.25">
      <c r="A279" s="1"/>
      <c r="B279" s="1"/>
      <c r="C279" s="1"/>
      <c r="D279" s="1"/>
      <c r="E279" s="1"/>
      <c r="F279" s="1"/>
      <c r="G279" s="31"/>
      <c r="H279" s="1"/>
      <c r="I279" s="1"/>
      <c r="J279" s="31"/>
      <c r="K279" s="1"/>
      <c r="L279" s="1"/>
      <c r="M279" s="1"/>
      <c r="N279" s="1"/>
    </row>
    <row r="280" spans="1:14" ht="15.75" customHeight="1" x14ac:dyDescent="0.25">
      <c r="A280" s="1"/>
      <c r="B280" s="1"/>
      <c r="C280" s="1"/>
      <c r="D280" s="1"/>
      <c r="E280" s="1"/>
      <c r="F280" s="1"/>
      <c r="G280" s="1"/>
      <c r="H280" s="31"/>
      <c r="I280" s="1"/>
      <c r="J280" s="1"/>
      <c r="K280" s="1"/>
      <c r="L280" s="1"/>
      <c r="M280" s="1"/>
      <c r="N280" s="1"/>
    </row>
    <row r="281" spans="1:14" ht="15.75" customHeight="1" x14ac:dyDescent="0.25">
      <c r="A281" s="1"/>
      <c r="B281" s="1"/>
      <c r="C281" s="1"/>
      <c r="D281" s="1"/>
      <c r="E281" s="1"/>
      <c r="F281" s="1"/>
      <c r="G281" s="1"/>
      <c r="H281" s="1"/>
      <c r="I281" s="31"/>
      <c r="J281" s="1"/>
      <c r="K281" s="1"/>
      <c r="L281" s="31"/>
      <c r="M281" s="1"/>
      <c r="N281" s="1"/>
    </row>
    <row r="282" spans="1:14" ht="15.75" customHeight="1" x14ac:dyDescent="0.25">
      <c r="A282" s="1"/>
      <c r="B282" s="1"/>
      <c r="C282" s="1"/>
      <c r="D282" s="1"/>
      <c r="E282" s="1"/>
      <c r="F282" s="1"/>
      <c r="G282" s="31"/>
      <c r="H282" s="1"/>
      <c r="I282" s="1"/>
      <c r="J282" s="31"/>
      <c r="K282" s="1"/>
      <c r="L282" s="1"/>
      <c r="M282" s="1"/>
      <c r="N282" s="1"/>
    </row>
    <row r="283" spans="1:14" ht="15.75" customHeight="1" x14ac:dyDescent="0.25">
      <c r="A283" s="1"/>
      <c r="B283" s="1"/>
      <c r="C283" s="1"/>
      <c r="D283" s="1"/>
      <c r="E283" s="1"/>
      <c r="F283" s="1"/>
      <c r="G283" s="31"/>
      <c r="H283" s="1"/>
      <c r="I283" s="1"/>
      <c r="J283" s="1"/>
      <c r="K283" s="1"/>
      <c r="L283" s="1"/>
      <c r="M283" s="1"/>
      <c r="N283" s="1"/>
    </row>
    <row r="284" spans="1:14" ht="15.75" customHeight="1" x14ac:dyDescent="0.25">
      <c r="A284" s="1"/>
      <c r="B284" s="1"/>
      <c r="C284" s="1"/>
      <c r="D284" s="1"/>
      <c r="E284" s="1"/>
      <c r="F284" s="1"/>
      <c r="G284" s="31"/>
      <c r="H284" s="1"/>
      <c r="I284" s="1"/>
      <c r="J284" s="1"/>
      <c r="K284" s="1"/>
      <c r="L284" s="1"/>
      <c r="M284" s="1"/>
      <c r="N284" s="1"/>
    </row>
    <row r="285" spans="1:14" ht="15.75" customHeight="1" x14ac:dyDescent="0.25">
      <c r="A285" s="1"/>
      <c r="B285" s="1"/>
      <c r="C285" s="1"/>
      <c r="D285" s="1"/>
      <c r="E285" s="1"/>
      <c r="F285" s="1"/>
      <c r="G285" s="31"/>
      <c r="H285" s="1"/>
      <c r="I285" s="1"/>
      <c r="J285" s="1"/>
      <c r="K285" s="1"/>
      <c r="L285" s="1"/>
      <c r="M285" s="1"/>
      <c r="N285" s="1"/>
    </row>
    <row r="286" spans="1:14" ht="15.75" customHeight="1" x14ac:dyDescent="0.25">
      <c r="A286" s="1"/>
      <c r="B286" s="1"/>
      <c r="C286" s="1"/>
      <c r="D286" s="1"/>
      <c r="E286" s="1"/>
      <c r="F286" s="1"/>
      <c r="G286" s="31"/>
      <c r="H286" s="1"/>
      <c r="I286" s="1"/>
      <c r="J286" s="1"/>
      <c r="K286" s="1"/>
      <c r="L286" s="1"/>
      <c r="M286" s="1"/>
      <c r="N286" s="1"/>
    </row>
    <row r="287" spans="1:14" ht="15.75" customHeight="1" x14ac:dyDescent="0.25">
      <c r="A287" s="1"/>
      <c r="B287" s="1"/>
      <c r="C287" s="1"/>
      <c r="D287" s="1"/>
      <c r="E287" s="1"/>
      <c r="F287" s="1"/>
      <c r="G287" s="31"/>
      <c r="H287" s="1"/>
      <c r="I287" s="1"/>
      <c r="J287" s="1"/>
      <c r="K287" s="1"/>
      <c r="L287" s="1"/>
      <c r="M287" s="1"/>
      <c r="N287" s="1"/>
    </row>
    <row r="288" spans="1:14" ht="15.75" customHeight="1" x14ac:dyDescent="0.25">
      <c r="A288" s="1"/>
      <c r="B288" s="1"/>
      <c r="C288" s="1"/>
      <c r="D288" s="1"/>
      <c r="E288" s="1"/>
      <c r="F288" s="1"/>
      <c r="G288" s="31"/>
      <c r="H288" s="1"/>
      <c r="I288" s="1"/>
      <c r="J288" s="1"/>
      <c r="K288" s="1"/>
      <c r="L288" s="1"/>
      <c r="M288" s="1"/>
      <c r="N288" s="1"/>
    </row>
    <row r="289" spans="1:14" ht="15.75" customHeight="1" x14ac:dyDescent="0.25">
      <c r="A289" s="1"/>
      <c r="B289" s="1"/>
      <c r="C289" s="1"/>
      <c r="D289" s="1"/>
      <c r="E289" s="1"/>
      <c r="F289" s="1"/>
      <c r="G289" s="31"/>
      <c r="H289" s="1"/>
      <c r="I289" s="1"/>
      <c r="J289" s="31"/>
      <c r="K289" s="1"/>
      <c r="L289" s="1"/>
      <c r="M289" s="1"/>
      <c r="N289" s="1"/>
    </row>
    <row r="290" spans="1:14" ht="15.75" customHeight="1" x14ac:dyDescent="0.25">
      <c r="A290" s="1"/>
      <c r="B290" s="1"/>
      <c r="C290" s="1"/>
      <c r="D290" s="1"/>
      <c r="E290" s="1"/>
      <c r="F290" s="1"/>
      <c r="G290" s="31"/>
      <c r="H290" s="1"/>
      <c r="I290" s="1"/>
      <c r="J290" s="31"/>
      <c r="K290" s="1"/>
      <c r="L290" s="1"/>
      <c r="M290" s="1"/>
      <c r="N290" s="1"/>
    </row>
    <row r="291" spans="1:14" ht="15.75" customHeight="1" x14ac:dyDescent="0.25">
      <c r="A291" s="1"/>
      <c r="B291" s="1"/>
      <c r="C291" s="1"/>
      <c r="D291" s="1"/>
      <c r="E291" s="1"/>
      <c r="F291" s="1"/>
      <c r="G291" s="31"/>
      <c r="H291" s="1"/>
      <c r="I291" s="1"/>
      <c r="J291" s="31"/>
      <c r="K291" s="1"/>
      <c r="L291" s="1"/>
      <c r="M291" s="1"/>
      <c r="N291" s="1"/>
    </row>
    <row r="292" spans="1:14" ht="15.75" customHeight="1" x14ac:dyDescent="0.25">
      <c r="A292" s="1"/>
      <c r="B292" s="1"/>
      <c r="C292" s="1"/>
      <c r="D292" s="1"/>
      <c r="E292" s="1"/>
      <c r="F292" s="1"/>
      <c r="G292" s="31"/>
      <c r="H292" s="1"/>
      <c r="I292" s="1"/>
      <c r="J292" s="1"/>
      <c r="K292" s="1"/>
      <c r="L292" s="1"/>
      <c r="M292" s="1"/>
      <c r="N292" s="1"/>
    </row>
    <row r="293" spans="1:14" ht="15.75" customHeight="1" x14ac:dyDescent="0.25">
      <c r="A293" s="1"/>
      <c r="B293" s="1"/>
      <c r="C293" s="1"/>
      <c r="D293" s="1"/>
      <c r="E293" s="1"/>
      <c r="F293" s="1"/>
      <c r="G293" s="31"/>
      <c r="H293" s="1"/>
      <c r="I293" s="1"/>
      <c r="J293" s="1"/>
      <c r="K293" s="1"/>
      <c r="L293" s="1"/>
      <c r="M293" s="1"/>
      <c r="N293" s="1"/>
    </row>
    <row r="294" spans="1:14" ht="15.75" customHeight="1" x14ac:dyDescent="0.25">
      <c r="A294" s="1"/>
      <c r="B294" s="1"/>
      <c r="C294" s="1"/>
      <c r="D294" s="1"/>
      <c r="E294" s="1"/>
      <c r="F294" s="1"/>
      <c r="G294" s="31"/>
      <c r="H294" s="1"/>
      <c r="I294" s="1"/>
      <c r="J294" s="1"/>
      <c r="K294" s="1"/>
      <c r="L294" s="1"/>
      <c r="M294" s="1"/>
      <c r="N294" s="1"/>
    </row>
    <row r="295" spans="1:14" ht="15.75" customHeight="1" x14ac:dyDescent="0.25">
      <c r="A295" s="1"/>
      <c r="B295" s="1"/>
      <c r="C295" s="1"/>
      <c r="D295" s="1"/>
      <c r="E295" s="1"/>
      <c r="F295" s="1"/>
      <c r="G295" s="31"/>
      <c r="H295" s="1"/>
      <c r="I295" s="1"/>
      <c r="J295" s="1"/>
      <c r="K295" s="1"/>
      <c r="L295" s="1"/>
      <c r="M295" s="1"/>
      <c r="N295" s="1"/>
    </row>
    <row r="296" spans="1:14" ht="15.75" customHeight="1" x14ac:dyDescent="0.25">
      <c r="A296" s="1"/>
      <c r="B296" s="1"/>
      <c r="C296" s="1"/>
      <c r="D296" s="1"/>
      <c r="E296" s="1"/>
      <c r="F296" s="1"/>
      <c r="G296" s="31"/>
      <c r="H296" s="1"/>
      <c r="I296" s="1"/>
      <c r="J296" s="1"/>
      <c r="K296" s="1"/>
      <c r="L296" s="1"/>
      <c r="M296" s="1"/>
      <c r="N296" s="1"/>
    </row>
    <row r="297" spans="1:14" ht="15.75" customHeight="1" x14ac:dyDescent="0.25">
      <c r="A297" s="1"/>
      <c r="B297" s="1"/>
      <c r="C297" s="1"/>
      <c r="D297" s="1"/>
      <c r="E297" s="1"/>
      <c r="F297" s="1"/>
      <c r="G297" s="31"/>
      <c r="H297" s="1"/>
      <c r="I297" s="1"/>
      <c r="J297" s="1"/>
      <c r="K297" s="1"/>
      <c r="L297" s="1"/>
      <c r="M297" s="1"/>
      <c r="N297" s="1"/>
    </row>
    <row r="298" spans="1:14" ht="15.75" customHeight="1" x14ac:dyDescent="0.25">
      <c r="A298" s="1"/>
      <c r="B298" s="1"/>
      <c r="C298" s="1"/>
      <c r="D298" s="1"/>
      <c r="E298" s="1"/>
      <c r="F298" s="1"/>
      <c r="G298" s="31"/>
      <c r="H298" s="1"/>
      <c r="I298" s="1"/>
      <c r="J298" s="1"/>
      <c r="K298" s="1"/>
      <c r="L298" s="1"/>
      <c r="M298" s="1"/>
      <c r="N298" s="1"/>
    </row>
    <row r="299" spans="1:14" ht="15.75" customHeight="1" x14ac:dyDescent="0.25">
      <c r="A299" s="1"/>
      <c r="B299" s="1"/>
      <c r="C299" s="1"/>
      <c r="D299" s="1"/>
      <c r="E299" s="1"/>
      <c r="F299" s="1"/>
      <c r="G299" s="1"/>
      <c r="H299" s="1"/>
      <c r="I299" s="31"/>
      <c r="J299" s="1"/>
      <c r="K299" s="1"/>
      <c r="L299" s="31"/>
      <c r="M299" s="1"/>
      <c r="N299" s="1"/>
    </row>
    <row r="300" spans="1:14" ht="15.75" customHeight="1" x14ac:dyDescent="0.25">
      <c r="A300" s="1"/>
      <c r="B300" s="1"/>
      <c r="C300" s="1"/>
      <c r="D300" s="1"/>
      <c r="E300" s="1"/>
      <c r="F300" s="1"/>
      <c r="G300" s="1"/>
      <c r="H300" s="31"/>
      <c r="I300" s="1"/>
      <c r="J300" s="1"/>
      <c r="K300" s="31"/>
      <c r="L300" s="1"/>
      <c r="M300" s="1"/>
      <c r="N300" s="1"/>
    </row>
    <row r="301" spans="1:14" ht="15.75" customHeight="1" x14ac:dyDescent="0.25">
      <c r="A301" s="1"/>
      <c r="B301" s="1"/>
      <c r="C301" s="1"/>
      <c r="D301" s="1"/>
      <c r="E301" s="1"/>
      <c r="F301" s="1"/>
      <c r="G301" s="31"/>
      <c r="H301" s="1"/>
      <c r="I301" s="1"/>
      <c r="J301" s="31"/>
      <c r="K301" s="1"/>
      <c r="L301" s="1"/>
      <c r="M301" s="1"/>
      <c r="N301" s="1"/>
    </row>
    <row r="302" spans="1:14" ht="15.75" customHeight="1" x14ac:dyDescent="0.25">
      <c r="A302" s="1"/>
      <c r="B302" s="1"/>
      <c r="C302" s="1"/>
      <c r="D302" s="1"/>
      <c r="E302" s="1"/>
      <c r="F302" s="1"/>
      <c r="G302" s="1"/>
      <c r="H302" s="31"/>
      <c r="I302" s="1"/>
      <c r="J302" s="1"/>
      <c r="K302" s="1"/>
      <c r="L302" s="1"/>
      <c r="M302" s="1"/>
      <c r="N302" s="1"/>
    </row>
    <row r="303" spans="1:14" ht="15.75" customHeight="1" x14ac:dyDescent="0.25">
      <c r="A303" s="1"/>
      <c r="B303" s="1"/>
      <c r="C303" s="1"/>
      <c r="D303" s="1"/>
      <c r="E303" s="1"/>
      <c r="F303" s="1"/>
      <c r="G303" s="31"/>
      <c r="H303" s="1"/>
      <c r="I303" s="1"/>
      <c r="J303" s="31"/>
      <c r="K303" s="1"/>
      <c r="L303" s="1"/>
      <c r="M303" s="1"/>
      <c r="N303" s="1"/>
    </row>
    <row r="304" spans="1:14" ht="15.75" customHeight="1" x14ac:dyDescent="0.25">
      <c r="A304" s="1"/>
      <c r="B304" s="1"/>
      <c r="C304" s="1"/>
      <c r="D304" s="1"/>
      <c r="E304" s="1"/>
      <c r="F304" s="1"/>
      <c r="G304" s="1"/>
      <c r="H304" s="31"/>
      <c r="I304" s="1"/>
      <c r="J304" s="1"/>
      <c r="K304" s="1"/>
      <c r="L304" s="1"/>
      <c r="M304" s="1"/>
      <c r="N304" s="1"/>
    </row>
    <row r="305" spans="1:14" ht="15.75" customHeight="1" x14ac:dyDescent="0.25">
      <c r="A305" s="1"/>
      <c r="B305" s="1"/>
      <c r="C305" s="1"/>
      <c r="D305" s="1"/>
      <c r="E305" s="1"/>
      <c r="F305" s="1"/>
      <c r="G305" s="1"/>
      <c r="H305" s="1"/>
      <c r="I305" s="31"/>
      <c r="J305" s="1"/>
      <c r="K305" s="1"/>
      <c r="L305" s="31"/>
      <c r="M305" s="1"/>
      <c r="N305" s="1"/>
    </row>
    <row r="306" spans="1:14" ht="15.75" customHeight="1" x14ac:dyDescent="0.25">
      <c r="A306" s="1"/>
      <c r="B306" s="1"/>
      <c r="C306" s="1"/>
      <c r="D306" s="1"/>
      <c r="E306" s="1"/>
      <c r="F306" s="1"/>
      <c r="G306" s="31"/>
      <c r="H306" s="1"/>
      <c r="I306" s="1"/>
      <c r="J306" s="31"/>
      <c r="K306" s="1"/>
      <c r="L306" s="1"/>
      <c r="M306" s="1"/>
      <c r="N306" s="1"/>
    </row>
    <row r="307" spans="1:14" ht="15.75" customHeight="1" x14ac:dyDescent="0.25">
      <c r="A307" s="1"/>
      <c r="B307" s="1"/>
      <c r="C307" s="1"/>
      <c r="D307" s="1"/>
      <c r="E307" s="1"/>
      <c r="F307" s="1"/>
      <c r="G307" s="31"/>
      <c r="H307" s="1"/>
      <c r="I307" s="1"/>
      <c r="J307" s="1"/>
      <c r="K307" s="1"/>
      <c r="L307" s="1"/>
      <c r="M307" s="1"/>
      <c r="N307" s="1"/>
    </row>
    <row r="308" spans="1:14" ht="15.75" customHeight="1" x14ac:dyDescent="0.25">
      <c r="A308" s="1"/>
      <c r="B308" s="1"/>
      <c r="C308" s="1"/>
      <c r="D308" s="1"/>
      <c r="E308" s="1"/>
      <c r="F308" s="1"/>
      <c r="G308" s="31"/>
      <c r="H308" s="1"/>
      <c r="I308" s="1"/>
      <c r="J308" s="1"/>
      <c r="K308" s="1"/>
      <c r="L308" s="1"/>
      <c r="M308" s="1"/>
      <c r="N308" s="1"/>
    </row>
    <row r="309" spans="1:14" ht="15.75" customHeight="1" x14ac:dyDescent="0.25">
      <c r="A309" s="1"/>
      <c r="B309" s="1"/>
      <c r="C309" s="1"/>
      <c r="D309" s="1"/>
      <c r="E309" s="1"/>
      <c r="F309" s="1"/>
      <c r="G309" s="31"/>
      <c r="H309" s="1"/>
      <c r="I309" s="1"/>
      <c r="J309" s="1"/>
      <c r="K309" s="1"/>
      <c r="L309" s="1"/>
      <c r="M309" s="1"/>
      <c r="N309" s="1"/>
    </row>
    <row r="310" spans="1:14" ht="15.75" customHeight="1" x14ac:dyDescent="0.25">
      <c r="A310" s="1"/>
      <c r="B310" s="1"/>
      <c r="C310" s="1"/>
      <c r="D310" s="1"/>
      <c r="E310" s="1"/>
      <c r="F310" s="1"/>
      <c r="G310" s="31"/>
      <c r="H310" s="1"/>
      <c r="I310" s="1"/>
      <c r="J310" s="1"/>
      <c r="K310" s="1"/>
      <c r="L310" s="1"/>
      <c r="M310" s="1"/>
      <c r="N310" s="1"/>
    </row>
    <row r="311" spans="1:14" ht="15.75" customHeight="1" x14ac:dyDescent="0.25">
      <c r="A311" s="1"/>
      <c r="B311" s="1"/>
      <c r="C311" s="1"/>
      <c r="D311" s="1"/>
      <c r="E311" s="1"/>
      <c r="F311" s="1"/>
      <c r="G311" s="31"/>
      <c r="H311" s="1"/>
      <c r="I311" s="1"/>
      <c r="J311" s="1"/>
      <c r="K311" s="1"/>
      <c r="L311" s="1"/>
      <c r="M311" s="1"/>
      <c r="N311" s="1"/>
    </row>
    <row r="312" spans="1:14" ht="15.75" customHeight="1" x14ac:dyDescent="0.25">
      <c r="A312" s="1"/>
      <c r="B312" s="1"/>
      <c r="C312" s="1"/>
      <c r="D312" s="1"/>
      <c r="E312" s="1"/>
      <c r="F312" s="1"/>
      <c r="G312" s="31"/>
      <c r="H312" s="1"/>
      <c r="I312" s="1"/>
      <c r="J312" s="1"/>
      <c r="K312" s="1"/>
      <c r="L312" s="1"/>
      <c r="M312" s="1"/>
      <c r="N312" s="1"/>
    </row>
    <row r="313" spans="1:14" ht="15.75" customHeight="1" x14ac:dyDescent="0.25">
      <c r="A313" s="1"/>
      <c r="B313" s="1"/>
      <c r="C313" s="1"/>
      <c r="D313" s="1"/>
      <c r="E313" s="1"/>
      <c r="F313" s="1"/>
      <c r="G313" s="31"/>
      <c r="H313" s="1"/>
      <c r="I313" s="1"/>
      <c r="J313" s="31"/>
      <c r="K313" s="1"/>
      <c r="L313" s="1"/>
      <c r="M313" s="1"/>
      <c r="N313" s="1"/>
    </row>
    <row r="314" spans="1:14" ht="15.75" customHeight="1" x14ac:dyDescent="0.25">
      <c r="A314" s="1"/>
      <c r="B314" s="1"/>
      <c r="C314" s="1"/>
      <c r="D314" s="1"/>
      <c r="E314" s="1"/>
      <c r="F314" s="1"/>
      <c r="G314" s="31"/>
      <c r="H314" s="1"/>
      <c r="I314" s="1"/>
      <c r="J314" s="31"/>
      <c r="K314" s="1"/>
      <c r="L314" s="1"/>
      <c r="M314" s="1"/>
      <c r="N314" s="1"/>
    </row>
    <row r="315" spans="1:14" ht="15.75" customHeight="1" x14ac:dyDescent="0.25">
      <c r="A315" s="1"/>
      <c r="B315" s="1"/>
      <c r="C315" s="1"/>
      <c r="D315" s="1"/>
      <c r="E315" s="1"/>
      <c r="F315" s="1"/>
      <c r="G315" s="31"/>
      <c r="H315" s="1"/>
      <c r="I315" s="1"/>
      <c r="J315" s="31"/>
      <c r="K315" s="1"/>
      <c r="L315" s="1"/>
      <c r="M315" s="1"/>
      <c r="N315" s="1"/>
    </row>
    <row r="316" spans="1:14" ht="15.75" customHeight="1" x14ac:dyDescent="0.25">
      <c r="A316" s="1"/>
      <c r="B316" s="1"/>
      <c r="C316" s="1"/>
      <c r="D316" s="1"/>
      <c r="E316" s="1"/>
      <c r="F316" s="1"/>
      <c r="G316" s="31"/>
      <c r="H316" s="1"/>
      <c r="I316" s="1"/>
      <c r="J316" s="1"/>
      <c r="K316" s="1"/>
      <c r="L316" s="1"/>
      <c r="M316" s="1"/>
      <c r="N316" s="1"/>
    </row>
    <row r="317" spans="1:14" ht="15.75" customHeight="1" x14ac:dyDescent="0.25">
      <c r="A317" s="1"/>
      <c r="B317" s="1"/>
      <c r="C317" s="1"/>
      <c r="D317" s="1"/>
      <c r="E317" s="1"/>
      <c r="F317" s="1"/>
      <c r="G317" s="31"/>
      <c r="H317" s="1"/>
      <c r="I317" s="1"/>
      <c r="J317" s="1"/>
      <c r="K317" s="1"/>
      <c r="L317" s="1"/>
      <c r="M317" s="1"/>
      <c r="N317" s="1"/>
    </row>
    <row r="318" spans="1:14" ht="15.75" customHeight="1" x14ac:dyDescent="0.25">
      <c r="A318" s="1"/>
      <c r="B318" s="1"/>
      <c r="C318" s="1"/>
      <c r="D318" s="1"/>
      <c r="E318" s="1"/>
      <c r="F318" s="1"/>
      <c r="G318" s="31"/>
      <c r="H318" s="1"/>
      <c r="I318" s="1"/>
      <c r="J318" s="1"/>
      <c r="K318" s="1"/>
      <c r="L318" s="1"/>
      <c r="M318" s="1"/>
      <c r="N318" s="1"/>
    </row>
    <row r="319" spans="1:14" ht="15.75" customHeight="1" x14ac:dyDescent="0.25">
      <c r="A319" s="1"/>
      <c r="B319" s="1"/>
      <c r="C319" s="1"/>
      <c r="D319" s="1"/>
      <c r="E319" s="1"/>
      <c r="F319" s="1"/>
      <c r="G319" s="31"/>
      <c r="H319" s="1"/>
      <c r="I319" s="1"/>
      <c r="J319" s="1"/>
      <c r="K319" s="1"/>
      <c r="L319" s="1"/>
      <c r="M319" s="1"/>
      <c r="N319" s="1"/>
    </row>
    <row r="320" spans="1:14" ht="15.75" customHeight="1" x14ac:dyDescent="0.25">
      <c r="A320" s="1"/>
      <c r="B320" s="1"/>
      <c r="C320" s="1"/>
      <c r="D320" s="1"/>
      <c r="E320" s="1"/>
      <c r="F320" s="1"/>
      <c r="G320" s="31"/>
      <c r="H320" s="1"/>
      <c r="I320" s="1"/>
      <c r="J320" s="1"/>
      <c r="K320" s="1"/>
      <c r="L320" s="1"/>
      <c r="M320" s="1"/>
      <c r="N320" s="1"/>
    </row>
    <row r="321" spans="1:14" ht="15.75" customHeight="1" x14ac:dyDescent="0.25">
      <c r="A321" s="1"/>
      <c r="B321" s="1"/>
      <c r="C321" s="1"/>
      <c r="D321" s="1"/>
      <c r="E321" s="1"/>
      <c r="F321" s="1"/>
      <c r="G321" s="31"/>
      <c r="H321" s="1"/>
      <c r="I321" s="1"/>
      <c r="J321" s="1"/>
      <c r="K321" s="1"/>
      <c r="L321" s="1"/>
      <c r="M321" s="1"/>
      <c r="N321" s="1"/>
    </row>
    <row r="322" spans="1:14" ht="15.75" customHeight="1" x14ac:dyDescent="0.25">
      <c r="A322" s="1"/>
      <c r="B322" s="1"/>
      <c r="C322" s="1"/>
      <c r="D322" s="1"/>
      <c r="E322" s="1"/>
      <c r="F322" s="1"/>
      <c r="G322" s="31"/>
      <c r="H322" s="1"/>
      <c r="I322" s="1"/>
      <c r="J322" s="1"/>
      <c r="K322" s="1"/>
      <c r="L322" s="1"/>
      <c r="M322" s="1"/>
      <c r="N322" s="1"/>
    </row>
    <row r="323" spans="1:14" ht="15.75" customHeight="1" x14ac:dyDescent="0.25">
      <c r="A323" s="1"/>
      <c r="B323" s="1"/>
      <c r="C323" s="1"/>
      <c r="D323" s="1"/>
      <c r="E323" s="1"/>
      <c r="F323" s="1"/>
      <c r="G323" s="1"/>
      <c r="H323" s="1"/>
      <c r="I323" s="31"/>
      <c r="J323" s="1"/>
      <c r="K323" s="1"/>
      <c r="L323" s="31"/>
      <c r="M323" s="1"/>
      <c r="N323" s="1"/>
    </row>
    <row r="324" spans="1:14" ht="15.75" customHeight="1" x14ac:dyDescent="0.25">
      <c r="A324" s="1"/>
      <c r="B324" s="1"/>
      <c r="C324" s="1"/>
      <c r="D324" s="1"/>
      <c r="E324" s="1"/>
      <c r="F324" s="1"/>
      <c r="G324" s="1"/>
      <c r="H324" s="31"/>
      <c r="I324" s="1"/>
      <c r="J324" s="1"/>
      <c r="K324" s="31"/>
      <c r="L324" s="1"/>
      <c r="M324" s="1"/>
      <c r="N324" s="1"/>
    </row>
    <row r="325" spans="1:14" ht="15.75" customHeight="1" x14ac:dyDescent="0.25">
      <c r="A325" s="1"/>
      <c r="B325" s="1"/>
      <c r="C325" s="1"/>
      <c r="D325" s="1"/>
      <c r="E325" s="1"/>
      <c r="F325" s="1"/>
      <c r="G325" s="31"/>
      <c r="H325" s="1"/>
      <c r="I325" s="1"/>
      <c r="J325" s="31"/>
      <c r="K325" s="1"/>
      <c r="L325" s="1"/>
      <c r="M325" s="1"/>
      <c r="N325" s="1"/>
    </row>
    <row r="326" spans="1:14" ht="15.75" customHeight="1" x14ac:dyDescent="0.25">
      <c r="A326" s="1"/>
      <c r="B326" s="1"/>
      <c r="C326" s="1"/>
      <c r="D326" s="1"/>
      <c r="E326" s="1"/>
      <c r="F326" s="1"/>
      <c r="G326" s="1"/>
      <c r="H326" s="31"/>
      <c r="I326" s="1"/>
      <c r="J326" s="1"/>
      <c r="K326" s="1"/>
      <c r="L326" s="1"/>
      <c r="M326" s="1"/>
      <c r="N326" s="1"/>
    </row>
    <row r="327" spans="1:14" ht="15.75" customHeight="1" x14ac:dyDescent="0.25">
      <c r="A327" s="1"/>
      <c r="B327" s="1"/>
      <c r="C327" s="1"/>
      <c r="D327" s="1"/>
      <c r="E327" s="1"/>
      <c r="F327" s="1"/>
      <c r="G327" s="31"/>
      <c r="H327" s="1"/>
      <c r="I327" s="1"/>
      <c r="J327" s="31"/>
      <c r="K327" s="1"/>
      <c r="L327" s="1"/>
      <c r="M327" s="1"/>
      <c r="N327" s="1"/>
    </row>
    <row r="328" spans="1:14" ht="15.75" customHeight="1" x14ac:dyDescent="0.25">
      <c r="A328" s="1"/>
      <c r="B328" s="1"/>
      <c r="C328" s="1"/>
      <c r="D328" s="1"/>
      <c r="E328" s="1"/>
      <c r="F328" s="1"/>
      <c r="G328" s="1"/>
      <c r="H328" s="31"/>
      <c r="I328" s="1"/>
      <c r="J328" s="1"/>
      <c r="K328" s="1"/>
      <c r="L328" s="1"/>
      <c r="M328" s="1"/>
      <c r="N328" s="1"/>
    </row>
    <row r="329" spans="1:14" ht="15.75" customHeight="1" x14ac:dyDescent="0.25">
      <c r="A329" s="1"/>
      <c r="B329" s="1"/>
      <c r="C329" s="1"/>
      <c r="D329" s="1"/>
      <c r="E329" s="1"/>
      <c r="F329" s="1"/>
      <c r="G329" s="1"/>
      <c r="H329" s="1"/>
      <c r="I329" s="31"/>
      <c r="J329" s="1"/>
      <c r="K329" s="1"/>
      <c r="L329" s="31"/>
      <c r="M329" s="1"/>
      <c r="N329" s="1"/>
    </row>
    <row r="330" spans="1:14" ht="15.75" customHeight="1" x14ac:dyDescent="0.25">
      <c r="A330" s="1"/>
      <c r="B330" s="1"/>
      <c r="C330" s="1"/>
      <c r="D330" s="1"/>
      <c r="E330" s="1"/>
      <c r="F330" s="1"/>
      <c r="G330" s="31"/>
      <c r="H330" s="1"/>
      <c r="I330" s="1"/>
      <c r="J330" s="31"/>
      <c r="K330" s="1"/>
      <c r="L330" s="1"/>
      <c r="M330" s="1"/>
      <c r="N330" s="1"/>
    </row>
    <row r="331" spans="1:14" ht="15.75" customHeight="1" x14ac:dyDescent="0.25">
      <c r="A331" s="1"/>
      <c r="B331" s="1"/>
      <c r="C331" s="1"/>
      <c r="D331" s="1"/>
      <c r="E331" s="1"/>
      <c r="F331" s="1"/>
      <c r="G331" s="31"/>
      <c r="H331" s="1"/>
      <c r="I331" s="1"/>
      <c r="J331" s="1"/>
      <c r="K331" s="1"/>
      <c r="L331" s="1"/>
      <c r="M331" s="1"/>
      <c r="N331" s="1"/>
    </row>
    <row r="332" spans="1:14" ht="15.75" customHeight="1" x14ac:dyDescent="0.25">
      <c r="A332" s="1"/>
      <c r="B332" s="1"/>
      <c r="C332" s="1"/>
      <c r="D332" s="1"/>
      <c r="E332" s="1"/>
      <c r="F332" s="1"/>
      <c r="G332" s="31"/>
      <c r="H332" s="1"/>
      <c r="I332" s="1"/>
      <c r="J332" s="1"/>
      <c r="K332" s="1"/>
      <c r="L332" s="1"/>
      <c r="M332" s="1"/>
      <c r="N332" s="1"/>
    </row>
    <row r="333" spans="1:14" ht="15.75" customHeight="1" x14ac:dyDescent="0.25">
      <c r="A333" s="1"/>
      <c r="B333" s="1"/>
      <c r="C333" s="1"/>
      <c r="D333" s="1"/>
      <c r="E333" s="1"/>
      <c r="F333" s="1"/>
      <c r="G333" s="31"/>
      <c r="H333" s="1"/>
      <c r="I333" s="1"/>
      <c r="J333" s="1"/>
      <c r="K333" s="1"/>
      <c r="L333" s="1"/>
      <c r="M333" s="1"/>
      <c r="N333" s="1"/>
    </row>
    <row r="334" spans="1:14" ht="15.75" customHeight="1" x14ac:dyDescent="0.25">
      <c r="A334" s="1"/>
      <c r="B334" s="1"/>
      <c r="C334" s="1"/>
      <c r="D334" s="1"/>
      <c r="E334" s="1"/>
      <c r="F334" s="1"/>
      <c r="G334" s="31"/>
      <c r="H334" s="1"/>
      <c r="I334" s="1"/>
      <c r="J334" s="1"/>
      <c r="K334" s="1"/>
      <c r="L334" s="1"/>
      <c r="M334" s="1"/>
      <c r="N334" s="1"/>
    </row>
    <row r="335" spans="1:14" ht="15.75" customHeight="1" x14ac:dyDescent="0.25">
      <c r="A335" s="1"/>
      <c r="B335" s="1"/>
      <c r="C335" s="1"/>
      <c r="D335" s="1"/>
      <c r="E335" s="1"/>
      <c r="F335" s="1"/>
      <c r="G335" s="31"/>
      <c r="H335" s="1"/>
      <c r="I335" s="1"/>
      <c r="J335" s="1"/>
      <c r="K335" s="1"/>
      <c r="L335" s="1"/>
      <c r="M335" s="1"/>
      <c r="N335" s="1"/>
    </row>
    <row r="336" spans="1:14" ht="15.75" customHeight="1" x14ac:dyDescent="0.25">
      <c r="A336" s="1"/>
      <c r="B336" s="1"/>
      <c r="C336" s="1"/>
      <c r="D336" s="1"/>
      <c r="E336" s="1"/>
      <c r="F336" s="1"/>
      <c r="G336" s="31"/>
      <c r="H336" s="1"/>
      <c r="I336" s="1"/>
      <c r="J336" s="1"/>
      <c r="K336" s="1"/>
      <c r="L336" s="1"/>
      <c r="M336" s="1"/>
      <c r="N336" s="1"/>
    </row>
    <row r="337" spans="1:14" ht="15.75" customHeight="1" x14ac:dyDescent="0.25">
      <c r="A337" s="1"/>
      <c r="B337" s="1"/>
      <c r="C337" s="1"/>
      <c r="D337" s="1"/>
      <c r="E337" s="1"/>
      <c r="F337" s="1"/>
      <c r="G337" s="31"/>
      <c r="H337" s="1"/>
      <c r="I337" s="1"/>
      <c r="J337" s="31"/>
      <c r="K337" s="1"/>
      <c r="L337" s="1"/>
      <c r="M337" s="1"/>
      <c r="N337" s="1"/>
    </row>
    <row r="338" spans="1:14" ht="15.75" customHeight="1" x14ac:dyDescent="0.25">
      <c r="A338" s="1"/>
      <c r="B338" s="1"/>
      <c r="C338" s="1"/>
      <c r="D338" s="1"/>
      <c r="E338" s="1"/>
      <c r="F338" s="1"/>
      <c r="G338" s="31"/>
      <c r="H338" s="1"/>
      <c r="I338" s="1"/>
      <c r="J338" s="31"/>
      <c r="K338" s="1"/>
      <c r="L338" s="1"/>
      <c r="M338" s="1"/>
      <c r="N338" s="1"/>
    </row>
    <row r="339" spans="1:14" ht="15.75" customHeight="1" x14ac:dyDescent="0.25">
      <c r="A339" s="1"/>
      <c r="B339" s="1"/>
      <c r="C339" s="1"/>
      <c r="D339" s="1"/>
      <c r="E339" s="1"/>
      <c r="F339" s="1"/>
      <c r="G339" s="31"/>
      <c r="H339" s="1"/>
      <c r="I339" s="1"/>
      <c r="J339" s="31"/>
      <c r="K339" s="1"/>
      <c r="L339" s="1"/>
      <c r="M339" s="1"/>
      <c r="N339" s="1"/>
    </row>
    <row r="340" spans="1:14" ht="15.75" customHeight="1" x14ac:dyDescent="0.25"/>
    <row r="341" spans="1:14" ht="15.75" customHeight="1" x14ac:dyDescent="0.25"/>
    <row r="342" spans="1:14" ht="15.75" customHeight="1" x14ac:dyDescent="0.25"/>
    <row r="343" spans="1:14" ht="15.75" customHeight="1" x14ac:dyDescent="0.25"/>
    <row r="344" spans="1:14" ht="15.75" customHeight="1" x14ac:dyDescent="0.25"/>
    <row r="345" spans="1:14" ht="15.75" customHeight="1" x14ac:dyDescent="0.25"/>
    <row r="346" spans="1:14" ht="15.75" customHeight="1" x14ac:dyDescent="0.25"/>
    <row r="347" spans="1:14" ht="15.75" customHeight="1" x14ac:dyDescent="0.25"/>
    <row r="348" spans="1:14" ht="15.75" customHeight="1" x14ac:dyDescent="0.25"/>
    <row r="349" spans="1:14" ht="15.75" customHeight="1" x14ac:dyDescent="0.25"/>
    <row r="350" spans="1:14" ht="15.75" customHeight="1" x14ac:dyDescent="0.25"/>
    <row r="351" spans="1:14" ht="15.75" customHeight="1" x14ac:dyDescent="0.25"/>
    <row r="352" spans="1:14"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sheetData>
  <autoFilter ref="A3:N339" xr:uid="{00000000-0009-0000-0000-000014000000}"/>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C640"/>
  <sheetViews>
    <sheetView topLeftCell="T1" workbookViewId="0">
      <pane ySplit="3" topLeftCell="A6" activePane="bottomLeft" state="frozen"/>
      <selection pane="bottomLeft" activeCell="D15" sqref="D15"/>
    </sheetView>
  </sheetViews>
  <sheetFormatPr defaultColWidth="14.42578125" defaultRowHeight="15" customHeight="1" x14ac:dyDescent="0.25"/>
  <cols>
    <col min="1" max="1" width="23.85546875" customWidth="1"/>
    <col min="2" max="2" width="21.7109375" customWidth="1"/>
    <col min="3" max="3" width="12.42578125" customWidth="1"/>
    <col min="4" max="4" width="29" customWidth="1"/>
    <col min="5" max="5" width="21.7109375" customWidth="1"/>
    <col min="6" max="6" width="20" customWidth="1"/>
    <col min="7" max="7" width="26" customWidth="1"/>
    <col min="8" max="9" width="23.140625" customWidth="1"/>
    <col min="10" max="10" width="20.7109375" customWidth="1"/>
    <col min="11" max="13" width="24.85546875" customWidth="1"/>
    <col min="14" max="14" width="18.42578125" customWidth="1"/>
    <col min="15" max="15" width="22.28515625" customWidth="1"/>
    <col min="16" max="16" width="23.5703125" customWidth="1"/>
    <col min="17" max="17" width="21.140625" customWidth="1"/>
    <col min="18" max="18" width="16" customWidth="1"/>
    <col min="19" max="19" width="18.42578125" customWidth="1"/>
    <col min="20" max="20" width="19.28515625" customWidth="1"/>
    <col min="21" max="21" width="28.42578125" customWidth="1"/>
    <col min="22" max="22" width="28.28515625" customWidth="1"/>
    <col min="23" max="23" width="15" customWidth="1"/>
    <col min="24" max="25" width="15.28515625" customWidth="1"/>
    <col min="26" max="26" width="17.7109375" customWidth="1"/>
    <col min="27" max="28" width="15.85546875" customWidth="1"/>
    <col min="29" max="29" width="25.5703125" customWidth="1"/>
  </cols>
  <sheetData>
    <row r="1" spans="1:29"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x14ac:dyDescent="0.25">
      <c r="A3" s="2" t="s">
        <v>11</v>
      </c>
      <c r="B3" s="2" t="s">
        <v>12</v>
      </c>
      <c r="C3" s="2" t="s">
        <v>2307</v>
      </c>
      <c r="D3" s="2" t="s">
        <v>2308</v>
      </c>
      <c r="E3" s="2" t="s">
        <v>2309</v>
      </c>
      <c r="F3" s="2" t="s">
        <v>2310</v>
      </c>
      <c r="G3" s="2" t="s">
        <v>2311</v>
      </c>
      <c r="H3" s="2" t="s">
        <v>2312</v>
      </c>
      <c r="I3" s="2" t="s">
        <v>2313</v>
      </c>
      <c r="J3" s="2" t="s">
        <v>2314</v>
      </c>
      <c r="K3" s="2" t="s">
        <v>2315</v>
      </c>
      <c r="L3" s="2" t="s">
        <v>2316</v>
      </c>
      <c r="M3" s="2" t="s">
        <v>2317</v>
      </c>
      <c r="N3" s="2" t="s">
        <v>2318</v>
      </c>
      <c r="O3" s="2" t="s">
        <v>2319</v>
      </c>
      <c r="P3" s="2" t="s">
        <v>2320</v>
      </c>
      <c r="Q3" s="2" t="s">
        <v>2321</v>
      </c>
      <c r="R3" s="2" t="s">
        <v>2322</v>
      </c>
      <c r="S3" s="2" t="s">
        <v>2323</v>
      </c>
      <c r="T3" s="2" t="s">
        <v>2324</v>
      </c>
      <c r="U3" s="2" t="s">
        <v>2325</v>
      </c>
      <c r="V3" s="2" t="s">
        <v>2326</v>
      </c>
      <c r="W3" s="2" t="s">
        <v>2327</v>
      </c>
      <c r="X3" s="2" t="s">
        <v>2328</v>
      </c>
      <c r="Y3" s="2" t="s">
        <v>2329</v>
      </c>
      <c r="Z3" s="2" t="s">
        <v>2330</v>
      </c>
      <c r="AA3" s="2" t="s">
        <v>2331</v>
      </c>
      <c r="AB3" s="2" t="s">
        <v>2332</v>
      </c>
      <c r="AC3" s="2" t="s">
        <v>2333</v>
      </c>
    </row>
    <row r="4" spans="1:29" ht="15.75" customHeight="1" x14ac:dyDescent="0.25">
      <c r="A4" s="1" t="s">
        <v>3569</v>
      </c>
      <c r="B4" s="7" t="s">
        <v>184</v>
      </c>
      <c r="C4" s="7" t="s">
        <v>2334</v>
      </c>
      <c r="D4" s="7" t="s">
        <v>2335</v>
      </c>
      <c r="E4" s="11">
        <v>7</v>
      </c>
      <c r="F4" s="11">
        <v>4</v>
      </c>
      <c r="G4" s="1" t="s">
        <v>2336</v>
      </c>
      <c r="H4" s="1" t="s">
        <v>2337</v>
      </c>
      <c r="I4" s="1" t="s">
        <v>2338</v>
      </c>
      <c r="J4" s="1" t="s">
        <v>2339</v>
      </c>
      <c r="K4" s="1" t="s">
        <v>2340</v>
      </c>
      <c r="L4" s="1" t="s">
        <v>2341</v>
      </c>
      <c r="M4" s="1" t="s">
        <v>2342</v>
      </c>
      <c r="N4" s="1"/>
      <c r="O4" s="1"/>
      <c r="P4" s="1"/>
      <c r="Q4" s="7"/>
      <c r="R4" s="7"/>
      <c r="S4" s="7"/>
      <c r="T4" s="7"/>
      <c r="U4" s="53" t="s">
        <v>2343</v>
      </c>
      <c r="V4" s="53" t="s">
        <v>2344</v>
      </c>
      <c r="W4" s="53" t="s">
        <v>2345</v>
      </c>
      <c r="X4" s="53" t="s">
        <v>2346</v>
      </c>
      <c r="Y4" s="53"/>
      <c r="Z4" s="53"/>
      <c r="AA4" s="7"/>
      <c r="AB4" s="7"/>
      <c r="AC4" s="7" t="s">
        <v>2347</v>
      </c>
    </row>
    <row r="5" spans="1:29" ht="15.75" customHeight="1" x14ac:dyDescent="0.25">
      <c r="A5" s="1" t="s">
        <v>3569</v>
      </c>
      <c r="B5" s="7" t="s">
        <v>184</v>
      </c>
      <c r="C5" s="7" t="s">
        <v>2348</v>
      </c>
      <c r="D5" s="7" t="s">
        <v>2335</v>
      </c>
      <c r="E5" s="11">
        <v>14</v>
      </c>
      <c r="F5" s="11">
        <v>8</v>
      </c>
      <c r="G5" s="1" t="s">
        <v>2336</v>
      </c>
      <c r="H5" s="1" t="s">
        <v>2337</v>
      </c>
      <c r="I5" s="1" t="s">
        <v>2349</v>
      </c>
      <c r="J5" s="1" t="s">
        <v>2350</v>
      </c>
      <c r="K5" s="1" t="s">
        <v>2338</v>
      </c>
      <c r="L5" s="1" t="s">
        <v>2339</v>
      </c>
      <c r="M5" s="1" t="s">
        <v>2351</v>
      </c>
      <c r="N5" s="1" t="s">
        <v>2352</v>
      </c>
      <c r="O5" s="1" t="s">
        <v>2340</v>
      </c>
      <c r="P5" s="1" t="s">
        <v>2341</v>
      </c>
      <c r="Q5" s="1" t="s">
        <v>2353</v>
      </c>
      <c r="R5" s="1" t="s">
        <v>2354</v>
      </c>
      <c r="S5" s="1" t="s">
        <v>2342</v>
      </c>
      <c r="T5" s="1" t="s">
        <v>2355</v>
      </c>
      <c r="U5" s="53" t="s">
        <v>2343</v>
      </c>
      <c r="V5" s="53" t="s">
        <v>2356</v>
      </c>
      <c r="W5" s="53" t="s">
        <v>2344</v>
      </c>
      <c r="X5" s="53" t="s">
        <v>2357</v>
      </c>
      <c r="Y5" s="53" t="s">
        <v>2358</v>
      </c>
      <c r="Z5" s="53" t="s">
        <v>2345</v>
      </c>
      <c r="AA5" s="53" t="s">
        <v>2346</v>
      </c>
      <c r="AB5" s="53" t="s">
        <v>2359</v>
      </c>
      <c r="AC5" s="7" t="s">
        <v>2360</v>
      </c>
    </row>
    <row r="6" spans="1:29" ht="15.75" customHeight="1" x14ac:dyDescent="0.25">
      <c r="A6" s="1" t="s">
        <v>3569</v>
      </c>
      <c r="B6" s="7" t="s">
        <v>184</v>
      </c>
      <c r="C6" s="7" t="s">
        <v>2361</v>
      </c>
      <c r="D6" s="7" t="s">
        <v>2335</v>
      </c>
      <c r="E6" s="11">
        <v>14</v>
      </c>
      <c r="F6" s="11">
        <v>8</v>
      </c>
      <c r="G6" s="1" t="s">
        <v>2336</v>
      </c>
      <c r="H6" s="1" t="s">
        <v>2337</v>
      </c>
      <c r="I6" s="1" t="s">
        <v>2349</v>
      </c>
      <c r="J6" s="1" t="s">
        <v>2350</v>
      </c>
      <c r="K6" s="1" t="s">
        <v>2338</v>
      </c>
      <c r="L6" s="1" t="s">
        <v>2339</v>
      </c>
      <c r="M6" s="1" t="s">
        <v>2351</v>
      </c>
      <c r="N6" s="1" t="s">
        <v>2352</v>
      </c>
      <c r="O6" s="1" t="s">
        <v>2340</v>
      </c>
      <c r="P6" s="1" t="s">
        <v>2341</v>
      </c>
      <c r="Q6" s="1" t="s">
        <v>2353</v>
      </c>
      <c r="R6" s="1" t="s">
        <v>2354</v>
      </c>
      <c r="S6" s="1" t="s">
        <v>2342</v>
      </c>
      <c r="T6" s="1" t="s">
        <v>2355</v>
      </c>
      <c r="U6" s="53" t="s">
        <v>2343</v>
      </c>
      <c r="V6" s="53" t="s">
        <v>2356</v>
      </c>
      <c r="W6" s="53" t="s">
        <v>2344</v>
      </c>
      <c r="X6" s="53" t="s">
        <v>2357</v>
      </c>
      <c r="Y6" s="53" t="s">
        <v>2358</v>
      </c>
      <c r="Z6" s="53" t="s">
        <v>2345</v>
      </c>
      <c r="AA6" s="53" t="s">
        <v>2346</v>
      </c>
      <c r="AB6" s="53" t="s">
        <v>2359</v>
      </c>
      <c r="AC6" s="7" t="s">
        <v>2360</v>
      </c>
    </row>
    <row r="7" spans="1:29" ht="15.75" customHeight="1" x14ac:dyDescent="0.25">
      <c r="A7" s="1" t="s">
        <v>3569</v>
      </c>
      <c r="B7" s="7" t="s">
        <v>184</v>
      </c>
      <c r="C7" s="7" t="s">
        <v>2334</v>
      </c>
      <c r="D7" s="7" t="s">
        <v>2362</v>
      </c>
      <c r="E7" s="31">
        <v>3</v>
      </c>
      <c r="F7" s="31">
        <v>2</v>
      </c>
      <c r="G7" s="1" t="s">
        <v>2363</v>
      </c>
      <c r="H7" s="1" t="s">
        <v>2364</v>
      </c>
      <c r="I7" s="1" t="s">
        <v>2365</v>
      </c>
      <c r="J7" s="1"/>
      <c r="K7" s="1"/>
      <c r="L7" s="7"/>
      <c r="M7" s="1"/>
      <c r="N7" s="7"/>
      <c r="O7" s="7"/>
      <c r="P7" s="7"/>
      <c r="Q7" s="7"/>
      <c r="R7" s="7"/>
      <c r="S7" s="7"/>
      <c r="T7" s="7"/>
      <c r="U7" s="53" t="s">
        <v>2366</v>
      </c>
      <c r="V7" s="53" t="s">
        <v>2367</v>
      </c>
      <c r="W7" s="7"/>
      <c r="X7" s="7"/>
      <c r="Y7" s="7"/>
      <c r="Z7" s="7"/>
      <c r="AA7" s="7"/>
      <c r="AB7" s="7"/>
      <c r="AC7" s="7" t="s">
        <v>2368</v>
      </c>
    </row>
    <row r="8" spans="1:29" ht="15.75" customHeight="1" x14ac:dyDescent="0.25">
      <c r="A8" s="1" t="s">
        <v>3569</v>
      </c>
      <c r="B8" s="7" t="s">
        <v>184</v>
      </c>
      <c r="C8" s="7" t="s">
        <v>2348</v>
      </c>
      <c r="D8" s="7" t="s">
        <v>2362</v>
      </c>
      <c r="E8" s="31">
        <v>3</v>
      </c>
      <c r="F8" s="31">
        <v>2</v>
      </c>
      <c r="G8" s="1" t="s">
        <v>2363</v>
      </c>
      <c r="H8" s="1" t="s">
        <v>2364</v>
      </c>
      <c r="I8" s="1" t="s">
        <v>2365</v>
      </c>
      <c r="J8" s="1"/>
      <c r="K8" s="1"/>
      <c r="L8" s="1"/>
      <c r="M8" s="1"/>
      <c r="N8" s="7"/>
      <c r="O8" s="7"/>
      <c r="P8" s="7"/>
      <c r="Q8" s="7"/>
      <c r="R8" s="7"/>
      <c r="S8" s="7"/>
      <c r="T8" s="7"/>
      <c r="U8" s="53" t="s">
        <v>2366</v>
      </c>
      <c r="V8" s="53" t="s">
        <v>2367</v>
      </c>
      <c r="W8" s="7"/>
      <c r="X8" s="7"/>
      <c r="Y8" s="7"/>
      <c r="Z8" s="7"/>
      <c r="AA8" s="7"/>
      <c r="AB8" s="7"/>
      <c r="AC8" s="7" t="s">
        <v>2369</v>
      </c>
    </row>
    <row r="9" spans="1:29" ht="15.75" customHeight="1" x14ac:dyDescent="0.25">
      <c r="A9" s="1" t="s">
        <v>3569</v>
      </c>
      <c r="B9" s="7" t="s">
        <v>184</v>
      </c>
      <c r="C9" s="7" t="s">
        <v>2361</v>
      </c>
      <c r="D9" s="7" t="s">
        <v>2362</v>
      </c>
      <c r="E9" s="11">
        <v>3</v>
      </c>
      <c r="F9" s="11">
        <v>2</v>
      </c>
      <c r="G9" s="1" t="s">
        <v>2363</v>
      </c>
      <c r="H9" s="1" t="s">
        <v>2364</v>
      </c>
      <c r="I9" s="1" t="s">
        <v>2365</v>
      </c>
      <c r="J9" s="1"/>
      <c r="K9" s="1"/>
      <c r="L9" s="1"/>
      <c r="M9" s="1"/>
      <c r="N9" s="7"/>
      <c r="O9" s="7"/>
      <c r="P9" s="7"/>
      <c r="Q9" s="7"/>
      <c r="R9" s="7"/>
      <c r="S9" s="7"/>
      <c r="T9" s="7"/>
      <c r="U9" s="53" t="s">
        <v>2366</v>
      </c>
      <c r="V9" s="53" t="s">
        <v>2367</v>
      </c>
      <c r="W9" s="7"/>
      <c r="X9" s="7"/>
      <c r="Y9" s="7"/>
      <c r="Z9" s="7"/>
      <c r="AA9" s="7"/>
      <c r="AB9" s="7"/>
      <c r="AC9" s="7" t="s">
        <v>2369</v>
      </c>
    </row>
    <row r="10" spans="1:29" ht="15.75" customHeight="1" x14ac:dyDescent="0.25">
      <c r="A10" s="1" t="s">
        <v>3569</v>
      </c>
      <c r="B10" s="7" t="s">
        <v>146</v>
      </c>
      <c r="C10" s="7" t="s">
        <v>109</v>
      </c>
      <c r="D10" s="7" t="s">
        <v>2335</v>
      </c>
      <c r="E10" s="11">
        <v>0</v>
      </c>
      <c r="F10" s="11">
        <v>1</v>
      </c>
      <c r="G10" s="7"/>
      <c r="H10" s="7"/>
      <c r="I10" s="7"/>
      <c r="J10" s="7"/>
      <c r="K10" s="7"/>
      <c r="L10" s="7"/>
      <c r="M10" s="7"/>
      <c r="N10" s="7"/>
      <c r="O10" s="7"/>
      <c r="P10" s="7"/>
      <c r="Q10" s="7"/>
      <c r="R10" s="7"/>
      <c r="S10" s="7"/>
      <c r="T10" s="7"/>
      <c r="U10" s="1" t="s">
        <v>2376</v>
      </c>
      <c r="V10" s="7"/>
      <c r="W10" s="7"/>
      <c r="X10" s="7"/>
      <c r="Y10" s="7"/>
      <c r="Z10" s="7"/>
      <c r="AA10" s="7"/>
      <c r="AB10" s="7"/>
      <c r="AC10" s="7" t="s">
        <v>2360</v>
      </c>
    </row>
    <row r="11" spans="1:29" ht="15.75" customHeight="1" x14ac:dyDescent="0.25">
      <c r="A11" s="1" t="s">
        <v>3569</v>
      </c>
      <c r="B11" s="7" t="s">
        <v>161</v>
      </c>
      <c r="C11" s="7" t="s">
        <v>109</v>
      </c>
      <c r="D11" s="7" t="s">
        <v>2335</v>
      </c>
      <c r="E11" s="11">
        <v>0</v>
      </c>
      <c r="F11" s="11">
        <v>1</v>
      </c>
      <c r="G11" s="7"/>
      <c r="H11" s="7"/>
      <c r="I11" s="7"/>
      <c r="J11" s="7"/>
      <c r="K11" s="7"/>
      <c r="L11" s="7"/>
      <c r="M11" s="7"/>
      <c r="N11" s="7"/>
      <c r="O11" s="7"/>
      <c r="P11" s="7"/>
      <c r="Q11" s="7"/>
      <c r="R11" s="7"/>
      <c r="S11" s="7"/>
      <c r="T11" s="7"/>
      <c r="U11" s="1" t="s">
        <v>2377</v>
      </c>
      <c r="V11" s="7"/>
      <c r="W11" s="7"/>
      <c r="X11" s="7"/>
      <c r="Y11" s="7"/>
      <c r="Z11" s="7"/>
      <c r="AA11" s="7"/>
      <c r="AB11" s="7"/>
      <c r="AC11" s="7" t="s">
        <v>2360</v>
      </c>
    </row>
    <row r="12" spans="1:29" ht="15.75" customHeight="1" x14ac:dyDescent="0.25">
      <c r="A12" s="1" t="s">
        <v>3569</v>
      </c>
      <c r="B12" s="7" t="s">
        <v>283</v>
      </c>
      <c r="C12" s="7" t="s">
        <v>109</v>
      </c>
      <c r="D12" s="7" t="s">
        <v>2335</v>
      </c>
      <c r="E12" s="11">
        <v>0</v>
      </c>
      <c r="F12" s="11">
        <v>1</v>
      </c>
      <c r="G12" s="7"/>
      <c r="H12" s="7"/>
      <c r="I12" s="7"/>
      <c r="J12" s="7"/>
      <c r="K12" s="7"/>
      <c r="L12" s="7"/>
      <c r="M12" s="7"/>
      <c r="N12" s="7"/>
      <c r="O12" s="7"/>
      <c r="P12" s="7"/>
      <c r="Q12" s="7"/>
      <c r="R12" s="7"/>
      <c r="S12" s="7"/>
      <c r="T12" s="7"/>
      <c r="U12" s="1" t="s">
        <v>2378</v>
      </c>
      <c r="V12" s="7"/>
      <c r="W12" s="7"/>
      <c r="X12" s="7"/>
      <c r="Y12" s="7"/>
      <c r="Z12" s="7"/>
      <c r="AA12" s="7"/>
      <c r="AB12" s="7"/>
      <c r="AC12" s="7" t="s">
        <v>2360</v>
      </c>
    </row>
    <row r="13" spans="1:29" ht="15.75" customHeight="1" x14ac:dyDescent="0.25">
      <c r="A13" s="1" t="s">
        <v>3569</v>
      </c>
      <c r="B13" s="7" t="s">
        <v>290</v>
      </c>
      <c r="C13" s="7" t="s">
        <v>109</v>
      </c>
      <c r="D13" s="7" t="s">
        <v>2335</v>
      </c>
      <c r="E13" s="11">
        <v>0</v>
      </c>
      <c r="F13" s="11">
        <v>1</v>
      </c>
      <c r="G13" s="7"/>
      <c r="H13" s="7"/>
      <c r="I13" s="7"/>
      <c r="J13" s="7"/>
      <c r="K13" s="7"/>
      <c r="L13" s="7"/>
      <c r="M13" s="7"/>
      <c r="N13" s="7"/>
      <c r="O13" s="7"/>
      <c r="P13" s="7"/>
      <c r="Q13" s="7"/>
      <c r="R13" s="7"/>
      <c r="S13" s="1"/>
      <c r="T13" s="7"/>
      <c r="U13" s="1" t="s">
        <v>2379</v>
      </c>
      <c r="V13" s="7"/>
      <c r="W13" s="7"/>
      <c r="X13" s="7"/>
      <c r="Y13" s="7"/>
      <c r="Z13" s="7"/>
      <c r="AA13" s="7"/>
      <c r="AB13" s="7"/>
      <c r="AC13" s="7" t="s">
        <v>2360</v>
      </c>
    </row>
    <row r="14" spans="1:29" ht="15.75" customHeight="1" x14ac:dyDescent="0.25">
      <c r="A14" s="1" t="s">
        <v>3569</v>
      </c>
      <c r="B14" s="7" t="s">
        <v>202</v>
      </c>
      <c r="C14" s="7" t="s">
        <v>109</v>
      </c>
      <c r="D14" s="7" t="s">
        <v>2335</v>
      </c>
      <c r="E14" s="11">
        <v>0</v>
      </c>
      <c r="F14" s="11">
        <v>1</v>
      </c>
      <c r="G14" s="7"/>
      <c r="H14" s="7"/>
      <c r="I14" s="7"/>
      <c r="J14" s="7"/>
      <c r="K14" s="7"/>
      <c r="L14" s="7"/>
      <c r="M14" s="7"/>
      <c r="N14" s="7"/>
      <c r="O14" s="7"/>
      <c r="P14" s="7"/>
      <c r="Q14" s="7"/>
      <c r="R14" s="7"/>
      <c r="S14" s="1"/>
      <c r="T14" s="7"/>
      <c r="U14" s="1" t="s">
        <v>2380</v>
      </c>
      <c r="V14" s="7"/>
      <c r="W14" s="7"/>
      <c r="X14" s="7"/>
      <c r="Y14" s="7"/>
      <c r="Z14" s="7"/>
      <c r="AA14" s="7"/>
      <c r="AB14" s="7"/>
      <c r="AC14" s="7" t="s">
        <v>2360</v>
      </c>
    </row>
    <row r="15" spans="1:29" ht="15.75" customHeight="1" x14ac:dyDescent="0.25">
      <c r="A15" s="1" t="s">
        <v>3569</v>
      </c>
      <c r="B15" s="7" t="s">
        <v>191</v>
      </c>
      <c r="C15" s="7" t="s">
        <v>109</v>
      </c>
      <c r="D15" s="7" t="s">
        <v>2335</v>
      </c>
      <c r="E15" s="11">
        <v>0</v>
      </c>
      <c r="F15" s="11">
        <v>1</v>
      </c>
      <c r="G15" s="7"/>
      <c r="H15" s="7"/>
      <c r="I15" s="7"/>
      <c r="J15" s="7"/>
      <c r="K15" s="7"/>
      <c r="L15" s="7"/>
      <c r="M15" s="7"/>
      <c r="N15" s="7"/>
      <c r="O15" s="7"/>
      <c r="P15" s="7"/>
      <c r="Q15" s="7"/>
      <c r="R15" s="7"/>
      <c r="S15" s="1"/>
      <c r="T15" s="7"/>
      <c r="U15" s="1" t="s">
        <v>2381</v>
      </c>
      <c r="V15" s="7"/>
      <c r="W15" s="7"/>
      <c r="X15" s="7"/>
      <c r="Y15" s="7"/>
      <c r="Z15" s="7"/>
      <c r="AA15" s="7"/>
      <c r="AB15" s="7"/>
      <c r="AC15" s="7" t="s">
        <v>2360</v>
      </c>
    </row>
    <row r="16" spans="1:29" ht="15.75" customHeight="1" x14ac:dyDescent="0.25">
      <c r="A16" s="1" t="s">
        <v>3569</v>
      </c>
      <c r="B16" s="7" t="s">
        <v>146</v>
      </c>
      <c r="C16" s="7" t="s">
        <v>109</v>
      </c>
      <c r="D16" s="7" t="s">
        <v>2362</v>
      </c>
      <c r="E16" s="11">
        <v>0</v>
      </c>
      <c r="F16" s="11">
        <v>1</v>
      </c>
      <c r="G16" s="7"/>
      <c r="H16" s="7"/>
      <c r="I16" s="7"/>
      <c r="J16" s="7"/>
      <c r="K16" s="7"/>
      <c r="L16" s="7"/>
      <c r="M16" s="7"/>
      <c r="N16" s="7"/>
      <c r="O16" s="7"/>
      <c r="P16" s="7"/>
      <c r="Q16" s="7"/>
      <c r="R16" s="7"/>
      <c r="S16" s="7"/>
      <c r="T16" s="7"/>
      <c r="U16" s="1" t="s">
        <v>2370</v>
      </c>
      <c r="V16" s="1"/>
      <c r="W16" s="7"/>
      <c r="X16" s="7"/>
      <c r="Y16" s="7"/>
      <c r="Z16" s="7"/>
      <c r="AA16" s="7"/>
      <c r="AB16" s="7"/>
      <c r="AC16" s="7" t="s">
        <v>2360</v>
      </c>
    </row>
    <row r="17" spans="1:29" ht="15.75" customHeight="1" x14ac:dyDescent="0.25">
      <c r="A17" s="1" t="s">
        <v>3569</v>
      </c>
      <c r="B17" s="7" t="s">
        <v>161</v>
      </c>
      <c r="C17" s="7" t="s">
        <v>109</v>
      </c>
      <c r="D17" s="7" t="s">
        <v>2362</v>
      </c>
      <c r="E17" s="11">
        <v>0</v>
      </c>
      <c r="F17" s="11">
        <v>1</v>
      </c>
      <c r="G17" s="7"/>
      <c r="H17" s="7"/>
      <c r="I17" s="7"/>
      <c r="J17" s="7"/>
      <c r="K17" s="7"/>
      <c r="L17" s="7"/>
      <c r="M17" s="7"/>
      <c r="N17" s="7"/>
      <c r="O17" s="7"/>
      <c r="P17" s="7"/>
      <c r="Q17" s="7"/>
      <c r="R17" s="7"/>
      <c r="S17" s="7"/>
      <c r="T17" s="7"/>
      <c r="U17" s="1" t="s">
        <v>2371</v>
      </c>
      <c r="V17" s="1"/>
      <c r="W17" s="7"/>
      <c r="X17" s="7"/>
      <c r="Y17" s="7"/>
      <c r="Z17" s="7"/>
      <c r="AA17" s="7"/>
      <c r="AB17" s="7"/>
      <c r="AC17" s="7" t="s">
        <v>2360</v>
      </c>
    </row>
    <row r="18" spans="1:29" ht="15.75" customHeight="1" x14ac:dyDescent="0.25">
      <c r="A18" s="1" t="s">
        <v>3569</v>
      </c>
      <c r="B18" s="7" t="s">
        <v>283</v>
      </c>
      <c r="C18" s="7" t="s">
        <v>109</v>
      </c>
      <c r="D18" s="7" t="s">
        <v>2362</v>
      </c>
      <c r="E18" s="11">
        <v>0</v>
      </c>
      <c r="F18" s="11">
        <v>1</v>
      </c>
      <c r="G18" s="7"/>
      <c r="H18" s="7"/>
      <c r="I18" s="7"/>
      <c r="J18" s="7"/>
      <c r="K18" s="7"/>
      <c r="L18" s="7"/>
      <c r="M18" s="7"/>
      <c r="N18" s="7"/>
      <c r="O18" s="7"/>
      <c r="P18" s="7"/>
      <c r="Q18" s="7"/>
      <c r="R18" s="7"/>
      <c r="S18" s="7"/>
      <c r="T18" s="7"/>
      <c r="U18" s="1" t="s">
        <v>2372</v>
      </c>
      <c r="V18" s="1"/>
      <c r="W18" s="7"/>
      <c r="X18" s="7"/>
      <c r="Y18" s="7"/>
      <c r="Z18" s="7"/>
      <c r="AA18" s="7"/>
      <c r="AB18" s="7"/>
      <c r="AC18" s="7" t="s">
        <v>2360</v>
      </c>
    </row>
    <row r="19" spans="1:29" ht="15.75" customHeight="1" x14ac:dyDescent="0.25">
      <c r="A19" s="1" t="s">
        <v>3569</v>
      </c>
      <c r="B19" s="7" t="s">
        <v>290</v>
      </c>
      <c r="C19" s="7" t="s">
        <v>109</v>
      </c>
      <c r="D19" s="7" t="s">
        <v>2362</v>
      </c>
      <c r="E19" s="11">
        <v>0</v>
      </c>
      <c r="F19" s="11">
        <v>1</v>
      </c>
      <c r="G19" s="7"/>
      <c r="H19" s="7"/>
      <c r="I19" s="7"/>
      <c r="J19" s="7"/>
      <c r="K19" s="7"/>
      <c r="L19" s="7"/>
      <c r="M19" s="7"/>
      <c r="N19" s="7"/>
      <c r="O19" s="7"/>
      <c r="P19" s="7"/>
      <c r="Q19" s="7"/>
      <c r="R19" s="7"/>
      <c r="S19" s="1"/>
      <c r="T19" s="7"/>
      <c r="U19" s="1" t="s">
        <v>2373</v>
      </c>
      <c r="V19" s="1"/>
      <c r="W19" s="7"/>
      <c r="X19" s="7"/>
      <c r="Y19" s="7"/>
      <c r="Z19" s="7"/>
      <c r="AA19" s="7"/>
      <c r="AB19" s="7"/>
      <c r="AC19" s="7" t="s">
        <v>2360</v>
      </c>
    </row>
    <row r="20" spans="1:29" ht="15.75" customHeight="1" x14ac:dyDescent="0.25">
      <c r="A20" s="1" t="s">
        <v>3569</v>
      </c>
      <c r="B20" s="7" t="s">
        <v>202</v>
      </c>
      <c r="C20" s="7" t="s">
        <v>109</v>
      </c>
      <c r="D20" s="7" t="s">
        <v>2362</v>
      </c>
      <c r="E20" s="11">
        <v>0</v>
      </c>
      <c r="F20" s="11">
        <v>1</v>
      </c>
      <c r="G20" s="7"/>
      <c r="H20" s="7"/>
      <c r="I20" s="7"/>
      <c r="J20" s="7"/>
      <c r="K20" s="7"/>
      <c r="L20" s="7"/>
      <c r="M20" s="7"/>
      <c r="N20" s="7"/>
      <c r="O20" s="7"/>
      <c r="P20" s="7"/>
      <c r="Q20" s="7"/>
      <c r="R20" s="7"/>
      <c r="S20" s="1"/>
      <c r="T20" s="7"/>
      <c r="U20" s="1" t="s">
        <v>2374</v>
      </c>
      <c r="V20" s="1"/>
      <c r="W20" s="7"/>
      <c r="X20" s="7"/>
      <c r="Y20" s="7"/>
      <c r="Z20" s="7"/>
      <c r="AA20" s="7"/>
      <c r="AB20" s="7"/>
      <c r="AC20" s="7" t="s">
        <v>2360</v>
      </c>
    </row>
    <row r="21" spans="1:29" ht="15.75" customHeight="1" x14ac:dyDescent="0.25">
      <c r="A21" s="1" t="s">
        <v>3569</v>
      </c>
      <c r="B21" s="7" t="s">
        <v>191</v>
      </c>
      <c r="C21" s="7" t="s">
        <v>109</v>
      </c>
      <c r="D21" s="7" t="s">
        <v>2362</v>
      </c>
      <c r="E21" s="11">
        <v>0</v>
      </c>
      <c r="F21" s="11">
        <v>1</v>
      </c>
      <c r="G21" s="7"/>
      <c r="H21" s="7"/>
      <c r="I21" s="7"/>
      <c r="J21" s="7"/>
      <c r="K21" s="7"/>
      <c r="L21" s="7"/>
      <c r="M21" s="7"/>
      <c r="N21" s="7"/>
      <c r="O21" s="7"/>
      <c r="P21" s="7"/>
      <c r="Q21" s="7"/>
      <c r="R21" s="7"/>
      <c r="S21" s="1"/>
      <c r="T21" s="7"/>
      <c r="U21" s="1" t="s">
        <v>2375</v>
      </c>
      <c r="V21" s="1"/>
      <c r="W21" s="7"/>
      <c r="X21" s="7"/>
      <c r="Y21" s="7"/>
      <c r="Z21" s="7"/>
      <c r="AA21" s="7"/>
      <c r="AB21" s="7"/>
      <c r="AC21" s="7" t="s">
        <v>2360</v>
      </c>
    </row>
    <row r="22" spans="1:29" ht="15.75" customHeight="1" x14ac:dyDescent="0.25"/>
    <row r="23" spans="1:29" ht="15.75" customHeight="1" x14ac:dyDescent="0.25"/>
    <row r="24" spans="1:29" ht="15.75" customHeight="1" x14ac:dyDescent="0.25"/>
    <row r="25" spans="1:29" ht="15.75" customHeight="1" x14ac:dyDescent="0.25"/>
    <row r="26" spans="1:29" ht="15.75" customHeight="1" x14ac:dyDescent="0.25"/>
    <row r="27" spans="1:29" ht="15.75" customHeight="1" x14ac:dyDescent="0.25"/>
    <row r="28" spans="1:29" ht="15.75" customHeight="1" x14ac:dyDescent="0.25"/>
    <row r="29" spans="1:29" ht="15.75" customHeight="1" x14ac:dyDescent="0.25"/>
    <row r="30" spans="1:29" ht="15.75" customHeight="1" x14ac:dyDescent="0.25"/>
    <row r="31" spans="1:29" ht="15.75" customHeight="1" x14ac:dyDescent="0.25"/>
    <row r="32" spans="1: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sheetData>
  <autoFilter ref="A3:AC21" xr:uid="{00000000-0009-0000-0000-00001500000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F706"/>
  <sheetViews>
    <sheetView workbookViewId="0">
      <pane xSplit="4" topLeftCell="E1" activePane="topRight" state="frozen"/>
      <selection pane="topRight" activeCell="D15" sqref="D15"/>
    </sheetView>
  </sheetViews>
  <sheetFormatPr defaultColWidth="14.42578125" defaultRowHeight="15" customHeight="1" x14ac:dyDescent="0.25"/>
  <cols>
    <col min="1" max="2" width="22.28515625" customWidth="1"/>
    <col min="3" max="4" width="24.5703125" customWidth="1"/>
    <col min="5" max="5" width="15.85546875" customWidth="1"/>
    <col min="6" max="6" width="28.7109375" customWidth="1"/>
    <col min="7" max="26" width="17.28515625" customWidth="1"/>
  </cols>
  <sheetData>
    <row r="1" spans="1:6" x14ac:dyDescent="0.25">
      <c r="A1" s="1"/>
      <c r="B1" s="1"/>
      <c r="C1" s="1"/>
      <c r="D1" s="1"/>
      <c r="E1" s="60"/>
      <c r="F1" s="60"/>
    </row>
    <row r="2" spans="1:6" x14ac:dyDescent="0.25">
      <c r="A2" s="1"/>
      <c r="B2" s="1"/>
      <c r="C2" s="1"/>
      <c r="D2" s="1"/>
      <c r="E2" s="60"/>
      <c r="F2" s="60"/>
    </row>
    <row r="3" spans="1:6" x14ac:dyDescent="0.25">
      <c r="A3" s="37" t="s">
        <v>11</v>
      </c>
      <c r="B3" s="37" t="s">
        <v>12</v>
      </c>
      <c r="C3" s="37" t="s">
        <v>2307</v>
      </c>
      <c r="D3" s="37" t="s">
        <v>2308</v>
      </c>
      <c r="E3" s="72" t="s">
        <v>2382</v>
      </c>
      <c r="F3" s="73" t="s">
        <v>2383</v>
      </c>
    </row>
    <row r="4" spans="1:6" ht="15.75" customHeight="1" x14ac:dyDescent="0.25">
      <c r="A4" s="1" t="s">
        <v>3569</v>
      </c>
      <c r="B4" s="1" t="s">
        <v>184</v>
      </c>
      <c r="C4" s="7" t="s">
        <v>2334</v>
      </c>
      <c r="D4" s="7" t="s">
        <v>2335</v>
      </c>
      <c r="E4" s="47" t="s">
        <v>2384</v>
      </c>
      <c r="F4" s="47" t="s">
        <v>2385</v>
      </c>
    </row>
    <row r="5" spans="1:6" ht="15.75" customHeight="1" x14ac:dyDescent="0.25">
      <c r="A5" s="1" t="s">
        <v>3569</v>
      </c>
      <c r="B5" s="1" t="s">
        <v>184</v>
      </c>
      <c r="C5" s="7" t="s">
        <v>2348</v>
      </c>
      <c r="D5" s="7" t="s">
        <v>2335</v>
      </c>
      <c r="E5" s="47" t="s">
        <v>2386</v>
      </c>
      <c r="F5" s="47" t="s">
        <v>2385</v>
      </c>
    </row>
    <row r="6" spans="1:6" ht="15.75" customHeight="1" x14ac:dyDescent="0.25">
      <c r="A6" s="1" t="s">
        <v>3569</v>
      </c>
      <c r="B6" s="1" t="s">
        <v>184</v>
      </c>
      <c r="C6" s="7" t="s">
        <v>2361</v>
      </c>
      <c r="D6" s="7" t="s">
        <v>2335</v>
      </c>
      <c r="E6" s="47" t="s">
        <v>2387</v>
      </c>
      <c r="F6" s="47" t="s">
        <v>2385</v>
      </c>
    </row>
    <row r="7" spans="1:6" ht="15.75" customHeight="1" x14ac:dyDescent="0.25">
      <c r="A7" s="1" t="s">
        <v>3569</v>
      </c>
      <c r="B7" s="1" t="s">
        <v>184</v>
      </c>
      <c r="C7" s="7" t="s">
        <v>2334</v>
      </c>
      <c r="D7" s="7" t="s">
        <v>2362</v>
      </c>
      <c r="E7" s="47" t="s">
        <v>2384</v>
      </c>
      <c r="F7" s="47" t="s">
        <v>2385</v>
      </c>
    </row>
    <row r="8" spans="1:6" ht="15.75" customHeight="1" x14ac:dyDescent="0.25">
      <c r="A8" s="1" t="s">
        <v>3569</v>
      </c>
      <c r="B8" s="1" t="s">
        <v>184</v>
      </c>
      <c r="C8" s="7" t="s">
        <v>2348</v>
      </c>
      <c r="D8" s="7" t="s">
        <v>2362</v>
      </c>
      <c r="E8" s="47" t="s">
        <v>2386</v>
      </c>
      <c r="F8" s="47" t="s">
        <v>2385</v>
      </c>
    </row>
    <row r="9" spans="1:6" ht="15.75" customHeight="1" x14ac:dyDescent="0.25">
      <c r="A9" s="1" t="s">
        <v>3569</v>
      </c>
      <c r="B9" s="1" t="s">
        <v>184</v>
      </c>
      <c r="C9" s="7" t="s">
        <v>2361</v>
      </c>
      <c r="D9" s="7" t="s">
        <v>2362</v>
      </c>
      <c r="E9" s="47" t="s">
        <v>2387</v>
      </c>
      <c r="F9" s="47" t="s">
        <v>2385</v>
      </c>
    </row>
    <row r="10" spans="1:6" ht="15.75" customHeight="1" x14ac:dyDescent="0.25">
      <c r="A10" s="1" t="s">
        <v>3569</v>
      </c>
      <c r="B10" s="7" t="s">
        <v>146</v>
      </c>
      <c r="C10" s="7" t="s">
        <v>109</v>
      </c>
      <c r="D10" s="7" t="s">
        <v>2335</v>
      </c>
      <c r="E10" s="47" t="s">
        <v>2387</v>
      </c>
      <c r="F10" s="47" t="s">
        <v>2385</v>
      </c>
    </row>
    <row r="11" spans="1:6" ht="15.75" customHeight="1" x14ac:dyDescent="0.25">
      <c r="A11" s="1" t="s">
        <v>3569</v>
      </c>
      <c r="B11" s="7" t="s">
        <v>161</v>
      </c>
      <c r="C11" s="7" t="s">
        <v>109</v>
      </c>
      <c r="D11" s="7" t="s">
        <v>2335</v>
      </c>
      <c r="E11" s="47" t="s">
        <v>2387</v>
      </c>
      <c r="F11" s="47" t="s">
        <v>2385</v>
      </c>
    </row>
    <row r="12" spans="1:6" ht="15.75" customHeight="1" x14ac:dyDescent="0.25">
      <c r="A12" s="1" t="s">
        <v>3569</v>
      </c>
      <c r="B12" s="7" t="s">
        <v>283</v>
      </c>
      <c r="C12" s="7" t="s">
        <v>109</v>
      </c>
      <c r="D12" s="7" t="s">
        <v>2335</v>
      </c>
      <c r="E12" s="47" t="s">
        <v>2387</v>
      </c>
      <c r="F12" s="47" t="s">
        <v>2385</v>
      </c>
    </row>
    <row r="13" spans="1:6" ht="15.75" customHeight="1" x14ac:dyDescent="0.25">
      <c r="A13" s="1" t="s">
        <v>3569</v>
      </c>
      <c r="B13" s="7" t="s">
        <v>290</v>
      </c>
      <c r="C13" s="7" t="s">
        <v>109</v>
      </c>
      <c r="D13" s="7" t="s">
        <v>2335</v>
      </c>
      <c r="E13" s="47" t="s">
        <v>2387</v>
      </c>
      <c r="F13" s="47" t="s">
        <v>2385</v>
      </c>
    </row>
    <row r="14" spans="1:6" ht="15.75" customHeight="1" x14ac:dyDescent="0.25">
      <c r="A14" s="1" t="s">
        <v>3569</v>
      </c>
      <c r="B14" s="7" t="s">
        <v>202</v>
      </c>
      <c r="C14" s="7" t="s">
        <v>109</v>
      </c>
      <c r="D14" s="7" t="s">
        <v>2335</v>
      </c>
      <c r="E14" s="47" t="s">
        <v>2387</v>
      </c>
      <c r="F14" s="47" t="s">
        <v>2385</v>
      </c>
    </row>
    <row r="15" spans="1:6" ht="15.75" customHeight="1" x14ac:dyDescent="0.25">
      <c r="A15" s="1" t="s">
        <v>3569</v>
      </c>
      <c r="B15" s="7" t="s">
        <v>191</v>
      </c>
      <c r="C15" s="7" t="s">
        <v>109</v>
      </c>
      <c r="D15" s="7" t="s">
        <v>2335</v>
      </c>
      <c r="E15" s="47" t="s">
        <v>2387</v>
      </c>
      <c r="F15" s="47" t="s">
        <v>2385</v>
      </c>
    </row>
    <row r="16" spans="1:6" ht="15.75" customHeight="1" x14ac:dyDescent="0.25">
      <c r="A16" s="1" t="s">
        <v>3569</v>
      </c>
      <c r="B16" t="s">
        <v>146</v>
      </c>
      <c r="C16" t="s">
        <v>109</v>
      </c>
      <c r="D16" t="s">
        <v>2362</v>
      </c>
      <c r="E16" t="s">
        <v>2387</v>
      </c>
      <c r="F16" t="s">
        <v>2385</v>
      </c>
    </row>
    <row r="17" spans="1:6" ht="15.75" customHeight="1" x14ac:dyDescent="0.25">
      <c r="A17" s="1" t="s">
        <v>3569</v>
      </c>
      <c r="B17" t="s">
        <v>161</v>
      </c>
      <c r="C17" t="s">
        <v>109</v>
      </c>
      <c r="D17" t="s">
        <v>2362</v>
      </c>
      <c r="E17" t="s">
        <v>2387</v>
      </c>
      <c r="F17" t="s">
        <v>2385</v>
      </c>
    </row>
    <row r="18" spans="1:6" ht="15.75" customHeight="1" x14ac:dyDescent="0.25">
      <c r="A18" s="1" t="s">
        <v>3569</v>
      </c>
      <c r="B18" t="s">
        <v>283</v>
      </c>
      <c r="C18" t="s">
        <v>109</v>
      </c>
      <c r="D18" t="s">
        <v>2362</v>
      </c>
      <c r="E18" t="s">
        <v>2387</v>
      </c>
      <c r="F18" t="s">
        <v>2385</v>
      </c>
    </row>
    <row r="19" spans="1:6" ht="15.75" customHeight="1" x14ac:dyDescent="0.25">
      <c r="A19" s="1" t="s">
        <v>3569</v>
      </c>
      <c r="B19" t="s">
        <v>290</v>
      </c>
      <c r="C19" t="s">
        <v>109</v>
      </c>
      <c r="D19" t="s">
        <v>2362</v>
      </c>
      <c r="E19" t="s">
        <v>2387</v>
      </c>
      <c r="F19" t="s">
        <v>2385</v>
      </c>
    </row>
    <row r="20" spans="1:6" ht="15.75" customHeight="1" x14ac:dyDescent="0.25">
      <c r="A20" s="1" t="s">
        <v>3569</v>
      </c>
      <c r="B20" t="s">
        <v>202</v>
      </c>
      <c r="C20" t="s">
        <v>109</v>
      </c>
      <c r="D20" t="s">
        <v>2362</v>
      </c>
      <c r="E20" t="s">
        <v>2387</v>
      </c>
      <c r="F20" t="s">
        <v>2385</v>
      </c>
    </row>
    <row r="21" spans="1:6" ht="15.75" customHeight="1" x14ac:dyDescent="0.25">
      <c r="A21" s="1" t="s">
        <v>3569</v>
      </c>
      <c r="B21" t="s">
        <v>191</v>
      </c>
      <c r="C21" t="s">
        <v>109</v>
      </c>
      <c r="D21" t="s">
        <v>2362</v>
      </c>
      <c r="E21" t="s">
        <v>2387</v>
      </c>
      <c r="F21" t="s">
        <v>2385</v>
      </c>
    </row>
    <row r="22" spans="1:6" ht="15.75" customHeight="1" x14ac:dyDescent="0.25"/>
    <row r="23" spans="1:6" ht="15.75" customHeight="1" x14ac:dyDescent="0.25"/>
    <row r="24" spans="1:6" ht="15.75" customHeight="1" x14ac:dyDescent="0.25"/>
    <row r="25" spans="1:6" ht="15.75" customHeight="1" x14ac:dyDescent="0.25"/>
    <row r="26" spans="1:6" ht="15.75" customHeight="1" x14ac:dyDescent="0.25"/>
    <row r="27" spans="1:6" ht="15.75" customHeight="1" x14ac:dyDescent="0.25"/>
    <row r="28" spans="1:6" ht="15.75" customHeight="1" x14ac:dyDescent="0.25"/>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sheetData>
  <autoFilter ref="A3:F15" xr:uid="{00000000-0009-0000-0000-000016000000}"/>
  <phoneticPr fontId="27"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E47"/>
  <sheetViews>
    <sheetView workbookViewId="0">
      <pane xSplit="3" ySplit="3" topLeftCell="D26" activePane="bottomRight" state="frozen"/>
      <selection pane="topRight" activeCell="D1" sqref="D1"/>
      <selection pane="bottomLeft" activeCell="A4" sqref="A4"/>
      <selection pane="bottomRight" activeCell="H62" sqref="H62"/>
    </sheetView>
  </sheetViews>
  <sheetFormatPr defaultColWidth="14.42578125" defaultRowHeight="15" customHeight="1" x14ac:dyDescent="0.25"/>
  <cols>
    <col min="1" max="1" width="40.28515625" customWidth="1"/>
    <col min="2" max="2" width="23.42578125" customWidth="1"/>
    <col min="3" max="3" width="28.140625" customWidth="1"/>
    <col min="4" max="4" width="18.7109375" customWidth="1"/>
    <col min="5" max="5" width="28.28515625" customWidth="1"/>
    <col min="6" max="7" width="13" customWidth="1"/>
    <col min="8" max="8" width="27.5703125" customWidth="1"/>
    <col min="9" max="9" width="26.85546875" customWidth="1"/>
    <col min="10" max="10" width="13" customWidth="1"/>
    <col min="11" max="11" width="20.140625" customWidth="1"/>
    <col min="12" max="12" width="35.7109375" customWidth="1"/>
    <col min="13" max="13" width="30.140625" customWidth="1"/>
    <col min="14" max="14" width="25.5703125" customWidth="1"/>
    <col min="15" max="15" width="31.5703125" customWidth="1"/>
    <col min="16" max="16" width="24.140625" customWidth="1"/>
    <col min="17" max="17" width="30.42578125" customWidth="1"/>
    <col min="18" max="18" width="19.140625" customWidth="1"/>
    <col min="19" max="20" width="29.140625" customWidth="1"/>
    <col min="21" max="25" width="35.7109375" customWidth="1"/>
    <col min="26" max="26" width="55.42578125" customWidth="1"/>
    <col min="27" max="31" width="35.7109375" customWidth="1"/>
  </cols>
  <sheetData>
    <row r="1" spans="1:31" x14ac:dyDescent="0.25">
      <c r="A1" s="1" t="s">
        <v>2388</v>
      </c>
      <c r="B1" s="7"/>
      <c r="C1" s="7"/>
      <c r="D1" s="7"/>
      <c r="E1" s="7"/>
      <c r="F1" s="7"/>
      <c r="G1" s="7"/>
      <c r="H1" s="7"/>
      <c r="I1" s="7"/>
      <c r="J1" s="7"/>
      <c r="K1" s="7"/>
      <c r="L1" s="7"/>
      <c r="M1" s="7"/>
      <c r="N1" s="7"/>
      <c r="O1" s="7"/>
      <c r="P1" s="7"/>
      <c r="Q1" s="7"/>
      <c r="R1" s="7"/>
      <c r="S1" s="7"/>
      <c r="T1" s="7"/>
      <c r="U1" s="7"/>
      <c r="V1" s="7"/>
      <c r="W1" s="7" t="s">
        <v>2389</v>
      </c>
      <c r="X1" s="7"/>
      <c r="Y1" s="7"/>
      <c r="Z1" s="7"/>
      <c r="AA1" s="7"/>
      <c r="AB1" s="7"/>
      <c r="AC1" s="7"/>
      <c r="AD1" s="7"/>
      <c r="AE1" s="7"/>
    </row>
    <row r="2" spans="1:31"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spans="1:31" ht="15.75" x14ac:dyDescent="0.25">
      <c r="A3" s="37" t="s">
        <v>11</v>
      </c>
      <c r="B3" s="37" t="s">
        <v>2307</v>
      </c>
      <c r="C3" s="37" t="s">
        <v>2390</v>
      </c>
      <c r="D3" s="74" t="s">
        <v>2391</v>
      </c>
      <c r="E3" s="74" t="s">
        <v>2392</v>
      </c>
      <c r="F3" s="74" t="s">
        <v>2393</v>
      </c>
      <c r="G3" s="74" t="s">
        <v>2394</v>
      </c>
      <c r="H3" s="74" t="s">
        <v>2395</v>
      </c>
      <c r="I3" s="74" t="s">
        <v>2396</v>
      </c>
      <c r="J3" s="74" t="s">
        <v>2397</v>
      </c>
      <c r="K3" s="74" t="s">
        <v>2398</v>
      </c>
      <c r="L3" s="74" t="s">
        <v>2399</v>
      </c>
      <c r="M3" s="74" t="s">
        <v>2400</v>
      </c>
      <c r="N3" s="74" t="s">
        <v>2401</v>
      </c>
      <c r="O3" s="75" t="s">
        <v>2402</v>
      </c>
      <c r="P3" s="74" t="s">
        <v>2403</v>
      </c>
      <c r="Q3" s="74" t="s">
        <v>2404</v>
      </c>
      <c r="R3" s="74" t="s">
        <v>2405</v>
      </c>
      <c r="S3" s="74" t="s">
        <v>2406</v>
      </c>
      <c r="T3" s="74" t="s">
        <v>2407</v>
      </c>
      <c r="U3" s="74" t="s">
        <v>2408</v>
      </c>
      <c r="V3" s="75" t="s">
        <v>2409</v>
      </c>
      <c r="W3" s="74" t="s">
        <v>2410</v>
      </c>
      <c r="X3" s="2" t="s">
        <v>2411</v>
      </c>
      <c r="Y3" s="2" t="s">
        <v>2412</v>
      </c>
      <c r="Z3" s="2" t="s">
        <v>2413</v>
      </c>
      <c r="AA3" s="2" t="s">
        <v>2414</v>
      </c>
      <c r="AB3" s="76" t="s">
        <v>2415</v>
      </c>
      <c r="AC3" s="2" t="s">
        <v>2416</v>
      </c>
      <c r="AD3" s="76" t="s">
        <v>2417</v>
      </c>
      <c r="AE3" s="76" t="s">
        <v>2</v>
      </c>
    </row>
    <row r="4" spans="1:31" ht="15.75" customHeight="1" x14ac:dyDescent="0.25">
      <c r="A4" s="1" t="s">
        <v>3569</v>
      </c>
      <c r="B4" s="1" t="s">
        <v>2334</v>
      </c>
      <c r="C4" s="7" t="s">
        <v>2336</v>
      </c>
      <c r="D4" s="7" t="s">
        <v>2336</v>
      </c>
      <c r="E4" s="54" t="s">
        <v>2431</v>
      </c>
      <c r="F4" s="54">
        <v>2.7625000000000002</v>
      </c>
      <c r="G4" s="54">
        <v>0.3</v>
      </c>
      <c r="H4" s="54">
        <v>0.85</v>
      </c>
      <c r="I4" s="54">
        <v>84</v>
      </c>
      <c r="J4" s="54">
        <v>30.92</v>
      </c>
      <c r="K4" s="54">
        <v>1496.0350000000001</v>
      </c>
      <c r="L4" s="54">
        <v>17.236842105263158</v>
      </c>
      <c r="M4" s="54">
        <v>21.02</v>
      </c>
      <c r="N4" s="54">
        <v>33.150000000000006</v>
      </c>
      <c r="O4" s="54">
        <v>0.5</v>
      </c>
      <c r="P4" s="53" t="s">
        <v>2428</v>
      </c>
      <c r="Q4" s="54">
        <v>0</v>
      </c>
      <c r="R4" s="53" t="s">
        <v>2432</v>
      </c>
      <c r="S4" s="53" t="s">
        <v>2433</v>
      </c>
      <c r="T4" s="53"/>
      <c r="U4" s="54">
        <v>0</v>
      </c>
      <c r="V4" s="54">
        <v>0</v>
      </c>
      <c r="W4" s="53" t="s">
        <v>2433</v>
      </c>
      <c r="X4" s="54">
        <v>0.7</v>
      </c>
      <c r="Y4" s="54" t="s">
        <v>2424</v>
      </c>
      <c r="Z4" s="54" t="s">
        <v>2425</v>
      </c>
      <c r="AA4" s="54">
        <v>30</v>
      </c>
      <c r="AB4" s="54">
        <v>4</v>
      </c>
      <c r="AC4" s="54">
        <v>45</v>
      </c>
      <c r="AD4" s="54">
        <v>4</v>
      </c>
      <c r="AE4" s="54" t="s">
        <v>2434</v>
      </c>
    </row>
    <row r="5" spans="1:31" ht="15.75" customHeight="1" x14ac:dyDescent="0.25">
      <c r="A5" s="1" t="s">
        <v>3569</v>
      </c>
      <c r="B5" s="1" t="s">
        <v>2334</v>
      </c>
      <c r="C5" s="7" t="s">
        <v>2337</v>
      </c>
      <c r="D5" s="7" t="s">
        <v>2337</v>
      </c>
      <c r="E5" s="54" t="s">
        <v>2431</v>
      </c>
      <c r="F5" s="54">
        <v>2.7625000000000002</v>
      </c>
      <c r="G5" s="54">
        <v>0.3</v>
      </c>
      <c r="H5" s="54">
        <v>0.85</v>
      </c>
      <c r="I5" s="54">
        <v>44</v>
      </c>
      <c r="J5" s="54">
        <v>30.92</v>
      </c>
      <c r="K5" s="54">
        <v>1496.0350000000001</v>
      </c>
      <c r="L5" s="54">
        <v>17.236842105263158</v>
      </c>
      <c r="M5" s="54">
        <v>21.02</v>
      </c>
      <c r="N5" s="54">
        <v>33.150000000000006</v>
      </c>
      <c r="O5" s="54">
        <v>0.5</v>
      </c>
      <c r="P5" s="53" t="s">
        <v>2428</v>
      </c>
      <c r="Q5" s="54">
        <v>0</v>
      </c>
      <c r="R5" s="53" t="s">
        <v>2432</v>
      </c>
      <c r="S5" s="53" t="s">
        <v>2433</v>
      </c>
      <c r="T5" s="53"/>
      <c r="U5" s="54">
        <v>0</v>
      </c>
      <c r="V5" s="54">
        <v>0</v>
      </c>
      <c r="W5" s="53" t="s">
        <v>2433</v>
      </c>
      <c r="X5" s="54">
        <v>0.7</v>
      </c>
      <c r="Y5" s="54" t="s">
        <v>2424</v>
      </c>
      <c r="Z5" s="54" t="s">
        <v>2425</v>
      </c>
      <c r="AA5" s="54">
        <v>30</v>
      </c>
      <c r="AB5" s="54">
        <v>4</v>
      </c>
      <c r="AC5" s="54">
        <v>45</v>
      </c>
      <c r="AD5" s="54">
        <v>4</v>
      </c>
      <c r="AE5" s="54" t="s">
        <v>2434</v>
      </c>
    </row>
    <row r="6" spans="1:31" ht="15.75" customHeight="1" x14ac:dyDescent="0.25">
      <c r="A6" s="1" t="s">
        <v>3569</v>
      </c>
      <c r="B6" s="1" t="s">
        <v>2334</v>
      </c>
      <c r="C6" s="7" t="s">
        <v>2339</v>
      </c>
      <c r="D6" s="7" t="s">
        <v>2339</v>
      </c>
      <c r="E6" s="54" t="s">
        <v>2431</v>
      </c>
      <c r="F6" s="54">
        <v>2.7625000000000002</v>
      </c>
      <c r="G6" s="54">
        <v>0.3</v>
      </c>
      <c r="H6" s="54">
        <v>0.85</v>
      </c>
      <c r="I6" s="54">
        <v>16</v>
      </c>
      <c r="J6" s="54">
        <v>30.92</v>
      </c>
      <c r="K6" s="54">
        <v>1496.0350000000001</v>
      </c>
      <c r="L6" s="54">
        <v>17.236842105263158</v>
      </c>
      <c r="M6" s="54">
        <v>21.02</v>
      </c>
      <c r="N6" s="54">
        <v>33.150000000000006</v>
      </c>
      <c r="O6" s="54">
        <v>0.5</v>
      </c>
      <c r="P6" s="53" t="s">
        <v>2428</v>
      </c>
      <c r="Q6" s="54">
        <v>0</v>
      </c>
      <c r="R6" s="53" t="s">
        <v>2432</v>
      </c>
      <c r="S6" s="53" t="s">
        <v>2433</v>
      </c>
      <c r="T6" s="53"/>
      <c r="U6" s="54">
        <v>0</v>
      </c>
      <c r="V6" s="54">
        <v>0</v>
      </c>
      <c r="W6" s="53" t="s">
        <v>2433</v>
      </c>
      <c r="X6" s="54">
        <v>0.7</v>
      </c>
      <c r="Y6" s="54" t="s">
        <v>2424</v>
      </c>
      <c r="Z6" s="54" t="s">
        <v>2425</v>
      </c>
      <c r="AA6" s="54">
        <v>30</v>
      </c>
      <c r="AB6" s="54">
        <v>4</v>
      </c>
      <c r="AC6" s="54">
        <v>45</v>
      </c>
      <c r="AD6" s="54">
        <v>4</v>
      </c>
      <c r="AE6" s="54" t="s">
        <v>2434</v>
      </c>
    </row>
    <row r="7" spans="1:31" ht="15.75" customHeight="1" x14ac:dyDescent="0.25">
      <c r="A7" s="1" t="s">
        <v>3569</v>
      </c>
      <c r="B7" s="1" t="s">
        <v>2334</v>
      </c>
      <c r="C7" s="7" t="s">
        <v>2340</v>
      </c>
      <c r="D7" s="7" t="s">
        <v>2340</v>
      </c>
      <c r="E7" s="54" t="s">
        <v>2431</v>
      </c>
      <c r="F7" s="54">
        <v>2.7625000000000002</v>
      </c>
      <c r="G7" s="54">
        <v>0.3</v>
      </c>
      <c r="H7" s="54">
        <v>0.85</v>
      </c>
      <c r="I7" s="54">
        <v>24</v>
      </c>
      <c r="J7" s="54">
        <v>30.92</v>
      </c>
      <c r="K7" s="54">
        <v>1496.0350000000001</v>
      </c>
      <c r="L7" s="54">
        <v>17.236842105263158</v>
      </c>
      <c r="M7" s="54">
        <v>21.02</v>
      </c>
      <c r="N7" s="54">
        <v>33.150000000000006</v>
      </c>
      <c r="O7" s="54">
        <v>0.5</v>
      </c>
      <c r="P7" s="53" t="s">
        <v>2419</v>
      </c>
      <c r="Q7" s="54">
        <v>0</v>
      </c>
      <c r="R7" s="53" t="s">
        <v>2432</v>
      </c>
      <c r="S7" s="53" t="s">
        <v>2433</v>
      </c>
      <c r="T7" s="53"/>
      <c r="U7" s="54">
        <v>0</v>
      </c>
      <c r="V7" s="54">
        <v>0</v>
      </c>
      <c r="W7" s="53" t="s">
        <v>2433</v>
      </c>
      <c r="X7" s="54">
        <v>0.7</v>
      </c>
      <c r="Y7" s="54" t="s">
        <v>2424</v>
      </c>
      <c r="Z7" s="54" t="s">
        <v>2425</v>
      </c>
      <c r="AA7" s="54">
        <v>30</v>
      </c>
      <c r="AB7" s="54">
        <v>4</v>
      </c>
      <c r="AC7" s="54">
        <v>45</v>
      </c>
      <c r="AD7" s="54">
        <v>4</v>
      </c>
      <c r="AE7" s="54" t="s">
        <v>2434</v>
      </c>
    </row>
    <row r="8" spans="1:31" ht="15.75" customHeight="1" x14ac:dyDescent="0.25">
      <c r="A8" s="1" t="s">
        <v>3569</v>
      </c>
      <c r="B8" s="1" t="s">
        <v>2334</v>
      </c>
      <c r="C8" s="7" t="s">
        <v>2363</v>
      </c>
      <c r="D8" s="7" t="s">
        <v>2363</v>
      </c>
      <c r="E8" s="54" t="s">
        <v>2418</v>
      </c>
      <c r="F8" s="54">
        <v>3.7749999999999999</v>
      </c>
      <c r="G8" s="54">
        <v>0.1</v>
      </c>
      <c r="H8" s="54">
        <v>0.85</v>
      </c>
      <c r="I8" s="54">
        <v>96</v>
      </c>
      <c r="J8" s="54">
        <v>-11.92</v>
      </c>
      <c r="K8" s="54">
        <v>638.71</v>
      </c>
      <c r="L8" s="54">
        <v>28.157894736842103</v>
      </c>
      <c r="M8" s="54">
        <v>-18.940000000000001</v>
      </c>
      <c r="N8" s="54">
        <v>45.3</v>
      </c>
      <c r="O8" s="54">
        <v>0.5</v>
      </c>
      <c r="P8" s="53" t="s">
        <v>2419</v>
      </c>
      <c r="Q8" s="54">
        <v>372.3</v>
      </c>
      <c r="R8" s="53" t="s">
        <v>2420</v>
      </c>
      <c r="S8" s="53" t="s">
        <v>2421</v>
      </c>
      <c r="T8" s="53" t="s">
        <v>2422</v>
      </c>
      <c r="U8" s="54">
        <v>0</v>
      </c>
      <c r="V8" s="54">
        <v>0</v>
      </c>
      <c r="W8" s="53" t="s">
        <v>2423</v>
      </c>
      <c r="X8" s="54">
        <v>0.7</v>
      </c>
      <c r="Y8" s="54" t="s">
        <v>2424</v>
      </c>
      <c r="Z8" s="54" t="s">
        <v>2425</v>
      </c>
      <c r="AA8" s="54">
        <v>40</v>
      </c>
      <c r="AB8" s="54">
        <v>1</v>
      </c>
      <c r="AC8" s="54">
        <v>50</v>
      </c>
      <c r="AD8" s="54">
        <v>1</v>
      </c>
      <c r="AE8" s="54" t="s">
        <v>2426</v>
      </c>
    </row>
    <row r="9" spans="1:31" ht="15.75" customHeight="1" x14ac:dyDescent="0.25">
      <c r="A9" s="1" t="s">
        <v>3569</v>
      </c>
      <c r="B9" s="1" t="s">
        <v>2334</v>
      </c>
      <c r="C9" s="7" t="s">
        <v>2364</v>
      </c>
      <c r="D9" s="7" t="s">
        <v>2364</v>
      </c>
      <c r="E9" s="54" t="s">
        <v>2427</v>
      </c>
      <c r="F9" s="54">
        <v>0</v>
      </c>
      <c r="G9" s="54">
        <v>0.15</v>
      </c>
      <c r="H9" s="54">
        <v>0.85</v>
      </c>
      <c r="I9" s="54">
        <v>8</v>
      </c>
      <c r="J9" s="54">
        <v>-22</v>
      </c>
      <c r="K9" s="54">
        <v>723.82075999999995</v>
      </c>
      <c r="L9" s="54">
        <v>14.8</v>
      </c>
      <c r="M9" s="54">
        <v>-30</v>
      </c>
      <c r="N9" s="54">
        <v>0</v>
      </c>
      <c r="O9" s="54">
        <v>0.5</v>
      </c>
      <c r="P9" s="53" t="s">
        <v>2428</v>
      </c>
      <c r="Q9" s="54">
        <v>208.75</v>
      </c>
      <c r="R9" s="53" t="s">
        <v>2420</v>
      </c>
      <c r="S9" s="53" t="s">
        <v>2421</v>
      </c>
      <c r="T9" s="53" t="s">
        <v>2429</v>
      </c>
      <c r="U9" s="54">
        <v>0</v>
      </c>
      <c r="V9" s="54">
        <v>0</v>
      </c>
      <c r="W9" s="53" t="s">
        <v>2423</v>
      </c>
      <c r="X9" s="54">
        <v>0.7</v>
      </c>
      <c r="Y9" s="54" t="s">
        <v>2424</v>
      </c>
      <c r="Z9" s="54" t="s">
        <v>2425</v>
      </c>
      <c r="AA9" s="54">
        <v>60</v>
      </c>
      <c r="AB9" s="54">
        <v>1</v>
      </c>
      <c r="AC9" s="54">
        <v>60</v>
      </c>
      <c r="AD9" s="54">
        <v>1</v>
      </c>
      <c r="AE9" s="54" t="s">
        <v>2430</v>
      </c>
    </row>
    <row r="10" spans="1:31" ht="15.75" customHeight="1" x14ac:dyDescent="0.25">
      <c r="A10" s="1" t="s">
        <v>3569</v>
      </c>
      <c r="B10" s="1" t="s">
        <v>2334</v>
      </c>
      <c r="C10" s="7" t="s">
        <v>2365</v>
      </c>
      <c r="D10" s="7" t="s">
        <v>2365</v>
      </c>
      <c r="E10" s="54" t="s">
        <v>2418</v>
      </c>
      <c r="F10" s="54">
        <v>3.7749999999999999</v>
      </c>
      <c r="G10" s="54">
        <v>0.1</v>
      </c>
      <c r="H10" s="54">
        <v>0.85</v>
      </c>
      <c r="I10" s="54">
        <v>90.6</v>
      </c>
      <c r="J10" s="54">
        <v>-5.08</v>
      </c>
      <c r="K10" s="54">
        <v>603.87</v>
      </c>
      <c r="L10" s="54">
        <v>28.157894736842103</v>
      </c>
      <c r="M10" s="54">
        <v>-11.02</v>
      </c>
      <c r="N10" s="54">
        <v>45.3</v>
      </c>
      <c r="O10" s="54">
        <v>0.5</v>
      </c>
      <c r="P10" s="53" t="s">
        <v>2428</v>
      </c>
      <c r="Q10" s="54">
        <v>372.3</v>
      </c>
      <c r="R10" s="53" t="s">
        <v>2420</v>
      </c>
      <c r="S10" s="53" t="s">
        <v>2421</v>
      </c>
      <c r="T10" s="53" t="s">
        <v>2422</v>
      </c>
      <c r="U10" s="54">
        <v>0</v>
      </c>
      <c r="V10" s="54">
        <v>0</v>
      </c>
      <c r="W10" s="53" t="s">
        <v>2423</v>
      </c>
      <c r="X10" s="54">
        <v>0.7</v>
      </c>
      <c r="Y10" s="54" t="s">
        <v>2424</v>
      </c>
      <c r="Z10" s="54" t="s">
        <v>2425</v>
      </c>
      <c r="AA10" s="54">
        <v>40</v>
      </c>
      <c r="AB10" s="54">
        <v>1</v>
      </c>
      <c r="AC10" s="54">
        <v>50</v>
      </c>
      <c r="AD10" s="54">
        <v>1</v>
      </c>
      <c r="AE10" s="54" t="s">
        <v>2426</v>
      </c>
    </row>
    <row r="11" spans="1:31" ht="15.75" customHeight="1" x14ac:dyDescent="0.25">
      <c r="A11" s="1" t="s">
        <v>3569</v>
      </c>
      <c r="B11" s="1" t="s">
        <v>2334</v>
      </c>
      <c r="C11" s="7" t="s">
        <v>2338</v>
      </c>
      <c r="D11" s="7" t="s">
        <v>2338</v>
      </c>
      <c r="E11" s="54" t="s">
        <v>2435</v>
      </c>
      <c r="F11" s="54">
        <v>2.7250000000000001</v>
      </c>
      <c r="G11" s="54">
        <v>0.1</v>
      </c>
      <c r="H11" s="54">
        <v>0.85</v>
      </c>
      <c r="I11" s="54">
        <v>20</v>
      </c>
      <c r="J11" s="54">
        <v>24.08</v>
      </c>
      <c r="K11" s="54">
        <v>420.24273599999998</v>
      </c>
      <c r="L11" s="54">
        <v>12.894736842105264</v>
      </c>
      <c r="M11" s="54">
        <v>17.96</v>
      </c>
      <c r="N11" s="54">
        <v>32.700000000000003</v>
      </c>
      <c r="O11" s="54">
        <v>0.5</v>
      </c>
      <c r="P11" s="53" t="s">
        <v>2428</v>
      </c>
      <c r="Q11" s="54">
        <v>0</v>
      </c>
      <c r="R11" s="53" t="s">
        <v>2432</v>
      </c>
      <c r="S11" s="53" t="s">
        <v>2433</v>
      </c>
      <c r="T11" s="53"/>
      <c r="U11" s="54">
        <v>0</v>
      </c>
      <c r="V11" s="54">
        <v>0</v>
      </c>
      <c r="W11" s="53" t="s">
        <v>2433</v>
      </c>
      <c r="X11" s="54">
        <v>0.7</v>
      </c>
      <c r="Y11" s="54" t="s">
        <v>2424</v>
      </c>
      <c r="Z11" s="54" t="s">
        <v>2425</v>
      </c>
      <c r="AA11" s="54">
        <v>60</v>
      </c>
      <c r="AB11" s="54">
        <v>4</v>
      </c>
      <c r="AC11" s="54">
        <v>60</v>
      </c>
      <c r="AD11" s="54">
        <v>4</v>
      </c>
      <c r="AE11" s="54" t="s">
        <v>2436</v>
      </c>
    </row>
    <row r="12" spans="1:31" ht="15.75" customHeight="1" x14ac:dyDescent="0.25">
      <c r="A12" s="1" t="s">
        <v>3569</v>
      </c>
      <c r="B12" s="1" t="s">
        <v>2334</v>
      </c>
      <c r="C12" s="7" t="s">
        <v>2341</v>
      </c>
      <c r="D12" s="7" t="s">
        <v>2341</v>
      </c>
      <c r="E12" s="54" t="s">
        <v>2437</v>
      </c>
      <c r="F12" s="54">
        <v>2.7625000000000002</v>
      </c>
      <c r="G12" s="54">
        <v>0.3</v>
      </c>
      <c r="H12" s="54">
        <v>0.85</v>
      </c>
      <c r="I12" s="54">
        <v>24</v>
      </c>
      <c r="J12" s="54">
        <v>28.94</v>
      </c>
      <c r="K12" s="54">
        <v>1535.998648</v>
      </c>
      <c r="L12" s="54">
        <v>34.473684210526315</v>
      </c>
      <c r="M12" s="54">
        <v>21.02</v>
      </c>
      <c r="N12" s="54">
        <v>33.150000000000006</v>
      </c>
      <c r="O12" s="54">
        <v>0.5</v>
      </c>
      <c r="P12" s="53" t="s">
        <v>2428</v>
      </c>
      <c r="Q12" s="54">
        <v>0</v>
      </c>
      <c r="R12" s="53" t="s">
        <v>2432</v>
      </c>
      <c r="S12" s="53" t="s">
        <v>2433</v>
      </c>
      <c r="T12" s="53"/>
      <c r="U12" s="54">
        <v>0</v>
      </c>
      <c r="V12" s="54">
        <v>0</v>
      </c>
      <c r="W12" s="53" t="s">
        <v>2433</v>
      </c>
      <c r="X12" s="54">
        <v>0.7</v>
      </c>
      <c r="Y12" s="54" t="s">
        <v>2424</v>
      </c>
      <c r="Z12" s="54" t="s">
        <v>2425</v>
      </c>
      <c r="AA12" s="54">
        <v>60</v>
      </c>
      <c r="AB12" s="54">
        <v>4</v>
      </c>
      <c r="AC12" s="54">
        <v>60</v>
      </c>
      <c r="AD12" s="54">
        <v>4</v>
      </c>
      <c r="AE12" s="54" t="s">
        <v>2438</v>
      </c>
    </row>
    <row r="13" spans="1:31" ht="15.75" customHeight="1" x14ac:dyDescent="0.25">
      <c r="A13" s="1" t="s">
        <v>3569</v>
      </c>
      <c r="B13" s="1" t="s">
        <v>2334</v>
      </c>
      <c r="C13" s="7" t="s">
        <v>2342</v>
      </c>
      <c r="D13" s="7" t="s">
        <v>2342</v>
      </c>
      <c r="E13" s="54" t="s">
        <v>2435</v>
      </c>
      <c r="F13" s="54">
        <v>2.7250000000000001</v>
      </c>
      <c r="G13" s="54">
        <v>0.1</v>
      </c>
      <c r="H13" s="54">
        <v>0.85</v>
      </c>
      <c r="I13" s="54">
        <v>8</v>
      </c>
      <c r="J13" s="54">
        <v>24.08</v>
      </c>
      <c r="K13" s="54">
        <v>420.24273599999998</v>
      </c>
      <c r="L13" s="54">
        <v>12.894736842105264</v>
      </c>
      <c r="M13" s="54">
        <v>17.96</v>
      </c>
      <c r="N13" s="54">
        <v>32.700000000000003</v>
      </c>
      <c r="O13" s="54">
        <v>0.5</v>
      </c>
      <c r="P13" s="53" t="s">
        <v>2419</v>
      </c>
      <c r="Q13" s="54">
        <v>0</v>
      </c>
      <c r="R13" s="53" t="s">
        <v>2432</v>
      </c>
      <c r="S13" s="53" t="s">
        <v>2433</v>
      </c>
      <c r="T13" s="53"/>
      <c r="U13" s="54">
        <v>0</v>
      </c>
      <c r="V13" s="54">
        <v>0</v>
      </c>
      <c r="W13" s="53" t="s">
        <v>2433</v>
      </c>
      <c r="X13" s="54">
        <v>0.7</v>
      </c>
      <c r="Y13" s="54" t="s">
        <v>2424</v>
      </c>
      <c r="Z13" s="54" t="s">
        <v>2425</v>
      </c>
      <c r="AA13" s="54">
        <v>60</v>
      </c>
      <c r="AB13" s="54">
        <v>4</v>
      </c>
      <c r="AC13" s="54">
        <v>60</v>
      </c>
      <c r="AD13" s="54">
        <v>4</v>
      </c>
      <c r="AE13" s="54" t="s">
        <v>2436</v>
      </c>
    </row>
    <row r="14" spans="1:31" ht="15.75" customHeight="1" x14ac:dyDescent="0.25">
      <c r="A14" s="1" t="s">
        <v>3569</v>
      </c>
      <c r="B14" s="1" t="s">
        <v>2361</v>
      </c>
      <c r="C14" s="7" t="s">
        <v>2336</v>
      </c>
      <c r="D14" s="7" t="s">
        <v>2336</v>
      </c>
      <c r="E14" s="54" t="s">
        <v>2431</v>
      </c>
      <c r="F14" s="54">
        <v>2.7625000000000002</v>
      </c>
      <c r="G14" s="54">
        <v>0.3</v>
      </c>
      <c r="H14" s="54">
        <v>0.85</v>
      </c>
      <c r="I14" s="54">
        <v>84</v>
      </c>
      <c r="J14" s="54">
        <v>30.92</v>
      </c>
      <c r="K14" s="54">
        <v>1496.0350000000001</v>
      </c>
      <c r="L14" s="54">
        <v>9.1359999999999992</v>
      </c>
      <c r="M14" s="54">
        <v>21.02</v>
      </c>
      <c r="N14" s="31">
        <v>12.37</v>
      </c>
      <c r="O14" s="54">
        <v>0.5</v>
      </c>
      <c r="P14" s="53" t="s">
        <v>2428</v>
      </c>
      <c r="Q14" s="54">
        <v>0</v>
      </c>
      <c r="R14" s="53" t="s">
        <v>2432</v>
      </c>
      <c r="S14" s="53" t="s">
        <v>2433</v>
      </c>
      <c r="T14" s="53"/>
      <c r="U14" s="54">
        <v>0</v>
      </c>
      <c r="V14" s="54">
        <v>0</v>
      </c>
      <c r="W14" s="53" t="s">
        <v>2433</v>
      </c>
      <c r="X14" s="54">
        <v>0.7</v>
      </c>
      <c r="Y14" s="54" t="s">
        <v>2424</v>
      </c>
      <c r="Z14" s="54" t="s">
        <v>2425</v>
      </c>
      <c r="AA14" s="54">
        <v>30</v>
      </c>
      <c r="AB14" s="54">
        <v>4</v>
      </c>
      <c r="AC14" s="54">
        <v>45</v>
      </c>
      <c r="AD14" s="54">
        <v>4</v>
      </c>
      <c r="AE14" s="54" t="s">
        <v>2434</v>
      </c>
    </row>
    <row r="15" spans="1:31" ht="15.75" customHeight="1" x14ac:dyDescent="0.25">
      <c r="A15" s="1" t="s">
        <v>3569</v>
      </c>
      <c r="B15" s="1" t="s">
        <v>2361</v>
      </c>
      <c r="C15" s="7" t="s">
        <v>2337</v>
      </c>
      <c r="D15" s="7" t="s">
        <v>2337</v>
      </c>
      <c r="E15" s="54" t="s">
        <v>2431</v>
      </c>
      <c r="F15" s="54">
        <v>2.7625000000000002</v>
      </c>
      <c r="G15" s="54">
        <v>0.3</v>
      </c>
      <c r="H15" s="54">
        <v>0.85</v>
      </c>
      <c r="I15" s="54">
        <v>44</v>
      </c>
      <c r="J15" s="54">
        <v>30.92</v>
      </c>
      <c r="K15" s="54">
        <v>1496.0350000000001</v>
      </c>
      <c r="L15" s="54">
        <v>9.1359999999999992</v>
      </c>
      <c r="M15" s="54">
        <v>21.02</v>
      </c>
      <c r="N15" s="31">
        <v>12.37</v>
      </c>
      <c r="O15" s="54">
        <v>0.5</v>
      </c>
      <c r="P15" s="53" t="s">
        <v>2428</v>
      </c>
      <c r="Q15" s="54">
        <v>0</v>
      </c>
      <c r="R15" s="53" t="s">
        <v>2432</v>
      </c>
      <c r="S15" s="53" t="s">
        <v>2433</v>
      </c>
      <c r="T15" s="53"/>
      <c r="U15" s="54">
        <v>0</v>
      </c>
      <c r="V15" s="54">
        <v>0</v>
      </c>
      <c r="W15" s="53" t="s">
        <v>2433</v>
      </c>
      <c r="X15" s="54">
        <v>0.7</v>
      </c>
      <c r="Y15" s="54" t="s">
        <v>2424</v>
      </c>
      <c r="Z15" s="54" t="s">
        <v>2425</v>
      </c>
      <c r="AA15" s="54">
        <v>30</v>
      </c>
      <c r="AB15" s="54">
        <v>4</v>
      </c>
      <c r="AC15" s="54">
        <v>45</v>
      </c>
      <c r="AD15" s="54">
        <v>4</v>
      </c>
      <c r="AE15" s="54" t="s">
        <v>2434</v>
      </c>
    </row>
    <row r="16" spans="1:31" ht="15.75" customHeight="1" x14ac:dyDescent="0.25">
      <c r="A16" s="1" t="s">
        <v>3569</v>
      </c>
      <c r="B16" s="1" t="s">
        <v>2361</v>
      </c>
      <c r="C16" s="7" t="s">
        <v>2349</v>
      </c>
      <c r="D16" s="7" t="s">
        <v>2349</v>
      </c>
      <c r="E16" s="54" t="s">
        <v>2431</v>
      </c>
      <c r="F16" s="54">
        <v>2.7625000000000002</v>
      </c>
      <c r="G16" s="54">
        <v>0.3</v>
      </c>
      <c r="H16" s="54">
        <v>0.85</v>
      </c>
      <c r="I16" s="54">
        <v>40</v>
      </c>
      <c r="J16" s="54">
        <v>30.92</v>
      </c>
      <c r="K16" s="54">
        <v>1496.0350000000001</v>
      </c>
      <c r="L16" s="54">
        <v>9.1359999999999992</v>
      </c>
      <c r="M16" s="54">
        <v>21.02</v>
      </c>
      <c r="N16" s="31">
        <v>12.37</v>
      </c>
      <c r="O16" s="54">
        <v>0.5</v>
      </c>
      <c r="P16" s="53" t="s">
        <v>2428</v>
      </c>
      <c r="Q16" s="54">
        <v>0</v>
      </c>
      <c r="R16" s="53" t="s">
        <v>2432</v>
      </c>
      <c r="S16" s="53" t="s">
        <v>2433</v>
      </c>
      <c r="T16" s="53"/>
      <c r="U16" s="54">
        <v>0</v>
      </c>
      <c r="V16" s="54">
        <v>0</v>
      </c>
      <c r="W16" s="53" t="s">
        <v>2433</v>
      </c>
      <c r="X16" s="54">
        <v>0.7</v>
      </c>
      <c r="Y16" s="54" t="s">
        <v>2424</v>
      </c>
      <c r="Z16" s="54" t="s">
        <v>2425</v>
      </c>
      <c r="AA16" s="54">
        <v>30</v>
      </c>
      <c r="AB16" s="54">
        <v>4</v>
      </c>
      <c r="AC16" s="54">
        <v>30</v>
      </c>
      <c r="AD16" s="54">
        <v>4</v>
      </c>
      <c r="AE16" s="54" t="s">
        <v>2434</v>
      </c>
    </row>
    <row r="17" spans="1:31" ht="15.75" customHeight="1" x14ac:dyDescent="0.25">
      <c r="A17" s="1" t="s">
        <v>3569</v>
      </c>
      <c r="B17" s="1" t="s">
        <v>2361</v>
      </c>
      <c r="C17" s="7" t="s">
        <v>2339</v>
      </c>
      <c r="D17" s="7" t="s">
        <v>2339</v>
      </c>
      <c r="E17" s="54" t="s">
        <v>2431</v>
      </c>
      <c r="F17" s="54">
        <v>2.7625000000000002</v>
      </c>
      <c r="G17" s="54">
        <v>0.3</v>
      </c>
      <c r="H17" s="54">
        <v>0.85</v>
      </c>
      <c r="I17" s="54">
        <v>16</v>
      </c>
      <c r="J17" s="54">
        <v>30.92</v>
      </c>
      <c r="K17" s="54">
        <v>1496.0350000000001</v>
      </c>
      <c r="L17" s="54">
        <v>9.1359999999999992</v>
      </c>
      <c r="M17" s="54">
        <v>21.02</v>
      </c>
      <c r="N17" s="31">
        <v>12.37</v>
      </c>
      <c r="O17" s="54">
        <v>0.5</v>
      </c>
      <c r="P17" s="53" t="s">
        <v>2428</v>
      </c>
      <c r="Q17" s="54">
        <v>0</v>
      </c>
      <c r="R17" s="53" t="s">
        <v>2432</v>
      </c>
      <c r="S17" s="53" t="s">
        <v>2433</v>
      </c>
      <c r="T17" s="53"/>
      <c r="U17" s="54">
        <v>0</v>
      </c>
      <c r="V17" s="54">
        <v>0</v>
      </c>
      <c r="W17" s="53" t="s">
        <v>2433</v>
      </c>
      <c r="X17" s="54">
        <v>0.7</v>
      </c>
      <c r="Y17" s="54" t="s">
        <v>2424</v>
      </c>
      <c r="Z17" s="54" t="s">
        <v>2425</v>
      </c>
      <c r="AA17" s="54">
        <v>30</v>
      </c>
      <c r="AB17" s="54">
        <v>4</v>
      </c>
      <c r="AC17" s="54">
        <v>45</v>
      </c>
      <c r="AD17" s="54">
        <v>4</v>
      </c>
      <c r="AE17" s="54" t="s">
        <v>2434</v>
      </c>
    </row>
    <row r="18" spans="1:31" ht="15.75" customHeight="1" x14ac:dyDescent="0.25">
      <c r="A18" s="1" t="s">
        <v>3569</v>
      </c>
      <c r="B18" s="1" t="s">
        <v>2361</v>
      </c>
      <c r="C18" s="7" t="s">
        <v>2352</v>
      </c>
      <c r="D18" s="7" t="s">
        <v>2352</v>
      </c>
      <c r="E18" s="54" t="s">
        <v>2431</v>
      </c>
      <c r="F18" s="54">
        <v>2.7625000000000002</v>
      </c>
      <c r="G18" s="54">
        <v>0.3</v>
      </c>
      <c r="H18" s="54">
        <v>0.85</v>
      </c>
      <c r="I18" s="54">
        <v>24</v>
      </c>
      <c r="J18" s="54">
        <v>30.92</v>
      </c>
      <c r="K18" s="54">
        <v>1496.0350000000001</v>
      </c>
      <c r="L18" s="54">
        <v>9.1359999999999992</v>
      </c>
      <c r="M18" s="54">
        <v>21.02</v>
      </c>
      <c r="N18" s="31">
        <v>12.37</v>
      </c>
      <c r="O18" s="54">
        <v>0.5</v>
      </c>
      <c r="P18" s="53" t="s">
        <v>2428</v>
      </c>
      <c r="Q18" s="54">
        <v>0</v>
      </c>
      <c r="R18" s="53" t="s">
        <v>2432</v>
      </c>
      <c r="S18" s="53" t="s">
        <v>2433</v>
      </c>
      <c r="T18" s="53"/>
      <c r="U18" s="54">
        <v>0</v>
      </c>
      <c r="V18" s="54">
        <v>0</v>
      </c>
      <c r="W18" s="53" t="s">
        <v>2433</v>
      </c>
      <c r="X18" s="54">
        <v>0.7</v>
      </c>
      <c r="Y18" s="54" t="s">
        <v>2424</v>
      </c>
      <c r="Z18" s="54" t="s">
        <v>2425</v>
      </c>
      <c r="AA18" s="54">
        <v>30</v>
      </c>
      <c r="AB18" s="54">
        <v>4</v>
      </c>
      <c r="AC18" s="54">
        <v>45</v>
      </c>
      <c r="AD18" s="54">
        <v>4</v>
      </c>
      <c r="AE18" s="54" t="s">
        <v>2434</v>
      </c>
    </row>
    <row r="19" spans="1:31" ht="15.75" customHeight="1" x14ac:dyDescent="0.25">
      <c r="A19" s="1" t="s">
        <v>3569</v>
      </c>
      <c r="B19" s="1" t="s">
        <v>2361</v>
      </c>
      <c r="C19" s="7" t="s">
        <v>2340</v>
      </c>
      <c r="D19" s="7" t="s">
        <v>2340</v>
      </c>
      <c r="E19" s="54" t="s">
        <v>2431</v>
      </c>
      <c r="F19" s="54">
        <v>2.7625000000000002</v>
      </c>
      <c r="G19" s="54">
        <v>0.3</v>
      </c>
      <c r="H19" s="54">
        <v>0.85</v>
      </c>
      <c r="I19" s="54">
        <v>24</v>
      </c>
      <c r="J19" s="54">
        <v>30.92</v>
      </c>
      <c r="K19" s="54">
        <v>1496.0350000000001</v>
      </c>
      <c r="L19" s="54">
        <v>9.1359999999999992</v>
      </c>
      <c r="M19" s="54">
        <v>21.02</v>
      </c>
      <c r="N19" s="31">
        <v>12.37</v>
      </c>
      <c r="O19" s="54">
        <v>0.5</v>
      </c>
      <c r="P19" s="53" t="s">
        <v>2428</v>
      </c>
      <c r="Q19" s="54">
        <v>0</v>
      </c>
      <c r="R19" s="53" t="s">
        <v>2432</v>
      </c>
      <c r="S19" s="53" t="s">
        <v>2433</v>
      </c>
      <c r="T19" s="53"/>
      <c r="U19" s="54">
        <v>0</v>
      </c>
      <c r="V19" s="54">
        <v>0</v>
      </c>
      <c r="W19" s="53" t="s">
        <v>2433</v>
      </c>
      <c r="X19" s="54">
        <v>0.7</v>
      </c>
      <c r="Y19" s="54" t="s">
        <v>2424</v>
      </c>
      <c r="Z19" s="54" t="s">
        <v>2425</v>
      </c>
      <c r="AA19" s="54">
        <v>30</v>
      </c>
      <c r="AB19" s="54">
        <v>4</v>
      </c>
      <c r="AC19" s="54">
        <v>45</v>
      </c>
      <c r="AD19" s="54">
        <v>4</v>
      </c>
      <c r="AE19" s="54" t="s">
        <v>2434</v>
      </c>
    </row>
    <row r="20" spans="1:31" ht="15.75" customHeight="1" x14ac:dyDescent="0.25">
      <c r="A20" s="1" t="s">
        <v>3569</v>
      </c>
      <c r="B20" s="1" t="s">
        <v>2361</v>
      </c>
      <c r="C20" s="7" t="s">
        <v>2354</v>
      </c>
      <c r="D20" s="7" t="s">
        <v>2354</v>
      </c>
      <c r="E20" s="54" t="s">
        <v>2431</v>
      </c>
      <c r="F20" s="54">
        <v>2.7625000000000002</v>
      </c>
      <c r="G20" s="54">
        <v>0.3</v>
      </c>
      <c r="H20" s="54">
        <v>0.85</v>
      </c>
      <c r="I20" s="54">
        <v>12</v>
      </c>
      <c r="J20" s="54">
        <v>30.92</v>
      </c>
      <c r="K20" s="54">
        <v>1496.0350000000001</v>
      </c>
      <c r="L20" s="54">
        <v>9.1359999999999992</v>
      </c>
      <c r="M20" s="54">
        <v>21.02</v>
      </c>
      <c r="N20" s="31">
        <v>12.37</v>
      </c>
      <c r="O20" s="54">
        <v>0.5</v>
      </c>
      <c r="P20" s="53" t="s">
        <v>2419</v>
      </c>
      <c r="Q20" s="54">
        <v>0</v>
      </c>
      <c r="R20" s="53" t="s">
        <v>2432</v>
      </c>
      <c r="S20" s="53" t="s">
        <v>2433</v>
      </c>
      <c r="T20" s="53"/>
      <c r="U20" s="54">
        <v>0</v>
      </c>
      <c r="V20" s="54">
        <v>0</v>
      </c>
      <c r="W20" s="53" t="s">
        <v>2433</v>
      </c>
      <c r="X20" s="54">
        <v>0.7</v>
      </c>
      <c r="Y20" s="54" t="s">
        <v>2424</v>
      </c>
      <c r="Z20" s="54" t="s">
        <v>2425</v>
      </c>
      <c r="AA20" s="54">
        <v>30</v>
      </c>
      <c r="AB20" s="54">
        <v>4</v>
      </c>
      <c r="AC20" s="54">
        <v>30</v>
      </c>
      <c r="AD20" s="54">
        <v>4</v>
      </c>
      <c r="AE20" s="54" t="s">
        <v>2434</v>
      </c>
    </row>
    <row r="21" spans="1:31" ht="15.75" customHeight="1" x14ac:dyDescent="0.25">
      <c r="A21" s="1" t="s">
        <v>3569</v>
      </c>
      <c r="B21" s="1" t="s">
        <v>2361</v>
      </c>
      <c r="C21" s="7" t="s">
        <v>2350</v>
      </c>
      <c r="D21" s="7" t="s">
        <v>2350</v>
      </c>
      <c r="E21" s="54" t="s">
        <v>2439</v>
      </c>
      <c r="F21" s="54">
        <v>2.7625000000000002</v>
      </c>
      <c r="G21" s="54">
        <v>0.3</v>
      </c>
      <c r="H21" s="54">
        <v>0.85</v>
      </c>
      <c r="I21" s="54">
        <v>20</v>
      </c>
      <c r="J21" s="54">
        <v>28.04</v>
      </c>
      <c r="K21" s="54">
        <v>1325.8772799999999</v>
      </c>
      <c r="L21" s="54">
        <v>18.27</v>
      </c>
      <c r="M21" s="54">
        <v>17.96</v>
      </c>
      <c r="N21" s="31">
        <v>12.37</v>
      </c>
      <c r="O21" s="54">
        <v>0.5</v>
      </c>
      <c r="P21" s="53" t="s">
        <v>2428</v>
      </c>
      <c r="Q21" s="54">
        <v>0</v>
      </c>
      <c r="R21" s="53" t="s">
        <v>2432</v>
      </c>
      <c r="S21" s="53" t="s">
        <v>2433</v>
      </c>
      <c r="T21" s="53"/>
      <c r="U21" s="54">
        <v>0</v>
      </c>
      <c r="V21" s="54">
        <v>0</v>
      </c>
      <c r="W21" s="53" t="s">
        <v>2433</v>
      </c>
      <c r="X21" s="54">
        <v>0.7</v>
      </c>
      <c r="Y21" s="54" t="s">
        <v>2424</v>
      </c>
      <c r="Z21" s="54" t="s">
        <v>2425</v>
      </c>
      <c r="AA21" s="54">
        <v>25</v>
      </c>
      <c r="AB21" s="54">
        <v>4</v>
      </c>
      <c r="AC21" s="54">
        <v>35</v>
      </c>
      <c r="AD21" s="54">
        <v>4</v>
      </c>
      <c r="AE21" s="54" t="s">
        <v>2440</v>
      </c>
    </row>
    <row r="22" spans="1:31" ht="15.75" customHeight="1" x14ac:dyDescent="0.25">
      <c r="A22" s="1" t="s">
        <v>3569</v>
      </c>
      <c r="B22" s="1" t="s">
        <v>2361</v>
      </c>
      <c r="C22" s="7" t="s">
        <v>2338</v>
      </c>
      <c r="D22" s="7" t="s">
        <v>2338</v>
      </c>
      <c r="E22" s="54" t="s">
        <v>2435</v>
      </c>
      <c r="F22" s="54">
        <v>2.7250000000000001</v>
      </c>
      <c r="G22" s="54">
        <v>0.1</v>
      </c>
      <c r="H22" s="54">
        <v>0.85</v>
      </c>
      <c r="I22" s="54">
        <v>20</v>
      </c>
      <c r="J22" s="54">
        <v>24.08</v>
      </c>
      <c r="K22" s="54">
        <v>420.24273599999998</v>
      </c>
      <c r="L22" s="54">
        <v>6.8339999999999996</v>
      </c>
      <c r="M22" s="54">
        <v>17.96</v>
      </c>
      <c r="N22" s="31">
        <v>12.21</v>
      </c>
      <c r="O22" s="54">
        <v>0.5</v>
      </c>
      <c r="P22" s="53" t="s">
        <v>2428</v>
      </c>
      <c r="Q22" s="54">
        <v>0</v>
      </c>
      <c r="R22" s="53" t="s">
        <v>2432</v>
      </c>
      <c r="S22" s="53" t="s">
        <v>2433</v>
      </c>
      <c r="T22" s="53"/>
      <c r="U22" s="54">
        <v>0</v>
      </c>
      <c r="V22" s="54">
        <v>0</v>
      </c>
      <c r="W22" s="53" t="s">
        <v>2433</v>
      </c>
      <c r="X22" s="54">
        <v>0.7</v>
      </c>
      <c r="Y22" s="54" t="s">
        <v>2424</v>
      </c>
      <c r="Z22" s="54" t="s">
        <v>2425</v>
      </c>
      <c r="AA22" s="54">
        <v>60</v>
      </c>
      <c r="AB22" s="54">
        <v>4</v>
      </c>
      <c r="AC22" s="54">
        <v>60</v>
      </c>
      <c r="AD22" s="54">
        <v>4</v>
      </c>
      <c r="AE22" s="54" t="s">
        <v>2436</v>
      </c>
    </row>
    <row r="23" spans="1:31" ht="15.75" customHeight="1" x14ac:dyDescent="0.25">
      <c r="A23" s="1" t="s">
        <v>3569</v>
      </c>
      <c r="B23" s="1" t="s">
        <v>2361</v>
      </c>
      <c r="C23" s="7" t="s">
        <v>2351</v>
      </c>
      <c r="D23" s="7" t="s">
        <v>2351</v>
      </c>
      <c r="E23" s="54" t="s">
        <v>2435</v>
      </c>
      <c r="F23" s="54">
        <v>2.7250000000000001</v>
      </c>
      <c r="G23" s="54">
        <v>0.1</v>
      </c>
      <c r="H23" s="54">
        <v>0.85</v>
      </c>
      <c r="I23" s="54">
        <v>44</v>
      </c>
      <c r="J23" s="54">
        <v>24.08</v>
      </c>
      <c r="K23" s="54">
        <v>420.24273599999998</v>
      </c>
      <c r="L23" s="54">
        <v>6.8339999999999996</v>
      </c>
      <c r="M23" s="54">
        <v>17.96</v>
      </c>
      <c r="N23" s="31">
        <v>12.21</v>
      </c>
      <c r="O23" s="54">
        <v>0.5</v>
      </c>
      <c r="P23" s="53" t="s">
        <v>2419</v>
      </c>
      <c r="Q23" s="54">
        <v>0</v>
      </c>
      <c r="R23" s="53" t="s">
        <v>2432</v>
      </c>
      <c r="S23" s="53" t="s">
        <v>2433</v>
      </c>
      <c r="T23" s="53"/>
      <c r="U23" s="54">
        <v>0</v>
      </c>
      <c r="V23" s="54">
        <v>0</v>
      </c>
      <c r="W23" s="53" t="s">
        <v>2433</v>
      </c>
      <c r="X23" s="54">
        <v>0.7</v>
      </c>
      <c r="Y23" s="54" t="s">
        <v>2424</v>
      </c>
      <c r="Z23" s="54" t="s">
        <v>2425</v>
      </c>
      <c r="AA23" s="54">
        <v>60</v>
      </c>
      <c r="AB23" s="54">
        <v>4</v>
      </c>
      <c r="AC23" s="54">
        <v>60</v>
      </c>
      <c r="AD23" s="54">
        <v>4</v>
      </c>
      <c r="AE23" s="54" t="s">
        <v>2436</v>
      </c>
    </row>
    <row r="24" spans="1:31" ht="15.75" customHeight="1" x14ac:dyDescent="0.25">
      <c r="A24" s="1" t="s">
        <v>3569</v>
      </c>
      <c r="B24" s="1" t="s">
        <v>2361</v>
      </c>
      <c r="C24" s="7" t="s">
        <v>2341</v>
      </c>
      <c r="D24" s="7" t="s">
        <v>2341</v>
      </c>
      <c r="E24" s="54" t="s">
        <v>2437</v>
      </c>
      <c r="F24" s="54">
        <v>2.7625000000000002</v>
      </c>
      <c r="G24" s="54">
        <v>0.3</v>
      </c>
      <c r="H24" s="54">
        <v>0.85</v>
      </c>
      <c r="I24" s="54">
        <v>24</v>
      </c>
      <c r="J24" s="54">
        <v>28.94</v>
      </c>
      <c r="K24" s="54">
        <v>1535.998648</v>
      </c>
      <c r="L24" s="54">
        <v>18.27</v>
      </c>
      <c r="M24" s="54">
        <v>21.02</v>
      </c>
      <c r="N24" s="31">
        <v>12.37</v>
      </c>
      <c r="O24" s="54">
        <v>0.5</v>
      </c>
      <c r="P24" s="53" t="s">
        <v>2419</v>
      </c>
      <c r="Q24" s="54">
        <v>0</v>
      </c>
      <c r="R24" s="53" t="s">
        <v>2432</v>
      </c>
      <c r="S24" s="53" t="s">
        <v>2433</v>
      </c>
      <c r="T24" s="53"/>
      <c r="U24" s="54">
        <v>0</v>
      </c>
      <c r="V24" s="54">
        <v>0</v>
      </c>
      <c r="W24" s="53" t="s">
        <v>2433</v>
      </c>
      <c r="X24" s="54">
        <v>0.7</v>
      </c>
      <c r="Y24" s="54" t="s">
        <v>2424</v>
      </c>
      <c r="Z24" s="54" t="s">
        <v>2425</v>
      </c>
      <c r="AA24" s="54">
        <v>60</v>
      </c>
      <c r="AB24" s="54">
        <v>4</v>
      </c>
      <c r="AC24" s="54">
        <v>60</v>
      </c>
      <c r="AD24" s="54">
        <v>4</v>
      </c>
      <c r="AE24" s="54" t="s">
        <v>2441</v>
      </c>
    </row>
    <row r="25" spans="1:31" ht="15.75" customHeight="1" x14ac:dyDescent="0.25">
      <c r="A25" s="1" t="s">
        <v>3569</v>
      </c>
      <c r="B25" s="1" t="s">
        <v>2361</v>
      </c>
      <c r="C25" s="7" t="s">
        <v>2353</v>
      </c>
      <c r="D25" s="7" t="s">
        <v>2353</v>
      </c>
      <c r="E25" s="54" t="s">
        <v>2442</v>
      </c>
      <c r="F25" s="54">
        <v>0</v>
      </c>
      <c r="G25" s="54">
        <v>0.15</v>
      </c>
      <c r="H25" s="54">
        <v>0.85</v>
      </c>
      <c r="I25" s="54">
        <v>36</v>
      </c>
      <c r="J25" s="54">
        <v>33.979999999999997</v>
      </c>
      <c r="K25" s="54">
        <v>1230.8595439999999</v>
      </c>
      <c r="L25" s="54">
        <v>10.81</v>
      </c>
      <c r="M25" s="54">
        <v>21.02</v>
      </c>
      <c r="N25" s="31">
        <v>0</v>
      </c>
      <c r="O25" s="54">
        <v>0.5</v>
      </c>
      <c r="P25" s="53" t="s">
        <v>2419</v>
      </c>
      <c r="Q25" s="54">
        <v>0</v>
      </c>
      <c r="R25" s="53" t="s">
        <v>2432</v>
      </c>
      <c r="S25" s="53" t="s">
        <v>2433</v>
      </c>
      <c r="T25" s="53"/>
      <c r="U25" s="54">
        <v>0</v>
      </c>
      <c r="V25" s="54">
        <v>0</v>
      </c>
      <c r="W25" s="53" t="s">
        <v>2433</v>
      </c>
      <c r="X25" s="54">
        <v>0.7</v>
      </c>
      <c r="Y25" s="54" t="s">
        <v>2424</v>
      </c>
      <c r="Z25" s="54" t="s">
        <v>2425</v>
      </c>
      <c r="AA25" s="54">
        <v>45</v>
      </c>
      <c r="AB25" s="54">
        <v>4</v>
      </c>
      <c r="AC25" s="54">
        <v>55</v>
      </c>
      <c r="AD25" s="54">
        <v>4</v>
      </c>
      <c r="AE25" s="54" t="s">
        <v>2443</v>
      </c>
    </row>
    <row r="26" spans="1:31" ht="15.75" customHeight="1" x14ac:dyDescent="0.25">
      <c r="A26" s="1" t="s">
        <v>3569</v>
      </c>
      <c r="B26" s="1" t="s">
        <v>2361</v>
      </c>
      <c r="C26" s="7" t="s">
        <v>2342</v>
      </c>
      <c r="D26" s="7" t="s">
        <v>2342</v>
      </c>
      <c r="E26" s="54" t="s">
        <v>2435</v>
      </c>
      <c r="F26" s="54">
        <v>2.7250000000000001</v>
      </c>
      <c r="G26" s="54">
        <v>0.1</v>
      </c>
      <c r="H26" s="54">
        <v>0.85</v>
      </c>
      <c r="I26" s="54">
        <v>8</v>
      </c>
      <c r="J26" s="54">
        <v>24.08</v>
      </c>
      <c r="K26" s="54">
        <v>420.24273599999998</v>
      </c>
      <c r="L26" s="54">
        <v>6.8339999999999996</v>
      </c>
      <c r="M26" s="54">
        <v>17.96</v>
      </c>
      <c r="N26" s="31">
        <v>12.21</v>
      </c>
      <c r="O26" s="54">
        <v>0.5</v>
      </c>
      <c r="P26" s="53" t="s">
        <v>2444</v>
      </c>
      <c r="Q26" s="54">
        <v>0</v>
      </c>
      <c r="R26" s="53" t="s">
        <v>2432</v>
      </c>
      <c r="S26" s="53" t="s">
        <v>2433</v>
      </c>
      <c r="T26" s="53"/>
      <c r="U26" s="54">
        <v>0</v>
      </c>
      <c r="V26" s="54">
        <v>0</v>
      </c>
      <c r="W26" s="53" t="s">
        <v>2433</v>
      </c>
      <c r="X26" s="54">
        <v>0.7</v>
      </c>
      <c r="Y26" s="54" t="s">
        <v>2424</v>
      </c>
      <c r="Z26" s="54" t="s">
        <v>2425</v>
      </c>
      <c r="AA26" s="54">
        <v>60</v>
      </c>
      <c r="AB26" s="54">
        <v>4</v>
      </c>
      <c r="AC26" s="54">
        <v>60</v>
      </c>
      <c r="AD26" s="54">
        <v>4</v>
      </c>
      <c r="AE26" s="54" t="s">
        <v>2436</v>
      </c>
    </row>
    <row r="27" spans="1:31" ht="15.75" customHeight="1" x14ac:dyDescent="0.25">
      <c r="A27" s="1" t="s">
        <v>3569</v>
      </c>
      <c r="B27" s="1" t="s">
        <v>2361</v>
      </c>
      <c r="C27" s="7" t="s">
        <v>2355</v>
      </c>
      <c r="D27" s="7" t="s">
        <v>2355</v>
      </c>
      <c r="E27" s="54" t="s">
        <v>2445</v>
      </c>
      <c r="F27" s="54">
        <v>2.7625000000000002</v>
      </c>
      <c r="G27" s="54">
        <v>0.3</v>
      </c>
      <c r="H27" s="54">
        <v>0.85</v>
      </c>
      <c r="I27" s="54">
        <v>56</v>
      </c>
      <c r="J27" s="54">
        <v>26.96</v>
      </c>
      <c r="K27" s="54">
        <v>1185.796368</v>
      </c>
      <c r="L27" s="54">
        <v>6.8339999999999996</v>
      </c>
      <c r="M27" s="54">
        <v>21.02</v>
      </c>
      <c r="N27" s="31">
        <v>12.37</v>
      </c>
      <c r="O27" s="54">
        <v>0.5</v>
      </c>
      <c r="P27" s="53" t="s">
        <v>2419</v>
      </c>
      <c r="Q27" s="54">
        <v>0</v>
      </c>
      <c r="R27" s="53" t="s">
        <v>2432</v>
      </c>
      <c r="S27" s="53" t="s">
        <v>2433</v>
      </c>
      <c r="T27" s="53"/>
      <c r="U27" s="54">
        <v>11.2</v>
      </c>
      <c r="V27" s="54">
        <v>11.2</v>
      </c>
      <c r="W27" s="53" t="s">
        <v>2433</v>
      </c>
      <c r="X27" s="54">
        <v>0.7</v>
      </c>
      <c r="Y27" s="54" t="s">
        <v>2424</v>
      </c>
      <c r="Z27" s="54" t="s">
        <v>2425</v>
      </c>
      <c r="AA27" s="54">
        <v>30</v>
      </c>
      <c r="AB27" s="54">
        <v>4</v>
      </c>
      <c r="AC27" s="54">
        <v>45</v>
      </c>
      <c r="AD27" s="54">
        <v>4</v>
      </c>
      <c r="AE27" s="54" t="s">
        <v>2446</v>
      </c>
    </row>
    <row r="28" spans="1:31" ht="15.75" customHeight="1" x14ac:dyDescent="0.25">
      <c r="A28" s="1" t="s">
        <v>3569</v>
      </c>
      <c r="B28" s="1" t="s">
        <v>2361</v>
      </c>
      <c r="C28" s="7" t="s">
        <v>2363</v>
      </c>
      <c r="D28" s="7" t="s">
        <v>2363</v>
      </c>
      <c r="E28" s="54" t="s">
        <v>2418</v>
      </c>
      <c r="F28" s="54">
        <v>3.7749999999999999</v>
      </c>
      <c r="G28" s="54">
        <v>0.1</v>
      </c>
      <c r="H28" s="54">
        <v>0.85</v>
      </c>
      <c r="I28" s="54">
        <v>144</v>
      </c>
      <c r="J28" s="54">
        <v>-11.92</v>
      </c>
      <c r="K28" s="54">
        <v>638.71</v>
      </c>
      <c r="L28" s="54">
        <v>14.92</v>
      </c>
      <c r="M28" s="54">
        <v>-18.940000000000001</v>
      </c>
      <c r="N28" s="31">
        <v>16.91</v>
      </c>
      <c r="O28" s="54">
        <v>0.5</v>
      </c>
      <c r="P28" s="53" t="s">
        <v>2419</v>
      </c>
      <c r="Q28" s="54">
        <v>372.3</v>
      </c>
      <c r="R28" s="53" t="s">
        <v>2420</v>
      </c>
      <c r="S28" s="53" t="s">
        <v>2421</v>
      </c>
      <c r="T28" s="53" t="s">
        <v>2422</v>
      </c>
      <c r="U28" s="54">
        <v>0</v>
      </c>
      <c r="V28" s="54">
        <v>0</v>
      </c>
      <c r="W28" s="53" t="s">
        <v>2423</v>
      </c>
      <c r="X28" s="54">
        <v>0.7</v>
      </c>
      <c r="Y28" s="54" t="s">
        <v>2424</v>
      </c>
      <c r="Z28" s="54" t="s">
        <v>2425</v>
      </c>
      <c r="AA28" s="54">
        <v>40</v>
      </c>
      <c r="AB28" s="54">
        <v>1</v>
      </c>
      <c r="AC28" s="54">
        <v>50</v>
      </c>
      <c r="AD28" s="54">
        <v>1</v>
      </c>
      <c r="AE28" s="54" t="s">
        <v>2426</v>
      </c>
    </row>
    <row r="29" spans="1:31" ht="15.75" customHeight="1" x14ac:dyDescent="0.25">
      <c r="A29" s="1" t="s">
        <v>3569</v>
      </c>
      <c r="B29" s="1" t="s">
        <v>2361</v>
      </c>
      <c r="C29" s="7" t="s">
        <v>2364</v>
      </c>
      <c r="D29" s="7" t="s">
        <v>2364</v>
      </c>
      <c r="E29" s="54" t="s">
        <v>2427</v>
      </c>
      <c r="F29" s="54">
        <v>0</v>
      </c>
      <c r="G29" s="54">
        <v>0.15</v>
      </c>
      <c r="H29" s="54">
        <v>0.85</v>
      </c>
      <c r="I29" s="54">
        <v>8</v>
      </c>
      <c r="J29" s="54">
        <v>-22</v>
      </c>
      <c r="K29" s="54">
        <v>723.82075999999995</v>
      </c>
      <c r="L29" s="54">
        <v>7.8449999999999998</v>
      </c>
      <c r="M29" s="54">
        <v>-30</v>
      </c>
      <c r="N29" s="31">
        <v>0</v>
      </c>
      <c r="O29" s="54">
        <v>0.5</v>
      </c>
      <c r="P29" s="53" t="s">
        <v>2428</v>
      </c>
      <c r="Q29" s="54">
        <v>208.75</v>
      </c>
      <c r="R29" s="53" t="s">
        <v>2420</v>
      </c>
      <c r="S29" s="53" t="s">
        <v>2421</v>
      </c>
      <c r="T29" s="53" t="s">
        <v>2429</v>
      </c>
      <c r="U29" s="54">
        <v>31.25</v>
      </c>
      <c r="V29" s="54">
        <v>0</v>
      </c>
      <c r="W29" s="53" t="s">
        <v>2423</v>
      </c>
      <c r="X29" s="54">
        <v>0.7</v>
      </c>
      <c r="Y29" s="54" t="s">
        <v>2424</v>
      </c>
      <c r="Z29" s="54" t="s">
        <v>2425</v>
      </c>
      <c r="AA29" s="54">
        <v>60</v>
      </c>
      <c r="AB29" s="54">
        <v>1</v>
      </c>
      <c r="AC29" s="54">
        <v>60</v>
      </c>
      <c r="AD29" s="54">
        <v>1</v>
      </c>
      <c r="AE29" s="54" t="s">
        <v>2430</v>
      </c>
    </row>
    <row r="30" spans="1:31" ht="15.75" customHeight="1" x14ac:dyDescent="0.25">
      <c r="A30" s="1" t="s">
        <v>3569</v>
      </c>
      <c r="B30" s="1" t="s">
        <v>2361</v>
      </c>
      <c r="C30" s="7" t="s">
        <v>2365</v>
      </c>
      <c r="D30" s="7" t="s">
        <v>2365</v>
      </c>
      <c r="E30" s="54" t="s">
        <v>2418</v>
      </c>
      <c r="F30" s="54">
        <v>3.7749999999999999</v>
      </c>
      <c r="G30" s="54">
        <v>0.1</v>
      </c>
      <c r="H30" s="54">
        <v>0.85</v>
      </c>
      <c r="I30" s="54">
        <v>135.9</v>
      </c>
      <c r="J30" s="54">
        <v>-5.08</v>
      </c>
      <c r="K30" s="54">
        <v>603.87</v>
      </c>
      <c r="L30" s="54">
        <v>14.92</v>
      </c>
      <c r="M30" s="54">
        <v>-11.02</v>
      </c>
      <c r="N30" s="31">
        <v>16.91</v>
      </c>
      <c r="O30" s="54">
        <v>0.5</v>
      </c>
      <c r="P30" s="53" t="s">
        <v>2428</v>
      </c>
      <c r="Q30" s="54">
        <v>372.3</v>
      </c>
      <c r="R30" s="53" t="s">
        <v>2420</v>
      </c>
      <c r="S30" s="53" t="s">
        <v>2421</v>
      </c>
      <c r="T30" s="53" t="s">
        <v>2422</v>
      </c>
      <c r="U30" s="54">
        <v>0</v>
      </c>
      <c r="V30" s="54">
        <v>0</v>
      </c>
      <c r="W30" s="53" t="s">
        <v>2423</v>
      </c>
      <c r="X30" s="54">
        <v>0.7</v>
      </c>
      <c r="Y30" s="54" t="s">
        <v>2424</v>
      </c>
      <c r="Z30" s="54" t="s">
        <v>2425</v>
      </c>
      <c r="AA30" s="54">
        <v>40</v>
      </c>
      <c r="AB30" s="54">
        <v>1</v>
      </c>
      <c r="AC30" s="54">
        <v>50</v>
      </c>
      <c r="AD30" s="54">
        <v>1</v>
      </c>
      <c r="AE30" s="54" t="s">
        <v>2426</v>
      </c>
    </row>
    <row r="31" spans="1:31" ht="15.75" customHeight="1" x14ac:dyDescent="0.25">
      <c r="A31" s="1" t="s">
        <v>3569</v>
      </c>
      <c r="B31" s="1" t="s">
        <v>2348</v>
      </c>
      <c r="C31" s="7" t="s">
        <v>2336</v>
      </c>
      <c r="D31" s="7" t="s">
        <v>2336</v>
      </c>
      <c r="E31" s="54" t="s">
        <v>2431</v>
      </c>
      <c r="F31" s="54">
        <v>2.7625000000000002</v>
      </c>
      <c r="G31" s="54">
        <v>0.3</v>
      </c>
      <c r="H31" s="54">
        <v>0.85</v>
      </c>
      <c r="I31" s="54">
        <v>84</v>
      </c>
      <c r="J31" s="54">
        <v>30.92</v>
      </c>
      <c r="K31" s="54">
        <v>1496.0350000000001</v>
      </c>
      <c r="L31" s="54">
        <v>13.1</v>
      </c>
      <c r="M31" s="54">
        <v>21.02</v>
      </c>
      <c r="N31" s="54">
        <v>22.1</v>
      </c>
      <c r="O31" s="54">
        <v>0.5</v>
      </c>
      <c r="P31" s="53" t="s">
        <v>2428</v>
      </c>
      <c r="Q31" s="54">
        <v>0</v>
      </c>
      <c r="R31" s="53" t="s">
        <v>2432</v>
      </c>
      <c r="S31" s="53" t="s">
        <v>2433</v>
      </c>
      <c r="T31" s="53"/>
      <c r="U31" s="54">
        <v>0</v>
      </c>
      <c r="V31" s="54">
        <v>0</v>
      </c>
      <c r="W31" s="53" t="s">
        <v>2447</v>
      </c>
      <c r="X31" s="54">
        <v>0.7</v>
      </c>
      <c r="Y31" s="54" t="s">
        <v>2424</v>
      </c>
      <c r="Z31" s="54" t="s">
        <v>2425</v>
      </c>
      <c r="AA31" s="54">
        <v>30</v>
      </c>
      <c r="AB31" s="54">
        <v>4</v>
      </c>
      <c r="AC31" s="54">
        <v>45</v>
      </c>
      <c r="AD31" s="54">
        <v>4</v>
      </c>
      <c r="AE31" s="54" t="s">
        <v>2434</v>
      </c>
    </row>
    <row r="32" spans="1:31" ht="15.75" customHeight="1" x14ac:dyDescent="0.25">
      <c r="A32" s="1" t="s">
        <v>3569</v>
      </c>
      <c r="B32" s="1" t="s">
        <v>2348</v>
      </c>
      <c r="C32" s="7" t="s">
        <v>2337</v>
      </c>
      <c r="D32" s="7" t="s">
        <v>2337</v>
      </c>
      <c r="E32" s="54" t="s">
        <v>2431</v>
      </c>
      <c r="F32" s="54">
        <v>2.7625000000000002</v>
      </c>
      <c r="G32" s="54">
        <v>0.3</v>
      </c>
      <c r="H32" s="54">
        <v>0.85</v>
      </c>
      <c r="I32" s="54">
        <v>44</v>
      </c>
      <c r="J32" s="54">
        <v>30.92</v>
      </c>
      <c r="K32" s="54">
        <v>1496.0350000000001</v>
      </c>
      <c r="L32" s="54">
        <v>13.1</v>
      </c>
      <c r="M32" s="54">
        <v>21.02</v>
      </c>
      <c r="N32" s="54">
        <v>22.1</v>
      </c>
      <c r="O32" s="54">
        <v>0.5</v>
      </c>
      <c r="P32" s="53" t="s">
        <v>2419</v>
      </c>
      <c r="Q32" s="54">
        <v>0</v>
      </c>
      <c r="R32" s="53" t="s">
        <v>2432</v>
      </c>
      <c r="S32" s="53" t="s">
        <v>2433</v>
      </c>
      <c r="T32" s="53"/>
      <c r="U32" s="54">
        <v>0</v>
      </c>
      <c r="V32" s="54">
        <v>0</v>
      </c>
      <c r="W32" s="53" t="s">
        <v>2447</v>
      </c>
      <c r="X32" s="54">
        <v>0.7</v>
      </c>
      <c r="Y32" s="54" t="s">
        <v>2424</v>
      </c>
      <c r="Z32" s="54" t="s">
        <v>2425</v>
      </c>
      <c r="AA32" s="54">
        <v>30</v>
      </c>
      <c r="AB32" s="54">
        <v>4</v>
      </c>
      <c r="AC32" s="54">
        <v>45</v>
      </c>
      <c r="AD32" s="54">
        <v>4</v>
      </c>
      <c r="AE32" s="54" t="s">
        <v>2434</v>
      </c>
    </row>
    <row r="33" spans="1:31" ht="15.75" customHeight="1" x14ac:dyDescent="0.25">
      <c r="A33" s="1" t="s">
        <v>3569</v>
      </c>
      <c r="B33" s="1" t="s">
        <v>2348</v>
      </c>
      <c r="C33" s="7" t="s">
        <v>2349</v>
      </c>
      <c r="D33" s="7" t="s">
        <v>2349</v>
      </c>
      <c r="E33" s="54" t="s">
        <v>2431</v>
      </c>
      <c r="F33" s="54">
        <v>2.7625000000000002</v>
      </c>
      <c r="G33" s="54">
        <v>0.3</v>
      </c>
      <c r="H33" s="54">
        <v>0.85</v>
      </c>
      <c r="I33" s="54">
        <v>40</v>
      </c>
      <c r="J33" s="54">
        <v>30.92</v>
      </c>
      <c r="K33" s="54">
        <v>1496.0350000000001</v>
      </c>
      <c r="L33" s="54">
        <v>13.1</v>
      </c>
      <c r="M33" s="54">
        <v>21.02</v>
      </c>
      <c r="N33" s="54">
        <v>22.1</v>
      </c>
      <c r="O33" s="54">
        <v>0.5</v>
      </c>
      <c r="P33" s="53" t="s">
        <v>2419</v>
      </c>
      <c r="Q33" s="54">
        <v>0</v>
      </c>
      <c r="R33" s="53" t="s">
        <v>2432</v>
      </c>
      <c r="S33" s="53" t="s">
        <v>2433</v>
      </c>
      <c r="T33" s="53"/>
      <c r="U33" s="54">
        <v>0</v>
      </c>
      <c r="V33" s="54">
        <v>0</v>
      </c>
      <c r="W33" s="53" t="s">
        <v>2447</v>
      </c>
      <c r="X33" s="54">
        <v>0.7</v>
      </c>
      <c r="Y33" s="54" t="s">
        <v>2424</v>
      </c>
      <c r="Z33" s="54" t="s">
        <v>2425</v>
      </c>
      <c r="AA33" s="54">
        <v>30</v>
      </c>
      <c r="AB33" s="54">
        <v>4</v>
      </c>
      <c r="AC33" s="54">
        <v>30</v>
      </c>
      <c r="AD33" s="54">
        <v>4</v>
      </c>
      <c r="AE33" s="54" t="s">
        <v>2434</v>
      </c>
    </row>
    <row r="34" spans="1:31" ht="15.75" customHeight="1" x14ac:dyDescent="0.25">
      <c r="A34" s="1" t="s">
        <v>3569</v>
      </c>
      <c r="B34" s="1" t="s">
        <v>2348</v>
      </c>
      <c r="C34" s="7" t="s">
        <v>2339</v>
      </c>
      <c r="D34" s="7" t="s">
        <v>2339</v>
      </c>
      <c r="E34" s="54" t="s">
        <v>2431</v>
      </c>
      <c r="F34" s="54">
        <v>2.7625000000000002</v>
      </c>
      <c r="G34" s="54">
        <v>0.3</v>
      </c>
      <c r="H34" s="54">
        <v>0.85</v>
      </c>
      <c r="I34" s="54">
        <v>16</v>
      </c>
      <c r="J34" s="54">
        <v>30.92</v>
      </c>
      <c r="K34" s="54">
        <v>1496.0350000000001</v>
      </c>
      <c r="L34" s="54">
        <v>13.1</v>
      </c>
      <c r="M34" s="54">
        <v>21.02</v>
      </c>
      <c r="N34" s="54">
        <v>22.1</v>
      </c>
      <c r="O34" s="54">
        <v>0.5</v>
      </c>
      <c r="P34" s="53" t="s">
        <v>2428</v>
      </c>
      <c r="Q34" s="54">
        <v>0</v>
      </c>
      <c r="R34" s="53" t="s">
        <v>2432</v>
      </c>
      <c r="S34" s="53" t="s">
        <v>2433</v>
      </c>
      <c r="T34" s="53"/>
      <c r="U34" s="54">
        <v>0</v>
      </c>
      <c r="V34" s="54">
        <v>0</v>
      </c>
      <c r="W34" s="53" t="s">
        <v>2447</v>
      </c>
      <c r="X34" s="54">
        <v>0.7</v>
      </c>
      <c r="Y34" s="54" t="s">
        <v>2424</v>
      </c>
      <c r="Z34" s="54" t="s">
        <v>2425</v>
      </c>
      <c r="AA34" s="54">
        <v>30</v>
      </c>
      <c r="AB34" s="54">
        <v>4</v>
      </c>
      <c r="AC34" s="54">
        <v>45</v>
      </c>
      <c r="AD34" s="54">
        <v>4</v>
      </c>
      <c r="AE34" s="54" t="s">
        <v>2434</v>
      </c>
    </row>
    <row r="35" spans="1:31" ht="15.75" customHeight="1" x14ac:dyDescent="0.25">
      <c r="A35" s="1" t="s">
        <v>3569</v>
      </c>
      <c r="B35" s="1" t="s">
        <v>2348</v>
      </c>
      <c r="C35" s="7" t="s">
        <v>2352</v>
      </c>
      <c r="D35" s="7" t="s">
        <v>2352</v>
      </c>
      <c r="E35" s="54" t="s">
        <v>2431</v>
      </c>
      <c r="F35" s="54">
        <v>2.7625000000000002</v>
      </c>
      <c r="G35" s="54">
        <v>0.3</v>
      </c>
      <c r="H35" s="54">
        <v>0.85</v>
      </c>
      <c r="I35" s="54">
        <v>24</v>
      </c>
      <c r="J35" s="54">
        <v>30.92</v>
      </c>
      <c r="K35" s="54">
        <v>1496.0350000000001</v>
      </c>
      <c r="L35" s="54">
        <v>13.1</v>
      </c>
      <c r="M35" s="54">
        <v>21.02</v>
      </c>
      <c r="N35" s="54">
        <v>22.1</v>
      </c>
      <c r="O35" s="54">
        <v>0.5</v>
      </c>
      <c r="P35" s="53" t="s">
        <v>2428</v>
      </c>
      <c r="Q35" s="54">
        <v>0</v>
      </c>
      <c r="R35" s="53" t="s">
        <v>2432</v>
      </c>
      <c r="S35" s="53" t="s">
        <v>2433</v>
      </c>
      <c r="T35" s="53"/>
      <c r="U35" s="54">
        <v>0</v>
      </c>
      <c r="V35" s="54">
        <v>0</v>
      </c>
      <c r="W35" s="53" t="s">
        <v>2447</v>
      </c>
      <c r="X35" s="54">
        <v>0.7</v>
      </c>
      <c r="Y35" s="54" t="s">
        <v>2424</v>
      </c>
      <c r="Z35" s="54" t="s">
        <v>2425</v>
      </c>
      <c r="AA35" s="54">
        <v>30</v>
      </c>
      <c r="AB35" s="54">
        <v>4</v>
      </c>
      <c r="AC35" s="54">
        <v>45</v>
      </c>
      <c r="AD35" s="54">
        <v>4</v>
      </c>
      <c r="AE35" s="54" t="s">
        <v>2434</v>
      </c>
    </row>
    <row r="36" spans="1:31" ht="15.75" customHeight="1" x14ac:dyDescent="0.25">
      <c r="A36" s="1" t="s">
        <v>3569</v>
      </c>
      <c r="B36" s="1" t="s">
        <v>2348</v>
      </c>
      <c r="C36" s="7" t="s">
        <v>2340</v>
      </c>
      <c r="D36" s="7" t="s">
        <v>2340</v>
      </c>
      <c r="E36" s="54" t="s">
        <v>2431</v>
      </c>
      <c r="F36" s="54">
        <v>2.7625000000000002</v>
      </c>
      <c r="G36" s="54">
        <v>0.3</v>
      </c>
      <c r="H36" s="54">
        <v>0.85</v>
      </c>
      <c r="I36" s="54">
        <v>24</v>
      </c>
      <c r="J36" s="54">
        <v>30.92</v>
      </c>
      <c r="K36" s="54">
        <v>1496.0350000000001</v>
      </c>
      <c r="L36" s="54">
        <v>13.1</v>
      </c>
      <c r="M36" s="54">
        <v>21.02</v>
      </c>
      <c r="N36" s="54">
        <v>22.1</v>
      </c>
      <c r="O36" s="54">
        <v>0.5</v>
      </c>
      <c r="P36" s="53" t="s">
        <v>2428</v>
      </c>
      <c r="Q36" s="54">
        <v>0</v>
      </c>
      <c r="R36" s="53" t="s">
        <v>2432</v>
      </c>
      <c r="S36" s="53" t="s">
        <v>2433</v>
      </c>
      <c r="T36" s="53"/>
      <c r="U36" s="54">
        <v>0</v>
      </c>
      <c r="V36" s="54">
        <v>0</v>
      </c>
      <c r="W36" s="53" t="s">
        <v>2447</v>
      </c>
      <c r="X36" s="54">
        <v>0.7</v>
      </c>
      <c r="Y36" s="54" t="s">
        <v>2424</v>
      </c>
      <c r="Z36" s="54" t="s">
        <v>2425</v>
      </c>
      <c r="AA36" s="54">
        <v>30</v>
      </c>
      <c r="AB36" s="54">
        <v>4</v>
      </c>
      <c r="AC36" s="54">
        <v>45</v>
      </c>
      <c r="AD36" s="54">
        <v>4</v>
      </c>
      <c r="AE36" s="54" t="s">
        <v>2434</v>
      </c>
    </row>
    <row r="37" spans="1:31" ht="15.75" customHeight="1" x14ac:dyDescent="0.25">
      <c r="A37" s="1" t="s">
        <v>3569</v>
      </c>
      <c r="B37" s="1" t="s">
        <v>2348</v>
      </c>
      <c r="C37" s="7" t="s">
        <v>2354</v>
      </c>
      <c r="D37" s="7" t="s">
        <v>2354</v>
      </c>
      <c r="E37" s="54" t="s">
        <v>2431</v>
      </c>
      <c r="F37" s="54">
        <v>2.7625000000000002</v>
      </c>
      <c r="G37" s="54">
        <v>0.3</v>
      </c>
      <c r="H37" s="54">
        <v>0.85</v>
      </c>
      <c r="I37" s="54">
        <v>12</v>
      </c>
      <c r="J37" s="54">
        <v>30.92</v>
      </c>
      <c r="K37" s="54">
        <v>1496.0350000000001</v>
      </c>
      <c r="L37" s="54">
        <v>13.1</v>
      </c>
      <c r="M37" s="54">
        <v>21.02</v>
      </c>
      <c r="N37" s="54">
        <v>22.1</v>
      </c>
      <c r="O37" s="54">
        <v>0.5</v>
      </c>
      <c r="P37" s="53" t="s">
        <v>2428</v>
      </c>
      <c r="Q37" s="54">
        <v>0</v>
      </c>
      <c r="R37" s="53" t="s">
        <v>2432</v>
      </c>
      <c r="S37" s="53" t="s">
        <v>2433</v>
      </c>
      <c r="T37" s="53"/>
      <c r="U37" s="54">
        <v>0</v>
      </c>
      <c r="V37" s="54">
        <v>0</v>
      </c>
      <c r="W37" s="53" t="s">
        <v>2447</v>
      </c>
      <c r="X37" s="54">
        <v>0.7</v>
      </c>
      <c r="Y37" s="54" t="s">
        <v>2424</v>
      </c>
      <c r="Z37" s="54" t="s">
        <v>2425</v>
      </c>
      <c r="AA37" s="54">
        <v>30</v>
      </c>
      <c r="AB37" s="54">
        <v>4</v>
      </c>
      <c r="AC37" s="54">
        <v>30</v>
      </c>
      <c r="AD37" s="54">
        <v>4</v>
      </c>
      <c r="AE37" s="54" t="s">
        <v>2434</v>
      </c>
    </row>
    <row r="38" spans="1:31" ht="15.75" customHeight="1" x14ac:dyDescent="0.25">
      <c r="A38" s="1" t="s">
        <v>3569</v>
      </c>
      <c r="B38" s="1" t="s">
        <v>2348</v>
      </c>
      <c r="C38" s="7" t="s">
        <v>2350</v>
      </c>
      <c r="D38" s="7" t="s">
        <v>2350</v>
      </c>
      <c r="E38" s="54" t="s">
        <v>2439</v>
      </c>
      <c r="F38" s="54">
        <v>2.7625000000000002</v>
      </c>
      <c r="G38" s="54">
        <v>0.3</v>
      </c>
      <c r="H38" s="54">
        <v>0.85</v>
      </c>
      <c r="I38" s="54">
        <v>20</v>
      </c>
      <c r="J38" s="54">
        <v>28.04</v>
      </c>
      <c r="K38" s="54">
        <v>1325.8772799999999</v>
      </c>
      <c r="L38" s="54">
        <v>26.2</v>
      </c>
      <c r="M38" s="54">
        <v>17.96</v>
      </c>
      <c r="N38" s="54">
        <v>22.1</v>
      </c>
      <c r="O38" s="54">
        <v>0.5</v>
      </c>
      <c r="P38" s="53" t="s">
        <v>2419</v>
      </c>
      <c r="Q38" s="54">
        <v>0</v>
      </c>
      <c r="R38" s="53" t="s">
        <v>2432</v>
      </c>
      <c r="S38" s="53" t="s">
        <v>2433</v>
      </c>
      <c r="T38" s="53"/>
      <c r="U38" s="54">
        <v>0</v>
      </c>
      <c r="V38" s="54">
        <v>0</v>
      </c>
      <c r="W38" s="53" t="s">
        <v>2447</v>
      </c>
      <c r="X38" s="54">
        <v>0.7</v>
      </c>
      <c r="Y38" s="54" t="s">
        <v>2424</v>
      </c>
      <c r="Z38" s="54" t="s">
        <v>2425</v>
      </c>
      <c r="AA38" s="54">
        <v>25</v>
      </c>
      <c r="AB38" s="54">
        <v>4</v>
      </c>
      <c r="AC38" s="54">
        <v>35</v>
      </c>
      <c r="AD38" s="54">
        <v>4</v>
      </c>
      <c r="AE38" s="54" t="s">
        <v>2440</v>
      </c>
    </row>
    <row r="39" spans="1:31" ht="15.75" customHeight="1" x14ac:dyDescent="0.25">
      <c r="A39" s="1" t="s">
        <v>3569</v>
      </c>
      <c r="B39" s="1" t="s">
        <v>2348</v>
      </c>
      <c r="C39" s="7" t="s">
        <v>2338</v>
      </c>
      <c r="D39" s="7" t="s">
        <v>2338</v>
      </c>
      <c r="E39" s="54" t="s">
        <v>2435</v>
      </c>
      <c r="F39" s="54">
        <v>2.7250000000000001</v>
      </c>
      <c r="G39" s="54">
        <v>0.1</v>
      </c>
      <c r="H39" s="54">
        <v>0.85</v>
      </c>
      <c r="I39" s="54">
        <v>20</v>
      </c>
      <c r="J39" s="54">
        <v>24.08</v>
      </c>
      <c r="K39" s="54">
        <v>420.24273599999998</v>
      </c>
      <c r="L39" s="54">
        <v>9.8000000000000007</v>
      </c>
      <c r="M39" s="54">
        <v>17.96</v>
      </c>
      <c r="N39" s="54">
        <v>21.8</v>
      </c>
      <c r="O39" s="54">
        <v>0.5</v>
      </c>
      <c r="P39" s="53" t="s">
        <v>2428</v>
      </c>
      <c r="Q39" s="54">
        <v>0</v>
      </c>
      <c r="R39" s="53" t="s">
        <v>2432</v>
      </c>
      <c r="S39" s="53" t="s">
        <v>2433</v>
      </c>
      <c r="T39" s="53"/>
      <c r="U39" s="54">
        <v>0</v>
      </c>
      <c r="V39" s="54">
        <v>0</v>
      </c>
      <c r="W39" s="53" t="s">
        <v>2447</v>
      </c>
      <c r="X39" s="54">
        <v>0.7</v>
      </c>
      <c r="Y39" s="54" t="s">
        <v>2424</v>
      </c>
      <c r="Z39" s="54" t="s">
        <v>2425</v>
      </c>
      <c r="AA39" s="54">
        <v>60</v>
      </c>
      <c r="AB39" s="54">
        <v>4</v>
      </c>
      <c r="AC39" s="54">
        <v>60</v>
      </c>
      <c r="AD39" s="54">
        <v>4</v>
      </c>
      <c r="AE39" s="54" t="s">
        <v>2436</v>
      </c>
    </row>
    <row r="40" spans="1:31" ht="15.75" customHeight="1" x14ac:dyDescent="0.25">
      <c r="A40" s="1" t="s">
        <v>3569</v>
      </c>
      <c r="B40" s="1" t="s">
        <v>2348</v>
      </c>
      <c r="C40" s="7" t="s">
        <v>2351</v>
      </c>
      <c r="D40" s="7" t="s">
        <v>2351</v>
      </c>
      <c r="E40" s="54" t="s">
        <v>2435</v>
      </c>
      <c r="F40" s="54">
        <v>2.7250000000000001</v>
      </c>
      <c r="G40" s="54">
        <v>0.1</v>
      </c>
      <c r="H40" s="54">
        <v>0.85</v>
      </c>
      <c r="I40" s="54">
        <v>44</v>
      </c>
      <c r="J40" s="54">
        <v>24.08</v>
      </c>
      <c r="K40" s="54">
        <v>420.24273599999998</v>
      </c>
      <c r="L40" s="54">
        <v>9.8000000000000007</v>
      </c>
      <c r="M40" s="54">
        <v>17.96</v>
      </c>
      <c r="N40" s="54">
        <v>21.8</v>
      </c>
      <c r="O40" s="54">
        <v>0.5</v>
      </c>
      <c r="P40" s="53" t="s">
        <v>2428</v>
      </c>
      <c r="Q40" s="54">
        <v>0</v>
      </c>
      <c r="R40" s="53" t="s">
        <v>2432</v>
      </c>
      <c r="S40" s="53" t="s">
        <v>2433</v>
      </c>
      <c r="T40" s="53"/>
      <c r="U40" s="54">
        <v>0</v>
      </c>
      <c r="V40" s="54">
        <v>0</v>
      </c>
      <c r="W40" s="53" t="s">
        <v>2447</v>
      </c>
      <c r="X40" s="54">
        <v>0.7</v>
      </c>
      <c r="Y40" s="54" t="s">
        <v>2424</v>
      </c>
      <c r="Z40" s="54" t="s">
        <v>2425</v>
      </c>
      <c r="AA40" s="54">
        <v>60</v>
      </c>
      <c r="AB40" s="54">
        <v>4</v>
      </c>
      <c r="AC40" s="54">
        <v>60</v>
      </c>
      <c r="AD40" s="54">
        <v>4</v>
      </c>
      <c r="AE40" s="54" t="s">
        <v>2436</v>
      </c>
    </row>
    <row r="41" spans="1:31" ht="15.75" customHeight="1" x14ac:dyDescent="0.25">
      <c r="A41" s="1" t="s">
        <v>3569</v>
      </c>
      <c r="B41" s="1" t="s">
        <v>2348</v>
      </c>
      <c r="C41" s="7" t="s">
        <v>2341</v>
      </c>
      <c r="D41" s="7" t="s">
        <v>2341</v>
      </c>
      <c r="E41" s="54" t="s">
        <v>2437</v>
      </c>
      <c r="F41" s="54">
        <v>2.7625000000000002</v>
      </c>
      <c r="G41" s="54">
        <v>0.3</v>
      </c>
      <c r="H41" s="54">
        <v>0.85</v>
      </c>
      <c r="I41" s="54">
        <v>24</v>
      </c>
      <c r="J41" s="54">
        <v>28.94</v>
      </c>
      <c r="K41" s="54">
        <v>1535.998648</v>
      </c>
      <c r="L41" s="54">
        <v>26.2</v>
      </c>
      <c r="M41" s="54">
        <v>21.02</v>
      </c>
      <c r="N41" s="54">
        <v>22.1</v>
      </c>
      <c r="O41" s="54">
        <v>0.5</v>
      </c>
      <c r="P41" s="53" t="s">
        <v>2428</v>
      </c>
      <c r="Q41" s="54">
        <v>0</v>
      </c>
      <c r="R41" s="53" t="s">
        <v>2432</v>
      </c>
      <c r="S41" s="53" t="s">
        <v>2433</v>
      </c>
      <c r="T41" s="53"/>
      <c r="U41" s="54">
        <v>0</v>
      </c>
      <c r="V41" s="54">
        <v>0</v>
      </c>
      <c r="W41" s="53" t="s">
        <v>2447</v>
      </c>
      <c r="X41" s="54">
        <v>0.7</v>
      </c>
      <c r="Y41" s="54" t="s">
        <v>2424</v>
      </c>
      <c r="Z41" s="54" t="s">
        <v>2425</v>
      </c>
      <c r="AA41" s="54">
        <v>60</v>
      </c>
      <c r="AB41" s="54">
        <v>4</v>
      </c>
      <c r="AC41" s="54">
        <v>60</v>
      </c>
      <c r="AD41" s="54">
        <v>4</v>
      </c>
      <c r="AE41" s="54" t="s">
        <v>2441</v>
      </c>
    </row>
    <row r="42" spans="1:31" ht="15.75" customHeight="1" x14ac:dyDescent="0.25">
      <c r="A42" s="1" t="s">
        <v>3569</v>
      </c>
      <c r="B42" s="1" t="s">
        <v>2348</v>
      </c>
      <c r="C42" s="7" t="s">
        <v>2353</v>
      </c>
      <c r="D42" s="7" t="s">
        <v>2353</v>
      </c>
      <c r="E42" s="54" t="s">
        <v>2442</v>
      </c>
      <c r="F42" s="54">
        <v>0</v>
      </c>
      <c r="G42" s="54">
        <v>0.15</v>
      </c>
      <c r="H42" s="54">
        <v>0.85</v>
      </c>
      <c r="I42" s="54">
        <v>36</v>
      </c>
      <c r="J42" s="54">
        <v>33.979999999999997</v>
      </c>
      <c r="K42" s="54">
        <v>1230.8595439999999</v>
      </c>
      <c r="L42" s="54">
        <v>15.5</v>
      </c>
      <c r="M42" s="54">
        <v>21.02</v>
      </c>
      <c r="N42" s="54">
        <v>0</v>
      </c>
      <c r="O42" s="54">
        <v>0.5</v>
      </c>
      <c r="P42" s="53" t="s">
        <v>2428</v>
      </c>
      <c r="Q42" s="54">
        <v>0</v>
      </c>
      <c r="R42" s="53" t="s">
        <v>2432</v>
      </c>
      <c r="S42" s="53" t="s">
        <v>2433</v>
      </c>
      <c r="T42" s="53"/>
      <c r="U42" s="54">
        <v>0</v>
      </c>
      <c r="V42" s="54">
        <v>0</v>
      </c>
      <c r="W42" s="53" t="s">
        <v>2447</v>
      </c>
      <c r="X42" s="54">
        <v>0.7</v>
      </c>
      <c r="Y42" s="54" t="s">
        <v>2424</v>
      </c>
      <c r="Z42" s="54" t="s">
        <v>2425</v>
      </c>
      <c r="AA42" s="54">
        <v>45</v>
      </c>
      <c r="AB42" s="54">
        <v>4</v>
      </c>
      <c r="AC42" s="54">
        <v>55</v>
      </c>
      <c r="AD42" s="54">
        <v>4</v>
      </c>
      <c r="AE42" s="54" t="s">
        <v>2443</v>
      </c>
    </row>
    <row r="43" spans="1:31" ht="15.75" customHeight="1" x14ac:dyDescent="0.25">
      <c r="A43" s="1" t="s">
        <v>3569</v>
      </c>
      <c r="B43" s="1" t="s">
        <v>2348</v>
      </c>
      <c r="C43" s="7" t="s">
        <v>2342</v>
      </c>
      <c r="D43" s="7" t="s">
        <v>2342</v>
      </c>
      <c r="E43" s="54" t="s">
        <v>2435</v>
      </c>
      <c r="F43" s="54">
        <v>2.7250000000000001</v>
      </c>
      <c r="G43" s="54">
        <v>0.1</v>
      </c>
      <c r="H43" s="54">
        <v>0.85</v>
      </c>
      <c r="I43" s="54">
        <v>8</v>
      </c>
      <c r="J43" s="54">
        <v>24.08</v>
      </c>
      <c r="K43" s="54">
        <v>420.24273599999998</v>
      </c>
      <c r="L43" s="54">
        <v>9.8000000000000007</v>
      </c>
      <c r="M43" s="54">
        <v>17.96</v>
      </c>
      <c r="N43" s="54">
        <v>21.8</v>
      </c>
      <c r="O43" s="54">
        <v>0.5</v>
      </c>
      <c r="P43" s="53" t="s">
        <v>2419</v>
      </c>
      <c r="Q43" s="54">
        <v>0</v>
      </c>
      <c r="R43" s="53" t="s">
        <v>2432</v>
      </c>
      <c r="S43" s="53" t="s">
        <v>2433</v>
      </c>
      <c r="T43" s="53"/>
      <c r="U43" s="54">
        <v>0</v>
      </c>
      <c r="V43" s="54">
        <v>0</v>
      </c>
      <c r="W43" s="53" t="s">
        <v>2447</v>
      </c>
      <c r="X43" s="54">
        <v>0.7</v>
      </c>
      <c r="Y43" s="54" t="s">
        <v>2424</v>
      </c>
      <c r="Z43" s="54" t="s">
        <v>2425</v>
      </c>
      <c r="AA43" s="54">
        <v>60</v>
      </c>
      <c r="AB43" s="54">
        <v>4</v>
      </c>
      <c r="AC43" s="54">
        <v>60</v>
      </c>
      <c r="AD43" s="54">
        <v>4</v>
      </c>
      <c r="AE43" s="54" t="s">
        <v>2436</v>
      </c>
    </row>
    <row r="44" spans="1:31" ht="15.75" customHeight="1" x14ac:dyDescent="0.25">
      <c r="A44" s="1" t="s">
        <v>3569</v>
      </c>
      <c r="B44" s="1" t="s">
        <v>2348</v>
      </c>
      <c r="C44" s="7" t="s">
        <v>2355</v>
      </c>
      <c r="D44" s="7" t="s">
        <v>2355</v>
      </c>
      <c r="E44" s="54" t="s">
        <v>2445</v>
      </c>
      <c r="F44" s="54">
        <v>2.7625000000000002</v>
      </c>
      <c r="G44" s="54">
        <v>0.3</v>
      </c>
      <c r="H44" s="54">
        <v>0.85</v>
      </c>
      <c r="I44" s="54">
        <v>56</v>
      </c>
      <c r="J44" s="54">
        <v>26.96</v>
      </c>
      <c r="K44" s="54">
        <v>1185.796368</v>
      </c>
      <c r="L44" s="54">
        <v>9.8000000000000007</v>
      </c>
      <c r="M44" s="54">
        <v>21.02</v>
      </c>
      <c r="N44" s="54">
        <v>22.1</v>
      </c>
      <c r="O44" s="54">
        <v>0.5</v>
      </c>
      <c r="P44" s="53" t="s">
        <v>2428</v>
      </c>
      <c r="Q44" s="54">
        <v>0</v>
      </c>
      <c r="R44" s="53" t="s">
        <v>2432</v>
      </c>
      <c r="S44" s="53" t="s">
        <v>2433</v>
      </c>
      <c r="T44" s="53"/>
      <c r="U44" s="54">
        <v>11.2</v>
      </c>
      <c r="V44" s="54">
        <v>11.2</v>
      </c>
      <c r="W44" s="53" t="s">
        <v>2447</v>
      </c>
      <c r="X44" s="54">
        <v>0.7</v>
      </c>
      <c r="Y44" s="54" t="s">
        <v>2424</v>
      </c>
      <c r="Z44" s="54" t="s">
        <v>2425</v>
      </c>
      <c r="AA44" s="54">
        <v>30</v>
      </c>
      <c r="AB44" s="54">
        <v>4</v>
      </c>
      <c r="AC44" s="54">
        <v>45</v>
      </c>
      <c r="AD44" s="54">
        <v>4</v>
      </c>
      <c r="AE44" s="54" t="s">
        <v>2446</v>
      </c>
    </row>
    <row r="45" spans="1:31" ht="15.75" customHeight="1" x14ac:dyDescent="0.25">
      <c r="A45" s="1" t="s">
        <v>3569</v>
      </c>
      <c r="B45" s="1" t="s">
        <v>2348</v>
      </c>
      <c r="C45" s="7" t="s">
        <v>2363</v>
      </c>
      <c r="D45" s="7" t="s">
        <v>2363</v>
      </c>
      <c r="E45" s="54" t="s">
        <v>2418</v>
      </c>
      <c r="F45" s="54">
        <v>3.7749999999999999</v>
      </c>
      <c r="G45" s="54">
        <v>0.1</v>
      </c>
      <c r="H45" s="54">
        <v>0.85</v>
      </c>
      <c r="I45" s="54">
        <v>144</v>
      </c>
      <c r="J45" s="54">
        <v>-11.92</v>
      </c>
      <c r="K45" s="54">
        <v>638.71</v>
      </c>
      <c r="L45" s="54">
        <v>21.4</v>
      </c>
      <c r="M45" s="54">
        <v>-18.940000000000001</v>
      </c>
      <c r="N45" s="54">
        <v>30.2</v>
      </c>
      <c r="O45" s="54">
        <v>0.5</v>
      </c>
      <c r="P45" s="53" t="s">
        <v>2428</v>
      </c>
      <c r="Q45" s="54">
        <v>372.3</v>
      </c>
      <c r="R45" s="53" t="s">
        <v>2420</v>
      </c>
      <c r="S45" s="53" t="s">
        <v>2421</v>
      </c>
      <c r="T45" s="53" t="s">
        <v>2422</v>
      </c>
      <c r="U45" s="54">
        <v>87.4</v>
      </c>
      <c r="V45" s="54">
        <v>0</v>
      </c>
      <c r="W45" s="53" t="s">
        <v>2447</v>
      </c>
      <c r="X45" s="54">
        <v>0.7</v>
      </c>
      <c r="Y45" s="54" t="s">
        <v>2424</v>
      </c>
      <c r="Z45" s="54" t="s">
        <v>2425</v>
      </c>
      <c r="AA45" s="54">
        <v>40</v>
      </c>
      <c r="AB45" s="54">
        <v>1</v>
      </c>
      <c r="AC45" s="54">
        <v>50</v>
      </c>
      <c r="AD45" s="54">
        <v>1</v>
      </c>
      <c r="AE45" s="54" t="s">
        <v>2426</v>
      </c>
    </row>
    <row r="46" spans="1:31" ht="15.75" customHeight="1" x14ac:dyDescent="0.25">
      <c r="A46" s="1" t="s">
        <v>3569</v>
      </c>
      <c r="B46" s="1" t="s">
        <v>2348</v>
      </c>
      <c r="C46" s="7" t="s">
        <v>2364</v>
      </c>
      <c r="D46" s="7" t="s">
        <v>2364</v>
      </c>
      <c r="E46" s="54" t="s">
        <v>2427</v>
      </c>
      <c r="F46" s="54">
        <v>0</v>
      </c>
      <c r="G46" s="54">
        <v>0.15</v>
      </c>
      <c r="H46" s="54">
        <v>0.85</v>
      </c>
      <c r="I46" s="54">
        <v>8</v>
      </c>
      <c r="J46" s="54">
        <v>-22</v>
      </c>
      <c r="K46" s="54">
        <v>723.82075999999995</v>
      </c>
      <c r="L46" s="54">
        <v>11.25</v>
      </c>
      <c r="M46" s="54">
        <v>-30</v>
      </c>
      <c r="N46" s="54">
        <v>0</v>
      </c>
      <c r="O46" s="54">
        <v>0.5</v>
      </c>
      <c r="P46" s="53" t="s">
        <v>2428</v>
      </c>
      <c r="Q46" s="54">
        <v>208.75</v>
      </c>
      <c r="R46" s="53" t="s">
        <v>2420</v>
      </c>
      <c r="S46" s="53" t="s">
        <v>2421</v>
      </c>
      <c r="T46" s="53" t="s">
        <v>2429</v>
      </c>
      <c r="U46" s="54">
        <v>31.25</v>
      </c>
      <c r="V46" s="54">
        <v>0</v>
      </c>
      <c r="W46" s="53" t="s">
        <v>2447</v>
      </c>
      <c r="X46" s="54">
        <v>0.7</v>
      </c>
      <c r="Y46" s="54" t="s">
        <v>2424</v>
      </c>
      <c r="Z46" s="54" t="s">
        <v>2425</v>
      </c>
      <c r="AA46" s="54">
        <v>60</v>
      </c>
      <c r="AB46" s="54">
        <v>1</v>
      </c>
      <c r="AC46" s="54">
        <v>60</v>
      </c>
      <c r="AD46" s="54">
        <v>1</v>
      </c>
      <c r="AE46" s="54" t="s">
        <v>2430</v>
      </c>
    </row>
    <row r="47" spans="1:31" ht="15.75" customHeight="1" x14ac:dyDescent="0.25">
      <c r="A47" s="1" t="s">
        <v>3569</v>
      </c>
      <c r="B47" s="1" t="s">
        <v>2348</v>
      </c>
      <c r="C47" s="7" t="s">
        <v>2365</v>
      </c>
      <c r="D47" s="7" t="s">
        <v>2365</v>
      </c>
      <c r="E47" s="54" t="s">
        <v>2418</v>
      </c>
      <c r="F47" s="54">
        <v>3.7749999999999999</v>
      </c>
      <c r="G47" s="54">
        <v>0.1</v>
      </c>
      <c r="H47" s="54">
        <v>0.85</v>
      </c>
      <c r="I47" s="54">
        <v>135.9</v>
      </c>
      <c r="J47" s="54">
        <v>-5.08</v>
      </c>
      <c r="K47" s="54">
        <v>603.87</v>
      </c>
      <c r="L47" s="54">
        <v>21.4</v>
      </c>
      <c r="M47" s="54">
        <v>-11.02</v>
      </c>
      <c r="N47" s="54">
        <v>30.2</v>
      </c>
      <c r="O47" s="54">
        <v>0.5</v>
      </c>
      <c r="P47" s="53" t="s">
        <v>2428</v>
      </c>
      <c r="Q47" s="54">
        <v>372.3</v>
      </c>
      <c r="R47" s="53" t="s">
        <v>2420</v>
      </c>
      <c r="S47" s="53" t="s">
        <v>2421</v>
      </c>
      <c r="T47" s="53" t="s">
        <v>2422</v>
      </c>
      <c r="U47" s="54">
        <v>87.4</v>
      </c>
      <c r="V47" s="54">
        <v>0</v>
      </c>
      <c r="W47" s="53" t="s">
        <v>2447</v>
      </c>
      <c r="X47" s="54">
        <v>0.7</v>
      </c>
      <c r="Y47" s="54" t="s">
        <v>2424</v>
      </c>
      <c r="Z47" s="54" t="s">
        <v>2425</v>
      </c>
      <c r="AA47" s="54">
        <v>40</v>
      </c>
      <c r="AB47" s="54">
        <v>1</v>
      </c>
      <c r="AC47" s="54">
        <v>50</v>
      </c>
      <c r="AD47" s="54">
        <v>1</v>
      </c>
      <c r="AE47" s="54" t="s">
        <v>2426</v>
      </c>
    </row>
  </sheetData>
  <autoFilter ref="A3:AE47" xr:uid="{00000000-0009-0000-0000-000017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700-000000000000}">
          <x14:formula1>
            <xm:f>Templates!$A$4:$A$12</xm:f>
          </x14:formula1>
          <xm:sqref>A4:A47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T163"/>
  <sheetViews>
    <sheetView workbookViewId="0">
      <pane xSplit="2" ySplit="3" topLeftCell="AA4" activePane="bottomRight" state="frozen"/>
      <selection pane="topRight" activeCell="C1" sqref="C1"/>
      <selection pane="bottomLeft" activeCell="A4" sqref="A4"/>
      <selection pane="bottomRight" activeCell="AN123" sqref="AN123"/>
    </sheetView>
  </sheetViews>
  <sheetFormatPr defaultColWidth="14.42578125" defaultRowHeight="15" customHeight="1" x14ac:dyDescent="0.25"/>
  <cols>
    <col min="1" max="1" width="21" customWidth="1"/>
    <col min="2" max="2" width="25.42578125" customWidth="1"/>
    <col min="3" max="3" width="15.42578125" customWidth="1"/>
    <col min="4" max="4" width="39.42578125" customWidth="1"/>
    <col min="5" max="6" width="36.28515625" customWidth="1"/>
    <col min="7" max="7" width="14.28515625" customWidth="1"/>
    <col min="8" max="8" width="20.140625" customWidth="1"/>
    <col min="9" max="9" width="14" customWidth="1"/>
    <col min="10" max="10" width="14.5703125" customWidth="1"/>
    <col min="11" max="12" width="21.140625" customWidth="1"/>
    <col min="13" max="13" width="15.5703125" customWidth="1"/>
    <col min="14" max="14" width="24.42578125" customWidth="1"/>
    <col min="15" max="15" width="40.42578125" customWidth="1"/>
    <col min="16" max="16" width="46.140625" customWidth="1"/>
    <col min="17" max="21" width="30.5703125" customWidth="1"/>
    <col min="22" max="22" width="44.85546875" customWidth="1"/>
    <col min="23" max="23" width="15.5703125" customWidth="1"/>
    <col min="24" max="24" width="52.5703125" customWidth="1"/>
    <col min="25" max="25" width="17.7109375" customWidth="1"/>
    <col min="26" max="26" width="44.140625" customWidth="1"/>
    <col min="27" max="27" width="21.28515625" customWidth="1"/>
    <col min="28" max="28" width="30.28515625" customWidth="1"/>
    <col min="29" max="29" width="13" customWidth="1"/>
    <col min="30" max="30" width="19.7109375" customWidth="1"/>
    <col min="31" max="31" width="14.28515625" customWidth="1"/>
    <col min="32" max="32" width="20.85546875" customWidth="1"/>
    <col min="33" max="33" width="38.5703125" customWidth="1"/>
    <col min="34" max="37" width="20.42578125" customWidth="1"/>
    <col min="38" max="39" width="20.5703125" customWidth="1"/>
    <col min="40" max="40" width="23.85546875" customWidth="1"/>
    <col min="41" max="41" width="13.5703125" customWidth="1"/>
    <col min="42" max="42" width="15.7109375" customWidth="1"/>
    <col min="43" max="43" width="16.7109375" customWidth="1"/>
    <col min="44" max="44" width="15.28515625" customWidth="1"/>
    <col min="45" max="45" width="8.7109375" customWidth="1"/>
    <col min="46" max="46" width="16.85546875" customWidth="1"/>
    <col min="47" max="47" width="25.42578125" customWidth="1"/>
    <col min="48" max="48" width="22.85546875" customWidth="1"/>
    <col min="49" max="49" width="8.7109375" customWidth="1"/>
    <col min="50" max="50" width="14.28515625" customWidth="1"/>
    <col min="51" max="51" width="13.85546875" customWidth="1"/>
    <col min="52" max="55" width="8.7109375" customWidth="1"/>
    <col min="56" max="56" width="12.42578125" customWidth="1"/>
    <col min="57" max="57" width="20.5703125" customWidth="1"/>
    <col min="58" max="58" width="34.42578125" customWidth="1"/>
    <col min="59" max="59" width="8.7109375" customWidth="1"/>
    <col min="60" max="60" width="12.85546875" customWidth="1"/>
    <col min="61" max="62" width="8.7109375" customWidth="1"/>
    <col min="63" max="63" width="18.7109375" customWidth="1"/>
    <col min="64" max="64" width="49.140625" customWidth="1"/>
    <col min="65" max="65" width="60.85546875" customWidth="1"/>
    <col min="66" max="66" width="10.7109375" customWidth="1"/>
    <col min="67" max="76" width="8.7109375" customWidth="1"/>
    <col min="77" max="77" width="22.7109375" customWidth="1"/>
    <col min="78" max="79" width="19.42578125" customWidth="1"/>
    <col min="80" max="80" width="30.140625" customWidth="1"/>
    <col min="81" max="81" width="38" customWidth="1"/>
    <col min="82" max="82" width="30.140625" customWidth="1"/>
    <col min="83" max="83" width="47.42578125" customWidth="1"/>
    <col min="84" max="84" width="19.28515625" customWidth="1"/>
    <col min="85" max="85" width="26.42578125" customWidth="1"/>
    <col min="86" max="86" width="25.140625" customWidth="1"/>
    <col min="87" max="87" width="35.140625" customWidth="1"/>
    <col min="88" max="88" width="27.28515625" customWidth="1"/>
    <col min="89" max="89" width="30.28515625" customWidth="1"/>
    <col min="90" max="90" width="11" customWidth="1"/>
    <col min="91" max="91" width="11.7109375" customWidth="1"/>
    <col min="92" max="92" width="36" customWidth="1"/>
    <col min="93" max="93" width="45.140625" customWidth="1"/>
    <col min="94" max="94" width="21.140625" customWidth="1"/>
    <col min="95" max="95" width="22" customWidth="1"/>
    <col min="96" max="96" width="19.140625" customWidth="1"/>
    <col min="97" max="97" width="20" customWidth="1"/>
    <col min="98" max="98" width="23" customWidth="1"/>
  </cols>
  <sheetData>
    <row r="1" spans="1:98" ht="14.25" customHeight="1" x14ac:dyDescent="0.25">
      <c r="A1" s="1" t="s">
        <v>6</v>
      </c>
    </row>
    <row r="2" spans="1:98" ht="14.25" customHeight="1" x14ac:dyDescent="0.25">
      <c r="Q2" s="3" t="s">
        <v>7</v>
      </c>
      <c r="BY2" s="3" t="s">
        <v>8</v>
      </c>
      <c r="BZ2" s="3" t="s">
        <v>9</v>
      </c>
      <c r="CA2" s="3" t="s">
        <v>10</v>
      </c>
    </row>
    <row r="3" spans="1:98" ht="105" customHeight="1" x14ac:dyDescent="0.25">
      <c r="A3" s="4" t="s">
        <v>11</v>
      </c>
      <c r="B3" s="4" t="s">
        <v>12</v>
      </c>
      <c r="C3" s="5" t="s">
        <v>13</v>
      </c>
      <c r="D3" s="5" t="s">
        <v>14</v>
      </c>
      <c r="E3" s="5" t="s">
        <v>15</v>
      </c>
      <c r="F3" s="5" t="s">
        <v>16</v>
      </c>
      <c r="G3" s="5" t="s">
        <v>17</v>
      </c>
      <c r="H3" s="5" t="s">
        <v>18</v>
      </c>
      <c r="I3" s="5" t="s">
        <v>19</v>
      </c>
      <c r="J3" s="5" t="s">
        <v>20</v>
      </c>
      <c r="K3" s="5" t="s">
        <v>21</v>
      </c>
      <c r="L3" s="5" t="s">
        <v>22</v>
      </c>
      <c r="M3" s="5" t="s">
        <v>23</v>
      </c>
      <c r="N3" s="5" t="s">
        <v>24</v>
      </c>
      <c r="O3" s="5" t="s">
        <v>25</v>
      </c>
      <c r="P3" s="5" t="s">
        <v>26</v>
      </c>
      <c r="Q3" s="5" t="s">
        <v>27</v>
      </c>
      <c r="R3" s="5" t="s">
        <v>28</v>
      </c>
      <c r="S3" s="5" t="s">
        <v>29</v>
      </c>
      <c r="T3" s="5" t="s">
        <v>30</v>
      </c>
      <c r="U3" s="5" t="s">
        <v>31</v>
      </c>
      <c r="V3" s="5" t="s">
        <v>32</v>
      </c>
      <c r="W3" s="5" t="s">
        <v>33</v>
      </c>
      <c r="X3" s="5" t="s">
        <v>34</v>
      </c>
      <c r="Y3" s="5" t="s">
        <v>35</v>
      </c>
      <c r="Z3" s="5" t="s">
        <v>36</v>
      </c>
      <c r="AA3" s="5" t="s">
        <v>37</v>
      </c>
      <c r="AB3" s="5" t="s">
        <v>38</v>
      </c>
      <c r="AC3" s="5" t="s">
        <v>39</v>
      </c>
      <c r="AD3" s="5" t="s">
        <v>40</v>
      </c>
      <c r="AE3" s="5" t="s">
        <v>41</v>
      </c>
      <c r="AF3" s="5" t="s">
        <v>42</v>
      </c>
      <c r="AG3" s="5" t="s">
        <v>43</v>
      </c>
      <c r="AH3" s="5" t="s">
        <v>44</v>
      </c>
      <c r="AI3" s="5" t="s">
        <v>45</v>
      </c>
      <c r="AJ3" s="1" t="s">
        <v>46</v>
      </c>
      <c r="AK3" s="1" t="s">
        <v>47</v>
      </c>
      <c r="AL3" s="5" t="s">
        <v>48</v>
      </c>
      <c r="AM3" s="5" t="s">
        <v>49</v>
      </c>
      <c r="AN3" s="5" t="s">
        <v>50</v>
      </c>
      <c r="AO3" s="5" t="s">
        <v>51</v>
      </c>
      <c r="AP3" s="5" t="s">
        <v>52</v>
      </c>
      <c r="AQ3" s="5" t="s">
        <v>53</v>
      </c>
      <c r="AR3" s="5" t="s">
        <v>54</v>
      </c>
      <c r="AS3" s="5" t="s">
        <v>55</v>
      </c>
      <c r="AT3" s="5" t="s">
        <v>56</v>
      </c>
      <c r="AU3" s="5" t="s">
        <v>57</v>
      </c>
      <c r="AV3" s="5" t="s">
        <v>58</v>
      </c>
      <c r="AW3" s="5" t="s">
        <v>59</v>
      </c>
      <c r="AX3" s="5" t="s">
        <v>60</v>
      </c>
      <c r="AY3" s="5" t="s">
        <v>61</v>
      </c>
      <c r="AZ3" s="5" t="s">
        <v>62</v>
      </c>
      <c r="BA3" s="5" t="s">
        <v>63</v>
      </c>
      <c r="BB3" s="5" t="s">
        <v>64</v>
      </c>
      <c r="BC3" s="5" t="s">
        <v>65</v>
      </c>
      <c r="BD3" s="5" t="s">
        <v>66</v>
      </c>
      <c r="BE3" s="5" t="s">
        <v>67</v>
      </c>
      <c r="BF3" s="5" t="s">
        <v>68</v>
      </c>
      <c r="BG3" s="5" t="s">
        <v>69</v>
      </c>
      <c r="BH3" s="5" t="s">
        <v>70</v>
      </c>
      <c r="BI3" s="5" t="s">
        <v>71</v>
      </c>
      <c r="BJ3" s="5" t="s">
        <v>72</v>
      </c>
      <c r="BK3" s="5" t="s">
        <v>73</v>
      </c>
      <c r="BL3" s="5" t="s">
        <v>74</v>
      </c>
      <c r="BM3" s="5" t="s">
        <v>75</v>
      </c>
      <c r="BN3" s="5" t="s">
        <v>76</v>
      </c>
      <c r="BO3" s="5" t="s">
        <v>77</v>
      </c>
      <c r="BP3" s="5" t="s">
        <v>78</v>
      </c>
      <c r="BQ3" s="5" t="s">
        <v>79</v>
      </c>
      <c r="BR3" s="5" t="s">
        <v>80</v>
      </c>
      <c r="BS3" s="5" t="s">
        <v>81</v>
      </c>
      <c r="BT3" s="5" t="s">
        <v>82</v>
      </c>
      <c r="BU3" s="5" t="s">
        <v>83</v>
      </c>
      <c r="BV3" s="5" t="s">
        <v>84</v>
      </c>
      <c r="BW3" s="5" t="s">
        <v>85</v>
      </c>
      <c r="BX3" s="5" t="s">
        <v>86</v>
      </c>
      <c r="BY3" s="5" t="s">
        <v>87</v>
      </c>
      <c r="BZ3" s="5" t="s">
        <v>88</v>
      </c>
      <c r="CA3" s="5" t="s">
        <v>89</v>
      </c>
      <c r="CB3" s="5" t="s">
        <v>90</v>
      </c>
      <c r="CC3" s="6" t="s">
        <v>91</v>
      </c>
      <c r="CD3" s="5" t="s">
        <v>92</v>
      </c>
      <c r="CE3" s="5" t="s">
        <v>93</v>
      </c>
      <c r="CF3" s="5" t="s">
        <v>94</v>
      </c>
      <c r="CG3" s="5" t="s">
        <v>95</v>
      </c>
      <c r="CH3" s="5" t="s">
        <v>96</v>
      </c>
      <c r="CI3" s="5" t="s">
        <v>97</v>
      </c>
      <c r="CJ3" s="5" t="s">
        <v>98</v>
      </c>
      <c r="CK3" s="5" t="s">
        <v>99</v>
      </c>
      <c r="CL3" s="5" t="s">
        <v>100</v>
      </c>
      <c r="CM3" s="5" t="s">
        <v>101</v>
      </c>
      <c r="CN3" s="5" t="s">
        <v>102</v>
      </c>
      <c r="CO3" s="5" t="s">
        <v>103</v>
      </c>
      <c r="CP3" s="5" t="s">
        <v>104</v>
      </c>
      <c r="CQ3" s="2" t="s">
        <v>105</v>
      </c>
      <c r="CR3" s="2" t="s">
        <v>106</v>
      </c>
      <c r="CS3" s="2" t="s">
        <v>107</v>
      </c>
      <c r="CT3" s="2" t="s">
        <v>108</v>
      </c>
    </row>
    <row r="4" spans="1:98" ht="15" customHeight="1" x14ac:dyDescent="0.25">
      <c r="A4" s="117" t="s">
        <v>3569</v>
      </c>
      <c r="B4" s="1" t="s">
        <v>110</v>
      </c>
      <c r="C4" s="1" t="s">
        <v>111</v>
      </c>
      <c r="D4" s="1" t="s">
        <v>112</v>
      </c>
      <c r="E4" s="1" t="s">
        <v>113</v>
      </c>
      <c r="F4" s="1"/>
      <c r="G4" s="1"/>
      <c r="H4" s="1"/>
      <c r="I4" s="1"/>
      <c r="J4" s="1"/>
      <c r="K4" s="1"/>
      <c r="L4" s="1"/>
      <c r="M4" s="1"/>
      <c r="N4" s="1"/>
      <c r="O4" s="1"/>
      <c r="P4" s="1"/>
      <c r="Q4" s="1"/>
      <c r="R4" s="1"/>
      <c r="S4" s="1"/>
      <c r="T4" s="1"/>
      <c r="U4" s="1"/>
      <c r="V4" s="1"/>
      <c r="W4" s="1"/>
      <c r="X4" s="1"/>
      <c r="Y4" s="1"/>
      <c r="Z4" s="1"/>
      <c r="AA4" s="1"/>
      <c r="AB4" s="1"/>
      <c r="AC4" s="1">
        <v>200</v>
      </c>
      <c r="AD4" s="1" t="s">
        <v>114</v>
      </c>
      <c r="AE4" s="9">
        <v>291500</v>
      </c>
      <c r="AF4" s="1">
        <v>135</v>
      </c>
      <c r="AG4" s="1" t="s">
        <v>115</v>
      </c>
      <c r="AH4" s="1"/>
      <c r="AI4" s="1"/>
      <c r="AJ4" s="1"/>
      <c r="AK4" s="1"/>
      <c r="AL4" s="1"/>
      <c r="AM4" s="1"/>
      <c r="AN4" s="1"/>
      <c r="AO4" s="1"/>
      <c r="AP4" s="1">
        <v>0</v>
      </c>
      <c r="AQ4" s="1"/>
      <c r="AR4" s="1"/>
      <c r="AS4" s="9"/>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t="s">
        <v>116</v>
      </c>
      <c r="BZ4" s="1" t="s">
        <v>9</v>
      </c>
      <c r="CA4" s="1" t="s">
        <v>117</v>
      </c>
      <c r="CB4" s="1"/>
      <c r="CC4" s="1"/>
      <c r="CD4" s="1"/>
      <c r="CE4" s="1"/>
      <c r="CF4" s="1"/>
      <c r="CG4" s="1"/>
      <c r="CH4" s="1"/>
      <c r="CI4" s="1"/>
      <c r="CJ4" s="1"/>
      <c r="CK4" s="1"/>
      <c r="CL4" s="1"/>
      <c r="CM4" s="1"/>
      <c r="CN4" s="1"/>
      <c r="CO4" s="1"/>
      <c r="CP4" s="1"/>
      <c r="CQ4" s="1"/>
      <c r="CR4" s="1"/>
      <c r="CS4" s="1"/>
      <c r="CT4" s="1"/>
    </row>
    <row r="5" spans="1:98" ht="15" customHeight="1" x14ac:dyDescent="0.25">
      <c r="A5" s="117" t="s">
        <v>3569</v>
      </c>
      <c r="B5" s="1" t="s">
        <v>110</v>
      </c>
      <c r="C5" s="1" t="s">
        <v>118</v>
      </c>
      <c r="D5" s="1" t="s">
        <v>112</v>
      </c>
      <c r="E5" s="1" t="s">
        <v>119</v>
      </c>
      <c r="F5" s="1"/>
      <c r="G5" s="1"/>
      <c r="H5" s="1"/>
      <c r="I5" s="1"/>
      <c r="J5" s="1"/>
      <c r="K5" s="1"/>
      <c r="L5" s="1"/>
      <c r="M5" s="1"/>
      <c r="N5" s="1"/>
      <c r="O5" s="1"/>
      <c r="P5" s="1"/>
      <c r="Q5" s="1"/>
      <c r="R5" s="1"/>
      <c r="S5" s="1"/>
      <c r="T5" s="1"/>
      <c r="U5" s="1"/>
      <c r="V5" s="1"/>
      <c r="W5" s="1"/>
      <c r="X5" s="1"/>
      <c r="Y5" s="1"/>
      <c r="Z5" s="1"/>
      <c r="AA5" s="1"/>
      <c r="AB5" s="1"/>
      <c r="AC5" s="1">
        <v>200</v>
      </c>
      <c r="AD5" s="1" t="s">
        <v>114</v>
      </c>
      <c r="AE5" s="9">
        <v>291500</v>
      </c>
      <c r="AF5" s="1">
        <v>135</v>
      </c>
      <c r="AG5" s="1" t="s">
        <v>115</v>
      </c>
      <c r="AH5" s="1"/>
      <c r="AI5" s="1"/>
      <c r="AJ5" s="1"/>
      <c r="AK5" s="1"/>
      <c r="AL5" s="1"/>
      <c r="AM5" s="1"/>
      <c r="AN5" s="1"/>
      <c r="AO5" s="1"/>
      <c r="AP5" s="1">
        <v>0</v>
      </c>
      <c r="AQ5" s="1"/>
      <c r="AR5" s="1"/>
      <c r="AS5" s="9"/>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t="s">
        <v>116</v>
      </c>
      <c r="BZ5" s="1" t="s">
        <v>9</v>
      </c>
      <c r="CA5" s="1" t="s">
        <v>120</v>
      </c>
      <c r="CB5" s="1"/>
      <c r="CC5" s="1"/>
      <c r="CD5" s="1"/>
      <c r="CE5" s="1"/>
      <c r="CF5" s="1"/>
      <c r="CG5" s="1"/>
      <c r="CH5" s="1"/>
      <c r="CI5" s="1"/>
      <c r="CJ5" s="1"/>
      <c r="CK5" s="1"/>
      <c r="CL5" s="1"/>
      <c r="CM5" s="1"/>
      <c r="CN5" s="1"/>
      <c r="CO5" s="1"/>
      <c r="CP5" s="1"/>
      <c r="CQ5" s="1"/>
      <c r="CR5" s="1"/>
      <c r="CS5" s="1"/>
      <c r="CT5" s="1"/>
    </row>
    <row r="6" spans="1:98" ht="15" customHeight="1" x14ac:dyDescent="0.25">
      <c r="A6" s="117" t="s">
        <v>3569</v>
      </c>
      <c r="B6" s="1" t="s">
        <v>110</v>
      </c>
      <c r="C6" s="1" t="s">
        <v>121</v>
      </c>
      <c r="D6" s="1" t="s">
        <v>112</v>
      </c>
      <c r="E6" s="1" t="s">
        <v>122</v>
      </c>
      <c r="F6" s="1"/>
      <c r="G6" s="1"/>
      <c r="H6" s="1"/>
      <c r="I6" s="1"/>
      <c r="J6" s="1"/>
      <c r="K6" s="1"/>
      <c r="L6" s="1"/>
      <c r="M6" s="1"/>
      <c r="N6" s="1"/>
      <c r="O6" s="1"/>
      <c r="P6" s="1"/>
      <c r="Q6" s="1"/>
      <c r="R6" s="1"/>
      <c r="S6" s="1"/>
      <c r="T6" s="1"/>
      <c r="U6" s="1"/>
      <c r="V6" s="1"/>
      <c r="W6" s="1"/>
      <c r="X6" s="1"/>
      <c r="Y6" s="1"/>
      <c r="Z6" s="1"/>
      <c r="AA6" s="1"/>
      <c r="AB6" s="1"/>
      <c r="AC6" s="1">
        <v>200</v>
      </c>
      <c r="AD6" s="1" t="s">
        <v>114</v>
      </c>
      <c r="AE6" s="9">
        <v>291500</v>
      </c>
      <c r="AF6" s="1">
        <v>135</v>
      </c>
      <c r="AG6" s="1" t="s">
        <v>115</v>
      </c>
      <c r="AH6" s="1"/>
      <c r="AI6" s="1"/>
      <c r="AJ6" s="1"/>
      <c r="AK6" s="1"/>
      <c r="AL6" s="1"/>
      <c r="AM6" s="1"/>
      <c r="AN6" s="1"/>
      <c r="AO6" s="1"/>
      <c r="AP6" s="1">
        <v>0</v>
      </c>
      <c r="AQ6" s="1"/>
      <c r="AR6" s="1"/>
      <c r="AS6" s="9"/>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t="s">
        <v>123</v>
      </c>
      <c r="BZ6" s="1" t="s">
        <v>9</v>
      </c>
      <c r="CA6" s="1" t="s">
        <v>117</v>
      </c>
      <c r="CB6" s="1"/>
      <c r="CC6" s="1"/>
      <c r="CD6" s="1"/>
      <c r="CE6" s="1"/>
      <c r="CF6" s="1"/>
      <c r="CG6" s="1"/>
      <c r="CH6" s="1"/>
      <c r="CI6" s="1"/>
      <c r="CJ6" s="1"/>
      <c r="CK6" s="1"/>
      <c r="CL6" s="1"/>
      <c r="CM6" s="1"/>
      <c r="CN6" s="1"/>
      <c r="CO6" s="1"/>
      <c r="CP6" s="1"/>
      <c r="CQ6" s="1"/>
      <c r="CR6" s="1"/>
      <c r="CS6" s="1"/>
      <c r="CT6" s="1"/>
    </row>
    <row r="7" spans="1:98" ht="15" customHeight="1" x14ac:dyDescent="0.25">
      <c r="A7" s="117" t="s">
        <v>3569</v>
      </c>
      <c r="B7" s="1" t="s">
        <v>110</v>
      </c>
      <c r="C7" s="1" t="s">
        <v>124</v>
      </c>
      <c r="D7" s="1" t="s">
        <v>112</v>
      </c>
      <c r="E7" s="1" t="s">
        <v>125</v>
      </c>
      <c r="F7" s="1"/>
      <c r="G7" s="1"/>
      <c r="H7" s="1"/>
      <c r="I7" s="1"/>
      <c r="J7" s="1"/>
      <c r="K7" s="1"/>
      <c r="L7" s="1"/>
      <c r="M7" s="1"/>
      <c r="N7" s="1"/>
      <c r="O7" s="1"/>
      <c r="P7" s="1"/>
      <c r="Q7" s="1"/>
      <c r="R7" s="1"/>
      <c r="S7" s="1"/>
      <c r="T7" s="1"/>
      <c r="U7" s="1"/>
      <c r="V7" s="1"/>
      <c r="W7" s="1"/>
      <c r="X7" s="1"/>
      <c r="Y7" s="1"/>
      <c r="Z7" s="1"/>
      <c r="AA7" s="1"/>
      <c r="AB7" s="1"/>
      <c r="AC7" s="1">
        <v>200</v>
      </c>
      <c r="AD7" s="1" t="s">
        <v>114</v>
      </c>
      <c r="AE7" s="9">
        <v>291500</v>
      </c>
      <c r="AF7" s="1">
        <v>135</v>
      </c>
      <c r="AG7" s="1" t="s">
        <v>115</v>
      </c>
      <c r="AH7" s="1"/>
      <c r="AI7" s="1"/>
      <c r="AJ7" s="1"/>
      <c r="AK7" s="1"/>
      <c r="AL7" s="1"/>
      <c r="AM7" s="1"/>
      <c r="AN7" s="1"/>
      <c r="AO7" s="1"/>
      <c r="AP7" s="1">
        <v>0</v>
      </c>
      <c r="AQ7" s="1"/>
      <c r="AR7" s="1"/>
      <c r="AS7" s="9"/>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t="s">
        <v>123</v>
      </c>
      <c r="BZ7" s="1" t="s">
        <v>9</v>
      </c>
      <c r="CA7" s="1" t="s">
        <v>120</v>
      </c>
      <c r="CB7" s="1"/>
      <c r="CC7" s="1"/>
      <c r="CD7" s="1"/>
      <c r="CE7" s="1"/>
      <c r="CF7" s="1"/>
      <c r="CG7" s="1"/>
      <c r="CH7" s="1"/>
      <c r="CI7" s="1"/>
      <c r="CJ7" s="1"/>
      <c r="CK7" s="1"/>
      <c r="CL7" s="1"/>
      <c r="CM7" s="1"/>
      <c r="CN7" s="1"/>
      <c r="CO7" s="1"/>
      <c r="CP7" s="1"/>
      <c r="CQ7" s="1"/>
      <c r="CR7" s="1"/>
      <c r="CS7" s="1"/>
      <c r="CT7" s="1"/>
    </row>
    <row r="8" spans="1:98" ht="15" customHeight="1" x14ac:dyDescent="0.25">
      <c r="A8" s="117" t="s">
        <v>3569</v>
      </c>
      <c r="B8" s="1" t="s">
        <v>110</v>
      </c>
      <c r="C8" s="1" t="s">
        <v>126</v>
      </c>
      <c r="D8" s="1" t="s">
        <v>112</v>
      </c>
      <c r="E8" s="1" t="s">
        <v>127</v>
      </c>
      <c r="F8" s="1"/>
      <c r="G8" s="1"/>
      <c r="H8" s="1"/>
      <c r="I8" s="1"/>
      <c r="J8" s="1"/>
      <c r="K8" s="1"/>
      <c r="L8" s="1"/>
      <c r="M8" s="1"/>
      <c r="N8" s="1"/>
      <c r="O8" s="1"/>
      <c r="P8" s="1"/>
      <c r="Q8" s="1"/>
      <c r="R8" s="1"/>
      <c r="S8" s="1"/>
      <c r="T8" s="1"/>
      <c r="U8" s="1"/>
      <c r="V8" s="1"/>
      <c r="W8" s="1"/>
      <c r="X8" s="1"/>
      <c r="Y8" s="1"/>
      <c r="Z8" s="1"/>
      <c r="AA8" s="1"/>
      <c r="AB8" s="1"/>
      <c r="AC8" s="1">
        <v>200</v>
      </c>
      <c r="AD8" s="1" t="s">
        <v>114</v>
      </c>
      <c r="AE8" s="9">
        <v>291500</v>
      </c>
      <c r="AF8" s="1">
        <v>135</v>
      </c>
      <c r="AG8" s="1" t="s">
        <v>115</v>
      </c>
      <c r="AH8" s="1"/>
      <c r="AI8" s="1"/>
      <c r="AJ8" s="1"/>
      <c r="AK8" s="1"/>
      <c r="AL8" s="1"/>
      <c r="AM8" s="1"/>
      <c r="AN8" s="1"/>
      <c r="AO8" s="1"/>
      <c r="AP8" s="1">
        <v>0</v>
      </c>
      <c r="AQ8" s="1"/>
      <c r="AR8" s="1"/>
      <c r="AS8" s="9"/>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row>
    <row r="9" spans="1:98" ht="15" customHeight="1" x14ac:dyDescent="0.25">
      <c r="A9" s="117" t="s">
        <v>3569</v>
      </c>
      <c r="B9" s="1" t="s">
        <v>128</v>
      </c>
      <c r="C9" s="1" t="s">
        <v>111</v>
      </c>
      <c r="D9" s="1" t="s">
        <v>129</v>
      </c>
      <c r="E9" s="1" t="s">
        <v>130</v>
      </c>
      <c r="F9" s="1"/>
      <c r="G9" s="1"/>
      <c r="H9" s="1"/>
      <c r="I9" s="1"/>
      <c r="J9" s="1"/>
      <c r="K9" s="1"/>
      <c r="L9" s="1"/>
      <c r="M9" s="1"/>
      <c r="N9" s="1"/>
      <c r="O9" s="1"/>
      <c r="P9" s="1"/>
      <c r="Q9" s="1"/>
      <c r="R9" s="1"/>
      <c r="S9" s="1"/>
      <c r="T9" s="1"/>
      <c r="U9" s="1"/>
      <c r="V9" s="1"/>
      <c r="W9" s="1"/>
      <c r="X9" s="1"/>
      <c r="Y9" s="1"/>
      <c r="Z9" s="1"/>
      <c r="AA9" s="1"/>
      <c r="AB9" s="1"/>
      <c r="AC9" s="1">
        <v>705</v>
      </c>
      <c r="AD9" s="1" t="s">
        <v>114</v>
      </c>
      <c r="AE9" s="9">
        <v>1027100</v>
      </c>
      <c r="AF9" s="1">
        <v>135</v>
      </c>
      <c r="AG9" s="1" t="s">
        <v>131</v>
      </c>
      <c r="AH9" s="1"/>
      <c r="AI9" s="1"/>
      <c r="AJ9" s="1"/>
      <c r="AK9" s="1"/>
      <c r="AL9" s="1"/>
      <c r="AM9" s="1"/>
      <c r="AN9" s="1">
        <v>74726.672999999995</v>
      </c>
      <c r="AO9" s="1">
        <v>0.49</v>
      </c>
      <c r="AP9" s="1">
        <v>0</v>
      </c>
      <c r="AQ9" s="1"/>
      <c r="AR9" s="1"/>
      <c r="AS9" s="9"/>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row>
    <row r="10" spans="1:98" ht="15" customHeight="1" x14ac:dyDescent="0.25">
      <c r="A10" s="117" t="s">
        <v>3569</v>
      </c>
      <c r="B10" s="1" t="s">
        <v>128</v>
      </c>
      <c r="C10" s="1" t="s">
        <v>118</v>
      </c>
      <c r="D10" s="1" t="s">
        <v>129</v>
      </c>
      <c r="E10" s="1" t="s">
        <v>132</v>
      </c>
      <c r="F10" s="1"/>
      <c r="G10" s="1"/>
      <c r="H10" s="1"/>
      <c r="I10" s="1"/>
      <c r="J10" s="1"/>
      <c r="K10" s="1"/>
      <c r="L10" s="1"/>
      <c r="M10" s="1"/>
      <c r="N10" s="1"/>
      <c r="O10" s="1"/>
      <c r="P10" s="1"/>
      <c r="Q10" s="1"/>
      <c r="R10" s="1"/>
      <c r="S10" s="1"/>
      <c r="T10" s="1"/>
      <c r="U10" s="1"/>
      <c r="V10" s="1"/>
      <c r="W10" s="1"/>
      <c r="X10" s="1"/>
      <c r="Y10" s="1"/>
      <c r="Z10" s="1"/>
      <c r="AA10" s="1"/>
      <c r="AB10" s="1"/>
      <c r="AC10" s="1">
        <v>705</v>
      </c>
      <c r="AD10" s="1" t="s">
        <v>114</v>
      </c>
      <c r="AE10" s="9">
        <v>1027100</v>
      </c>
      <c r="AF10" s="1">
        <v>135</v>
      </c>
      <c r="AG10" s="1" t="s">
        <v>131</v>
      </c>
      <c r="AH10" s="1"/>
      <c r="AI10" s="1"/>
      <c r="AJ10" s="1"/>
      <c r="AK10" s="1"/>
      <c r="AL10" s="1"/>
      <c r="AM10" s="1"/>
      <c r="AN10" s="1">
        <v>74726.672999999995</v>
      </c>
      <c r="AO10" s="1">
        <v>0.49</v>
      </c>
      <c r="AP10" s="1">
        <v>0</v>
      </c>
      <c r="AQ10" s="1"/>
      <c r="AR10" s="1"/>
      <c r="AS10" s="9"/>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row>
    <row r="11" spans="1:98" ht="15" customHeight="1" x14ac:dyDescent="0.25">
      <c r="A11" s="117" t="s">
        <v>3569</v>
      </c>
      <c r="B11" s="1" t="s">
        <v>128</v>
      </c>
      <c r="C11" s="1" t="s">
        <v>121</v>
      </c>
      <c r="D11" s="1" t="s">
        <v>129</v>
      </c>
      <c r="E11" s="1" t="s">
        <v>133</v>
      </c>
      <c r="F11" s="1"/>
      <c r="G11" s="1"/>
      <c r="H11" s="1"/>
      <c r="I11" s="1"/>
      <c r="J11" s="1"/>
      <c r="K11" s="1"/>
      <c r="L11" s="1"/>
      <c r="M11" s="1"/>
      <c r="N11" s="1"/>
      <c r="O11" s="1"/>
      <c r="P11" s="1"/>
      <c r="Q11" s="1"/>
      <c r="R11" s="1"/>
      <c r="S11" s="1"/>
      <c r="T11" s="1"/>
      <c r="U11" s="1"/>
      <c r="V11" s="1"/>
      <c r="W11" s="1"/>
      <c r="X11" s="1"/>
      <c r="Y11" s="1"/>
      <c r="Z11" s="1"/>
      <c r="AA11" s="1"/>
      <c r="AB11" s="1"/>
      <c r="AC11" s="1">
        <v>705</v>
      </c>
      <c r="AD11" s="1" t="s">
        <v>114</v>
      </c>
      <c r="AE11" s="9">
        <v>1027100</v>
      </c>
      <c r="AF11" s="1">
        <v>135</v>
      </c>
      <c r="AG11" s="1" t="s">
        <v>131</v>
      </c>
      <c r="AH11" s="1"/>
      <c r="AI11" s="1"/>
      <c r="AJ11" s="1"/>
      <c r="AK11" s="1"/>
      <c r="AL11" s="1"/>
      <c r="AM11" s="1"/>
      <c r="AN11" s="1">
        <v>74726.672999999995</v>
      </c>
      <c r="AO11" s="1">
        <v>0.49</v>
      </c>
      <c r="AP11" s="1">
        <v>0</v>
      </c>
      <c r="AQ11" s="1"/>
      <c r="AR11" s="1"/>
      <c r="AS11" s="9"/>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row>
    <row r="12" spans="1:98" ht="15" customHeight="1" x14ac:dyDescent="0.25">
      <c r="A12" s="117" t="s">
        <v>3569</v>
      </c>
      <c r="B12" s="1" t="s">
        <v>128</v>
      </c>
      <c r="C12" s="1" t="s">
        <v>124</v>
      </c>
      <c r="D12" s="1" t="s">
        <v>129</v>
      </c>
      <c r="E12" s="1" t="s">
        <v>134</v>
      </c>
      <c r="F12" s="1"/>
      <c r="G12" s="1"/>
      <c r="H12" s="1"/>
      <c r="I12" s="1"/>
      <c r="J12" s="1"/>
      <c r="K12" s="1"/>
      <c r="L12" s="1"/>
      <c r="M12" s="1"/>
      <c r="N12" s="1"/>
      <c r="O12" s="1"/>
      <c r="P12" s="1"/>
      <c r="Q12" s="1"/>
      <c r="R12" s="1"/>
      <c r="S12" s="1"/>
      <c r="T12" s="1"/>
      <c r="U12" s="1"/>
      <c r="V12" s="1"/>
      <c r="W12" s="1"/>
      <c r="X12" s="1"/>
      <c r="Y12" s="1"/>
      <c r="Z12" s="1"/>
      <c r="AA12" s="1"/>
      <c r="AB12" s="1"/>
      <c r="AC12" s="1">
        <v>705</v>
      </c>
      <c r="AD12" s="1" t="s">
        <v>114</v>
      </c>
      <c r="AE12" s="9">
        <v>1027100</v>
      </c>
      <c r="AF12" s="1">
        <v>135</v>
      </c>
      <c r="AG12" s="1" t="s">
        <v>131</v>
      </c>
      <c r="AH12" s="1"/>
      <c r="AI12" s="1"/>
      <c r="AJ12" s="1"/>
      <c r="AK12" s="1"/>
      <c r="AL12" s="1"/>
      <c r="AM12" s="1"/>
      <c r="AN12" s="1">
        <v>74726.672999999995</v>
      </c>
      <c r="AO12" s="1">
        <v>0.49</v>
      </c>
      <c r="AP12" s="1">
        <v>0</v>
      </c>
      <c r="AQ12" s="1"/>
      <c r="AR12" s="1"/>
      <c r="AS12" s="9"/>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row>
    <row r="13" spans="1:98" ht="15" customHeight="1" x14ac:dyDescent="0.25">
      <c r="A13" s="117" t="s">
        <v>3569</v>
      </c>
      <c r="B13" s="1" t="s">
        <v>128</v>
      </c>
      <c r="C13" s="1" t="s">
        <v>126</v>
      </c>
      <c r="D13" s="1" t="s">
        <v>129</v>
      </c>
      <c r="E13" s="1" t="s">
        <v>135</v>
      </c>
      <c r="F13" s="1"/>
      <c r="G13" s="1"/>
      <c r="H13" s="1"/>
      <c r="I13" s="1"/>
      <c r="J13" s="1"/>
      <c r="K13" s="1"/>
      <c r="L13" s="1"/>
      <c r="M13" s="1"/>
      <c r="N13" s="1"/>
      <c r="O13" s="1"/>
      <c r="P13" s="1"/>
      <c r="Q13" s="1"/>
      <c r="R13" s="1"/>
      <c r="S13" s="1"/>
      <c r="T13" s="1"/>
      <c r="U13" s="1"/>
      <c r="V13" s="1"/>
      <c r="W13" s="1"/>
      <c r="X13" s="1"/>
      <c r="Y13" s="1"/>
      <c r="Z13" s="1"/>
      <c r="AA13" s="1"/>
      <c r="AB13" s="1"/>
      <c r="AC13" s="1">
        <v>705</v>
      </c>
      <c r="AD13" s="1" t="s">
        <v>114</v>
      </c>
      <c r="AE13" s="9">
        <v>1027100</v>
      </c>
      <c r="AF13" s="1">
        <v>135</v>
      </c>
      <c r="AG13" s="1" t="s">
        <v>131</v>
      </c>
      <c r="AH13" s="1"/>
      <c r="AI13" s="1"/>
      <c r="AJ13" s="1"/>
      <c r="AK13" s="1"/>
      <c r="AL13" s="1"/>
      <c r="AM13" s="1"/>
      <c r="AN13" s="1">
        <v>74726.672999999995</v>
      </c>
      <c r="AO13" s="1">
        <v>0.49</v>
      </c>
      <c r="AP13" s="1">
        <v>0</v>
      </c>
      <c r="AQ13" s="1"/>
      <c r="AR13" s="1"/>
      <c r="AS13" s="9"/>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row>
    <row r="14" spans="1:98" ht="15" customHeight="1" x14ac:dyDescent="0.25">
      <c r="A14" s="117" t="s">
        <v>3569</v>
      </c>
      <c r="B14" s="1" t="s">
        <v>128</v>
      </c>
      <c r="C14" s="1" t="s">
        <v>136</v>
      </c>
      <c r="D14" s="1" t="s">
        <v>129</v>
      </c>
      <c r="E14" s="1" t="s">
        <v>137</v>
      </c>
      <c r="F14" s="1"/>
      <c r="G14" s="1"/>
      <c r="H14" s="1"/>
      <c r="I14" s="1"/>
      <c r="J14" s="1"/>
      <c r="K14" s="1"/>
      <c r="L14" s="1"/>
      <c r="M14" s="1"/>
      <c r="N14" s="1"/>
      <c r="O14" s="1"/>
      <c r="P14" s="1"/>
      <c r="Q14" s="1"/>
      <c r="R14" s="1"/>
      <c r="S14" s="1"/>
      <c r="T14" s="1"/>
      <c r="U14" s="1"/>
      <c r="V14" s="1"/>
      <c r="W14" s="1"/>
      <c r="X14" s="1"/>
      <c r="Y14" s="1"/>
      <c r="Z14" s="1"/>
      <c r="AA14" s="1"/>
      <c r="AB14" s="1"/>
      <c r="AC14" s="1">
        <v>705</v>
      </c>
      <c r="AD14" s="1" t="s">
        <v>114</v>
      </c>
      <c r="AE14" s="9">
        <v>1027100</v>
      </c>
      <c r="AF14" s="1">
        <v>135</v>
      </c>
      <c r="AG14" s="1" t="s">
        <v>131</v>
      </c>
      <c r="AH14" s="1"/>
      <c r="AI14" s="1"/>
      <c r="AJ14" s="1"/>
      <c r="AK14" s="1"/>
      <c r="AL14" s="1"/>
      <c r="AM14" s="1"/>
      <c r="AN14" s="1">
        <v>74726.672999999995</v>
      </c>
      <c r="AO14" s="1">
        <v>0.49</v>
      </c>
      <c r="AP14" s="1">
        <v>0</v>
      </c>
      <c r="AQ14" s="1"/>
      <c r="AR14" s="1"/>
      <c r="AS14" s="9"/>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row>
    <row r="15" spans="1:98" ht="15" customHeight="1" x14ac:dyDescent="0.25">
      <c r="A15" s="117" t="s">
        <v>3569</v>
      </c>
      <c r="B15" s="1" t="s">
        <v>128</v>
      </c>
      <c r="C15" s="1" t="s">
        <v>138</v>
      </c>
      <c r="D15" s="1" t="s">
        <v>129</v>
      </c>
      <c r="E15" s="1" t="s">
        <v>139</v>
      </c>
      <c r="F15" s="1"/>
      <c r="G15" s="1"/>
      <c r="H15" s="1"/>
      <c r="I15" s="1"/>
      <c r="J15" s="1"/>
      <c r="K15" s="1"/>
      <c r="L15" s="1"/>
      <c r="M15" s="1"/>
      <c r="N15" s="1"/>
      <c r="O15" s="1"/>
      <c r="P15" s="1"/>
      <c r="Q15" s="1"/>
      <c r="R15" s="1"/>
      <c r="S15" s="1"/>
      <c r="T15" s="1"/>
      <c r="U15" s="1"/>
      <c r="V15" s="1"/>
      <c r="W15" s="1"/>
      <c r="X15" s="1"/>
      <c r="Y15" s="1"/>
      <c r="Z15" s="1"/>
      <c r="AA15" s="1"/>
      <c r="AB15" s="1"/>
      <c r="AC15" s="1">
        <v>705</v>
      </c>
      <c r="AD15" s="1" t="s">
        <v>114</v>
      </c>
      <c r="AE15" s="9">
        <v>1027100</v>
      </c>
      <c r="AF15" s="1">
        <v>135</v>
      </c>
      <c r="AG15" s="1" t="s">
        <v>131</v>
      </c>
      <c r="AH15" s="1"/>
      <c r="AI15" s="1"/>
      <c r="AJ15" s="1"/>
      <c r="AK15" s="1"/>
      <c r="AL15" s="1"/>
      <c r="AM15" s="1"/>
      <c r="AN15" s="1">
        <v>74726.672999999995</v>
      </c>
      <c r="AO15" s="1">
        <v>0.49</v>
      </c>
      <c r="AP15" s="1">
        <v>0</v>
      </c>
      <c r="AQ15" s="1"/>
      <c r="AR15" s="1"/>
      <c r="AS15" s="9"/>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row>
    <row r="16" spans="1:98" ht="15" customHeight="1" x14ac:dyDescent="0.25">
      <c r="A16" s="117" t="s">
        <v>3569</v>
      </c>
      <c r="B16" s="1" t="s">
        <v>128</v>
      </c>
      <c r="C16" s="1" t="s">
        <v>140</v>
      </c>
      <c r="D16" s="1" t="s">
        <v>129</v>
      </c>
      <c r="E16" s="1" t="s">
        <v>141</v>
      </c>
      <c r="F16" s="1"/>
      <c r="G16" s="1"/>
      <c r="H16" s="1"/>
      <c r="I16" s="1"/>
      <c r="J16" s="1"/>
      <c r="K16" s="1"/>
      <c r="L16" s="1"/>
      <c r="M16" s="1"/>
      <c r="N16" s="1"/>
      <c r="O16" s="1"/>
      <c r="P16" s="1"/>
      <c r="Q16" s="1"/>
      <c r="R16" s="1"/>
      <c r="S16" s="1"/>
      <c r="T16" s="1"/>
      <c r="U16" s="1"/>
      <c r="V16" s="1"/>
      <c r="W16" s="1"/>
      <c r="X16" s="1"/>
      <c r="Y16" s="1"/>
      <c r="Z16" s="1"/>
      <c r="AA16" s="1"/>
      <c r="AB16" s="1"/>
      <c r="AC16" s="1">
        <v>705</v>
      </c>
      <c r="AD16" s="1" t="s">
        <v>114</v>
      </c>
      <c r="AE16" s="9">
        <v>1027100</v>
      </c>
      <c r="AF16" s="1">
        <v>135</v>
      </c>
      <c r="AG16" s="1" t="s">
        <v>131</v>
      </c>
      <c r="AH16" s="1"/>
      <c r="AI16" s="1"/>
      <c r="AJ16" s="1"/>
      <c r="AK16" s="1"/>
      <c r="AL16" s="1"/>
      <c r="AM16" s="1"/>
      <c r="AN16" s="1">
        <v>74726.672999999995</v>
      </c>
      <c r="AO16" s="1">
        <v>0.49</v>
      </c>
      <c r="AP16" s="1">
        <v>0</v>
      </c>
      <c r="AQ16" s="1"/>
      <c r="AR16" s="1"/>
      <c r="AS16" s="9"/>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row>
    <row r="17" spans="1:98" ht="15" customHeight="1" x14ac:dyDescent="0.25">
      <c r="A17" s="117" t="s">
        <v>3569</v>
      </c>
      <c r="B17" s="1" t="s">
        <v>128</v>
      </c>
      <c r="C17" s="1" t="s">
        <v>142</v>
      </c>
      <c r="D17" s="1" t="s">
        <v>129</v>
      </c>
      <c r="E17" s="1" t="s">
        <v>143</v>
      </c>
      <c r="F17" s="1"/>
      <c r="G17" s="1"/>
      <c r="H17" s="1"/>
      <c r="I17" s="1"/>
      <c r="J17" s="1"/>
      <c r="K17" s="1"/>
      <c r="L17" s="1"/>
      <c r="M17" s="1"/>
      <c r="N17" s="1"/>
      <c r="O17" s="1"/>
      <c r="P17" s="1"/>
      <c r="Q17" s="1"/>
      <c r="R17" s="1"/>
      <c r="S17" s="1"/>
      <c r="T17" s="1"/>
      <c r="U17" s="1"/>
      <c r="V17" s="1"/>
      <c r="W17" s="1"/>
      <c r="X17" s="1"/>
      <c r="Y17" s="1"/>
      <c r="Z17" s="1"/>
      <c r="AA17" s="1"/>
      <c r="AB17" s="1"/>
      <c r="AC17" s="1">
        <v>705</v>
      </c>
      <c r="AD17" s="1" t="s">
        <v>114</v>
      </c>
      <c r="AE17" s="9">
        <v>1027100</v>
      </c>
      <c r="AF17" s="1">
        <v>135</v>
      </c>
      <c r="AG17" s="1" t="s">
        <v>131</v>
      </c>
      <c r="AH17" s="1"/>
      <c r="AI17" s="1"/>
      <c r="AJ17" s="1"/>
      <c r="AK17" s="1"/>
      <c r="AL17" s="1"/>
      <c r="AM17" s="1"/>
      <c r="AN17" s="1">
        <v>74726.672999999995</v>
      </c>
      <c r="AO17" s="1">
        <v>0.49</v>
      </c>
      <c r="AP17" s="1">
        <v>0</v>
      </c>
      <c r="AQ17" s="1"/>
      <c r="AR17" s="1"/>
      <c r="AS17" s="9"/>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row>
    <row r="18" spans="1:98" ht="15" customHeight="1" x14ac:dyDescent="0.25">
      <c r="A18" s="117" t="s">
        <v>3569</v>
      </c>
      <c r="B18" s="1" t="s">
        <v>128</v>
      </c>
      <c r="C18" s="1" t="s">
        <v>144</v>
      </c>
      <c r="D18" s="1" t="s">
        <v>129</v>
      </c>
      <c r="E18" s="1" t="s">
        <v>145</v>
      </c>
      <c r="F18" s="1"/>
      <c r="G18" s="1"/>
      <c r="H18" s="1"/>
      <c r="I18" s="1"/>
      <c r="J18" s="1"/>
      <c r="K18" s="1"/>
      <c r="L18" s="1"/>
      <c r="M18" s="1"/>
      <c r="N18" s="1"/>
      <c r="O18" s="1"/>
      <c r="P18" s="1"/>
      <c r="Q18" s="1"/>
      <c r="R18" s="1"/>
      <c r="S18" s="1"/>
      <c r="T18" s="1"/>
      <c r="U18" s="1"/>
      <c r="V18" s="1"/>
      <c r="W18" s="1"/>
      <c r="X18" s="1"/>
      <c r="Y18" s="1"/>
      <c r="Z18" s="1"/>
      <c r="AA18" s="1"/>
      <c r="AB18" s="1"/>
      <c r="AC18" s="1">
        <v>705</v>
      </c>
      <c r="AD18" s="1" t="s">
        <v>114</v>
      </c>
      <c r="AE18" s="9">
        <v>1027100</v>
      </c>
      <c r="AF18" s="1">
        <v>135</v>
      </c>
      <c r="AG18" s="1" t="s">
        <v>131</v>
      </c>
      <c r="AH18" s="1"/>
      <c r="AI18" s="1"/>
      <c r="AJ18" s="1"/>
      <c r="AK18" s="1"/>
      <c r="AL18" s="1"/>
      <c r="AM18" s="1"/>
      <c r="AN18" s="1">
        <v>74726.672999999995</v>
      </c>
      <c r="AO18" s="1">
        <v>0.49</v>
      </c>
      <c r="AP18" s="1">
        <v>0</v>
      </c>
      <c r="AQ18" s="1"/>
      <c r="AR18" s="1"/>
      <c r="AS18" s="9"/>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row>
    <row r="19" spans="1:98" ht="15" customHeight="1" x14ac:dyDescent="0.25">
      <c r="A19" s="117" t="s">
        <v>3569</v>
      </c>
      <c r="B19" s="1" t="s">
        <v>146</v>
      </c>
      <c r="C19" s="1" t="s">
        <v>111</v>
      </c>
      <c r="D19" s="1" t="s">
        <v>147</v>
      </c>
      <c r="E19" s="1" t="s">
        <v>148</v>
      </c>
      <c r="F19" s="1"/>
      <c r="G19" s="1"/>
      <c r="H19" s="1"/>
      <c r="I19" s="1"/>
      <c r="J19" s="1"/>
      <c r="K19" s="1"/>
      <c r="L19" s="1"/>
      <c r="M19" s="1"/>
      <c r="N19" s="1"/>
      <c r="O19" s="1"/>
      <c r="P19" s="1"/>
      <c r="Q19" s="1"/>
      <c r="R19" s="1"/>
      <c r="S19" s="1"/>
      <c r="T19" s="1"/>
      <c r="U19" s="1"/>
      <c r="V19" s="1"/>
      <c r="W19" s="1"/>
      <c r="X19" s="1"/>
      <c r="Y19" s="1"/>
      <c r="Z19" s="1"/>
      <c r="AA19" s="1"/>
      <c r="AB19" s="1"/>
      <c r="AC19" s="1">
        <v>120</v>
      </c>
      <c r="AD19" s="1" t="s">
        <v>114</v>
      </c>
      <c r="AE19" s="9">
        <v>174900</v>
      </c>
      <c r="AF19" s="1">
        <v>135</v>
      </c>
      <c r="AG19" s="1" t="s">
        <v>131</v>
      </c>
      <c r="AH19" s="1"/>
      <c r="AI19" s="1"/>
      <c r="AJ19" s="1"/>
      <c r="AK19" s="1"/>
      <c r="AL19" s="1"/>
      <c r="AM19" s="1"/>
      <c r="AN19" s="1"/>
      <c r="AO19" s="1"/>
      <c r="AP19" s="1">
        <v>0</v>
      </c>
      <c r="AQ19" s="1"/>
      <c r="AR19" s="1"/>
      <c r="AS19" s="9"/>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row>
    <row r="20" spans="1:98" ht="15" customHeight="1" x14ac:dyDescent="0.25">
      <c r="A20" s="117" t="s">
        <v>3569</v>
      </c>
      <c r="B20" s="1" t="s">
        <v>146</v>
      </c>
      <c r="C20" s="1" t="s">
        <v>118</v>
      </c>
      <c r="D20" s="1" t="s">
        <v>147</v>
      </c>
      <c r="E20" s="1" t="s">
        <v>149</v>
      </c>
      <c r="F20" s="1"/>
      <c r="G20" s="1"/>
      <c r="H20" s="1"/>
      <c r="I20" s="1"/>
      <c r="J20" s="1"/>
      <c r="K20" s="1"/>
      <c r="L20" s="1"/>
      <c r="M20" s="1"/>
      <c r="N20" s="1"/>
      <c r="O20" s="1"/>
      <c r="P20" s="1"/>
      <c r="Q20" s="1"/>
      <c r="R20" s="1"/>
      <c r="S20" s="1"/>
      <c r="T20" s="1"/>
      <c r="U20" s="1"/>
      <c r="V20" s="1"/>
      <c r="W20" s="1"/>
      <c r="X20" s="1"/>
      <c r="Y20" s="1"/>
      <c r="Z20" s="1"/>
      <c r="AA20" s="1"/>
      <c r="AB20" s="1"/>
      <c r="AC20" s="1">
        <v>120</v>
      </c>
      <c r="AD20" s="1" t="s">
        <v>114</v>
      </c>
      <c r="AE20" s="9">
        <v>174900</v>
      </c>
      <c r="AF20" s="1">
        <v>135</v>
      </c>
      <c r="AG20" s="1" t="s">
        <v>131</v>
      </c>
      <c r="AH20" s="1"/>
      <c r="AI20" s="1"/>
      <c r="AJ20" s="1"/>
      <c r="AK20" s="1"/>
      <c r="AL20" s="1"/>
      <c r="AM20" s="1"/>
      <c r="AN20" s="1"/>
      <c r="AO20" s="1"/>
      <c r="AP20" s="1">
        <v>0</v>
      </c>
      <c r="AQ20" s="1"/>
      <c r="AR20" s="1"/>
      <c r="AS20" s="9"/>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row>
    <row r="21" spans="1:98" ht="15" customHeight="1" x14ac:dyDescent="0.25">
      <c r="A21" s="117" t="s">
        <v>3569</v>
      </c>
      <c r="B21" s="1" t="s">
        <v>146</v>
      </c>
      <c r="C21" s="1" t="s">
        <v>121</v>
      </c>
      <c r="D21" s="1" t="s">
        <v>147</v>
      </c>
      <c r="E21" s="1" t="s">
        <v>150</v>
      </c>
      <c r="F21" s="1"/>
      <c r="G21" s="1"/>
      <c r="H21" s="1"/>
      <c r="I21" s="1"/>
      <c r="J21" s="1"/>
      <c r="K21" s="1"/>
      <c r="L21" s="1"/>
      <c r="M21" s="1"/>
      <c r="N21" s="1"/>
      <c r="O21" s="1"/>
      <c r="P21" s="1"/>
      <c r="Q21" s="1"/>
      <c r="R21" s="1"/>
      <c r="S21" s="1"/>
      <c r="T21" s="1"/>
      <c r="U21" s="1"/>
      <c r="V21" s="1"/>
      <c r="W21" s="1"/>
      <c r="X21" s="1"/>
      <c r="Y21" s="1"/>
      <c r="Z21" s="1"/>
      <c r="AA21" s="1"/>
      <c r="AB21" s="1"/>
      <c r="AC21" s="1">
        <v>120</v>
      </c>
      <c r="AD21" s="1" t="s">
        <v>114</v>
      </c>
      <c r="AE21" s="9">
        <v>174900</v>
      </c>
      <c r="AF21" s="1">
        <v>135</v>
      </c>
      <c r="AG21" s="1" t="s">
        <v>131</v>
      </c>
      <c r="AH21" s="1"/>
      <c r="AI21" s="1"/>
      <c r="AJ21" s="1"/>
      <c r="AK21" s="1"/>
      <c r="AL21" s="1"/>
      <c r="AM21" s="1"/>
      <c r="AN21" s="1"/>
      <c r="AO21" s="1"/>
      <c r="AP21" s="1">
        <v>0</v>
      </c>
      <c r="AQ21" s="1"/>
      <c r="AR21" s="1"/>
      <c r="AS21" s="9"/>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row>
    <row r="22" spans="1:98" ht="15" customHeight="1" x14ac:dyDescent="0.25">
      <c r="A22" s="117" t="s">
        <v>3569</v>
      </c>
      <c r="B22" s="1" t="s">
        <v>146</v>
      </c>
      <c r="C22" s="1" t="s">
        <v>124</v>
      </c>
      <c r="D22" s="1" t="s">
        <v>147</v>
      </c>
      <c r="E22" s="1" t="s">
        <v>151</v>
      </c>
      <c r="F22" s="1"/>
      <c r="G22" s="1"/>
      <c r="H22" s="1"/>
      <c r="I22" s="1"/>
      <c r="J22" s="1"/>
      <c r="K22" s="1"/>
      <c r="L22" s="1"/>
      <c r="M22" s="1"/>
      <c r="N22" s="1"/>
      <c r="O22" s="1"/>
      <c r="P22" s="1"/>
      <c r="Q22" s="1"/>
      <c r="R22" s="1"/>
      <c r="S22" s="1"/>
      <c r="T22" s="1"/>
      <c r="U22" s="1"/>
      <c r="V22" s="1"/>
      <c r="W22" s="1"/>
      <c r="X22" s="1"/>
      <c r="Y22" s="1"/>
      <c r="Z22" s="1"/>
      <c r="AA22" s="1"/>
      <c r="AB22" s="1"/>
      <c r="AC22" s="1">
        <v>120</v>
      </c>
      <c r="AD22" s="1" t="s">
        <v>114</v>
      </c>
      <c r="AE22" s="9">
        <v>174900</v>
      </c>
      <c r="AF22" s="1">
        <v>135</v>
      </c>
      <c r="AG22" s="1" t="s">
        <v>131</v>
      </c>
      <c r="AH22" s="1"/>
      <c r="AI22" s="1"/>
      <c r="AJ22" s="1"/>
      <c r="AK22" s="1"/>
      <c r="AL22" s="1"/>
      <c r="AM22" s="1"/>
      <c r="AN22" s="1"/>
      <c r="AO22" s="1"/>
      <c r="AP22" s="1">
        <v>0</v>
      </c>
      <c r="AQ22" s="1"/>
      <c r="AR22" s="1"/>
      <c r="AS22" s="9"/>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row>
    <row r="23" spans="1:98" ht="15" customHeight="1" x14ac:dyDescent="0.25">
      <c r="A23" s="117" t="s">
        <v>3569</v>
      </c>
      <c r="B23" s="1" t="s">
        <v>146</v>
      </c>
      <c r="C23" s="1" t="s">
        <v>126</v>
      </c>
      <c r="D23" s="1" t="s">
        <v>147</v>
      </c>
      <c r="E23" s="1" t="s">
        <v>152</v>
      </c>
      <c r="F23" s="1"/>
      <c r="G23" s="1"/>
      <c r="H23" s="1"/>
      <c r="I23" s="1"/>
      <c r="J23" s="1"/>
      <c r="K23" s="1"/>
      <c r="L23" s="1"/>
      <c r="M23" s="1"/>
      <c r="N23" s="1"/>
      <c r="O23" s="1"/>
      <c r="P23" s="1"/>
      <c r="Q23" s="1"/>
      <c r="R23" s="1"/>
      <c r="S23" s="1"/>
      <c r="T23" s="1"/>
      <c r="U23" s="1"/>
      <c r="V23" s="1"/>
      <c r="W23" s="1"/>
      <c r="X23" s="1"/>
      <c r="Y23" s="1"/>
      <c r="Z23" s="1"/>
      <c r="AA23" s="1"/>
      <c r="AB23" s="1"/>
      <c r="AC23" s="1">
        <v>120</v>
      </c>
      <c r="AD23" s="1" t="s">
        <v>114</v>
      </c>
      <c r="AE23" s="9">
        <v>174900</v>
      </c>
      <c r="AF23" s="1">
        <v>135</v>
      </c>
      <c r="AG23" s="1" t="s">
        <v>131</v>
      </c>
      <c r="AH23" s="1"/>
      <c r="AI23" s="1"/>
      <c r="AJ23" s="1"/>
      <c r="AK23" s="1"/>
      <c r="AL23" s="1"/>
      <c r="AM23" s="1"/>
      <c r="AN23" s="1"/>
      <c r="AO23" s="1"/>
      <c r="AP23" s="1">
        <v>0</v>
      </c>
      <c r="AQ23" s="1"/>
      <c r="AR23" s="1"/>
      <c r="AS23" s="9"/>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row>
    <row r="24" spans="1:98" ht="15" customHeight="1" x14ac:dyDescent="0.25">
      <c r="A24" s="117" t="s">
        <v>3569</v>
      </c>
      <c r="B24" s="1" t="s">
        <v>146</v>
      </c>
      <c r="C24" s="1" t="s">
        <v>144</v>
      </c>
      <c r="D24" s="1" t="s">
        <v>147</v>
      </c>
      <c r="E24" s="1" t="s">
        <v>153</v>
      </c>
      <c r="F24" s="1"/>
      <c r="G24" s="1"/>
      <c r="H24" s="1"/>
      <c r="I24" s="1"/>
      <c r="J24" s="1"/>
      <c r="K24" s="1"/>
      <c r="L24" s="1"/>
      <c r="M24" s="1"/>
      <c r="N24" s="1"/>
      <c r="O24" s="1"/>
      <c r="P24" s="1"/>
      <c r="Q24" s="1"/>
      <c r="R24" s="1"/>
      <c r="S24" s="1"/>
      <c r="T24" s="1"/>
      <c r="U24" s="1"/>
      <c r="V24" s="1"/>
      <c r="W24" s="1"/>
      <c r="X24" s="1"/>
      <c r="Y24" s="1"/>
      <c r="Z24" s="1"/>
      <c r="AA24" s="1"/>
      <c r="AB24" s="1"/>
      <c r="AC24" s="1">
        <v>120</v>
      </c>
      <c r="AD24" s="1" t="s">
        <v>114</v>
      </c>
      <c r="AE24" s="9">
        <v>174900</v>
      </c>
      <c r="AF24" s="1">
        <v>135</v>
      </c>
      <c r="AG24" s="1" t="s">
        <v>131</v>
      </c>
      <c r="AH24" s="1"/>
      <c r="AI24" s="1"/>
      <c r="AJ24" s="1"/>
      <c r="AK24" s="1"/>
      <c r="AL24" s="1"/>
      <c r="AM24" s="1"/>
      <c r="AN24" s="1"/>
      <c r="AO24" s="1"/>
      <c r="AP24" s="1">
        <v>0</v>
      </c>
      <c r="AQ24" s="1"/>
      <c r="AR24" s="1"/>
      <c r="AS24" s="9"/>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row>
    <row r="25" spans="1:98" ht="15" customHeight="1" x14ac:dyDescent="0.25">
      <c r="A25" s="117" t="s">
        <v>3569</v>
      </c>
      <c r="B25" s="1" t="s">
        <v>154</v>
      </c>
      <c r="C25" s="1" t="s">
        <v>111</v>
      </c>
      <c r="D25" s="1" t="s">
        <v>3571</v>
      </c>
      <c r="E25" s="1" t="s">
        <v>155</v>
      </c>
      <c r="F25" s="1"/>
      <c r="G25" s="1"/>
      <c r="H25" s="1"/>
      <c r="I25" s="1"/>
      <c r="J25" s="1"/>
      <c r="K25" s="1"/>
      <c r="L25" s="1"/>
      <c r="M25" s="1"/>
      <c r="N25" s="1"/>
      <c r="O25" s="1"/>
      <c r="P25" s="1"/>
      <c r="Q25" s="1"/>
      <c r="R25" s="1"/>
      <c r="S25" s="1"/>
      <c r="T25" s="1"/>
      <c r="U25" s="1"/>
      <c r="V25" s="1"/>
      <c r="W25" s="1"/>
      <c r="X25" s="1"/>
      <c r="Y25" s="1"/>
      <c r="Z25" s="1"/>
      <c r="AA25" s="1"/>
      <c r="AB25" s="1"/>
      <c r="AC25" s="1">
        <v>10</v>
      </c>
      <c r="AD25" s="1" t="s">
        <v>114</v>
      </c>
      <c r="AE25" s="9">
        <v>14600</v>
      </c>
      <c r="AF25" s="1">
        <v>135</v>
      </c>
      <c r="AG25" s="1" t="s">
        <v>156</v>
      </c>
      <c r="AH25" s="1"/>
      <c r="AI25" s="1"/>
      <c r="AJ25" s="1"/>
      <c r="AK25" s="1"/>
      <c r="AL25" s="1"/>
      <c r="AM25" s="1"/>
      <c r="AN25" s="1"/>
      <c r="AO25" s="1"/>
      <c r="AP25" s="1">
        <v>0</v>
      </c>
      <c r="AQ25" s="1"/>
      <c r="AR25" s="1"/>
      <c r="AS25" s="9"/>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row>
    <row r="26" spans="1:98" ht="15" customHeight="1" x14ac:dyDescent="0.25">
      <c r="A26" s="117" t="s">
        <v>3569</v>
      </c>
      <c r="B26" s="1" t="s">
        <v>154</v>
      </c>
      <c r="C26" s="1" t="s">
        <v>118</v>
      </c>
      <c r="D26" s="1" t="s">
        <v>3571</v>
      </c>
      <c r="E26" s="1" t="s">
        <v>157</v>
      </c>
      <c r="F26" s="1"/>
      <c r="G26" s="1"/>
      <c r="H26" s="1"/>
      <c r="I26" s="1"/>
      <c r="J26" s="1"/>
      <c r="K26" s="1"/>
      <c r="L26" s="1"/>
      <c r="M26" s="1"/>
      <c r="N26" s="1"/>
      <c r="O26" s="1"/>
      <c r="P26" s="1"/>
      <c r="Q26" s="1"/>
      <c r="R26" s="1"/>
      <c r="S26" s="1"/>
      <c r="T26" s="1"/>
      <c r="U26" s="1"/>
      <c r="V26" s="1"/>
      <c r="W26" s="1"/>
      <c r="X26" s="1"/>
      <c r="Y26" s="1"/>
      <c r="Z26" s="1"/>
      <c r="AA26" s="1"/>
      <c r="AB26" s="1"/>
      <c r="AC26" s="1">
        <v>10</v>
      </c>
      <c r="AD26" s="1" t="s">
        <v>114</v>
      </c>
      <c r="AE26" s="9">
        <v>14600</v>
      </c>
      <c r="AF26" s="1">
        <v>135</v>
      </c>
      <c r="AG26" s="1" t="s">
        <v>156</v>
      </c>
      <c r="AH26" s="1"/>
      <c r="AI26" s="1"/>
      <c r="AJ26" s="1"/>
      <c r="AK26" s="1"/>
      <c r="AL26" s="1"/>
      <c r="AM26" s="1"/>
      <c r="AN26" s="1"/>
      <c r="AO26" s="1"/>
      <c r="AP26" s="1">
        <v>0</v>
      </c>
      <c r="AQ26" s="1"/>
      <c r="AR26" s="1"/>
      <c r="AS26" s="9"/>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row>
    <row r="27" spans="1:98" ht="15" customHeight="1" x14ac:dyDescent="0.25">
      <c r="A27" s="117" t="s">
        <v>3569</v>
      </c>
      <c r="B27" s="1" t="s">
        <v>154</v>
      </c>
      <c r="C27" s="1" t="s">
        <v>121</v>
      </c>
      <c r="D27" s="1" t="s">
        <v>3571</v>
      </c>
      <c r="E27" s="1" t="s">
        <v>158</v>
      </c>
      <c r="F27" s="1"/>
      <c r="G27" s="1"/>
      <c r="H27" s="1"/>
      <c r="I27" s="1"/>
      <c r="J27" s="1"/>
      <c r="K27" s="1"/>
      <c r="L27" s="1"/>
      <c r="M27" s="1"/>
      <c r="N27" s="1"/>
      <c r="O27" s="1"/>
      <c r="P27" s="1"/>
      <c r="Q27" s="1"/>
      <c r="R27" s="1"/>
      <c r="S27" s="1"/>
      <c r="T27" s="1"/>
      <c r="U27" s="1"/>
      <c r="V27" s="1"/>
      <c r="W27" s="1"/>
      <c r="X27" s="1"/>
      <c r="Y27" s="1"/>
      <c r="Z27" s="1"/>
      <c r="AA27" s="1"/>
      <c r="AB27" s="1"/>
      <c r="AC27" s="1">
        <v>10</v>
      </c>
      <c r="AD27" s="1" t="s">
        <v>114</v>
      </c>
      <c r="AE27" s="9">
        <v>14600</v>
      </c>
      <c r="AF27" s="1">
        <v>135</v>
      </c>
      <c r="AG27" s="1" t="s">
        <v>156</v>
      </c>
      <c r="AH27" s="1"/>
      <c r="AI27" s="1"/>
      <c r="AJ27" s="1"/>
      <c r="AK27" s="1"/>
      <c r="AL27" s="1"/>
      <c r="AM27" s="1"/>
      <c r="AN27" s="1"/>
      <c r="AO27" s="1"/>
      <c r="AP27" s="1">
        <v>0</v>
      </c>
      <c r="AQ27" s="1"/>
      <c r="AR27" s="1"/>
      <c r="AS27" s="9"/>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row>
    <row r="28" spans="1:98" ht="15" customHeight="1" x14ac:dyDescent="0.25">
      <c r="A28" s="117" t="s">
        <v>3569</v>
      </c>
      <c r="B28" s="1" t="s">
        <v>154</v>
      </c>
      <c r="C28" s="1" t="s">
        <v>124</v>
      </c>
      <c r="D28" s="1" t="s">
        <v>3571</v>
      </c>
      <c r="E28" s="1" t="s">
        <v>159</v>
      </c>
      <c r="F28" s="1"/>
      <c r="G28" s="1"/>
      <c r="H28" s="1"/>
      <c r="I28" s="1"/>
      <c r="J28" s="1"/>
      <c r="K28" s="1"/>
      <c r="L28" s="1"/>
      <c r="M28" s="1"/>
      <c r="N28" s="1"/>
      <c r="O28" s="1"/>
      <c r="P28" s="1"/>
      <c r="Q28" s="1"/>
      <c r="R28" s="1"/>
      <c r="S28" s="1"/>
      <c r="T28" s="1"/>
      <c r="U28" s="1"/>
      <c r="V28" s="1"/>
      <c r="W28" s="1"/>
      <c r="X28" s="1"/>
      <c r="Y28" s="1"/>
      <c r="Z28" s="1"/>
      <c r="AA28" s="1"/>
      <c r="AB28" s="1"/>
      <c r="AC28" s="1">
        <v>10</v>
      </c>
      <c r="AD28" s="1" t="s">
        <v>114</v>
      </c>
      <c r="AE28" s="9">
        <v>14600</v>
      </c>
      <c r="AF28" s="1">
        <v>135</v>
      </c>
      <c r="AG28" s="1" t="s">
        <v>156</v>
      </c>
      <c r="AH28" s="1"/>
      <c r="AI28" s="1"/>
      <c r="AJ28" s="1"/>
      <c r="AK28" s="1"/>
      <c r="AL28" s="1"/>
      <c r="AM28" s="1"/>
      <c r="AN28" s="1"/>
      <c r="AO28" s="1"/>
      <c r="AP28" s="1">
        <v>0</v>
      </c>
      <c r="AQ28" s="1"/>
      <c r="AR28" s="1"/>
      <c r="AS28" s="9"/>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row>
    <row r="29" spans="1:98" ht="15" customHeight="1" x14ac:dyDescent="0.25">
      <c r="A29" s="117" t="s">
        <v>3569</v>
      </c>
      <c r="B29" s="1" t="s">
        <v>154</v>
      </c>
      <c r="C29" s="1" t="s">
        <v>126</v>
      </c>
      <c r="D29" s="1" t="s">
        <v>3571</v>
      </c>
      <c r="E29" s="1" t="s">
        <v>160</v>
      </c>
      <c r="F29" s="1"/>
      <c r="G29" s="1"/>
      <c r="H29" s="1"/>
      <c r="I29" s="1"/>
      <c r="J29" s="1"/>
      <c r="K29" s="1"/>
      <c r="L29" s="1"/>
      <c r="M29" s="1"/>
      <c r="N29" s="1"/>
      <c r="O29" s="1"/>
      <c r="P29" s="1"/>
      <c r="Q29" s="1"/>
      <c r="R29" s="1"/>
      <c r="S29" s="1"/>
      <c r="T29" s="1"/>
      <c r="U29" s="1"/>
      <c r="V29" s="1"/>
      <c r="W29" s="1"/>
      <c r="X29" s="1"/>
      <c r="Y29" s="1"/>
      <c r="Z29" s="1"/>
      <c r="AA29" s="1"/>
      <c r="AB29" s="1"/>
      <c r="AC29" s="1">
        <v>10</v>
      </c>
      <c r="AD29" s="1" t="s">
        <v>114</v>
      </c>
      <c r="AE29" s="9">
        <v>14600</v>
      </c>
      <c r="AF29" s="1">
        <v>135</v>
      </c>
      <c r="AG29" s="1" t="s">
        <v>156</v>
      </c>
      <c r="AH29" s="1"/>
      <c r="AI29" s="1"/>
      <c r="AJ29" s="1"/>
      <c r="AK29" s="1"/>
      <c r="AL29" s="1"/>
      <c r="AM29" s="1"/>
      <c r="AN29" s="1"/>
      <c r="AO29" s="1"/>
      <c r="AP29" s="1">
        <v>0</v>
      </c>
      <c r="AQ29" s="1"/>
      <c r="AR29" s="1"/>
      <c r="AS29" s="9"/>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row>
    <row r="30" spans="1:98" ht="15" customHeight="1" x14ac:dyDescent="0.25">
      <c r="A30" s="117" t="s">
        <v>3569</v>
      </c>
      <c r="B30" s="1" t="s">
        <v>161</v>
      </c>
      <c r="C30" s="1" t="s">
        <v>111</v>
      </c>
      <c r="D30" s="1" t="s">
        <v>3572</v>
      </c>
      <c r="E30" s="1" t="s">
        <v>162</v>
      </c>
      <c r="F30" s="1"/>
      <c r="G30" s="1"/>
      <c r="H30" s="1"/>
      <c r="I30" s="1"/>
      <c r="J30" s="1"/>
      <c r="K30" s="1"/>
      <c r="L30" s="1"/>
      <c r="M30" s="1"/>
      <c r="N30" s="1"/>
      <c r="O30" s="1"/>
      <c r="P30" s="1"/>
      <c r="Q30" s="1"/>
      <c r="R30" s="1"/>
      <c r="S30" s="1"/>
      <c r="T30" s="1"/>
      <c r="U30" s="1"/>
      <c r="V30" s="1"/>
      <c r="W30" s="1"/>
      <c r="X30" s="1"/>
      <c r="Y30" s="1"/>
      <c r="Z30" s="1"/>
      <c r="AA30" s="1"/>
      <c r="AB30" s="1"/>
      <c r="AC30" s="1">
        <v>500</v>
      </c>
      <c r="AD30" s="1" t="s">
        <v>114</v>
      </c>
      <c r="AE30" s="9">
        <v>728900</v>
      </c>
      <c r="AF30" s="1">
        <v>135</v>
      </c>
      <c r="AG30" s="1" t="s">
        <v>163</v>
      </c>
      <c r="AH30" s="1"/>
      <c r="AI30" s="1"/>
      <c r="AJ30" s="1"/>
      <c r="AK30" s="1"/>
      <c r="AL30" s="1"/>
      <c r="AM30" s="1"/>
      <c r="AN30" s="1">
        <v>74726.672999999995</v>
      </c>
      <c r="AO30" s="1">
        <v>0.49</v>
      </c>
      <c r="AP30" s="1">
        <v>0</v>
      </c>
      <c r="AQ30" s="1"/>
      <c r="AR30" s="1"/>
      <c r="AS30" s="9"/>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row>
    <row r="31" spans="1:98" ht="15" customHeight="1" x14ac:dyDescent="0.25">
      <c r="A31" s="117" t="s">
        <v>3569</v>
      </c>
      <c r="B31" s="1" t="s">
        <v>161</v>
      </c>
      <c r="C31" s="1" t="s">
        <v>118</v>
      </c>
      <c r="D31" s="1" t="s">
        <v>3572</v>
      </c>
      <c r="E31" s="1" t="s">
        <v>164</v>
      </c>
      <c r="F31" s="1"/>
      <c r="G31" s="1"/>
      <c r="H31" s="1"/>
      <c r="I31" s="1"/>
      <c r="J31" s="1"/>
      <c r="K31" s="1"/>
      <c r="L31" s="1"/>
      <c r="M31" s="1"/>
      <c r="N31" s="1"/>
      <c r="O31" s="1"/>
      <c r="P31" s="1"/>
      <c r="Q31" s="1"/>
      <c r="R31" s="1"/>
      <c r="S31" s="1"/>
      <c r="T31" s="1"/>
      <c r="U31" s="1"/>
      <c r="V31" s="1"/>
      <c r="W31" s="1"/>
      <c r="X31" s="1"/>
      <c r="Y31" s="1"/>
      <c r="Z31" s="1"/>
      <c r="AA31" s="1"/>
      <c r="AB31" s="1"/>
      <c r="AC31" s="1">
        <v>500</v>
      </c>
      <c r="AD31" s="1" t="s">
        <v>114</v>
      </c>
      <c r="AE31" s="9">
        <v>728900</v>
      </c>
      <c r="AF31" s="1">
        <v>135</v>
      </c>
      <c r="AG31" s="1" t="s">
        <v>163</v>
      </c>
      <c r="AH31" s="1"/>
      <c r="AI31" s="1"/>
      <c r="AJ31" s="1"/>
      <c r="AK31" s="1"/>
      <c r="AL31" s="1"/>
      <c r="AM31" s="1"/>
      <c r="AN31" s="1">
        <v>74726.672999999995</v>
      </c>
      <c r="AO31" s="1">
        <v>0.49</v>
      </c>
      <c r="AP31" s="1">
        <v>0</v>
      </c>
      <c r="AQ31" s="1"/>
      <c r="AR31" s="1"/>
      <c r="AS31" s="9"/>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row>
    <row r="32" spans="1:98" ht="15" customHeight="1" x14ac:dyDescent="0.25">
      <c r="A32" s="117" t="s">
        <v>3569</v>
      </c>
      <c r="B32" s="1" t="s">
        <v>161</v>
      </c>
      <c r="C32" s="1" t="s">
        <v>121</v>
      </c>
      <c r="D32" s="1" t="s">
        <v>3572</v>
      </c>
      <c r="E32" s="1" t="s">
        <v>165</v>
      </c>
      <c r="F32" s="1"/>
      <c r="G32" s="1"/>
      <c r="H32" s="1"/>
      <c r="I32" s="1"/>
      <c r="J32" s="1"/>
      <c r="K32" s="1"/>
      <c r="L32" s="1"/>
      <c r="M32" s="1"/>
      <c r="N32" s="1"/>
      <c r="O32" s="1"/>
      <c r="P32" s="1"/>
      <c r="Q32" s="1"/>
      <c r="R32" s="1"/>
      <c r="S32" s="1"/>
      <c r="T32" s="1"/>
      <c r="U32" s="1"/>
      <c r="V32" s="1"/>
      <c r="W32" s="1"/>
      <c r="X32" s="1"/>
      <c r="Y32" s="1"/>
      <c r="Z32" s="1"/>
      <c r="AA32" s="1"/>
      <c r="AB32" s="1"/>
      <c r="AC32" s="1">
        <v>500</v>
      </c>
      <c r="AD32" s="1" t="s">
        <v>114</v>
      </c>
      <c r="AE32" s="9">
        <v>728900</v>
      </c>
      <c r="AF32" s="1">
        <v>135</v>
      </c>
      <c r="AG32" s="1" t="s">
        <v>163</v>
      </c>
      <c r="AH32" s="1"/>
      <c r="AI32" s="1"/>
      <c r="AJ32" s="1"/>
      <c r="AK32" s="1"/>
      <c r="AL32" s="1"/>
      <c r="AM32" s="1"/>
      <c r="AN32" s="1">
        <v>74726.672999999995</v>
      </c>
      <c r="AO32" s="1">
        <v>0.49</v>
      </c>
      <c r="AP32" s="1">
        <v>0</v>
      </c>
      <c r="AQ32" s="1"/>
      <c r="AR32" s="1"/>
      <c r="AS32" s="9"/>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row>
    <row r="33" spans="1:98" ht="15" customHeight="1" x14ac:dyDescent="0.25">
      <c r="A33" s="117" t="s">
        <v>3569</v>
      </c>
      <c r="B33" s="1" t="s">
        <v>161</v>
      </c>
      <c r="C33" s="1" t="s">
        <v>124</v>
      </c>
      <c r="D33" s="1" t="s">
        <v>3572</v>
      </c>
      <c r="E33" s="1" t="s">
        <v>166</v>
      </c>
      <c r="F33" s="1"/>
      <c r="G33" s="1"/>
      <c r="H33" s="1"/>
      <c r="I33" s="1"/>
      <c r="J33" s="1"/>
      <c r="K33" s="1"/>
      <c r="L33" s="1"/>
      <c r="M33" s="1"/>
      <c r="N33" s="1"/>
      <c r="O33" s="1"/>
      <c r="P33" s="1"/>
      <c r="Q33" s="1"/>
      <c r="R33" s="1"/>
      <c r="S33" s="1"/>
      <c r="T33" s="1"/>
      <c r="U33" s="1"/>
      <c r="V33" s="1"/>
      <c r="W33" s="1"/>
      <c r="X33" s="1"/>
      <c r="Y33" s="1"/>
      <c r="Z33" s="1"/>
      <c r="AA33" s="1"/>
      <c r="AB33" s="1"/>
      <c r="AC33" s="1">
        <v>500</v>
      </c>
      <c r="AD33" s="1" t="s">
        <v>114</v>
      </c>
      <c r="AE33" s="9">
        <v>728900</v>
      </c>
      <c r="AF33" s="1">
        <v>135</v>
      </c>
      <c r="AG33" s="1" t="s">
        <v>163</v>
      </c>
      <c r="AH33" s="1"/>
      <c r="AI33" s="1"/>
      <c r="AJ33" s="1"/>
      <c r="AK33" s="1"/>
      <c r="AL33" s="1"/>
      <c r="AM33" s="1"/>
      <c r="AN33" s="1">
        <v>74726.672999999995</v>
      </c>
      <c r="AO33" s="1">
        <v>0.49</v>
      </c>
      <c r="AP33" s="1">
        <v>0</v>
      </c>
      <c r="AQ33" s="1"/>
      <c r="AR33" s="1"/>
      <c r="AS33" s="9"/>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row>
    <row r="34" spans="1:98" ht="15" customHeight="1" x14ac:dyDescent="0.25">
      <c r="A34" s="117" t="s">
        <v>3569</v>
      </c>
      <c r="B34" s="1" t="s">
        <v>161</v>
      </c>
      <c r="C34" s="1" t="s">
        <v>126</v>
      </c>
      <c r="D34" s="1" t="s">
        <v>3572</v>
      </c>
      <c r="E34" s="1" t="s">
        <v>167</v>
      </c>
      <c r="F34" s="1"/>
      <c r="G34" s="1"/>
      <c r="H34" s="1"/>
      <c r="I34" s="1"/>
      <c r="J34" s="1"/>
      <c r="K34" s="1"/>
      <c r="L34" s="1"/>
      <c r="M34" s="1"/>
      <c r="N34" s="1"/>
      <c r="O34" s="1"/>
      <c r="P34" s="1"/>
      <c r="Q34" s="1"/>
      <c r="R34" s="1"/>
      <c r="S34" s="1"/>
      <c r="T34" s="1"/>
      <c r="U34" s="1"/>
      <c r="V34" s="1"/>
      <c r="W34" s="1"/>
      <c r="X34" s="1"/>
      <c r="Y34" s="1"/>
      <c r="Z34" s="1"/>
      <c r="AA34" s="1"/>
      <c r="AB34" s="1"/>
      <c r="AC34" s="1">
        <v>500</v>
      </c>
      <c r="AD34" s="1" t="s">
        <v>114</v>
      </c>
      <c r="AE34" s="9">
        <v>728900</v>
      </c>
      <c r="AF34" s="1">
        <v>135</v>
      </c>
      <c r="AG34" s="1" t="s">
        <v>163</v>
      </c>
      <c r="AH34" s="1"/>
      <c r="AI34" s="1"/>
      <c r="AJ34" s="1"/>
      <c r="AK34" s="1"/>
      <c r="AL34" s="1"/>
      <c r="AM34" s="1"/>
      <c r="AN34" s="1">
        <v>74726.672999999995</v>
      </c>
      <c r="AO34" s="1">
        <v>0.49</v>
      </c>
      <c r="AP34" s="1">
        <v>0</v>
      </c>
      <c r="AQ34" s="1"/>
      <c r="AR34" s="1"/>
      <c r="AS34" s="9"/>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row>
    <row r="35" spans="1:98" ht="15" customHeight="1" x14ac:dyDescent="0.25">
      <c r="A35" s="117" t="s">
        <v>3569</v>
      </c>
      <c r="B35" s="1" t="s">
        <v>161</v>
      </c>
      <c r="C35" s="1" t="s">
        <v>136</v>
      </c>
      <c r="D35" s="1" t="s">
        <v>3572</v>
      </c>
      <c r="E35" s="1" t="s">
        <v>168</v>
      </c>
      <c r="F35" s="1"/>
      <c r="G35" s="1"/>
      <c r="H35" s="1"/>
      <c r="I35" s="1"/>
      <c r="J35" s="1"/>
      <c r="K35" s="1"/>
      <c r="L35" s="1"/>
      <c r="M35" s="1"/>
      <c r="N35" s="1"/>
      <c r="O35" s="1"/>
      <c r="P35" s="1"/>
      <c r="Q35" s="1"/>
      <c r="R35" s="1"/>
      <c r="S35" s="1"/>
      <c r="T35" s="1"/>
      <c r="U35" s="1"/>
      <c r="V35" s="1"/>
      <c r="W35" s="1"/>
      <c r="X35" s="1"/>
      <c r="Y35" s="1"/>
      <c r="Z35" s="1"/>
      <c r="AA35" s="1"/>
      <c r="AB35" s="1"/>
      <c r="AC35" s="1">
        <v>500</v>
      </c>
      <c r="AD35" s="1" t="s">
        <v>114</v>
      </c>
      <c r="AE35" s="9">
        <v>728900</v>
      </c>
      <c r="AF35" s="1">
        <v>135</v>
      </c>
      <c r="AG35" s="1" t="s">
        <v>163</v>
      </c>
      <c r="AH35" s="1"/>
      <c r="AI35" s="1"/>
      <c r="AJ35" s="1"/>
      <c r="AK35" s="1"/>
      <c r="AL35" s="1"/>
      <c r="AM35" s="1"/>
      <c r="AN35" s="1">
        <v>74726.672999999995</v>
      </c>
      <c r="AO35" s="1">
        <v>0.49</v>
      </c>
      <c r="AP35" s="1">
        <v>0</v>
      </c>
      <c r="AQ35" s="1"/>
      <c r="AR35" s="1"/>
      <c r="AS35" s="9"/>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row>
    <row r="36" spans="1:98" ht="15" customHeight="1" x14ac:dyDescent="0.25">
      <c r="A36" s="117" t="s">
        <v>3569</v>
      </c>
      <c r="B36" s="1" t="s">
        <v>161</v>
      </c>
      <c r="C36" s="1" t="s">
        <v>138</v>
      </c>
      <c r="D36" s="1" t="s">
        <v>3572</v>
      </c>
      <c r="E36" s="1" t="s">
        <v>169</v>
      </c>
      <c r="F36" s="1"/>
      <c r="G36" s="1"/>
      <c r="H36" s="1"/>
      <c r="I36" s="1"/>
      <c r="J36" s="1"/>
      <c r="K36" s="1"/>
      <c r="L36" s="1"/>
      <c r="M36" s="1"/>
      <c r="N36" s="1"/>
      <c r="O36" s="1"/>
      <c r="P36" s="1"/>
      <c r="Q36" s="1"/>
      <c r="R36" s="1"/>
      <c r="S36" s="1"/>
      <c r="T36" s="1"/>
      <c r="U36" s="1"/>
      <c r="V36" s="1"/>
      <c r="W36" s="1"/>
      <c r="X36" s="1"/>
      <c r="Y36" s="1"/>
      <c r="Z36" s="1"/>
      <c r="AA36" s="1"/>
      <c r="AB36" s="1"/>
      <c r="AC36" s="1">
        <v>500</v>
      </c>
      <c r="AD36" s="1" t="s">
        <v>114</v>
      </c>
      <c r="AE36" s="9">
        <v>728900</v>
      </c>
      <c r="AF36" s="1">
        <v>135</v>
      </c>
      <c r="AG36" s="1" t="s">
        <v>163</v>
      </c>
      <c r="AH36" s="1"/>
      <c r="AI36" s="1"/>
      <c r="AJ36" s="1"/>
      <c r="AK36" s="1"/>
      <c r="AL36" s="1"/>
      <c r="AM36" s="1"/>
      <c r="AN36" s="1">
        <v>74726.672999999995</v>
      </c>
      <c r="AO36" s="1">
        <v>0.49</v>
      </c>
      <c r="AP36" s="1">
        <v>0</v>
      </c>
      <c r="AQ36" s="1"/>
      <c r="AR36" s="1"/>
      <c r="AS36" s="9"/>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row>
    <row r="37" spans="1:98" ht="15" customHeight="1" x14ac:dyDescent="0.25">
      <c r="A37" s="117" t="s">
        <v>3569</v>
      </c>
      <c r="B37" s="1" t="s">
        <v>161</v>
      </c>
      <c r="C37" s="1" t="s">
        <v>140</v>
      </c>
      <c r="D37" s="1" t="s">
        <v>3572</v>
      </c>
      <c r="E37" s="1" t="s">
        <v>170</v>
      </c>
      <c r="F37" s="1"/>
      <c r="G37" s="1"/>
      <c r="H37" s="1"/>
      <c r="I37" s="1"/>
      <c r="J37" s="1"/>
      <c r="K37" s="1"/>
      <c r="L37" s="1"/>
      <c r="M37" s="1"/>
      <c r="N37" s="1"/>
      <c r="O37" s="1"/>
      <c r="P37" s="1"/>
      <c r="Q37" s="1"/>
      <c r="R37" s="1"/>
      <c r="S37" s="1"/>
      <c r="T37" s="1"/>
      <c r="U37" s="1"/>
      <c r="V37" s="1"/>
      <c r="W37" s="1"/>
      <c r="X37" s="1"/>
      <c r="Y37" s="1"/>
      <c r="Z37" s="1"/>
      <c r="AA37" s="1"/>
      <c r="AB37" s="1"/>
      <c r="AC37" s="1">
        <v>500</v>
      </c>
      <c r="AD37" s="1" t="s">
        <v>114</v>
      </c>
      <c r="AE37" s="9">
        <v>728900</v>
      </c>
      <c r="AF37" s="1">
        <v>135</v>
      </c>
      <c r="AG37" s="1" t="s">
        <v>163</v>
      </c>
      <c r="AH37" s="1"/>
      <c r="AI37" s="1"/>
      <c r="AJ37" s="1"/>
      <c r="AK37" s="1"/>
      <c r="AL37" s="1"/>
      <c r="AM37" s="1"/>
      <c r="AN37" s="1">
        <v>74726.672999999995</v>
      </c>
      <c r="AO37" s="1">
        <v>0.49</v>
      </c>
      <c r="AP37" s="1">
        <v>0</v>
      </c>
      <c r="AQ37" s="1"/>
      <c r="AR37" s="1"/>
      <c r="AS37" s="9"/>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row>
    <row r="38" spans="1:98" ht="15" customHeight="1" x14ac:dyDescent="0.25">
      <c r="A38" s="117" t="s">
        <v>3569</v>
      </c>
      <c r="B38" s="1" t="s">
        <v>161</v>
      </c>
      <c r="C38" s="1" t="s">
        <v>142</v>
      </c>
      <c r="D38" s="1" t="s">
        <v>3572</v>
      </c>
      <c r="E38" s="1" t="s">
        <v>171</v>
      </c>
      <c r="F38" s="1"/>
      <c r="G38" s="1"/>
      <c r="H38" s="1"/>
      <c r="I38" s="1"/>
      <c r="J38" s="1"/>
      <c r="K38" s="1"/>
      <c r="L38" s="1"/>
      <c r="M38" s="1"/>
      <c r="N38" s="1"/>
      <c r="O38" s="1"/>
      <c r="P38" s="1"/>
      <c r="Q38" s="1"/>
      <c r="R38" s="1"/>
      <c r="S38" s="1"/>
      <c r="T38" s="1"/>
      <c r="U38" s="1"/>
      <c r="V38" s="1"/>
      <c r="W38" s="1"/>
      <c r="X38" s="1"/>
      <c r="Y38" s="1"/>
      <c r="Z38" s="1"/>
      <c r="AA38" s="1"/>
      <c r="AB38" s="1"/>
      <c r="AC38" s="1">
        <v>500</v>
      </c>
      <c r="AD38" s="1" t="s">
        <v>114</v>
      </c>
      <c r="AE38" s="9">
        <v>728900</v>
      </c>
      <c r="AF38" s="1">
        <v>135</v>
      </c>
      <c r="AG38" s="1" t="s">
        <v>163</v>
      </c>
      <c r="AH38" s="1"/>
      <c r="AI38" s="1"/>
      <c r="AJ38" s="1"/>
      <c r="AK38" s="1"/>
      <c r="AL38" s="1"/>
      <c r="AM38" s="1"/>
      <c r="AN38" s="1">
        <v>74726.672999999995</v>
      </c>
      <c r="AO38" s="1">
        <v>0.49</v>
      </c>
      <c r="AP38" s="1">
        <v>0</v>
      </c>
      <c r="AQ38" s="1"/>
      <c r="AR38" s="1"/>
      <c r="AS38" s="9"/>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row>
    <row r="39" spans="1:98" ht="15" customHeight="1" x14ac:dyDescent="0.25">
      <c r="A39" s="117" t="s">
        <v>3569</v>
      </c>
      <c r="B39" s="1" t="s">
        <v>161</v>
      </c>
      <c r="C39" s="1" t="s">
        <v>144</v>
      </c>
      <c r="D39" s="1" t="s">
        <v>3572</v>
      </c>
      <c r="E39" s="1" t="s">
        <v>172</v>
      </c>
      <c r="F39" s="1"/>
      <c r="G39" s="1"/>
      <c r="H39" s="1"/>
      <c r="I39" s="1"/>
      <c r="J39" s="1"/>
      <c r="K39" s="1"/>
      <c r="L39" s="1"/>
      <c r="M39" s="1"/>
      <c r="N39" s="1"/>
      <c r="O39" s="1"/>
      <c r="P39" s="1"/>
      <c r="Q39" s="1"/>
      <c r="R39" s="1"/>
      <c r="S39" s="1"/>
      <c r="T39" s="1"/>
      <c r="U39" s="1"/>
      <c r="V39" s="1"/>
      <c r="W39" s="1"/>
      <c r="X39" s="1"/>
      <c r="Y39" s="1"/>
      <c r="Z39" s="1"/>
      <c r="AA39" s="1"/>
      <c r="AB39" s="1"/>
      <c r="AC39" s="1">
        <v>500</v>
      </c>
      <c r="AD39" s="1" t="s">
        <v>114</v>
      </c>
      <c r="AE39" s="9">
        <v>728900</v>
      </c>
      <c r="AF39" s="1">
        <v>135</v>
      </c>
      <c r="AG39" s="1" t="s">
        <v>163</v>
      </c>
      <c r="AH39" s="1"/>
      <c r="AI39" s="1"/>
      <c r="AJ39" s="1"/>
      <c r="AK39" s="1"/>
      <c r="AL39" s="1"/>
      <c r="AM39" s="1"/>
      <c r="AN39" s="1">
        <v>74726.672999999995</v>
      </c>
      <c r="AO39" s="1">
        <v>0.49</v>
      </c>
      <c r="AP39" s="1">
        <v>0</v>
      </c>
      <c r="AQ39" s="1"/>
      <c r="AR39" s="1"/>
      <c r="AS39" s="9"/>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row>
    <row r="40" spans="1:98" ht="15" customHeight="1" x14ac:dyDescent="0.25">
      <c r="A40" s="117" t="s">
        <v>3569</v>
      </c>
      <c r="B40" s="1" t="s">
        <v>173</v>
      </c>
      <c r="C40" s="1" t="s">
        <v>111</v>
      </c>
      <c r="D40" s="1" t="s">
        <v>3573</v>
      </c>
      <c r="E40" s="1" t="s">
        <v>174</v>
      </c>
      <c r="F40" s="1"/>
      <c r="G40" s="1"/>
      <c r="H40" s="1"/>
      <c r="I40" s="1"/>
      <c r="J40" s="1"/>
      <c r="K40" s="1"/>
      <c r="L40" s="1"/>
      <c r="M40" s="1"/>
      <c r="N40" s="1"/>
      <c r="O40" s="1"/>
      <c r="P40" s="1"/>
      <c r="Q40" s="1"/>
      <c r="R40" s="1"/>
      <c r="S40" s="1"/>
      <c r="T40" s="1"/>
      <c r="U40" s="1"/>
      <c r="V40" s="1"/>
      <c r="W40" s="1"/>
      <c r="X40" s="1"/>
      <c r="Y40" s="1"/>
      <c r="Z40" s="1"/>
      <c r="AA40" s="1"/>
      <c r="AB40" s="1"/>
      <c r="AC40" s="1">
        <v>1356</v>
      </c>
      <c r="AD40" s="1" t="s">
        <v>114</v>
      </c>
      <c r="AE40" s="9">
        <v>1976600</v>
      </c>
      <c r="AF40" s="1">
        <v>135</v>
      </c>
      <c r="AG40" s="1" t="s">
        <v>175</v>
      </c>
      <c r="AH40" s="1"/>
      <c r="AI40" s="1"/>
      <c r="AJ40" s="1"/>
      <c r="AK40" s="1"/>
      <c r="AL40" s="1"/>
      <c r="AM40" s="1"/>
      <c r="AN40" s="1">
        <v>74726.672999999297</v>
      </c>
      <c r="AO40" s="1">
        <v>0.49</v>
      </c>
      <c r="AP40" s="1">
        <v>0</v>
      </c>
      <c r="AQ40" s="1"/>
      <c r="AR40" s="1"/>
      <c r="AS40" s="9"/>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row>
    <row r="41" spans="1:98" ht="15" customHeight="1" x14ac:dyDescent="0.25">
      <c r="A41" s="117" t="s">
        <v>3569</v>
      </c>
      <c r="B41" s="1" t="s">
        <v>173</v>
      </c>
      <c r="C41" s="1" t="s">
        <v>118</v>
      </c>
      <c r="D41" s="1" t="s">
        <v>3573</v>
      </c>
      <c r="E41" s="1" t="s">
        <v>176</v>
      </c>
      <c r="F41" s="1"/>
      <c r="G41" s="1"/>
      <c r="H41" s="1"/>
      <c r="I41" s="1"/>
      <c r="J41" s="1"/>
      <c r="K41" s="1"/>
      <c r="L41" s="1"/>
      <c r="M41" s="1"/>
      <c r="N41" s="1"/>
      <c r="O41" s="1"/>
      <c r="P41" s="1"/>
      <c r="Q41" s="1"/>
      <c r="R41" s="1"/>
      <c r="S41" s="1"/>
      <c r="T41" s="1"/>
      <c r="U41" s="1"/>
      <c r="V41" s="1"/>
      <c r="W41" s="1"/>
      <c r="X41" s="1"/>
      <c r="Y41" s="1"/>
      <c r="Z41" s="1"/>
      <c r="AA41" s="1"/>
      <c r="AB41" s="1"/>
      <c r="AC41" s="1">
        <v>1356</v>
      </c>
      <c r="AD41" s="1" t="s">
        <v>114</v>
      </c>
      <c r="AE41" s="9">
        <v>1976600</v>
      </c>
      <c r="AF41" s="1">
        <v>135</v>
      </c>
      <c r="AG41" s="1" t="s">
        <v>175</v>
      </c>
      <c r="AH41" s="1"/>
      <c r="AI41" s="1"/>
      <c r="AJ41" s="1"/>
      <c r="AK41" s="1"/>
      <c r="AL41" s="1"/>
      <c r="AM41" s="1"/>
      <c r="AN41" s="1">
        <v>74726.672999999297</v>
      </c>
      <c r="AO41" s="1">
        <v>0.49</v>
      </c>
      <c r="AP41" s="1">
        <v>0</v>
      </c>
      <c r="AQ41" s="1"/>
      <c r="AR41" s="1"/>
      <c r="AS41" s="9"/>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row>
    <row r="42" spans="1:98" ht="15" customHeight="1" x14ac:dyDescent="0.25">
      <c r="A42" s="117" t="s">
        <v>3569</v>
      </c>
      <c r="B42" s="1" t="s">
        <v>173</v>
      </c>
      <c r="C42" s="1" t="s">
        <v>121</v>
      </c>
      <c r="D42" s="1" t="s">
        <v>3573</v>
      </c>
      <c r="E42" s="1" t="s">
        <v>177</v>
      </c>
      <c r="F42" s="1"/>
      <c r="G42" s="1"/>
      <c r="H42" s="1"/>
      <c r="I42" s="1"/>
      <c r="J42" s="1"/>
      <c r="K42" s="1"/>
      <c r="L42" s="1"/>
      <c r="M42" s="1"/>
      <c r="N42" s="1"/>
      <c r="O42" s="1"/>
      <c r="P42" s="1"/>
      <c r="Q42" s="1"/>
      <c r="R42" s="1"/>
      <c r="S42" s="1"/>
      <c r="T42" s="1"/>
      <c r="U42" s="1"/>
      <c r="V42" s="1"/>
      <c r="W42" s="1"/>
      <c r="X42" s="1"/>
      <c r="Y42" s="1"/>
      <c r="Z42" s="1"/>
      <c r="AA42" s="1"/>
      <c r="AB42" s="1"/>
      <c r="AC42" s="1">
        <v>1356</v>
      </c>
      <c r="AD42" s="1" t="s">
        <v>114</v>
      </c>
      <c r="AE42" s="9">
        <v>1976600</v>
      </c>
      <c r="AF42" s="1">
        <v>135</v>
      </c>
      <c r="AG42" s="1" t="s">
        <v>175</v>
      </c>
      <c r="AH42" s="1"/>
      <c r="AI42" s="1"/>
      <c r="AJ42" s="1"/>
      <c r="AK42" s="1"/>
      <c r="AL42" s="1"/>
      <c r="AM42" s="1"/>
      <c r="AN42" s="1">
        <v>74726.672999999195</v>
      </c>
      <c r="AO42" s="1">
        <v>0.49</v>
      </c>
      <c r="AP42" s="1">
        <v>0</v>
      </c>
      <c r="AQ42" s="1"/>
      <c r="AR42" s="1"/>
      <c r="AS42" s="9"/>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row>
    <row r="43" spans="1:98" ht="15" customHeight="1" x14ac:dyDescent="0.25">
      <c r="A43" s="117" t="s">
        <v>3569</v>
      </c>
      <c r="B43" s="1" t="s">
        <v>173</v>
      </c>
      <c r="C43" s="1" t="s">
        <v>124</v>
      </c>
      <c r="D43" s="1" t="s">
        <v>3573</v>
      </c>
      <c r="E43" s="1" t="s">
        <v>178</v>
      </c>
      <c r="F43" s="1"/>
      <c r="G43" s="1"/>
      <c r="H43" s="1"/>
      <c r="I43" s="1"/>
      <c r="J43" s="1"/>
      <c r="K43" s="1"/>
      <c r="L43" s="1"/>
      <c r="M43" s="1"/>
      <c r="N43" s="1"/>
      <c r="O43" s="1"/>
      <c r="P43" s="1"/>
      <c r="Q43" s="1"/>
      <c r="R43" s="1"/>
      <c r="S43" s="1"/>
      <c r="T43" s="1"/>
      <c r="U43" s="1"/>
      <c r="V43" s="1"/>
      <c r="W43" s="1"/>
      <c r="X43" s="1"/>
      <c r="Y43" s="1"/>
      <c r="Z43" s="1"/>
      <c r="AA43" s="1"/>
      <c r="AB43" s="1"/>
      <c r="AC43" s="1">
        <v>1356</v>
      </c>
      <c r="AD43" s="1" t="s">
        <v>114</v>
      </c>
      <c r="AE43" s="9">
        <v>1976600</v>
      </c>
      <c r="AF43" s="1">
        <v>135</v>
      </c>
      <c r="AG43" s="1" t="s">
        <v>175</v>
      </c>
      <c r="AH43" s="1"/>
      <c r="AI43" s="1"/>
      <c r="AJ43" s="1"/>
      <c r="AK43" s="1"/>
      <c r="AL43" s="1"/>
      <c r="AM43" s="1"/>
      <c r="AN43" s="1">
        <v>74726.672999999195</v>
      </c>
      <c r="AO43" s="1">
        <v>0.49</v>
      </c>
      <c r="AP43" s="1">
        <v>0</v>
      </c>
      <c r="AQ43" s="1"/>
      <c r="AR43" s="1"/>
      <c r="AS43" s="9"/>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row>
    <row r="44" spans="1:98" ht="15" customHeight="1" x14ac:dyDescent="0.25">
      <c r="A44" s="117" t="s">
        <v>3569</v>
      </c>
      <c r="B44" s="1" t="s">
        <v>173</v>
      </c>
      <c r="C44" s="1" t="s">
        <v>126</v>
      </c>
      <c r="D44" s="1" t="s">
        <v>3573</v>
      </c>
      <c r="E44" s="1" t="s">
        <v>179</v>
      </c>
      <c r="F44" s="1"/>
      <c r="G44" s="1"/>
      <c r="H44" s="1"/>
      <c r="I44" s="1"/>
      <c r="J44" s="1"/>
      <c r="K44" s="1"/>
      <c r="L44" s="1"/>
      <c r="M44" s="1"/>
      <c r="N44" s="1"/>
      <c r="O44" s="1"/>
      <c r="P44" s="1"/>
      <c r="Q44" s="1"/>
      <c r="R44" s="1"/>
      <c r="S44" s="1"/>
      <c r="T44" s="1"/>
      <c r="U44" s="1"/>
      <c r="V44" s="1"/>
      <c r="W44" s="1"/>
      <c r="X44" s="1"/>
      <c r="Y44" s="1"/>
      <c r="Z44" s="1"/>
      <c r="AA44" s="1"/>
      <c r="AB44" s="1"/>
      <c r="AC44" s="1">
        <v>1356</v>
      </c>
      <c r="AD44" s="1" t="s">
        <v>114</v>
      </c>
      <c r="AE44" s="9">
        <v>1976600</v>
      </c>
      <c r="AF44" s="1">
        <v>135</v>
      </c>
      <c r="AG44" s="1" t="s">
        <v>175</v>
      </c>
      <c r="AH44" s="1"/>
      <c r="AI44" s="1"/>
      <c r="AJ44" s="1"/>
      <c r="AK44" s="1"/>
      <c r="AL44" s="1"/>
      <c r="AM44" s="1"/>
      <c r="AN44" s="1">
        <v>74726.672999999195</v>
      </c>
      <c r="AO44" s="1">
        <v>0.49</v>
      </c>
      <c r="AP44" s="1">
        <v>0</v>
      </c>
      <c r="AQ44" s="1"/>
      <c r="AR44" s="1"/>
      <c r="AS44" s="9"/>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row>
    <row r="45" spans="1:98" ht="15" customHeight="1" x14ac:dyDescent="0.25">
      <c r="A45" s="117" t="s">
        <v>3569</v>
      </c>
      <c r="B45" s="1" t="s">
        <v>173</v>
      </c>
      <c r="C45" s="1" t="s">
        <v>136</v>
      </c>
      <c r="D45" s="1" t="s">
        <v>3573</v>
      </c>
      <c r="E45" s="1" t="s">
        <v>180</v>
      </c>
      <c r="F45" s="1"/>
      <c r="G45" s="1"/>
      <c r="H45" s="1"/>
      <c r="I45" s="1"/>
      <c r="J45" s="1"/>
      <c r="K45" s="1"/>
      <c r="L45" s="1"/>
      <c r="M45" s="1"/>
      <c r="N45" s="1"/>
      <c r="O45" s="1"/>
      <c r="P45" s="1"/>
      <c r="Q45" s="1"/>
      <c r="R45" s="1"/>
      <c r="S45" s="1"/>
      <c r="T45" s="1"/>
      <c r="U45" s="1"/>
      <c r="V45" s="1"/>
      <c r="W45" s="1"/>
      <c r="X45" s="1"/>
      <c r="Y45" s="1"/>
      <c r="Z45" s="1"/>
      <c r="AA45" s="1"/>
      <c r="AB45" s="1"/>
      <c r="AC45" s="1">
        <v>1356</v>
      </c>
      <c r="AD45" s="1" t="s">
        <v>114</v>
      </c>
      <c r="AE45" s="9">
        <v>1976600</v>
      </c>
      <c r="AF45" s="1">
        <v>135</v>
      </c>
      <c r="AG45" s="1" t="s">
        <v>175</v>
      </c>
      <c r="AH45" s="1"/>
      <c r="AI45" s="1"/>
      <c r="AJ45" s="1"/>
      <c r="AK45" s="1"/>
      <c r="AL45" s="1"/>
      <c r="AM45" s="1"/>
      <c r="AN45" s="1">
        <v>74726.672999999195</v>
      </c>
      <c r="AO45" s="1">
        <v>0.49</v>
      </c>
      <c r="AP45" s="1">
        <v>0</v>
      </c>
      <c r="AQ45" s="1"/>
      <c r="AR45" s="1"/>
      <c r="AS45" s="9"/>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row>
    <row r="46" spans="1:98" ht="15" customHeight="1" x14ac:dyDescent="0.25">
      <c r="A46" s="117" t="s">
        <v>3569</v>
      </c>
      <c r="B46" s="1" t="s">
        <v>173</v>
      </c>
      <c r="C46" s="1" t="s">
        <v>138</v>
      </c>
      <c r="D46" s="1" t="s">
        <v>3573</v>
      </c>
      <c r="E46" s="1" t="s">
        <v>181</v>
      </c>
      <c r="F46" s="1"/>
      <c r="G46" s="1"/>
      <c r="H46" s="1"/>
      <c r="I46" s="1"/>
      <c r="J46" s="1"/>
      <c r="K46" s="1"/>
      <c r="L46" s="1"/>
      <c r="M46" s="1"/>
      <c r="N46" s="1"/>
      <c r="O46" s="1"/>
      <c r="P46" s="1"/>
      <c r="Q46" s="1"/>
      <c r="R46" s="1"/>
      <c r="S46" s="1"/>
      <c r="T46" s="1"/>
      <c r="U46" s="1"/>
      <c r="V46" s="1"/>
      <c r="W46" s="1"/>
      <c r="X46" s="1"/>
      <c r="Y46" s="1"/>
      <c r="Z46" s="1"/>
      <c r="AA46" s="1"/>
      <c r="AB46" s="1"/>
      <c r="AC46" s="1">
        <v>1356</v>
      </c>
      <c r="AD46" s="1" t="s">
        <v>114</v>
      </c>
      <c r="AE46" s="9">
        <v>1976600</v>
      </c>
      <c r="AF46" s="1">
        <v>135</v>
      </c>
      <c r="AG46" s="1" t="s">
        <v>175</v>
      </c>
      <c r="AH46" s="1"/>
      <c r="AI46" s="1"/>
      <c r="AJ46" s="1"/>
      <c r="AK46" s="1"/>
      <c r="AL46" s="1"/>
      <c r="AM46" s="1"/>
      <c r="AN46" s="1">
        <v>74726.672999999195</v>
      </c>
      <c r="AO46" s="1">
        <v>0.49</v>
      </c>
      <c r="AP46" s="1">
        <v>0</v>
      </c>
      <c r="AQ46" s="1"/>
      <c r="AR46" s="1"/>
      <c r="AS46" s="9"/>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row>
    <row r="47" spans="1:98" ht="15" customHeight="1" x14ac:dyDescent="0.25">
      <c r="A47" s="117" t="s">
        <v>3569</v>
      </c>
      <c r="B47" s="1" t="s">
        <v>173</v>
      </c>
      <c r="C47" s="1" t="s">
        <v>140</v>
      </c>
      <c r="D47" s="1" t="s">
        <v>3573</v>
      </c>
      <c r="E47" s="1" t="s">
        <v>182</v>
      </c>
      <c r="F47" s="1"/>
      <c r="G47" s="1"/>
      <c r="H47" s="1"/>
      <c r="I47" s="1"/>
      <c r="J47" s="1"/>
      <c r="K47" s="1"/>
      <c r="L47" s="1"/>
      <c r="M47" s="1"/>
      <c r="N47" s="1"/>
      <c r="O47" s="1"/>
      <c r="P47" s="1"/>
      <c r="Q47" s="1"/>
      <c r="R47" s="1"/>
      <c r="S47" s="1"/>
      <c r="T47" s="1"/>
      <c r="U47" s="1"/>
      <c r="V47" s="1"/>
      <c r="W47" s="1"/>
      <c r="X47" s="1"/>
      <c r="Y47" s="1"/>
      <c r="Z47" s="1"/>
      <c r="AA47" s="1"/>
      <c r="AB47" s="1"/>
      <c r="AC47" s="1">
        <v>1356</v>
      </c>
      <c r="AD47" s="1" t="s">
        <v>114</v>
      </c>
      <c r="AE47" s="9">
        <v>1976600</v>
      </c>
      <c r="AF47" s="1">
        <v>135</v>
      </c>
      <c r="AG47" s="1" t="s">
        <v>175</v>
      </c>
      <c r="AH47" s="1"/>
      <c r="AI47" s="1"/>
      <c r="AJ47" s="1"/>
      <c r="AK47" s="1"/>
      <c r="AL47" s="1"/>
      <c r="AM47" s="1"/>
      <c r="AN47" s="1">
        <v>74726.672999999195</v>
      </c>
      <c r="AO47" s="1">
        <v>0.49</v>
      </c>
      <c r="AP47" s="1">
        <v>0</v>
      </c>
      <c r="AQ47" s="1"/>
      <c r="AR47" s="1"/>
      <c r="AS47" s="9"/>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row>
    <row r="48" spans="1:98" ht="15" customHeight="1" x14ac:dyDescent="0.25">
      <c r="A48" s="117" t="s">
        <v>3569</v>
      </c>
      <c r="B48" s="1" t="s">
        <v>173</v>
      </c>
      <c r="C48" s="1" t="s">
        <v>142</v>
      </c>
      <c r="D48" s="1" t="s">
        <v>3573</v>
      </c>
      <c r="E48" s="1" t="s">
        <v>183</v>
      </c>
      <c r="F48" s="1"/>
      <c r="G48" s="1"/>
      <c r="H48" s="1"/>
      <c r="I48" s="1"/>
      <c r="J48" s="1"/>
      <c r="K48" s="1"/>
      <c r="L48" s="1"/>
      <c r="M48" s="1"/>
      <c r="N48" s="1"/>
      <c r="O48" s="1"/>
      <c r="P48" s="1"/>
      <c r="Q48" s="1"/>
      <c r="R48" s="1"/>
      <c r="S48" s="1"/>
      <c r="T48" s="1"/>
      <c r="U48" s="1"/>
      <c r="V48" s="1"/>
      <c r="W48" s="1"/>
      <c r="X48" s="1"/>
      <c r="Y48" s="1"/>
      <c r="Z48" s="1"/>
      <c r="AA48" s="1"/>
      <c r="AB48" s="1"/>
      <c r="AC48" s="1">
        <v>1356</v>
      </c>
      <c r="AD48" s="1" t="s">
        <v>114</v>
      </c>
      <c r="AE48" s="9">
        <v>1976600</v>
      </c>
      <c r="AF48" s="1">
        <v>135</v>
      </c>
      <c r="AG48" s="1" t="s">
        <v>175</v>
      </c>
      <c r="AH48" s="1"/>
      <c r="AI48" s="1"/>
      <c r="AJ48" s="1"/>
      <c r="AK48" s="1"/>
      <c r="AL48" s="1"/>
      <c r="AM48" s="1"/>
      <c r="AN48" s="1">
        <v>74726.672999999195</v>
      </c>
      <c r="AO48" s="1">
        <v>0.49</v>
      </c>
      <c r="AP48" s="1">
        <v>0</v>
      </c>
      <c r="AQ48" s="1"/>
      <c r="AR48" s="1"/>
      <c r="AS48" s="9"/>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row>
    <row r="49" spans="1:98" ht="15" customHeight="1" x14ac:dyDescent="0.25">
      <c r="A49" s="117" t="s">
        <v>3569</v>
      </c>
      <c r="B49" s="1" t="s">
        <v>184</v>
      </c>
      <c r="C49" s="1" t="s">
        <v>111</v>
      </c>
      <c r="D49" s="1" t="s">
        <v>3574</v>
      </c>
      <c r="E49" s="1" t="s">
        <v>185</v>
      </c>
      <c r="F49" s="1"/>
      <c r="G49" s="1"/>
      <c r="H49" s="1"/>
      <c r="I49" s="1"/>
      <c r="J49" s="1"/>
      <c r="K49" s="1"/>
      <c r="L49" s="1"/>
      <c r="M49" s="1"/>
      <c r="N49" s="1"/>
      <c r="O49" s="1"/>
      <c r="P49" s="1"/>
      <c r="Q49" s="1"/>
      <c r="R49" s="1"/>
      <c r="S49" s="1"/>
      <c r="T49" s="1"/>
      <c r="U49" s="1"/>
      <c r="V49" s="1"/>
      <c r="W49" s="1"/>
      <c r="X49" s="1"/>
      <c r="Y49" s="1"/>
      <c r="Z49" s="1"/>
      <c r="AA49" s="1"/>
      <c r="AB49" s="1"/>
      <c r="AC49" s="1">
        <v>100</v>
      </c>
      <c r="AD49" s="1" t="s">
        <v>114</v>
      </c>
      <c r="AE49" s="9">
        <v>145800</v>
      </c>
      <c r="AF49" s="1">
        <v>135</v>
      </c>
      <c r="AG49" s="1" t="s">
        <v>186</v>
      </c>
      <c r="AH49" s="1"/>
      <c r="AI49" s="1"/>
      <c r="AJ49" s="1"/>
      <c r="AK49" s="1"/>
      <c r="AL49" s="1"/>
      <c r="AM49" s="1"/>
      <c r="AN49" s="1">
        <v>74726.672999998904</v>
      </c>
      <c r="AO49" s="1">
        <v>0.49</v>
      </c>
      <c r="AP49" s="1">
        <v>0</v>
      </c>
      <c r="AQ49" s="1"/>
      <c r="AR49" s="1"/>
      <c r="AS49" s="9"/>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row>
    <row r="50" spans="1:98" ht="15" customHeight="1" x14ac:dyDescent="0.25">
      <c r="A50" s="117" t="s">
        <v>3569</v>
      </c>
      <c r="B50" s="1" t="s">
        <v>184</v>
      </c>
      <c r="C50" s="1" t="s">
        <v>118</v>
      </c>
      <c r="D50" s="1" t="s">
        <v>3574</v>
      </c>
      <c r="E50" s="1" t="s">
        <v>187</v>
      </c>
      <c r="F50" s="1"/>
      <c r="G50" s="1"/>
      <c r="H50" s="1"/>
      <c r="I50" s="1"/>
      <c r="J50" s="1"/>
      <c r="K50" s="1"/>
      <c r="L50" s="1"/>
      <c r="M50" s="1"/>
      <c r="N50" s="1"/>
      <c r="O50" s="1"/>
      <c r="P50" s="1"/>
      <c r="Q50" s="1"/>
      <c r="R50" s="1"/>
      <c r="S50" s="1"/>
      <c r="T50" s="1"/>
      <c r="U50" s="1"/>
      <c r="V50" s="1"/>
      <c r="W50" s="1"/>
      <c r="X50" s="1"/>
      <c r="Y50" s="1"/>
      <c r="Z50" s="1"/>
      <c r="AA50" s="1"/>
      <c r="AB50" s="1"/>
      <c r="AC50" s="1">
        <v>100</v>
      </c>
      <c r="AD50" s="1" t="s">
        <v>114</v>
      </c>
      <c r="AE50" s="9">
        <v>145800</v>
      </c>
      <c r="AF50" s="1">
        <v>135</v>
      </c>
      <c r="AG50" s="1" t="s">
        <v>186</v>
      </c>
      <c r="AH50" s="1"/>
      <c r="AI50" s="1"/>
      <c r="AJ50" s="1"/>
      <c r="AK50" s="1"/>
      <c r="AL50" s="1"/>
      <c r="AM50" s="1"/>
      <c r="AN50" s="1">
        <v>74726.672999998904</v>
      </c>
      <c r="AO50" s="1">
        <v>0.49</v>
      </c>
      <c r="AP50" s="1">
        <v>0</v>
      </c>
      <c r="AQ50" s="1"/>
      <c r="AR50" s="1"/>
      <c r="AS50" s="9"/>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row>
    <row r="51" spans="1:98" ht="15" customHeight="1" x14ac:dyDescent="0.25">
      <c r="A51" s="117" t="s">
        <v>3569</v>
      </c>
      <c r="B51" s="1" t="s">
        <v>184</v>
      </c>
      <c r="C51" s="1" t="s">
        <v>121</v>
      </c>
      <c r="D51" s="1" t="s">
        <v>3574</v>
      </c>
      <c r="E51" s="1" t="s">
        <v>188</v>
      </c>
      <c r="F51" s="1"/>
      <c r="G51" s="1"/>
      <c r="H51" s="1"/>
      <c r="I51" s="1"/>
      <c r="J51" s="1"/>
      <c r="K51" s="1"/>
      <c r="L51" s="1"/>
      <c r="M51" s="1"/>
      <c r="N51" s="1"/>
      <c r="O51" s="1"/>
      <c r="P51" s="1"/>
      <c r="Q51" s="1"/>
      <c r="R51" s="1"/>
      <c r="S51" s="1"/>
      <c r="T51" s="1"/>
      <c r="U51" s="1"/>
      <c r="V51" s="1"/>
      <c r="W51" s="1"/>
      <c r="X51" s="1"/>
      <c r="Y51" s="1"/>
      <c r="Z51" s="1"/>
      <c r="AA51" s="1"/>
      <c r="AB51" s="1"/>
      <c r="AC51" s="1">
        <v>100</v>
      </c>
      <c r="AD51" s="1" t="s">
        <v>114</v>
      </c>
      <c r="AE51" s="9">
        <v>145800</v>
      </c>
      <c r="AF51" s="1">
        <v>135</v>
      </c>
      <c r="AG51" s="1" t="s">
        <v>186</v>
      </c>
      <c r="AH51" s="1"/>
      <c r="AI51" s="1"/>
      <c r="AJ51" s="1"/>
      <c r="AK51" s="1"/>
      <c r="AL51" s="1"/>
      <c r="AM51" s="1"/>
      <c r="AN51" s="1">
        <v>74726.672999998904</v>
      </c>
      <c r="AO51" s="1">
        <v>0.49</v>
      </c>
      <c r="AP51" s="1">
        <v>0</v>
      </c>
      <c r="AQ51" s="1"/>
      <c r="AR51" s="1"/>
      <c r="AS51" s="9"/>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row>
    <row r="52" spans="1:98" ht="15" customHeight="1" x14ac:dyDescent="0.25">
      <c r="A52" s="117" t="s">
        <v>3569</v>
      </c>
      <c r="B52" s="1" t="s">
        <v>184</v>
      </c>
      <c r="C52" s="1" t="s">
        <v>124</v>
      </c>
      <c r="D52" s="1" t="s">
        <v>3574</v>
      </c>
      <c r="E52" s="1" t="s">
        <v>189</v>
      </c>
      <c r="F52" s="1"/>
      <c r="G52" s="1"/>
      <c r="H52" s="1"/>
      <c r="I52" s="1"/>
      <c r="J52" s="1"/>
      <c r="K52" s="1"/>
      <c r="L52" s="1"/>
      <c r="M52" s="1"/>
      <c r="N52" s="1"/>
      <c r="O52" s="1"/>
      <c r="P52" s="1"/>
      <c r="Q52" s="1"/>
      <c r="R52" s="1"/>
      <c r="S52" s="1"/>
      <c r="T52" s="1"/>
      <c r="U52" s="1"/>
      <c r="V52" s="1"/>
      <c r="W52" s="1"/>
      <c r="X52" s="1"/>
      <c r="Y52" s="1"/>
      <c r="Z52" s="1"/>
      <c r="AA52" s="1"/>
      <c r="AB52" s="1"/>
      <c r="AC52" s="1">
        <v>100</v>
      </c>
      <c r="AD52" s="1" t="s">
        <v>114</v>
      </c>
      <c r="AE52" s="9">
        <v>145800</v>
      </c>
      <c r="AF52" s="1">
        <v>135</v>
      </c>
      <c r="AG52" s="1" t="s">
        <v>186</v>
      </c>
      <c r="AH52" s="1"/>
      <c r="AI52" s="1"/>
      <c r="AJ52" s="1"/>
      <c r="AK52" s="1"/>
      <c r="AL52" s="1"/>
      <c r="AM52" s="1"/>
      <c r="AN52" s="1">
        <v>74726.672999998904</v>
      </c>
      <c r="AO52" s="1">
        <v>0.49</v>
      </c>
      <c r="AP52" s="1">
        <v>0</v>
      </c>
      <c r="AQ52" s="1"/>
      <c r="AR52" s="1"/>
      <c r="AS52" s="9"/>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row>
    <row r="53" spans="1:98" ht="15" customHeight="1" x14ac:dyDescent="0.25">
      <c r="A53" s="117" t="s">
        <v>3569</v>
      </c>
      <c r="B53" s="1" t="s">
        <v>184</v>
      </c>
      <c r="C53" s="1" t="s">
        <v>126</v>
      </c>
      <c r="D53" s="1" t="s">
        <v>3574</v>
      </c>
      <c r="E53" s="1" t="s">
        <v>190</v>
      </c>
      <c r="F53" s="1"/>
      <c r="G53" s="1"/>
      <c r="H53" s="1"/>
      <c r="I53" s="1"/>
      <c r="J53" s="1"/>
      <c r="K53" s="1"/>
      <c r="L53" s="1"/>
      <c r="M53" s="1"/>
      <c r="N53" s="1"/>
      <c r="O53" s="1"/>
      <c r="P53" s="1"/>
      <c r="Q53" s="1"/>
      <c r="R53" s="1"/>
      <c r="S53" s="1"/>
      <c r="T53" s="1"/>
      <c r="U53" s="1"/>
      <c r="V53" s="1"/>
      <c r="W53" s="1"/>
      <c r="X53" s="1"/>
      <c r="Y53" s="1"/>
      <c r="Z53" s="1"/>
      <c r="AA53" s="1"/>
      <c r="AB53" s="1"/>
      <c r="AC53" s="1">
        <v>100</v>
      </c>
      <c r="AD53" s="1" t="s">
        <v>114</v>
      </c>
      <c r="AE53" s="9">
        <v>145800</v>
      </c>
      <c r="AF53" s="1">
        <v>135</v>
      </c>
      <c r="AG53" s="1" t="s">
        <v>186</v>
      </c>
      <c r="AH53" s="1"/>
      <c r="AI53" s="1"/>
      <c r="AJ53" s="1"/>
      <c r="AK53" s="1"/>
      <c r="AL53" s="1"/>
      <c r="AM53" s="1"/>
      <c r="AN53" s="1">
        <v>74726.672999998904</v>
      </c>
      <c r="AO53" s="1">
        <v>0.49</v>
      </c>
      <c r="AP53" s="1">
        <v>0</v>
      </c>
      <c r="AQ53" s="1"/>
      <c r="AR53" s="1"/>
      <c r="AS53" s="9"/>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row>
    <row r="54" spans="1:98" ht="15" customHeight="1" x14ac:dyDescent="0.25">
      <c r="A54" s="117" t="s">
        <v>3569</v>
      </c>
      <c r="B54" s="1" t="s">
        <v>191</v>
      </c>
      <c r="C54" s="1" t="s">
        <v>111</v>
      </c>
      <c r="D54" s="1" t="s">
        <v>3575</v>
      </c>
      <c r="E54" s="1" t="s">
        <v>192</v>
      </c>
      <c r="F54" s="1"/>
      <c r="G54" s="1"/>
      <c r="H54" s="1"/>
      <c r="I54" s="1"/>
      <c r="J54" s="1"/>
      <c r="K54" s="1"/>
      <c r="L54" s="1"/>
      <c r="M54" s="1"/>
      <c r="N54" s="1"/>
      <c r="O54" s="1"/>
      <c r="P54" s="1"/>
      <c r="Q54" s="1"/>
      <c r="R54" s="1"/>
      <c r="S54" s="1"/>
      <c r="T54" s="1"/>
      <c r="U54" s="1"/>
      <c r="V54" s="1"/>
      <c r="W54" s="1"/>
      <c r="X54" s="1"/>
      <c r="Y54" s="1"/>
      <c r="Z54" s="1"/>
      <c r="AA54" s="1"/>
      <c r="AB54" s="1"/>
      <c r="AC54" s="1">
        <v>1738</v>
      </c>
      <c r="AD54" s="1" t="s">
        <v>114</v>
      </c>
      <c r="AE54" s="9">
        <v>2533200</v>
      </c>
      <c r="AF54" s="1">
        <v>135</v>
      </c>
      <c r="AG54" s="1" t="s">
        <v>193</v>
      </c>
      <c r="AH54" s="1"/>
      <c r="AI54" s="1"/>
      <c r="AJ54" s="1"/>
      <c r="AK54" s="1"/>
      <c r="AL54" s="1"/>
      <c r="AM54" s="1"/>
      <c r="AN54" s="1">
        <v>74726.672999998307</v>
      </c>
      <c r="AO54" s="1">
        <v>0.49</v>
      </c>
      <c r="AP54" s="1">
        <v>0</v>
      </c>
      <c r="AQ54" s="1"/>
      <c r="AR54" s="1"/>
      <c r="AS54" s="9"/>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row>
    <row r="55" spans="1:98" ht="15" customHeight="1" x14ac:dyDescent="0.25">
      <c r="A55" s="117" t="s">
        <v>3569</v>
      </c>
      <c r="B55" s="1" t="s">
        <v>191</v>
      </c>
      <c r="C55" s="1" t="s">
        <v>118</v>
      </c>
      <c r="D55" s="1" t="s">
        <v>3575</v>
      </c>
      <c r="E55" s="1" t="s">
        <v>194</v>
      </c>
      <c r="F55" s="1"/>
      <c r="G55" s="1"/>
      <c r="H55" s="1"/>
      <c r="I55" s="1"/>
      <c r="J55" s="1"/>
      <c r="K55" s="1"/>
      <c r="L55" s="1"/>
      <c r="M55" s="1"/>
      <c r="N55" s="1"/>
      <c r="O55" s="1"/>
      <c r="P55" s="1"/>
      <c r="Q55" s="1"/>
      <c r="R55" s="1"/>
      <c r="S55" s="1"/>
      <c r="T55" s="1"/>
      <c r="U55" s="1"/>
      <c r="V55" s="1"/>
      <c r="W55" s="1"/>
      <c r="X55" s="1"/>
      <c r="Y55" s="1"/>
      <c r="Z55" s="1"/>
      <c r="AA55" s="1"/>
      <c r="AB55" s="1"/>
      <c r="AC55" s="1">
        <v>1738</v>
      </c>
      <c r="AD55" s="1" t="s">
        <v>114</v>
      </c>
      <c r="AE55" s="9">
        <v>2533200</v>
      </c>
      <c r="AF55" s="1">
        <v>135</v>
      </c>
      <c r="AG55" s="1" t="s">
        <v>193</v>
      </c>
      <c r="AH55" s="1"/>
      <c r="AI55" s="1"/>
      <c r="AJ55" s="1"/>
      <c r="AK55" s="1"/>
      <c r="AL55" s="1"/>
      <c r="AM55" s="1"/>
      <c r="AN55" s="1">
        <v>74726.672999998307</v>
      </c>
      <c r="AO55" s="1">
        <v>0.49</v>
      </c>
      <c r="AP55" s="1">
        <v>0</v>
      </c>
      <c r="AQ55" s="1"/>
      <c r="AR55" s="1"/>
      <c r="AS55" s="9"/>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row>
    <row r="56" spans="1:98" ht="15" customHeight="1" x14ac:dyDescent="0.25">
      <c r="A56" s="117" t="s">
        <v>3569</v>
      </c>
      <c r="B56" s="1" t="s">
        <v>191</v>
      </c>
      <c r="C56" s="1" t="s">
        <v>121</v>
      </c>
      <c r="D56" s="1" t="s">
        <v>3575</v>
      </c>
      <c r="E56" s="1" t="s">
        <v>195</v>
      </c>
      <c r="F56" s="1"/>
      <c r="G56" s="1"/>
      <c r="H56" s="1"/>
      <c r="I56" s="1"/>
      <c r="J56" s="1"/>
      <c r="K56" s="1"/>
      <c r="L56" s="1"/>
      <c r="M56" s="1"/>
      <c r="N56" s="1"/>
      <c r="O56" s="1"/>
      <c r="P56" s="1"/>
      <c r="Q56" s="1"/>
      <c r="R56" s="1"/>
      <c r="S56" s="1"/>
      <c r="T56" s="1"/>
      <c r="U56" s="1"/>
      <c r="V56" s="1"/>
      <c r="W56" s="1"/>
      <c r="X56" s="1"/>
      <c r="Y56" s="1"/>
      <c r="Z56" s="1"/>
      <c r="AA56" s="1"/>
      <c r="AB56" s="1"/>
      <c r="AC56" s="1">
        <v>1738</v>
      </c>
      <c r="AD56" s="1" t="s">
        <v>114</v>
      </c>
      <c r="AE56" s="9">
        <v>2533200</v>
      </c>
      <c r="AF56" s="1">
        <v>135</v>
      </c>
      <c r="AG56" s="1" t="s">
        <v>193</v>
      </c>
      <c r="AH56" s="1"/>
      <c r="AI56" s="1"/>
      <c r="AJ56" s="1"/>
      <c r="AK56" s="1"/>
      <c r="AL56" s="1"/>
      <c r="AM56" s="1"/>
      <c r="AN56" s="1">
        <v>74726.672999998307</v>
      </c>
      <c r="AO56" s="1">
        <v>0.49</v>
      </c>
      <c r="AP56" s="1">
        <v>0</v>
      </c>
      <c r="AQ56" s="1"/>
      <c r="AR56" s="1"/>
      <c r="AS56" s="9"/>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row>
    <row r="57" spans="1:98" ht="15" customHeight="1" x14ac:dyDescent="0.25">
      <c r="A57" s="117" t="s">
        <v>3569</v>
      </c>
      <c r="B57" s="1" t="s">
        <v>191</v>
      </c>
      <c r="C57" s="1" t="s">
        <v>124</v>
      </c>
      <c r="D57" s="1" t="s">
        <v>3575</v>
      </c>
      <c r="E57" s="1" t="s">
        <v>196</v>
      </c>
      <c r="F57" s="1"/>
      <c r="G57" s="1"/>
      <c r="H57" s="1"/>
      <c r="I57" s="1"/>
      <c r="J57" s="1"/>
      <c r="K57" s="1"/>
      <c r="L57" s="1"/>
      <c r="M57" s="1"/>
      <c r="N57" s="1"/>
      <c r="O57" s="1"/>
      <c r="P57" s="1"/>
      <c r="Q57" s="1"/>
      <c r="R57" s="1"/>
      <c r="S57" s="1"/>
      <c r="T57" s="1"/>
      <c r="U57" s="1"/>
      <c r="V57" s="1"/>
      <c r="W57" s="1"/>
      <c r="X57" s="1"/>
      <c r="Y57" s="1"/>
      <c r="Z57" s="1"/>
      <c r="AA57" s="1"/>
      <c r="AB57" s="1"/>
      <c r="AC57" s="1">
        <v>1738</v>
      </c>
      <c r="AD57" s="1" t="s">
        <v>114</v>
      </c>
      <c r="AE57" s="9">
        <v>2533200</v>
      </c>
      <c r="AF57" s="1">
        <v>135</v>
      </c>
      <c r="AG57" s="1" t="s">
        <v>193</v>
      </c>
      <c r="AH57" s="1"/>
      <c r="AI57" s="1"/>
      <c r="AJ57" s="1"/>
      <c r="AK57" s="1"/>
      <c r="AL57" s="1"/>
      <c r="AM57" s="1"/>
      <c r="AN57" s="1">
        <v>74726.672999998307</v>
      </c>
      <c r="AO57" s="1">
        <v>0.49</v>
      </c>
      <c r="AP57" s="1">
        <v>0</v>
      </c>
      <c r="AQ57" s="1"/>
      <c r="AR57" s="1"/>
      <c r="AS57" s="9"/>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row>
    <row r="58" spans="1:98" ht="15" customHeight="1" x14ac:dyDescent="0.25">
      <c r="A58" s="117" t="s">
        <v>3569</v>
      </c>
      <c r="B58" s="1" t="s">
        <v>191</v>
      </c>
      <c r="C58" s="1" t="s">
        <v>126</v>
      </c>
      <c r="D58" s="1" t="s">
        <v>3575</v>
      </c>
      <c r="E58" s="1" t="s">
        <v>197</v>
      </c>
      <c r="F58" s="1"/>
      <c r="G58" s="1"/>
      <c r="H58" s="1"/>
      <c r="I58" s="1"/>
      <c r="J58" s="1"/>
      <c r="K58" s="1"/>
      <c r="L58" s="1"/>
      <c r="M58" s="1"/>
      <c r="N58" s="1"/>
      <c r="O58" s="1"/>
      <c r="P58" s="1"/>
      <c r="Q58" s="1"/>
      <c r="R58" s="1"/>
      <c r="S58" s="1"/>
      <c r="T58" s="1"/>
      <c r="U58" s="1"/>
      <c r="V58" s="1"/>
      <c r="W58" s="1"/>
      <c r="X58" s="1"/>
      <c r="Y58" s="1"/>
      <c r="Z58" s="1"/>
      <c r="AA58" s="1"/>
      <c r="AB58" s="1"/>
      <c r="AC58" s="1">
        <v>1738</v>
      </c>
      <c r="AD58" s="1" t="s">
        <v>114</v>
      </c>
      <c r="AE58" s="9">
        <v>2533200</v>
      </c>
      <c r="AF58" s="1">
        <v>135</v>
      </c>
      <c r="AG58" s="1" t="s">
        <v>193</v>
      </c>
      <c r="AH58" s="1"/>
      <c r="AI58" s="1"/>
      <c r="AJ58" s="1"/>
      <c r="AK58" s="1"/>
      <c r="AL58" s="1"/>
      <c r="AM58" s="1"/>
      <c r="AN58" s="1">
        <v>74726.672999998307</v>
      </c>
      <c r="AO58" s="1">
        <v>0.49</v>
      </c>
      <c r="AP58" s="1">
        <v>0</v>
      </c>
      <c r="AQ58" s="1"/>
      <c r="AR58" s="1"/>
      <c r="AS58" s="9"/>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row>
    <row r="59" spans="1:98" ht="15" customHeight="1" x14ac:dyDescent="0.25">
      <c r="A59" s="117" t="s">
        <v>3569</v>
      </c>
      <c r="B59" s="1" t="s">
        <v>191</v>
      </c>
      <c r="C59" s="1" t="s">
        <v>136</v>
      </c>
      <c r="D59" s="1" t="s">
        <v>3575</v>
      </c>
      <c r="E59" s="1" t="s">
        <v>198</v>
      </c>
      <c r="F59" s="1"/>
      <c r="G59" s="1"/>
      <c r="H59" s="1"/>
      <c r="I59" s="1"/>
      <c r="J59" s="1"/>
      <c r="K59" s="1"/>
      <c r="L59" s="1"/>
      <c r="M59" s="1"/>
      <c r="N59" s="1"/>
      <c r="O59" s="1"/>
      <c r="P59" s="1"/>
      <c r="Q59" s="1"/>
      <c r="R59" s="1"/>
      <c r="S59" s="1"/>
      <c r="T59" s="1"/>
      <c r="U59" s="1"/>
      <c r="V59" s="1"/>
      <c r="W59" s="1"/>
      <c r="X59" s="1"/>
      <c r="Y59" s="1"/>
      <c r="Z59" s="1"/>
      <c r="AA59" s="1"/>
      <c r="AB59" s="1"/>
      <c r="AC59" s="1">
        <v>1738</v>
      </c>
      <c r="AD59" s="1" t="s">
        <v>114</v>
      </c>
      <c r="AE59" s="9">
        <v>2533200</v>
      </c>
      <c r="AF59" s="1">
        <v>135</v>
      </c>
      <c r="AG59" s="1" t="s">
        <v>193</v>
      </c>
      <c r="AH59" s="1"/>
      <c r="AI59" s="1"/>
      <c r="AJ59" s="1"/>
      <c r="AK59" s="1"/>
      <c r="AL59" s="1"/>
      <c r="AM59" s="1"/>
      <c r="AN59" s="1">
        <v>74726.672999998307</v>
      </c>
      <c r="AO59" s="1">
        <v>0.49</v>
      </c>
      <c r="AP59" s="1">
        <v>0</v>
      </c>
      <c r="AQ59" s="1"/>
      <c r="AR59" s="1"/>
      <c r="AS59" s="9"/>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row>
    <row r="60" spans="1:98" ht="15" customHeight="1" x14ac:dyDescent="0.25">
      <c r="A60" s="117" t="s">
        <v>3569</v>
      </c>
      <c r="B60" s="1" t="s">
        <v>191</v>
      </c>
      <c r="C60" s="1" t="s">
        <v>138</v>
      </c>
      <c r="D60" s="1" t="s">
        <v>3575</v>
      </c>
      <c r="E60" s="1" t="s">
        <v>199</v>
      </c>
      <c r="F60" s="1"/>
      <c r="G60" s="1"/>
      <c r="H60" s="1"/>
      <c r="I60" s="1"/>
      <c r="J60" s="1"/>
      <c r="K60" s="1"/>
      <c r="L60" s="1"/>
      <c r="M60" s="1"/>
      <c r="N60" s="1"/>
      <c r="O60" s="1"/>
      <c r="P60" s="1"/>
      <c r="Q60" s="1"/>
      <c r="R60" s="1"/>
      <c r="S60" s="1"/>
      <c r="T60" s="1"/>
      <c r="U60" s="1"/>
      <c r="V60" s="1"/>
      <c r="W60" s="1"/>
      <c r="X60" s="1"/>
      <c r="Y60" s="1"/>
      <c r="Z60" s="1"/>
      <c r="AA60" s="1"/>
      <c r="AB60" s="1"/>
      <c r="AC60" s="1">
        <v>1738</v>
      </c>
      <c r="AD60" s="1" t="s">
        <v>114</v>
      </c>
      <c r="AE60" s="9">
        <v>2533200</v>
      </c>
      <c r="AF60" s="1">
        <v>135</v>
      </c>
      <c r="AG60" s="1" t="s">
        <v>193</v>
      </c>
      <c r="AH60" s="1"/>
      <c r="AI60" s="1"/>
      <c r="AJ60" s="1"/>
      <c r="AK60" s="1"/>
      <c r="AL60" s="1"/>
      <c r="AM60" s="1"/>
      <c r="AN60" s="1">
        <v>74726.672999998307</v>
      </c>
      <c r="AO60" s="1">
        <v>0.49</v>
      </c>
      <c r="AP60" s="1">
        <v>0</v>
      </c>
      <c r="AQ60" s="1"/>
      <c r="AR60" s="1"/>
      <c r="AS60" s="9"/>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row>
    <row r="61" spans="1:98" ht="15" customHeight="1" x14ac:dyDescent="0.25">
      <c r="A61" s="117" t="s">
        <v>3569</v>
      </c>
      <c r="B61" s="1" t="s">
        <v>191</v>
      </c>
      <c r="C61" s="1" t="s">
        <v>140</v>
      </c>
      <c r="D61" s="1" t="s">
        <v>3575</v>
      </c>
      <c r="E61" s="1" t="s">
        <v>200</v>
      </c>
      <c r="F61" s="1"/>
      <c r="G61" s="1"/>
      <c r="H61" s="1"/>
      <c r="I61" s="1"/>
      <c r="J61" s="1"/>
      <c r="K61" s="1"/>
      <c r="L61" s="1"/>
      <c r="M61" s="1"/>
      <c r="N61" s="1"/>
      <c r="O61" s="1"/>
      <c r="P61" s="1"/>
      <c r="Q61" s="1"/>
      <c r="R61" s="1"/>
      <c r="S61" s="1"/>
      <c r="T61" s="1"/>
      <c r="U61" s="1"/>
      <c r="V61" s="1"/>
      <c r="W61" s="1"/>
      <c r="X61" s="1"/>
      <c r="Y61" s="1"/>
      <c r="Z61" s="1"/>
      <c r="AA61" s="1"/>
      <c r="AB61" s="1"/>
      <c r="AC61" s="1">
        <v>1738</v>
      </c>
      <c r="AD61" s="1" t="s">
        <v>114</v>
      </c>
      <c r="AE61" s="9">
        <v>2533200</v>
      </c>
      <c r="AF61" s="1">
        <v>135</v>
      </c>
      <c r="AG61" s="1" t="s">
        <v>193</v>
      </c>
      <c r="AH61" s="1"/>
      <c r="AI61" s="1"/>
      <c r="AJ61" s="1"/>
      <c r="AK61" s="1"/>
      <c r="AL61" s="1"/>
      <c r="AM61" s="1"/>
      <c r="AN61" s="1">
        <v>74726.672999998205</v>
      </c>
      <c r="AO61" s="1">
        <v>0.49</v>
      </c>
      <c r="AP61" s="1">
        <v>0</v>
      </c>
      <c r="AQ61" s="1"/>
      <c r="AR61" s="1"/>
      <c r="AS61" s="9"/>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row>
    <row r="62" spans="1:98" ht="15" customHeight="1" x14ac:dyDescent="0.25">
      <c r="A62" s="117" t="s">
        <v>3569</v>
      </c>
      <c r="B62" s="1" t="s">
        <v>191</v>
      </c>
      <c r="C62" s="1" t="s">
        <v>142</v>
      </c>
      <c r="D62" s="1" t="s">
        <v>3575</v>
      </c>
      <c r="E62" s="1" t="s">
        <v>201</v>
      </c>
      <c r="F62" s="1"/>
      <c r="G62" s="1"/>
      <c r="H62" s="1"/>
      <c r="I62" s="1"/>
      <c r="J62" s="1"/>
      <c r="K62" s="1"/>
      <c r="L62" s="1"/>
      <c r="M62" s="1"/>
      <c r="N62" s="1"/>
      <c r="O62" s="1"/>
      <c r="P62" s="1"/>
      <c r="Q62" s="1"/>
      <c r="R62" s="1"/>
      <c r="S62" s="1"/>
      <c r="T62" s="1"/>
      <c r="U62" s="1"/>
      <c r="V62" s="1"/>
      <c r="W62" s="1"/>
      <c r="X62" s="1"/>
      <c r="Y62" s="1"/>
      <c r="Z62" s="1"/>
      <c r="AA62" s="1"/>
      <c r="AB62" s="1"/>
      <c r="AC62" s="1">
        <v>1738</v>
      </c>
      <c r="AD62" s="1" t="s">
        <v>114</v>
      </c>
      <c r="AE62" s="9">
        <v>2533200</v>
      </c>
      <c r="AF62" s="1">
        <v>135</v>
      </c>
      <c r="AG62" s="1" t="s">
        <v>193</v>
      </c>
      <c r="AH62" s="1"/>
      <c r="AI62" s="1"/>
      <c r="AJ62" s="1"/>
      <c r="AK62" s="1"/>
      <c r="AL62" s="1"/>
      <c r="AM62" s="1"/>
      <c r="AN62" s="1">
        <v>74726.672999998205</v>
      </c>
      <c r="AO62" s="1">
        <v>0.49</v>
      </c>
      <c r="AP62" s="1">
        <v>0</v>
      </c>
      <c r="AQ62" s="1"/>
      <c r="AR62" s="1"/>
      <c r="AS62" s="9"/>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row>
    <row r="63" spans="1:98" ht="15" customHeight="1" x14ac:dyDescent="0.25">
      <c r="A63" s="117" t="s">
        <v>3569</v>
      </c>
      <c r="B63" s="1" t="s">
        <v>202</v>
      </c>
      <c r="C63" s="1" t="s">
        <v>111</v>
      </c>
      <c r="D63" s="1" t="s">
        <v>3576</v>
      </c>
      <c r="E63" s="1" t="s">
        <v>203</v>
      </c>
      <c r="F63" s="1"/>
      <c r="G63" s="1"/>
      <c r="H63" s="1"/>
      <c r="I63" s="1"/>
      <c r="J63" s="1"/>
      <c r="K63" s="1"/>
      <c r="L63" s="1"/>
      <c r="M63" s="1"/>
      <c r="N63" s="1"/>
      <c r="O63" s="1"/>
      <c r="P63" s="1"/>
      <c r="Q63" s="1"/>
      <c r="R63" s="1"/>
      <c r="S63" s="1"/>
      <c r="T63" s="1"/>
      <c r="U63" s="1"/>
      <c r="V63" s="1"/>
      <c r="W63" s="1"/>
      <c r="X63" s="1"/>
      <c r="Y63" s="1"/>
      <c r="Z63" s="1"/>
      <c r="AA63" s="1"/>
      <c r="AB63" s="1"/>
      <c r="AC63" s="1">
        <v>211</v>
      </c>
      <c r="AD63" s="1" t="s">
        <v>114</v>
      </c>
      <c r="AE63" s="9">
        <v>308100</v>
      </c>
      <c r="AF63" s="1">
        <v>135</v>
      </c>
      <c r="AG63" s="1" t="s">
        <v>204</v>
      </c>
      <c r="AH63" s="1"/>
      <c r="AI63" s="1"/>
      <c r="AJ63" s="1"/>
      <c r="AK63" s="1"/>
      <c r="AL63" s="1"/>
      <c r="AM63" s="1"/>
      <c r="AN63" s="1">
        <v>74726.672999997594</v>
      </c>
      <c r="AO63" s="1">
        <v>0.49</v>
      </c>
      <c r="AP63" s="1">
        <v>0</v>
      </c>
      <c r="AQ63" s="1"/>
      <c r="AR63" s="1"/>
      <c r="AS63" s="9"/>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row>
    <row r="64" spans="1:98" ht="15" customHeight="1" x14ac:dyDescent="0.25">
      <c r="A64" s="117" t="s">
        <v>3569</v>
      </c>
      <c r="B64" s="1" t="s">
        <v>202</v>
      </c>
      <c r="C64" s="1" t="s">
        <v>118</v>
      </c>
      <c r="D64" s="1" t="s">
        <v>3576</v>
      </c>
      <c r="E64" s="1" t="s">
        <v>205</v>
      </c>
      <c r="F64" s="1"/>
      <c r="G64" s="1"/>
      <c r="H64" s="1"/>
      <c r="I64" s="1"/>
      <c r="J64" s="1"/>
      <c r="K64" s="1"/>
      <c r="L64" s="1"/>
      <c r="M64" s="1"/>
      <c r="N64" s="1"/>
      <c r="O64" s="1"/>
      <c r="P64" s="1"/>
      <c r="Q64" s="1"/>
      <c r="R64" s="1"/>
      <c r="S64" s="1"/>
      <c r="T64" s="1"/>
      <c r="U64" s="1"/>
      <c r="V64" s="1"/>
      <c r="W64" s="1"/>
      <c r="X64" s="1"/>
      <c r="Y64" s="1"/>
      <c r="Z64" s="1"/>
      <c r="AA64" s="1"/>
      <c r="AB64" s="1"/>
      <c r="AC64" s="1">
        <v>211</v>
      </c>
      <c r="AD64" s="1" t="s">
        <v>114</v>
      </c>
      <c r="AE64" s="9">
        <v>308100</v>
      </c>
      <c r="AF64" s="1">
        <v>135</v>
      </c>
      <c r="AG64" s="1" t="s">
        <v>204</v>
      </c>
      <c r="AH64" s="1"/>
      <c r="AI64" s="1"/>
      <c r="AJ64" s="1"/>
      <c r="AK64" s="1"/>
      <c r="AL64" s="1"/>
      <c r="AM64" s="1"/>
      <c r="AN64" s="1">
        <v>74726.672999997594</v>
      </c>
      <c r="AO64" s="1">
        <v>0.49</v>
      </c>
      <c r="AP64" s="1">
        <v>0</v>
      </c>
      <c r="AQ64" s="1"/>
      <c r="AR64" s="1"/>
      <c r="AS64" s="9"/>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row>
    <row r="65" spans="1:98" ht="15" customHeight="1" x14ac:dyDescent="0.25">
      <c r="A65" s="117" t="s">
        <v>3569</v>
      </c>
      <c r="B65" s="1" t="s">
        <v>202</v>
      </c>
      <c r="C65" s="1" t="s">
        <v>121</v>
      </c>
      <c r="D65" s="1" t="s">
        <v>3576</v>
      </c>
      <c r="E65" s="1" t="s">
        <v>206</v>
      </c>
      <c r="F65" s="1"/>
      <c r="G65" s="1"/>
      <c r="H65" s="1"/>
      <c r="I65" s="1"/>
      <c r="J65" s="1"/>
      <c r="K65" s="1"/>
      <c r="L65" s="1"/>
      <c r="M65" s="1"/>
      <c r="N65" s="1"/>
      <c r="O65" s="1"/>
      <c r="P65" s="1"/>
      <c r="Q65" s="1"/>
      <c r="R65" s="1"/>
      <c r="S65" s="1"/>
      <c r="T65" s="1"/>
      <c r="U65" s="1"/>
      <c r="V65" s="1"/>
      <c r="W65" s="1"/>
      <c r="X65" s="1"/>
      <c r="Y65" s="1"/>
      <c r="Z65" s="1"/>
      <c r="AA65" s="1"/>
      <c r="AB65" s="1"/>
      <c r="AC65" s="1">
        <v>211</v>
      </c>
      <c r="AD65" s="1" t="s">
        <v>114</v>
      </c>
      <c r="AE65" s="9">
        <v>308100</v>
      </c>
      <c r="AF65" s="1">
        <v>135</v>
      </c>
      <c r="AG65" s="1" t="s">
        <v>204</v>
      </c>
      <c r="AH65" s="1"/>
      <c r="AI65" s="1"/>
      <c r="AJ65" s="1"/>
      <c r="AK65" s="1"/>
      <c r="AL65" s="1"/>
      <c r="AM65" s="1"/>
      <c r="AN65" s="1">
        <v>74726.672999997594</v>
      </c>
      <c r="AO65" s="1">
        <v>0.49</v>
      </c>
      <c r="AP65" s="1">
        <v>0</v>
      </c>
      <c r="AQ65" s="1"/>
      <c r="AR65" s="1"/>
      <c r="AS65" s="9"/>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row>
    <row r="66" spans="1:98" ht="15" customHeight="1" x14ac:dyDescent="0.25">
      <c r="A66" s="117" t="s">
        <v>3569</v>
      </c>
      <c r="B66" s="1" t="s">
        <v>202</v>
      </c>
      <c r="C66" s="1" t="s">
        <v>124</v>
      </c>
      <c r="D66" s="1" t="s">
        <v>3576</v>
      </c>
      <c r="E66" s="1" t="s">
        <v>207</v>
      </c>
      <c r="F66" s="1"/>
      <c r="G66" s="1"/>
      <c r="H66" s="1"/>
      <c r="I66" s="1"/>
      <c r="J66" s="1"/>
      <c r="K66" s="1"/>
      <c r="L66" s="1"/>
      <c r="M66" s="1"/>
      <c r="N66" s="1"/>
      <c r="O66" s="1"/>
      <c r="P66" s="1"/>
      <c r="Q66" s="1"/>
      <c r="R66" s="1"/>
      <c r="S66" s="1"/>
      <c r="T66" s="1"/>
      <c r="U66" s="1"/>
      <c r="V66" s="1"/>
      <c r="W66" s="1"/>
      <c r="X66" s="1"/>
      <c r="Y66" s="1"/>
      <c r="Z66" s="1"/>
      <c r="AA66" s="1"/>
      <c r="AB66" s="1"/>
      <c r="AC66" s="1">
        <v>211</v>
      </c>
      <c r="AD66" s="1" t="s">
        <v>114</v>
      </c>
      <c r="AE66" s="9">
        <v>308100</v>
      </c>
      <c r="AF66" s="1">
        <v>135</v>
      </c>
      <c r="AG66" s="1" t="s">
        <v>204</v>
      </c>
      <c r="AH66" s="1"/>
      <c r="AI66" s="1"/>
      <c r="AJ66" s="1"/>
      <c r="AK66" s="1"/>
      <c r="AL66" s="1"/>
      <c r="AM66" s="1"/>
      <c r="AN66" s="1">
        <v>74726.672999997594</v>
      </c>
      <c r="AO66" s="1">
        <v>0.49</v>
      </c>
      <c r="AP66" s="1">
        <v>0</v>
      </c>
      <c r="AQ66" s="1"/>
      <c r="AR66" s="1"/>
      <c r="AS66" s="9"/>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row>
    <row r="67" spans="1:98" ht="15" customHeight="1" x14ac:dyDescent="0.25">
      <c r="A67" s="117" t="s">
        <v>3569</v>
      </c>
      <c r="B67" s="1" t="s">
        <v>202</v>
      </c>
      <c r="C67" s="1" t="s">
        <v>126</v>
      </c>
      <c r="D67" s="1" t="s">
        <v>3576</v>
      </c>
      <c r="E67" s="1" t="s">
        <v>208</v>
      </c>
      <c r="F67" s="1"/>
      <c r="G67" s="1"/>
      <c r="H67" s="1"/>
      <c r="I67" s="1"/>
      <c r="J67" s="1"/>
      <c r="K67" s="1"/>
      <c r="L67" s="1"/>
      <c r="M67" s="1"/>
      <c r="N67" s="1"/>
      <c r="O67" s="1"/>
      <c r="P67" s="1"/>
      <c r="Q67" s="1"/>
      <c r="R67" s="1"/>
      <c r="S67" s="1"/>
      <c r="T67" s="1"/>
      <c r="U67" s="1"/>
      <c r="V67" s="1"/>
      <c r="W67" s="1"/>
      <c r="X67" s="1"/>
      <c r="Y67" s="1"/>
      <c r="Z67" s="1"/>
      <c r="AA67" s="1"/>
      <c r="AB67" s="1"/>
      <c r="AC67" s="1">
        <v>211</v>
      </c>
      <c r="AD67" s="1" t="s">
        <v>114</v>
      </c>
      <c r="AE67" s="9">
        <v>308100</v>
      </c>
      <c r="AF67" s="1">
        <v>135</v>
      </c>
      <c r="AG67" s="1" t="s">
        <v>204</v>
      </c>
      <c r="AH67" s="1"/>
      <c r="AI67" s="1"/>
      <c r="AJ67" s="1"/>
      <c r="AK67" s="1"/>
      <c r="AL67" s="1"/>
      <c r="AM67" s="1"/>
      <c r="AN67" s="1">
        <v>74726.672999997594</v>
      </c>
      <c r="AO67" s="1">
        <v>0.49</v>
      </c>
      <c r="AP67" s="1">
        <v>0</v>
      </c>
      <c r="AQ67" s="1"/>
      <c r="AR67" s="1"/>
      <c r="AS67" s="9"/>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row>
    <row r="68" spans="1:98" ht="15" customHeight="1" x14ac:dyDescent="0.25">
      <c r="A68" s="117" t="s">
        <v>3569</v>
      </c>
      <c r="B68" s="1" t="s">
        <v>202</v>
      </c>
      <c r="C68" s="1" t="s">
        <v>136</v>
      </c>
      <c r="D68" s="1" t="s">
        <v>3576</v>
      </c>
      <c r="E68" s="1" t="s">
        <v>209</v>
      </c>
      <c r="F68" s="1"/>
      <c r="G68" s="1"/>
      <c r="H68" s="1"/>
      <c r="I68" s="1"/>
      <c r="J68" s="1"/>
      <c r="K68" s="1"/>
      <c r="L68" s="1"/>
      <c r="M68" s="1"/>
      <c r="N68" s="1"/>
      <c r="O68" s="1"/>
      <c r="P68" s="1"/>
      <c r="Q68" s="1"/>
      <c r="R68" s="1"/>
      <c r="S68" s="1"/>
      <c r="T68" s="1"/>
      <c r="U68" s="1"/>
      <c r="V68" s="1"/>
      <c r="W68" s="1"/>
      <c r="X68" s="1"/>
      <c r="Y68" s="1"/>
      <c r="Z68" s="1"/>
      <c r="AA68" s="1"/>
      <c r="AB68" s="1"/>
      <c r="AC68" s="1">
        <v>211</v>
      </c>
      <c r="AD68" s="1" t="s">
        <v>114</v>
      </c>
      <c r="AE68" s="9">
        <v>308100</v>
      </c>
      <c r="AF68" s="1">
        <v>135</v>
      </c>
      <c r="AG68" s="1" t="s">
        <v>204</v>
      </c>
      <c r="AH68" s="1"/>
      <c r="AI68" s="1"/>
      <c r="AJ68" s="1"/>
      <c r="AK68" s="1"/>
      <c r="AL68" s="1"/>
      <c r="AM68" s="1"/>
      <c r="AN68" s="1">
        <v>74726.672999997594</v>
      </c>
      <c r="AO68" s="1">
        <v>0.49</v>
      </c>
      <c r="AP68" s="1">
        <v>0</v>
      </c>
      <c r="AQ68" s="1"/>
      <c r="AR68" s="1"/>
      <c r="AS68" s="9"/>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row>
    <row r="69" spans="1:98" ht="15" customHeight="1" x14ac:dyDescent="0.25">
      <c r="A69" s="117" t="s">
        <v>3569</v>
      </c>
      <c r="B69" s="1" t="s">
        <v>202</v>
      </c>
      <c r="C69" s="1" t="s">
        <v>138</v>
      </c>
      <c r="D69" s="1" t="s">
        <v>3576</v>
      </c>
      <c r="E69" s="1" t="s">
        <v>210</v>
      </c>
      <c r="F69" s="1"/>
      <c r="G69" s="1"/>
      <c r="H69" s="1"/>
      <c r="I69" s="1"/>
      <c r="J69" s="1"/>
      <c r="K69" s="1"/>
      <c r="L69" s="1"/>
      <c r="M69" s="1"/>
      <c r="N69" s="1"/>
      <c r="O69" s="1"/>
      <c r="P69" s="1"/>
      <c r="Q69" s="1"/>
      <c r="R69" s="1"/>
      <c r="S69" s="1"/>
      <c r="T69" s="1"/>
      <c r="U69" s="1"/>
      <c r="V69" s="1"/>
      <c r="W69" s="1"/>
      <c r="X69" s="1"/>
      <c r="Y69" s="1"/>
      <c r="Z69" s="1"/>
      <c r="AA69" s="1"/>
      <c r="AB69" s="1"/>
      <c r="AC69" s="1">
        <v>211</v>
      </c>
      <c r="AD69" s="1" t="s">
        <v>114</v>
      </c>
      <c r="AE69" s="9">
        <v>308100</v>
      </c>
      <c r="AF69" s="1">
        <v>135</v>
      </c>
      <c r="AG69" s="1" t="s">
        <v>204</v>
      </c>
      <c r="AH69" s="1"/>
      <c r="AI69" s="1"/>
      <c r="AJ69" s="1"/>
      <c r="AK69" s="1"/>
      <c r="AL69" s="1"/>
      <c r="AM69" s="1"/>
      <c r="AN69" s="1">
        <v>74726.672999997594</v>
      </c>
      <c r="AO69" s="1">
        <v>0.49</v>
      </c>
      <c r="AP69" s="1">
        <v>0</v>
      </c>
      <c r="AQ69" s="1"/>
      <c r="AR69" s="1"/>
      <c r="AS69" s="9"/>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row>
    <row r="70" spans="1:98" ht="15" customHeight="1" x14ac:dyDescent="0.25">
      <c r="A70" s="117" t="s">
        <v>3569</v>
      </c>
      <c r="B70" s="1" t="s">
        <v>202</v>
      </c>
      <c r="C70" s="1" t="s">
        <v>140</v>
      </c>
      <c r="D70" s="1" t="s">
        <v>3576</v>
      </c>
      <c r="E70" s="1" t="s">
        <v>211</v>
      </c>
      <c r="F70" s="1"/>
      <c r="G70" s="1"/>
      <c r="H70" s="1"/>
      <c r="I70" s="1"/>
      <c r="J70" s="1"/>
      <c r="K70" s="1"/>
      <c r="L70" s="1"/>
      <c r="M70" s="1"/>
      <c r="N70" s="1"/>
      <c r="O70" s="1"/>
      <c r="P70" s="1"/>
      <c r="Q70" s="1"/>
      <c r="R70" s="1"/>
      <c r="S70" s="1"/>
      <c r="T70" s="1"/>
      <c r="U70" s="1"/>
      <c r="V70" s="1"/>
      <c r="W70" s="1"/>
      <c r="X70" s="1"/>
      <c r="Y70" s="1"/>
      <c r="Z70" s="1"/>
      <c r="AA70" s="1"/>
      <c r="AB70" s="1"/>
      <c r="AC70" s="1">
        <v>211</v>
      </c>
      <c r="AD70" s="1" t="s">
        <v>114</v>
      </c>
      <c r="AE70" s="9">
        <v>308100</v>
      </c>
      <c r="AF70" s="1">
        <v>135</v>
      </c>
      <c r="AG70" s="1" t="s">
        <v>204</v>
      </c>
      <c r="AH70" s="1"/>
      <c r="AI70" s="1"/>
      <c r="AJ70" s="1"/>
      <c r="AK70" s="1"/>
      <c r="AL70" s="1"/>
      <c r="AM70" s="1"/>
      <c r="AN70" s="1">
        <v>74726.672999997594</v>
      </c>
      <c r="AO70" s="1">
        <v>0.49</v>
      </c>
      <c r="AP70" s="1">
        <v>0</v>
      </c>
      <c r="AQ70" s="1"/>
      <c r="AR70" s="1"/>
      <c r="AS70" s="9"/>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row>
    <row r="71" spans="1:98" ht="15" customHeight="1" x14ac:dyDescent="0.25">
      <c r="A71" s="117" t="s">
        <v>3569</v>
      </c>
      <c r="B71" s="1" t="s">
        <v>202</v>
      </c>
      <c r="C71" s="1" t="s">
        <v>142</v>
      </c>
      <c r="D71" s="1" t="s">
        <v>3576</v>
      </c>
      <c r="E71" s="1" t="s">
        <v>212</v>
      </c>
      <c r="F71" s="1"/>
      <c r="G71" s="1"/>
      <c r="H71" s="1"/>
      <c r="I71" s="1"/>
      <c r="J71" s="1"/>
      <c r="K71" s="1"/>
      <c r="L71" s="1"/>
      <c r="M71" s="1"/>
      <c r="N71" s="1"/>
      <c r="O71" s="1"/>
      <c r="P71" s="1"/>
      <c r="Q71" s="1"/>
      <c r="R71" s="1"/>
      <c r="S71" s="1"/>
      <c r="T71" s="1"/>
      <c r="U71" s="1"/>
      <c r="V71" s="1"/>
      <c r="W71" s="1"/>
      <c r="X71" s="1"/>
      <c r="Y71" s="1"/>
      <c r="Z71" s="1"/>
      <c r="AA71" s="1"/>
      <c r="AB71" s="1"/>
      <c r="AC71" s="1">
        <v>211</v>
      </c>
      <c r="AD71" s="1" t="s">
        <v>114</v>
      </c>
      <c r="AE71" s="9">
        <v>308100</v>
      </c>
      <c r="AF71" s="1">
        <v>135</v>
      </c>
      <c r="AG71" s="1" t="s">
        <v>204</v>
      </c>
      <c r="AH71" s="1"/>
      <c r="AI71" s="1"/>
      <c r="AJ71" s="1"/>
      <c r="AK71" s="1"/>
      <c r="AL71" s="1"/>
      <c r="AM71" s="1"/>
      <c r="AN71" s="1">
        <v>74726.672999997594</v>
      </c>
      <c r="AO71" s="1">
        <v>0.49</v>
      </c>
      <c r="AP71" s="1">
        <v>0</v>
      </c>
      <c r="AQ71" s="1"/>
      <c r="AR71" s="1"/>
      <c r="AS71" s="9"/>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row>
    <row r="72" spans="1:98" ht="15" customHeight="1" x14ac:dyDescent="0.25">
      <c r="A72" s="117" t="s">
        <v>3569</v>
      </c>
      <c r="B72" s="1" t="s">
        <v>202</v>
      </c>
      <c r="C72" s="1" t="s">
        <v>144</v>
      </c>
      <c r="D72" s="1" t="s">
        <v>3576</v>
      </c>
      <c r="E72" s="1" t="s">
        <v>213</v>
      </c>
      <c r="F72" s="1"/>
      <c r="G72" s="1"/>
      <c r="H72" s="1"/>
      <c r="I72" s="1"/>
      <c r="J72" s="1"/>
      <c r="K72" s="1"/>
      <c r="L72" s="1"/>
      <c r="M72" s="1"/>
      <c r="N72" s="1"/>
      <c r="O72" s="1"/>
      <c r="P72" s="1"/>
      <c r="Q72" s="1"/>
      <c r="R72" s="1"/>
      <c r="S72" s="1"/>
      <c r="T72" s="1"/>
      <c r="U72" s="1"/>
      <c r="V72" s="1"/>
      <c r="W72" s="1"/>
      <c r="X72" s="1"/>
      <c r="Y72" s="1"/>
      <c r="Z72" s="1"/>
      <c r="AA72" s="1"/>
      <c r="AB72" s="1"/>
      <c r="AC72" s="1">
        <v>211</v>
      </c>
      <c r="AD72" s="1" t="s">
        <v>114</v>
      </c>
      <c r="AE72" s="9">
        <v>308100</v>
      </c>
      <c r="AF72" s="1">
        <v>135</v>
      </c>
      <c r="AG72" s="1" t="s">
        <v>204</v>
      </c>
      <c r="AH72" s="1"/>
      <c r="AI72" s="1"/>
      <c r="AJ72" s="1"/>
      <c r="AK72" s="1"/>
      <c r="AL72" s="1"/>
      <c r="AM72" s="1"/>
      <c r="AN72" s="1">
        <v>74726.672999997507</v>
      </c>
      <c r="AO72" s="1">
        <v>0.49</v>
      </c>
      <c r="AP72" s="1">
        <v>0</v>
      </c>
      <c r="AQ72" s="1"/>
      <c r="AR72" s="1"/>
      <c r="AS72" s="9"/>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row>
    <row r="73" spans="1:98" ht="15" customHeight="1" x14ac:dyDescent="0.25">
      <c r="A73" s="117" t="s">
        <v>3569</v>
      </c>
      <c r="B73" s="1" t="s">
        <v>214</v>
      </c>
      <c r="C73" s="1" t="s">
        <v>111</v>
      </c>
      <c r="D73" s="1" t="s">
        <v>3577</v>
      </c>
      <c r="E73" s="1" t="s">
        <v>215</v>
      </c>
      <c r="F73" s="1"/>
      <c r="G73" s="1"/>
      <c r="H73" s="1"/>
      <c r="I73" s="1"/>
      <c r="J73" s="1"/>
      <c r="K73" s="1"/>
      <c r="L73" s="1"/>
      <c r="M73" s="1"/>
      <c r="N73" s="1"/>
      <c r="O73" s="1"/>
      <c r="P73" s="1"/>
      <c r="Q73" s="1"/>
      <c r="R73" s="1"/>
      <c r="S73" s="1"/>
      <c r="T73" s="1"/>
      <c r="U73" s="1"/>
      <c r="V73" s="1"/>
      <c r="W73" s="1"/>
      <c r="X73" s="1"/>
      <c r="Y73" s="1"/>
      <c r="Z73" s="1"/>
      <c r="AA73" s="1"/>
      <c r="AB73" s="1"/>
      <c r="AC73" s="1">
        <v>200</v>
      </c>
      <c r="AD73" s="1" t="s">
        <v>114</v>
      </c>
      <c r="AE73" s="9">
        <v>291500</v>
      </c>
      <c r="AF73" s="1">
        <v>135</v>
      </c>
      <c r="AG73" s="1" t="s">
        <v>216</v>
      </c>
      <c r="AH73" s="1"/>
      <c r="AI73" s="1"/>
      <c r="AJ73" s="1"/>
      <c r="AK73" s="1"/>
      <c r="AL73" s="1"/>
      <c r="AM73" s="1"/>
      <c r="AN73" s="1"/>
      <c r="AO73" s="1"/>
      <c r="AP73" s="1">
        <v>0</v>
      </c>
      <c r="AQ73" s="1"/>
      <c r="AR73" s="1"/>
      <c r="AS73" s="9"/>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row>
    <row r="74" spans="1:98" ht="15" customHeight="1" x14ac:dyDescent="0.25">
      <c r="A74" s="117" t="s">
        <v>3569</v>
      </c>
      <c r="B74" s="1" t="s">
        <v>214</v>
      </c>
      <c r="C74" s="1" t="s">
        <v>118</v>
      </c>
      <c r="D74" s="1" t="s">
        <v>3577</v>
      </c>
      <c r="E74" s="1" t="s">
        <v>217</v>
      </c>
      <c r="F74" s="1"/>
      <c r="G74" s="1"/>
      <c r="H74" s="1"/>
      <c r="I74" s="1"/>
      <c r="J74" s="1"/>
      <c r="K74" s="1"/>
      <c r="L74" s="1"/>
      <c r="M74" s="1"/>
      <c r="N74" s="1"/>
      <c r="O74" s="1"/>
      <c r="P74" s="1"/>
      <c r="Q74" s="1"/>
      <c r="R74" s="1"/>
      <c r="S74" s="1"/>
      <c r="T74" s="1"/>
      <c r="U74" s="1"/>
      <c r="V74" s="1"/>
      <c r="W74" s="1"/>
      <c r="X74" s="1"/>
      <c r="Y74" s="1"/>
      <c r="Z74" s="1"/>
      <c r="AA74" s="1"/>
      <c r="AB74" s="1"/>
      <c r="AC74" s="1">
        <v>200</v>
      </c>
      <c r="AD74" s="1" t="s">
        <v>114</v>
      </c>
      <c r="AE74" s="9">
        <v>291500</v>
      </c>
      <c r="AF74" s="1">
        <v>135</v>
      </c>
      <c r="AG74" s="1" t="s">
        <v>216</v>
      </c>
      <c r="AH74" s="1"/>
      <c r="AI74" s="1"/>
      <c r="AJ74" s="1"/>
      <c r="AK74" s="1"/>
      <c r="AL74" s="1"/>
      <c r="AM74" s="1"/>
      <c r="AN74" s="1"/>
      <c r="AO74" s="1"/>
      <c r="AP74" s="1">
        <v>0</v>
      </c>
      <c r="AQ74" s="1"/>
      <c r="AR74" s="1"/>
      <c r="AS74" s="9"/>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row>
    <row r="75" spans="1:98" ht="15" customHeight="1" x14ac:dyDescent="0.25">
      <c r="A75" s="117" t="s">
        <v>3569</v>
      </c>
      <c r="B75" s="1" t="s">
        <v>214</v>
      </c>
      <c r="C75" s="1" t="s">
        <v>121</v>
      </c>
      <c r="D75" s="1" t="s">
        <v>3577</v>
      </c>
      <c r="E75" s="1" t="s">
        <v>218</v>
      </c>
      <c r="F75" s="1"/>
      <c r="G75" s="1"/>
      <c r="H75" s="1"/>
      <c r="I75" s="1"/>
      <c r="J75" s="1"/>
      <c r="K75" s="1"/>
      <c r="L75" s="1"/>
      <c r="M75" s="1"/>
      <c r="N75" s="1"/>
      <c r="O75" s="1"/>
      <c r="P75" s="1"/>
      <c r="Q75" s="1"/>
      <c r="R75" s="1"/>
      <c r="S75" s="1"/>
      <c r="T75" s="1"/>
      <c r="U75" s="1"/>
      <c r="V75" s="1"/>
      <c r="W75" s="1"/>
      <c r="X75" s="1"/>
      <c r="Y75" s="1"/>
      <c r="Z75" s="1"/>
      <c r="AA75" s="1"/>
      <c r="AB75" s="1"/>
      <c r="AC75" s="1">
        <v>200</v>
      </c>
      <c r="AD75" s="1" t="s">
        <v>114</v>
      </c>
      <c r="AE75" s="9">
        <v>291500</v>
      </c>
      <c r="AF75" s="1">
        <v>135</v>
      </c>
      <c r="AG75" s="1" t="s">
        <v>216</v>
      </c>
      <c r="AH75" s="1"/>
      <c r="AI75" s="1"/>
      <c r="AJ75" s="1"/>
      <c r="AK75" s="1"/>
      <c r="AL75" s="1"/>
      <c r="AM75" s="1"/>
      <c r="AN75" s="1"/>
      <c r="AO75" s="1"/>
      <c r="AP75" s="1">
        <v>0</v>
      </c>
      <c r="AQ75" s="1"/>
      <c r="AR75" s="1"/>
      <c r="AS75" s="9"/>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row>
    <row r="76" spans="1:98" ht="15" customHeight="1" x14ac:dyDescent="0.25">
      <c r="A76" s="117" t="s">
        <v>3569</v>
      </c>
      <c r="B76" s="1" t="s">
        <v>214</v>
      </c>
      <c r="C76" s="1" t="s">
        <v>124</v>
      </c>
      <c r="D76" s="1" t="s">
        <v>3577</v>
      </c>
      <c r="E76" s="1" t="s">
        <v>219</v>
      </c>
      <c r="F76" s="1"/>
      <c r="G76" s="1"/>
      <c r="H76" s="1"/>
      <c r="I76" s="1"/>
      <c r="J76" s="1"/>
      <c r="K76" s="1"/>
      <c r="L76" s="1"/>
      <c r="M76" s="1"/>
      <c r="N76" s="1"/>
      <c r="O76" s="1"/>
      <c r="P76" s="1"/>
      <c r="Q76" s="1"/>
      <c r="R76" s="1"/>
      <c r="S76" s="1"/>
      <c r="T76" s="1"/>
      <c r="U76" s="1"/>
      <c r="V76" s="1"/>
      <c r="W76" s="1"/>
      <c r="X76" s="1"/>
      <c r="Y76" s="1"/>
      <c r="Z76" s="1"/>
      <c r="AA76" s="1"/>
      <c r="AB76" s="1"/>
      <c r="AC76" s="1">
        <v>200</v>
      </c>
      <c r="AD76" s="1" t="s">
        <v>114</v>
      </c>
      <c r="AE76" s="9">
        <v>291500</v>
      </c>
      <c r="AF76" s="1">
        <v>135</v>
      </c>
      <c r="AG76" s="1" t="s">
        <v>216</v>
      </c>
      <c r="AH76" s="1"/>
      <c r="AI76" s="1"/>
      <c r="AJ76" s="1"/>
      <c r="AK76" s="1"/>
      <c r="AL76" s="1"/>
      <c r="AM76" s="1"/>
      <c r="AN76" s="1"/>
      <c r="AO76" s="1"/>
      <c r="AP76" s="1">
        <v>0</v>
      </c>
      <c r="AQ76" s="1"/>
      <c r="AR76" s="1"/>
      <c r="AS76" s="9"/>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row>
    <row r="77" spans="1:98" ht="15" customHeight="1" x14ac:dyDescent="0.25">
      <c r="A77" s="117" t="s">
        <v>3569</v>
      </c>
      <c r="B77" s="1" t="s">
        <v>214</v>
      </c>
      <c r="C77" s="1" t="s">
        <v>126</v>
      </c>
      <c r="D77" s="1" t="s">
        <v>3577</v>
      </c>
      <c r="E77" s="1" t="s">
        <v>220</v>
      </c>
      <c r="F77" s="1"/>
      <c r="G77" s="1"/>
      <c r="H77" s="1"/>
      <c r="I77" s="1"/>
      <c r="J77" s="1"/>
      <c r="K77" s="1"/>
      <c r="L77" s="1"/>
      <c r="M77" s="1"/>
      <c r="N77" s="1"/>
      <c r="O77" s="1"/>
      <c r="P77" s="1"/>
      <c r="Q77" s="1"/>
      <c r="R77" s="1"/>
      <c r="S77" s="1"/>
      <c r="T77" s="1"/>
      <c r="U77" s="1"/>
      <c r="V77" s="1"/>
      <c r="W77" s="1"/>
      <c r="X77" s="1"/>
      <c r="Y77" s="1"/>
      <c r="Z77" s="1"/>
      <c r="AA77" s="1"/>
      <c r="AB77" s="1"/>
      <c r="AC77" s="1">
        <v>200</v>
      </c>
      <c r="AD77" s="1" t="s">
        <v>114</v>
      </c>
      <c r="AE77" s="9">
        <v>291500</v>
      </c>
      <c r="AF77" s="1">
        <v>135</v>
      </c>
      <c r="AG77" s="1" t="s">
        <v>216</v>
      </c>
      <c r="AH77" s="1"/>
      <c r="AI77" s="1"/>
      <c r="AJ77" s="1"/>
      <c r="AK77" s="1"/>
      <c r="AL77" s="1"/>
      <c r="AM77" s="1"/>
      <c r="AN77" s="1"/>
      <c r="AO77" s="1"/>
      <c r="AP77" s="1">
        <v>0</v>
      </c>
      <c r="AQ77" s="1"/>
      <c r="AR77" s="1"/>
      <c r="AS77" s="9"/>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row>
    <row r="78" spans="1:98" ht="15" customHeight="1" x14ac:dyDescent="0.25">
      <c r="A78" s="117" t="s">
        <v>3569</v>
      </c>
      <c r="B78" s="1" t="s">
        <v>214</v>
      </c>
      <c r="C78" s="1" t="s">
        <v>136</v>
      </c>
      <c r="D78" s="1" t="s">
        <v>3577</v>
      </c>
      <c r="E78" s="1" t="s">
        <v>221</v>
      </c>
      <c r="F78" s="1"/>
      <c r="G78" s="1"/>
      <c r="H78" s="1"/>
      <c r="I78" s="1"/>
      <c r="J78" s="1"/>
      <c r="K78" s="1"/>
      <c r="L78" s="1"/>
      <c r="M78" s="1"/>
      <c r="N78" s="1"/>
      <c r="O78" s="1"/>
      <c r="P78" s="1"/>
      <c r="Q78" s="1"/>
      <c r="R78" s="1"/>
      <c r="S78" s="1"/>
      <c r="T78" s="1"/>
      <c r="U78" s="1"/>
      <c r="V78" s="1"/>
      <c r="W78" s="1"/>
      <c r="X78" s="1"/>
      <c r="Y78" s="1"/>
      <c r="Z78" s="1"/>
      <c r="AA78" s="1"/>
      <c r="AB78" s="1"/>
      <c r="AC78" s="1">
        <v>200</v>
      </c>
      <c r="AD78" s="1" t="s">
        <v>114</v>
      </c>
      <c r="AE78" s="9">
        <v>291500</v>
      </c>
      <c r="AF78" s="1">
        <v>135</v>
      </c>
      <c r="AG78" s="1" t="s">
        <v>216</v>
      </c>
      <c r="AH78" s="1"/>
      <c r="AI78" s="1"/>
      <c r="AJ78" s="1"/>
      <c r="AK78" s="1"/>
      <c r="AL78" s="1"/>
      <c r="AM78" s="1"/>
      <c r="AN78" s="1"/>
      <c r="AO78" s="1"/>
      <c r="AP78" s="1">
        <v>0</v>
      </c>
      <c r="AQ78" s="1"/>
      <c r="AR78" s="1"/>
      <c r="AS78" s="9"/>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row>
    <row r="79" spans="1:98" ht="15" customHeight="1" x14ac:dyDescent="0.25">
      <c r="A79" s="117" t="s">
        <v>3569</v>
      </c>
      <c r="B79" s="1" t="s">
        <v>214</v>
      </c>
      <c r="C79" s="1" t="s">
        <v>138</v>
      </c>
      <c r="D79" s="1" t="s">
        <v>3577</v>
      </c>
      <c r="E79" s="1" t="s">
        <v>222</v>
      </c>
      <c r="F79" s="1"/>
      <c r="G79" s="1"/>
      <c r="H79" s="1"/>
      <c r="I79" s="1"/>
      <c r="J79" s="1"/>
      <c r="K79" s="1"/>
      <c r="L79" s="1"/>
      <c r="M79" s="1"/>
      <c r="N79" s="1"/>
      <c r="O79" s="1"/>
      <c r="P79" s="1"/>
      <c r="Q79" s="1"/>
      <c r="R79" s="1"/>
      <c r="S79" s="1"/>
      <c r="T79" s="1"/>
      <c r="U79" s="1"/>
      <c r="V79" s="1"/>
      <c r="W79" s="1"/>
      <c r="X79" s="1"/>
      <c r="Y79" s="1"/>
      <c r="Z79" s="1"/>
      <c r="AA79" s="1"/>
      <c r="AB79" s="1"/>
      <c r="AC79" s="1">
        <v>200</v>
      </c>
      <c r="AD79" s="1" t="s">
        <v>114</v>
      </c>
      <c r="AE79" s="9">
        <v>291500</v>
      </c>
      <c r="AF79" s="1">
        <v>135</v>
      </c>
      <c r="AG79" s="1" t="s">
        <v>216</v>
      </c>
      <c r="AH79" s="1"/>
      <c r="AI79" s="1"/>
      <c r="AJ79" s="1"/>
      <c r="AK79" s="1"/>
      <c r="AL79" s="1"/>
      <c r="AM79" s="1"/>
      <c r="AN79" s="1"/>
      <c r="AO79" s="1"/>
      <c r="AP79" s="1">
        <v>0</v>
      </c>
      <c r="AQ79" s="1"/>
      <c r="AR79" s="1"/>
      <c r="AS79" s="9"/>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row>
    <row r="80" spans="1:98" ht="15" customHeight="1" x14ac:dyDescent="0.25">
      <c r="A80" s="117" t="s">
        <v>3569</v>
      </c>
      <c r="B80" s="1" t="s">
        <v>214</v>
      </c>
      <c r="C80" s="1" t="s">
        <v>140</v>
      </c>
      <c r="D80" s="1" t="s">
        <v>3577</v>
      </c>
      <c r="E80" s="1" t="s">
        <v>223</v>
      </c>
      <c r="F80" s="1"/>
      <c r="G80" s="1"/>
      <c r="H80" s="1"/>
      <c r="I80" s="1"/>
      <c r="J80" s="1"/>
      <c r="K80" s="1"/>
      <c r="L80" s="1"/>
      <c r="M80" s="1"/>
      <c r="N80" s="1"/>
      <c r="O80" s="1"/>
      <c r="P80" s="1"/>
      <c r="Q80" s="1"/>
      <c r="R80" s="1"/>
      <c r="S80" s="1"/>
      <c r="T80" s="1"/>
      <c r="U80" s="1"/>
      <c r="V80" s="1"/>
      <c r="W80" s="1"/>
      <c r="X80" s="1"/>
      <c r="Y80" s="1"/>
      <c r="Z80" s="1"/>
      <c r="AA80" s="1"/>
      <c r="AB80" s="1"/>
      <c r="AC80" s="1">
        <v>200</v>
      </c>
      <c r="AD80" s="1" t="s">
        <v>114</v>
      </c>
      <c r="AE80" s="9">
        <v>291500</v>
      </c>
      <c r="AF80" s="1">
        <v>135</v>
      </c>
      <c r="AG80" s="1" t="s">
        <v>216</v>
      </c>
      <c r="AH80" s="1"/>
      <c r="AI80" s="1"/>
      <c r="AJ80" s="1"/>
      <c r="AK80" s="1"/>
      <c r="AL80" s="1"/>
      <c r="AM80" s="1"/>
      <c r="AN80" s="1"/>
      <c r="AO80" s="1"/>
      <c r="AP80" s="1">
        <v>0</v>
      </c>
      <c r="AQ80" s="1"/>
      <c r="AR80" s="1"/>
      <c r="AS80" s="9"/>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row>
    <row r="81" spans="1:98" ht="15" customHeight="1" x14ac:dyDescent="0.25">
      <c r="A81" s="117" t="s">
        <v>3569</v>
      </c>
      <c r="B81" s="1" t="s">
        <v>214</v>
      </c>
      <c r="C81" s="1" t="s">
        <v>142</v>
      </c>
      <c r="D81" s="1" t="s">
        <v>3577</v>
      </c>
      <c r="E81" s="1" t="s">
        <v>224</v>
      </c>
      <c r="F81" s="1"/>
      <c r="G81" s="1"/>
      <c r="H81" s="1"/>
      <c r="I81" s="1"/>
      <c r="J81" s="1"/>
      <c r="K81" s="1"/>
      <c r="L81" s="1"/>
      <c r="M81" s="1"/>
      <c r="N81" s="1"/>
      <c r="O81" s="1"/>
      <c r="P81" s="1"/>
      <c r="Q81" s="1"/>
      <c r="R81" s="1"/>
      <c r="S81" s="1"/>
      <c r="T81" s="1"/>
      <c r="U81" s="1"/>
      <c r="V81" s="1"/>
      <c r="W81" s="1"/>
      <c r="X81" s="1"/>
      <c r="Y81" s="1"/>
      <c r="Z81" s="1"/>
      <c r="AA81" s="1"/>
      <c r="AB81" s="1"/>
      <c r="AC81" s="1">
        <v>200</v>
      </c>
      <c r="AD81" s="1" t="s">
        <v>114</v>
      </c>
      <c r="AE81" s="9">
        <v>291500</v>
      </c>
      <c r="AF81" s="1">
        <v>135</v>
      </c>
      <c r="AG81" s="1" t="s">
        <v>216</v>
      </c>
      <c r="AH81" s="1"/>
      <c r="AI81" s="1"/>
      <c r="AJ81" s="1"/>
      <c r="AK81" s="1"/>
      <c r="AL81" s="1"/>
      <c r="AM81" s="1"/>
      <c r="AN81" s="1"/>
      <c r="AO81" s="1"/>
      <c r="AP81" s="1">
        <v>0</v>
      </c>
      <c r="AQ81" s="1"/>
      <c r="AR81" s="1"/>
      <c r="AS81" s="9"/>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row>
    <row r="82" spans="1:98" ht="15" customHeight="1" x14ac:dyDescent="0.25">
      <c r="A82" s="117" t="s">
        <v>3569</v>
      </c>
      <c r="B82" s="1" t="s">
        <v>214</v>
      </c>
      <c r="C82" s="1" t="s">
        <v>144</v>
      </c>
      <c r="D82" s="1" t="s">
        <v>3577</v>
      </c>
      <c r="E82" s="1" t="s">
        <v>225</v>
      </c>
      <c r="F82" s="1"/>
      <c r="G82" s="1"/>
      <c r="H82" s="1"/>
      <c r="I82" s="1"/>
      <c r="J82" s="1"/>
      <c r="K82" s="1"/>
      <c r="L82" s="1"/>
      <c r="M82" s="1"/>
      <c r="N82" s="1"/>
      <c r="O82" s="1"/>
      <c r="P82" s="1"/>
      <c r="Q82" s="1"/>
      <c r="R82" s="1"/>
      <c r="S82" s="1"/>
      <c r="T82" s="1"/>
      <c r="U82" s="1"/>
      <c r="V82" s="1"/>
      <c r="W82" s="1"/>
      <c r="X82" s="1"/>
      <c r="Y82" s="1"/>
      <c r="Z82" s="1"/>
      <c r="AA82" s="1"/>
      <c r="AB82" s="1"/>
      <c r="AC82" s="1">
        <v>200</v>
      </c>
      <c r="AD82" s="1" t="s">
        <v>114</v>
      </c>
      <c r="AE82" s="9">
        <v>291500</v>
      </c>
      <c r="AF82" s="1">
        <v>135</v>
      </c>
      <c r="AG82" s="1" t="s">
        <v>216</v>
      </c>
      <c r="AH82" s="1"/>
      <c r="AI82" s="1"/>
      <c r="AJ82" s="1"/>
      <c r="AK82" s="1"/>
      <c r="AL82" s="1"/>
      <c r="AM82" s="1"/>
      <c r="AN82" s="1"/>
      <c r="AO82" s="1"/>
      <c r="AP82" s="1">
        <v>0</v>
      </c>
      <c r="AQ82" s="1"/>
      <c r="AR82" s="1"/>
      <c r="AS82" s="9"/>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row>
    <row r="83" spans="1:98" ht="15" customHeight="1" x14ac:dyDescent="0.25">
      <c r="A83" s="117" t="s">
        <v>3569</v>
      </c>
      <c r="B83" s="1" t="s">
        <v>226</v>
      </c>
      <c r="C83" s="1" t="s">
        <v>118</v>
      </c>
      <c r="D83" s="1" t="s">
        <v>3578</v>
      </c>
      <c r="E83" s="1" t="s">
        <v>227</v>
      </c>
      <c r="F83" s="1"/>
      <c r="G83" s="1"/>
      <c r="H83" s="1"/>
      <c r="I83" s="1"/>
      <c r="J83" s="1"/>
      <c r="K83" s="1"/>
      <c r="L83" s="1"/>
      <c r="M83" s="1"/>
      <c r="N83" s="1"/>
      <c r="O83" s="1"/>
      <c r="P83" s="1"/>
      <c r="Q83" s="1"/>
      <c r="R83" s="1"/>
      <c r="S83" s="1"/>
      <c r="T83" s="1"/>
      <c r="U83" s="1"/>
      <c r="V83" s="1"/>
      <c r="W83" s="1"/>
      <c r="X83" s="1"/>
      <c r="Y83" s="1"/>
      <c r="Z83" s="1"/>
      <c r="AA83" s="1"/>
      <c r="AB83" s="1"/>
      <c r="AC83" s="1">
        <v>1150</v>
      </c>
      <c r="AD83" s="1" t="s">
        <v>114</v>
      </c>
      <c r="AE83" s="9">
        <v>1150000</v>
      </c>
      <c r="AF83" s="1">
        <v>135</v>
      </c>
      <c r="AG83" s="1" t="s">
        <v>228</v>
      </c>
      <c r="AH83" s="1"/>
      <c r="AI83" s="1"/>
      <c r="AJ83" s="1"/>
      <c r="AK83" s="1"/>
      <c r="AL83" s="1"/>
      <c r="AM83" s="1"/>
      <c r="AN83" s="1"/>
      <c r="AO83" s="1"/>
      <c r="AP83" s="1">
        <v>0</v>
      </c>
      <c r="AQ83" s="1"/>
      <c r="AR83" s="1"/>
      <c r="AS83" s="9"/>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row>
    <row r="84" spans="1:98" ht="15" customHeight="1" x14ac:dyDescent="0.25">
      <c r="A84" s="117" t="s">
        <v>3569</v>
      </c>
      <c r="B84" s="1" t="s">
        <v>226</v>
      </c>
      <c r="C84" s="1" t="s">
        <v>121</v>
      </c>
      <c r="D84" s="1" t="s">
        <v>3578</v>
      </c>
      <c r="E84" s="1" t="s">
        <v>229</v>
      </c>
      <c r="F84" s="1"/>
      <c r="G84" s="1"/>
      <c r="H84" s="1"/>
      <c r="I84" s="1"/>
      <c r="J84" s="1"/>
      <c r="K84" s="1"/>
      <c r="L84" s="1"/>
      <c r="M84" s="1"/>
      <c r="N84" s="1"/>
      <c r="O84" s="1"/>
      <c r="P84" s="1"/>
      <c r="Q84" s="1"/>
      <c r="R84" s="1"/>
      <c r="S84" s="1"/>
      <c r="T84" s="1"/>
      <c r="U84" s="1"/>
      <c r="V84" s="1"/>
      <c r="W84" s="1"/>
      <c r="X84" s="1"/>
      <c r="Y84" s="1"/>
      <c r="Z84" s="1"/>
      <c r="AA84" s="1"/>
      <c r="AB84" s="1"/>
      <c r="AC84" s="1">
        <v>1150</v>
      </c>
      <c r="AD84" s="1" t="s">
        <v>114</v>
      </c>
      <c r="AE84" s="9">
        <v>1150000</v>
      </c>
      <c r="AF84" s="1">
        <v>135</v>
      </c>
      <c r="AG84" s="1" t="s">
        <v>228</v>
      </c>
      <c r="AH84" s="1"/>
      <c r="AI84" s="1"/>
      <c r="AJ84" s="1"/>
      <c r="AK84" s="1"/>
      <c r="AL84" s="1"/>
      <c r="AM84" s="1"/>
      <c r="AN84" s="1"/>
      <c r="AO84" s="1"/>
      <c r="AP84" s="1">
        <v>0</v>
      </c>
      <c r="AQ84" s="1"/>
      <c r="AR84" s="1"/>
      <c r="AS84" s="9"/>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row>
    <row r="85" spans="1:98" ht="15" customHeight="1" x14ac:dyDescent="0.25">
      <c r="A85" s="117" t="s">
        <v>3569</v>
      </c>
      <c r="B85" s="1" t="s">
        <v>226</v>
      </c>
      <c r="C85" s="1" t="s">
        <v>124</v>
      </c>
      <c r="D85" s="1" t="s">
        <v>3578</v>
      </c>
      <c r="E85" s="1" t="s">
        <v>230</v>
      </c>
      <c r="F85" s="1"/>
      <c r="G85" s="1"/>
      <c r="H85" s="1"/>
      <c r="I85" s="1"/>
      <c r="J85" s="1"/>
      <c r="K85" s="1"/>
      <c r="L85" s="1"/>
      <c r="M85" s="1"/>
      <c r="N85" s="1"/>
      <c r="O85" s="1"/>
      <c r="P85" s="1"/>
      <c r="Q85" s="1"/>
      <c r="R85" s="1"/>
      <c r="S85" s="1"/>
      <c r="T85" s="1"/>
      <c r="U85" s="1"/>
      <c r="V85" s="1"/>
      <c r="W85" s="1"/>
      <c r="X85" s="1"/>
      <c r="Y85" s="1"/>
      <c r="Z85" s="1"/>
      <c r="AA85" s="1"/>
      <c r="AB85" s="1"/>
      <c r="AC85" s="1">
        <v>1150</v>
      </c>
      <c r="AD85" s="1" t="s">
        <v>114</v>
      </c>
      <c r="AE85" s="9">
        <v>1150000</v>
      </c>
      <c r="AF85" s="1">
        <v>135</v>
      </c>
      <c r="AG85" s="1" t="s">
        <v>228</v>
      </c>
      <c r="AH85" s="1"/>
      <c r="AI85" s="1"/>
      <c r="AJ85" s="1"/>
      <c r="AK85" s="1"/>
      <c r="AL85" s="1"/>
      <c r="AM85" s="1"/>
      <c r="AN85" s="1"/>
      <c r="AO85" s="1"/>
      <c r="AP85" s="1">
        <v>0</v>
      </c>
      <c r="AQ85" s="1"/>
      <c r="AR85" s="1"/>
      <c r="AS85" s="9"/>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row>
    <row r="86" spans="1:98" ht="15" customHeight="1" x14ac:dyDescent="0.25">
      <c r="A86" s="117" t="s">
        <v>3569</v>
      </c>
      <c r="B86" s="1" t="s">
        <v>226</v>
      </c>
      <c r="C86" s="1" t="s">
        <v>126</v>
      </c>
      <c r="D86" s="1" t="s">
        <v>3578</v>
      </c>
      <c r="E86" s="1" t="s">
        <v>231</v>
      </c>
      <c r="F86" s="1"/>
      <c r="G86" s="1"/>
      <c r="H86" s="1"/>
      <c r="I86" s="1"/>
      <c r="J86" s="1"/>
      <c r="K86" s="1"/>
      <c r="L86" s="1"/>
      <c r="M86" s="1"/>
      <c r="N86" s="1"/>
      <c r="O86" s="1"/>
      <c r="P86" s="1"/>
      <c r="Q86" s="1"/>
      <c r="R86" s="1"/>
      <c r="S86" s="1"/>
      <c r="T86" s="1"/>
      <c r="U86" s="1"/>
      <c r="V86" s="1"/>
      <c r="W86" s="1"/>
      <c r="X86" s="1"/>
      <c r="Y86" s="1"/>
      <c r="Z86" s="1"/>
      <c r="AA86" s="1"/>
      <c r="AB86" s="1"/>
      <c r="AC86" s="1">
        <v>1150</v>
      </c>
      <c r="AD86" s="1" t="s">
        <v>114</v>
      </c>
      <c r="AE86" s="9">
        <v>1150000</v>
      </c>
      <c r="AF86" s="1">
        <v>135</v>
      </c>
      <c r="AG86" s="1" t="s">
        <v>228</v>
      </c>
      <c r="AH86" s="1"/>
      <c r="AI86" s="1"/>
      <c r="AJ86" s="1"/>
      <c r="AK86" s="1"/>
      <c r="AL86" s="1"/>
      <c r="AM86" s="1"/>
      <c r="AN86" s="1"/>
      <c r="AO86" s="1"/>
      <c r="AP86" s="1">
        <v>0</v>
      </c>
      <c r="AQ86" s="1"/>
      <c r="AR86" s="1"/>
      <c r="AS86" s="9"/>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row>
    <row r="87" spans="1:98" ht="15" customHeight="1" x14ac:dyDescent="0.25">
      <c r="A87" s="117" t="s">
        <v>3569</v>
      </c>
      <c r="B87" s="1" t="s">
        <v>232</v>
      </c>
      <c r="C87" s="1" t="s">
        <v>111</v>
      </c>
      <c r="D87" s="1" t="s">
        <v>3579</v>
      </c>
      <c r="E87" s="1" t="s">
        <v>233</v>
      </c>
      <c r="F87" s="1"/>
      <c r="G87" s="1"/>
      <c r="H87" s="1"/>
      <c r="I87" s="1"/>
      <c r="J87" s="1"/>
      <c r="K87" s="1"/>
      <c r="L87" s="1"/>
      <c r="M87" s="1"/>
      <c r="N87" s="1"/>
      <c r="O87" s="1"/>
      <c r="P87" s="1"/>
      <c r="Q87" s="1"/>
      <c r="R87" s="1"/>
      <c r="S87" s="1"/>
      <c r="T87" s="1"/>
      <c r="U87" s="1"/>
      <c r="V87" s="1"/>
      <c r="W87" s="1"/>
      <c r="X87" s="1"/>
      <c r="Y87" s="1"/>
      <c r="Z87" s="1"/>
      <c r="AA87" s="1"/>
      <c r="AB87" s="1"/>
      <c r="AC87" s="1">
        <v>100</v>
      </c>
      <c r="AD87" s="1" t="s">
        <v>114</v>
      </c>
      <c r="AE87" s="9">
        <v>145800</v>
      </c>
      <c r="AF87" s="1">
        <v>135</v>
      </c>
      <c r="AG87" s="1" t="s">
        <v>234</v>
      </c>
      <c r="AH87" s="1"/>
      <c r="AI87" s="1"/>
      <c r="AJ87" s="1"/>
      <c r="AK87" s="1"/>
      <c r="AL87" s="1"/>
      <c r="AM87" s="1"/>
      <c r="AN87" s="1"/>
      <c r="AO87" s="1"/>
      <c r="AP87" s="1">
        <v>0</v>
      </c>
      <c r="AQ87" s="1"/>
      <c r="AR87" s="1"/>
      <c r="AS87" s="9"/>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row>
    <row r="88" spans="1:98" ht="15" customHeight="1" x14ac:dyDescent="0.25">
      <c r="A88" s="117" t="s">
        <v>3569</v>
      </c>
      <c r="B88" s="1" t="s">
        <v>232</v>
      </c>
      <c r="C88" s="1" t="s">
        <v>118</v>
      </c>
      <c r="D88" s="1" t="s">
        <v>3579</v>
      </c>
      <c r="E88" s="1" t="s">
        <v>235</v>
      </c>
      <c r="F88" s="1"/>
      <c r="G88" s="1"/>
      <c r="H88" s="1"/>
      <c r="I88" s="1"/>
      <c r="J88" s="1"/>
      <c r="K88" s="1"/>
      <c r="L88" s="1"/>
      <c r="M88" s="1"/>
      <c r="N88" s="1"/>
      <c r="O88" s="1"/>
      <c r="P88" s="1"/>
      <c r="Q88" s="1"/>
      <c r="R88" s="1"/>
      <c r="S88" s="1"/>
      <c r="T88" s="1"/>
      <c r="U88" s="1"/>
      <c r="V88" s="1"/>
      <c r="W88" s="1"/>
      <c r="X88" s="1"/>
      <c r="Y88" s="1"/>
      <c r="Z88" s="1"/>
      <c r="AA88" s="1"/>
      <c r="AB88" s="1"/>
      <c r="AC88" s="1">
        <v>100</v>
      </c>
      <c r="AD88" s="1" t="s">
        <v>114</v>
      </c>
      <c r="AE88" s="9">
        <v>145800</v>
      </c>
      <c r="AF88" s="1">
        <v>135</v>
      </c>
      <c r="AG88" s="1" t="s">
        <v>234</v>
      </c>
      <c r="AH88" s="1"/>
      <c r="AI88" s="1"/>
      <c r="AJ88" s="1"/>
      <c r="AK88" s="1"/>
      <c r="AL88" s="1"/>
      <c r="AM88" s="1"/>
      <c r="AN88" s="1"/>
      <c r="AO88" s="1"/>
      <c r="AP88" s="1">
        <v>0</v>
      </c>
      <c r="AQ88" s="1"/>
      <c r="AR88" s="1"/>
      <c r="AS88" s="9"/>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row>
    <row r="89" spans="1:98" ht="15" customHeight="1" x14ac:dyDescent="0.25">
      <c r="A89" s="117" t="s">
        <v>3569</v>
      </c>
      <c r="B89" s="1" t="s">
        <v>232</v>
      </c>
      <c r="C89" s="1" t="s">
        <v>121</v>
      </c>
      <c r="D89" s="1" t="s">
        <v>3579</v>
      </c>
      <c r="E89" s="1" t="s">
        <v>236</v>
      </c>
      <c r="F89" s="1"/>
      <c r="G89" s="1"/>
      <c r="H89" s="1"/>
      <c r="I89" s="1"/>
      <c r="J89" s="1"/>
      <c r="K89" s="1"/>
      <c r="L89" s="1"/>
      <c r="M89" s="1"/>
      <c r="N89" s="1"/>
      <c r="O89" s="1"/>
      <c r="P89" s="1"/>
      <c r="Q89" s="1"/>
      <c r="R89" s="1"/>
      <c r="S89" s="1"/>
      <c r="T89" s="1"/>
      <c r="U89" s="1"/>
      <c r="V89" s="1"/>
      <c r="W89" s="1"/>
      <c r="X89" s="1"/>
      <c r="Y89" s="1"/>
      <c r="Z89" s="1"/>
      <c r="AA89" s="1"/>
      <c r="AB89" s="1"/>
      <c r="AC89" s="1">
        <v>100</v>
      </c>
      <c r="AD89" s="1" t="s">
        <v>114</v>
      </c>
      <c r="AE89" s="9">
        <v>145800</v>
      </c>
      <c r="AF89" s="1">
        <v>135</v>
      </c>
      <c r="AG89" s="1" t="s">
        <v>234</v>
      </c>
      <c r="AH89" s="1"/>
      <c r="AI89" s="1"/>
      <c r="AJ89" s="1"/>
      <c r="AK89" s="1"/>
      <c r="AL89" s="1"/>
      <c r="AM89" s="1"/>
      <c r="AN89" s="1"/>
      <c r="AO89" s="1"/>
      <c r="AP89" s="1">
        <v>0</v>
      </c>
      <c r="AQ89" s="1"/>
      <c r="AR89" s="1"/>
      <c r="AS89" s="9"/>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row>
    <row r="90" spans="1:98" ht="15" customHeight="1" x14ac:dyDescent="0.25">
      <c r="A90" s="117" t="s">
        <v>3569</v>
      </c>
      <c r="B90" s="1" t="s">
        <v>232</v>
      </c>
      <c r="C90" s="1" t="s">
        <v>124</v>
      </c>
      <c r="D90" s="1" t="s">
        <v>3579</v>
      </c>
      <c r="E90" s="1" t="s">
        <v>237</v>
      </c>
      <c r="F90" s="1"/>
      <c r="G90" s="1"/>
      <c r="H90" s="1"/>
      <c r="I90" s="1"/>
      <c r="J90" s="1"/>
      <c r="K90" s="1"/>
      <c r="L90" s="1"/>
      <c r="M90" s="1"/>
      <c r="N90" s="1"/>
      <c r="O90" s="1"/>
      <c r="P90" s="1"/>
      <c r="Q90" s="1"/>
      <c r="R90" s="1"/>
      <c r="S90" s="1"/>
      <c r="T90" s="1"/>
      <c r="U90" s="1"/>
      <c r="V90" s="1"/>
      <c r="W90" s="1"/>
      <c r="X90" s="1"/>
      <c r="Y90" s="1"/>
      <c r="Z90" s="1"/>
      <c r="AA90" s="1"/>
      <c r="AB90" s="1"/>
      <c r="AC90" s="1">
        <v>100</v>
      </c>
      <c r="AD90" s="1" t="s">
        <v>114</v>
      </c>
      <c r="AE90" s="9">
        <v>145800</v>
      </c>
      <c r="AF90" s="1">
        <v>135</v>
      </c>
      <c r="AG90" s="1" t="s">
        <v>234</v>
      </c>
      <c r="AH90" s="1"/>
      <c r="AI90" s="1"/>
      <c r="AJ90" s="1"/>
      <c r="AK90" s="1"/>
      <c r="AL90" s="1"/>
      <c r="AM90" s="1"/>
      <c r="AN90" s="1"/>
      <c r="AO90" s="1"/>
      <c r="AP90" s="1">
        <v>0</v>
      </c>
      <c r="AQ90" s="1"/>
      <c r="AR90" s="1"/>
      <c r="AS90" s="9"/>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row>
    <row r="91" spans="1:98" ht="15" customHeight="1" x14ac:dyDescent="0.25">
      <c r="A91" s="117" t="s">
        <v>3569</v>
      </c>
      <c r="B91" s="1" t="s">
        <v>232</v>
      </c>
      <c r="C91" s="1" t="s">
        <v>126</v>
      </c>
      <c r="D91" s="1" t="s">
        <v>3579</v>
      </c>
      <c r="E91" s="1" t="s">
        <v>238</v>
      </c>
      <c r="F91" s="1"/>
      <c r="G91" s="1"/>
      <c r="H91" s="1"/>
      <c r="I91" s="1"/>
      <c r="J91" s="1"/>
      <c r="K91" s="1"/>
      <c r="L91" s="1"/>
      <c r="M91" s="1"/>
      <c r="N91" s="1"/>
      <c r="O91" s="1"/>
      <c r="P91" s="1"/>
      <c r="Q91" s="1"/>
      <c r="R91" s="1"/>
      <c r="S91" s="1"/>
      <c r="T91" s="1"/>
      <c r="U91" s="1"/>
      <c r="V91" s="1"/>
      <c r="W91" s="1"/>
      <c r="X91" s="1"/>
      <c r="Y91" s="1"/>
      <c r="Z91" s="1"/>
      <c r="AA91" s="1"/>
      <c r="AB91" s="1"/>
      <c r="AC91" s="1">
        <v>100</v>
      </c>
      <c r="AD91" s="1" t="s">
        <v>114</v>
      </c>
      <c r="AE91" s="9">
        <v>145800</v>
      </c>
      <c r="AF91" s="1">
        <v>135</v>
      </c>
      <c r="AG91" s="1" t="s">
        <v>234</v>
      </c>
      <c r="AH91" s="1"/>
      <c r="AI91" s="1"/>
      <c r="AJ91" s="1"/>
      <c r="AK91" s="1"/>
      <c r="AL91" s="1"/>
      <c r="AM91" s="1"/>
      <c r="AN91" s="1"/>
      <c r="AO91" s="1"/>
      <c r="AP91" s="1">
        <v>0</v>
      </c>
      <c r="AQ91" s="1"/>
      <c r="AR91" s="1"/>
      <c r="AS91" s="9"/>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row>
    <row r="92" spans="1:98" ht="15" customHeight="1" x14ac:dyDescent="0.25">
      <c r="A92" s="117" t="s">
        <v>3569</v>
      </c>
      <c r="B92" s="1" t="s">
        <v>239</v>
      </c>
      <c r="C92" s="1" t="s">
        <v>111</v>
      </c>
      <c r="D92" s="1" t="s">
        <v>3580</v>
      </c>
      <c r="E92" s="1" t="s">
        <v>240</v>
      </c>
      <c r="F92" s="1"/>
      <c r="G92" s="1"/>
      <c r="H92" s="1"/>
      <c r="I92" s="1"/>
      <c r="J92" s="1"/>
      <c r="K92" s="1"/>
      <c r="L92" s="1"/>
      <c r="M92" s="1"/>
      <c r="N92" s="1"/>
      <c r="O92" s="1"/>
      <c r="P92" s="1"/>
      <c r="Q92" s="1"/>
      <c r="R92" s="1"/>
      <c r="S92" s="1"/>
      <c r="T92" s="1"/>
      <c r="U92" s="1"/>
      <c r="V92" s="1"/>
      <c r="W92" s="1"/>
      <c r="X92" s="1"/>
      <c r="Y92" s="1"/>
      <c r="Z92" s="1"/>
      <c r="AA92" s="1"/>
      <c r="AB92" s="1"/>
      <c r="AC92" s="1">
        <v>81</v>
      </c>
      <c r="AD92" s="1" t="s">
        <v>114</v>
      </c>
      <c r="AE92" s="9">
        <v>118200</v>
      </c>
      <c r="AF92" s="1">
        <v>135</v>
      </c>
      <c r="AG92" s="1" t="s">
        <v>241</v>
      </c>
      <c r="AH92" s="1"/>
      <c r="AI92" s="1"/>
      <c r="AJ92" s="1"/>
      <c r="AK92" s="1"/>
      <c r="AL92" s="1"/>
      <c r="AM92" s="1"/>
      <c r="AN92" s="1">
        <v>74726.672999997507</v>
      </c>
      <c r="AO92" s="1">
        <v>0.49</v>
      </c>
      <c r="AP92" s="1">
        <v>0</v>
      </c>
      <c r="AQ92" s="1"/>
      <c r="AR92" s="1"/>
      <c r="AS92" s="9"/>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row>
    <row r="93" spans="1:98" ht="15" customHeight="1" x14ac:dyDescent="0.25">
      <c r="A93" s="117" t="s">
        <v>3569</v>
      </c>
      <c r="B93" s="1" t="s">
        <v>239</v>
      </c>
      <c r="C93" s="1" t="s">
        <v>118</v>
      </c>
      <c r="D93" s="1" t="s">
        <v>3580</v>
      </c>
      <c r="E93" s="1" t="s">
        <v>242</v>
      </c>
      <c r="F93" s="1"/>
      <c r="G93" s="1"/>
      <c r="H93" s="1"/>
      <c r="I93" s="1"/>
      <c r="J93" s="1"/>
      <c r="K93" s="1"/>
      <c r="L93" s="1"/>
      <c r="M93" s="1"/>
      <c r="N93" s="1"/>
      <c r="O93" s="1"/>
      <c r="P93" s="1"/>
      <c r="Q93" s="1"/>
      <c r="R93" s="1"/>
      <c r="S93" s="1"/>
      <c r="T93" s="1"/>
      <c r="U93" s="1"/>
      <c r="V93" s="1"/>
      <c r="W93" s="1"/>
      <c r="X93" s="1"/>
      <c r="Y93" s="1"/>
      <c r="Z93" s="1"/>
      <c r="AA93" s="1"/>
      <c r="AB93" s="1"/>
      <c r="AC93" s="1">
        <v>81</v>
      </c>
      <c r="AD93" s="1" t="s">
        <v>114</v>
      </c>
      <c r="AE93" s="9">
        <v>118200</v>
      </c>
      <c r="AF93" s="1">
        <v>135</v>
      </c>
      <c r="AG93" s="1" t="s">
        <v>241</v>
      </c>
      <c r="AH93" s="1"/>
      <c r="AI93" s="1"/>
      <c r="AJ93" s="1"/>
      <c r="AK93" s="1"/>
      <c r="AL93" s="1"/>
      <c r="AM93" s="1"/>
      <c r="AN93" s="1">
        <v>74726.672999997507</v>
      </c>
      <c r="AO93" s="1">
        <v>0.49</v>
      </c>
      <c r="AP93" s="1">
        <v>0</v>
      </c>
      <c r="AQ93" s="1"/>
      <c r="AR93" s="1"/>
      <c r="AS93" s="9"/>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row>
    <row r="94" spans="1:98" ht="15" customHeight="1" x14ac:dyDescent="0.25">
      <c r="A94" s="117" t="s">
        <v>3569</v>
      </c>
      <c r="B94" s="1" t="s">
        <v>239</v>
      </c>
      <c r="C94" s="1" t="s">
        <v>121</v>
      </c>
      <c r="D94" s="1" t="s">
        <v>3580</v>
      </c>
      <c r="E94" s="1" t="s">
        <v>243</v>
      </c>
      <c r="F94" s="1"/>
      <c r="G94" s="1"/>
      <c r="H94" s="1"/>
      <c r="I94" s="1"/>
      <c r="J94" s="1"/>
      <c r="K94" s="1"/>
      <c r="L94" s="1"/>
      <c r="M94" s="1"/>
      <c r="N94" s="1"/>
      <c r="O94" s="1"/>
      <c r="P94" s="1"/>
      <c r="Q94" s="1"/>
      <c r="R94" s="1"/>
      <c r="S94" s="1"/>
      <c r="T94" s="1"/>
      <c r="U94" s="1"/>
      <c r="V94" s="1"/>
      <c r="W94" s="1"/>
      <c r="X94" s="1"/>
      <c r="Y94" s="1"/>
      <c r="Z94" s="1"/>
      <c r="AA94" s="1"/>
      <c r="AB94" s="1"/>
      <c r="AC94" s="1">
        <v>81</v>
      </c>
      <c r="AD94" s="1" t="s">
        <v>114</v>
      </c>
      <c r="AE94" s="9">
        <v>118200</v>
      </c>
      <c r="AF94" s="1">
        <v>135</v>
      </c>
      <c r="AG94" s="1" t="s">
        <v>241</v>
      </c>
      <c r="AH94" s="1"/>
      <c r="AI94" s="1"/>
      <c r="AJ94" s="1"/>
      <c r="AK94" s="1"/>
      <c r="AL94" s="1"/>
      <c r="AM94" s="1"/>
      <c r="AN94" s="1">
        <v>74726.672999997507</v>
      </c>
      <c r="AO94" s="1">
        <v>0.49</v>
      </c>
      <c r="AP94" s="1">
        <v>0</v>
      </c>
      <c r="AQ94" s="1"/>
      <c r="AR94" s="1"/>
      <c r="AS94" s="9"/>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row>
    <row r="95" spans="1:98" ht="15" customHeight="1" x14ac:dyDescent="0.25">
      <c r="A95" s="117" t="s">
        <v>3569</v>
      </c>
      <c r="B95" s="1" t="s">
        <v>239</v>
      </c>
      <c r="C95" s="1" t="s">
        <v>124</v>
      </c>
      <c r="D95" s="1" t="s">
        <v>3580</v>
      </c>
      <c r="E95" s="1" t="s">
        <v>244</v>
      </c>
      <c r="F95" s="1"/>
      <c r="G95" s="1"/>
      <c r="H95" s="1"/>
      <c r="I95" s="1"/>
      <c r="J95" s="1"/>
      <c r="K95" s="1"/>
      <c r="L95" s="1"/>
      <c r="M95" s="1"/>
      <c r="N95" s="1"/>
      <c r="O95" s="1"/>
      <c r="P95" s="1"/>
      <c r="Q95" s="1"/>
      <c r="R95" s="1"/>
      <c r="S95" s="1"/>
      <c r="T95" s="1"/>
      <c r="U95" s="1"/>
      <c r="V95" s="1"/>
      <c r="W95" s="1"/>
      <c r="X95" s="1"/>
      <c r="Y95" s="1"/>
      <c r="Z95" s="1"/>
      <c r="AA95" s="1"/>
      <c r="AB95" s="1"/>
      <c r="AC95" s="1">
        <v>81</v>
      </c>
      <c r="AD95" s="1" t="s">
        <v>114</v>
      </c>
      <c r="AE95" s="9">
        <v>118200</v>
      </c>
      <c r="AF95" s="1">
        <v>135</v>
      </c>
      <c r="AG95" s="1" t="s">
        <v>241</v>
      </c>
      <c r="AH95" s="1"/>
      <c r="AI95" s="1"/>
      <c r="AJ95" s="1"/>
      <c r="AK95" s="1"/>
      <c r="AL95" s="1"/>
      <c r="AM95" s="1"/>
      <c r="AN95" s="1">
        <v>74726.672999997507</v>
      </c>
      <c r="AO95" s="1">
        <v>0.49</v>
      </c>
      <c r="AP95" s="1">
        <v>0</v>
      </c>
      <c r="AQ95" s="1"/>
      <c r="AR95" s="1"/>
      <c r="AS95" s="9"/>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row>
    <row r="96" spans="1:98" ht="15" customHeight="1" x14ac:dyDescent="0.25">
      <c r="A96" s="117" t="s">
        <v>3569</v>
      </c>
      <c r="B96" s="1" t="s">
        <v>239</v>
      </c>
      <c r="C96" s="1" t="s">
        <v>126</v>
      </c>
      <c r="D96" s="1" t="s">
        <v>3580</v>
      </c>
      <c r="E96" s="1" t="s">
        <v>245</v>
      </c>
      <c r="F96" s="1"/>
      <c r="G96" s="1"/>
      <c r="H96" s="1"/>
      <c r="I96" s="1"/>
      <c r="J96" s="1"/>
      <c r="K96" s="1"/>
      <c r="L96" s="1"/>
      <c r="M96" s="1"/>
      <c r="N96" s="1"/>
      <c r="O96" s="1"/>
      <c r="P96" s="1"/>
      <c r="Q96" s="1"/>
      <c r="R96" s="1"/>
      <c r="S96" s="1"/>
      <c r="T96" s="1"/>
      <c r="U96" s="1"/>
      <c r="V96" s="1"/>
      <c r="W96" s="1"/>
      <c r="X96" s="1"/>
      <c r="Y96" s="1"/>
      <c r="Z96" s="1"/>
      <c r="AA96" s="1"/>
      <c r="AB96" s="1"/>
      <c r="AC96" s="1">
        <v>81</v>
      </c>
      <c r="AD96" s="1" t="s">
        <v>114</v>
      </c>
      <c r="AE96" s="9">
        <v>118200</v>
      </c>
      <c r="AF96" s="1">
        <v>135</v>
      </c>
      <c r="AG96" s="1" t="s">
        <v>241</v>
      </c>
      <c r="AH96" s="1"/>
      <c r="AI96" s="1"/>
      <c r="AJ96" s="1"/>
      <c r="AK96" s="1"/>
      <c r="AL96" s="1"/>
      <c r="AM96" s="1"/>
      <c r="AN96" s="1">
        <v>74726.672999997507</v>
      </c>
      <c r="AO96" s="1">
        <v>0.49</v>
      </c>
      <c r="AP96" s="1">
        <v>0</v>
      </c>
      <c r="AQ96" s="1"/>
      <c r="AR96" s="1"/>
      <c r="AS96" s="9"/>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row>
    <row r="97" spans="1:98" ht="15" customHeight="1" x14ac:dyDescent="0.25">
      <c r="A97" s="117" t="s">
        <v>3569</v>
      </c>
      <c r="B97" s="1" t="s">
        <v>246</v>
      </c>
      <c r="C97" s="1" t="s">
        <v>111</v>
      </c>
      <c r="D97" s="1" t="s">
        <v>3581</v>
      </c>
      <c r="E97" s="1" t="s">
        <v>247</v>
      </c>
      <c r="F97" s="1"/>
      <c r="G97" s="1"/>
      <c r="H97" s="1"/>
      <c r="I97" s="1"/>
      <c r="J97" s="1"/>
      <c r="K97" s="1"/>
      <c r="L97" s="1"/>
      <c r="M97" s="1"/>
      <c r="N97" s="1"/>
      <c r="O97" s="1"/>
      <c r="P97" s="1"/>
      <c r="Q97" s="1"/>
      <c r="R97" s="1"/>
      <c r="S97" s="1"/>
      <c r="T97" s="1"/>
      <c r="U97" s="1"/>
      <c r="V97" s="1"/>
      <c r="W97" s="1"/>
      <c r="X97" s="1"/>
      <c r="Y97" s="1"/>
      <c r="Z97" s="1"/>
      <c r="AA97" s="1"/>
      <c r="AB97" s="1"/>
      <c r="AC97" s="1">
        <v>393</v>
      </c>
      <c r="AD97" s="1" t="s">
        <v>114</v>
      </c>
      <c r="AE97" s="9">
        <v>572200</v>
      </c>
      <c r="AF97" s="1">
        <v>135</v>
      </c>
      <c r="AG97" s="1" t="s">
        <v>248</v>
      </c>
      <c r="AH97" s="1"/>
      <c r="AI97" s="1"/>
      <c r="AJ97" s="1"/>
      <c r="AK97" s="1"/>
      <c r="AL97" s="1"/>
      <c r="AM97" s="1"/>
      <c r="AN97" s="1">
        <v>74726.672999997507</v>
      </c>
      <c r="AO97" s="1">
        <v>0.49</v>
      </c>
      <c r="AP97" s="1">
        <v>0</v>
      </c>
      <c r="AQ97" s="1"/>
      <c r="AR97" s="1"/>
      <c r="AS97" s="9"/>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row>
    <row r="98" spans="1:98" ht="15" customHeight="1" x14ac:dyDescent="0.25">
      <c r="A98" s="117" t="s">
        <v>3569</v>
      </c>
      <c r="B98" s="1" t="s">
        <v>246</v>
      </c>
      <c r="C98" s="1" t="s">
        <v>118</v>
      </c>
      <c r="D98" s="1" t="s">
        <v>3581</v>
      </c>
      <c r="E98" s="1" t="s">
        <v>249</v>
      </c>
      <c r="F98" s="1"/>
      <c r="G98" s="1"/>
      <c r="H98" s="1"/>
      <c r="I98" s="1"/>
      <c r="J98" s="1"/>
      <c r="K98" s="1"/>
      <c r="L98" s="1"/>
      <c r="M98" s="1"/>
      <c r="N98" s="1"/>
      <c r="O98" s="1"/>
      <c r="P98" s="1"/>
      <c r="Q98" s="1"/>
      <c r="R98" s="1"/>
      <c r="S98" s="1"/>
      <c r="T98" s="1"/>
      <c r="U98" s="1"/>
      <c r="V98" s="1"/>
      <c r="W98" s="1"/>
      <c r="X98" s="1"/>
      <c r="Y98" s="1"/>
      <c r="Z98" s="1"/>
      <c r="AA98" s="1"/>
      <c r="AB98" s="1"/>
      <c r="AC98" s="1">
        <v>393</v>
      </c>
      <c r="AD98" s="1" t="s">
        <v>114</v>
      </c>
      <c r="AE98" s="9">
        <v>572200</v>
      </c>
      <c r="AF98" s="1">
        <v>135</v>
      </c>
      <c r="AG98" s="1" t="s">
        <v>248</v>
      </c>
      <c r="AH98" s="1"/>
      <c r="AI98" s="1"/>
      <c r="AJ98" s="1"/>
      <c r="AK98" s="1"/>
      <c r="AL98" s="1"/>
      <c r="AM98" s="1"/>
      <c r="AN98" s="1">
        <v>74726.672999997507</v>
      </c>
      <c r="AO98" s="1">
        <v>0.49</v>
      </c>
      <c r="AP98" s="1">
        <v>0</v>
      </c>
      <c r="AQ98" s="1"/>
      <c r="AR98" s="1"/>
      <c r="AS98" s="9"/>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row>
    <row r="99" spans="1:98" ht="15" customHeight="1" x14ac:dyDescent="0.25">
      <c r="A99" s="117" t="s">
        <v>3569</v>
      </c>
      <c r="B99" s="1" t="s">
        <v>246</v>
      </c>
      <c r="C99" s="1" t="s">
        <v>121</v>
      </c>
      <c r="D99" s="1" t="s">
        <v>3581</v>
      </c>
      <c r="E99" s="1" t="s">
        <v>250</v>
      </c>
      <c r="F99" s="1"/>
      <c r="G99" s="1"/>
      <c r="H99" s="1"/>
      <c r="I99" s="1"/>
      <c r="J99" s="1"/>
      <c r="K99" s="1"/>
      <c r="L99" s="1"/>
      <c r="M99" s="1"/>
      <c r="N99" s="1"/>
      <c r="O99" s="1"/>
      <c r="P99" s="1"/>
      <c r="Q99" s="1"/>
      <c r="R99" s="1"/>
      <c r="S99" s="1"/>
      <c r="T99" s="1"/>
      <c r="U99" s="1"/>
      <c r="V99" s="1"/>
      <c r="W99" s="1"/>
      <c r="X99" s="1"/>
      <c r="Y99" s="1"/>
      <c r="Z99" s="1"/>
      <c r="AA99" s="1"/>
      <c r="AB99" s="1"/>
      <c r="AC99" s="1">
        <v>393</v>
      </c>
      <c r="AD99" s="1" t="s">
        <v>114</v>
      </c>
      <c r="AE99" s="9">
        <v>572200</v>
      </c>
      <c r="AF99" s="1">
        <v>135</v>
      </c>
      <c r="AG99" s="1" t="s">
        <v>248</v>
      </c>
      <c r="AH99" s="1"/>
      <c r="AI99" s="1"/>
      <c r="AJ99" s="1"/>
      <c r="AK99" s="1"/>
      <c r="AL99" s="1"/>
      <c r="AM99" s="1"/>
      <c r="AN99" s="1">
        <v>74726.672999997507</v>
      </c>
      <c r="AO99" s="1">
        <v>0.49</v>
      </c>
      <c r="AP99" s="1">
        <v>0</v>
      </c>
      <c r="AQ99" s="1"/>
      <c r="AR99" s="1"/>
      <c r="AS99" s="9"/>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row>
    <row r="100" spans="1:98" ht="15" customHeight="1" x14ac:dyDescent="0.25">
      <c r="A100" s="117" t="s">
        <v>3569</v>
      </c>
      <c r="B100" s="1" t="s">
        <v>246</v>
      </c>
      <c r="C100" s="1" t="s">
        <v>251</v>
      </c>
      <c r="D100" s="1" t="s">
        <v>3581</v>
      </c>
      <c r="E100" s="1" t="s">
        <v>252</v>
      </c>
      <c r="F100" s="1"/>
      <c r="G100" s="1"/>
      <c r="H100" s="1"/>
      <c r="I100" s="1"/>
      <c r="J100" s="1"/>
      <c r="K100" s="1"/>
      <c r="L100" s="1"/>
      <c r="M100" s="1"/>
      <c r="N100" s="1"/>
      <c r="O100" s="1"/>
      <c r="P100" s="1"/>
      <c r="Q100" s="1"/>
      <c r="R100" s="1"/>
      <c r="S100" s="1"/>
      <c r="T100" s="1"/>
      <c r="U100" s="1"/>
      <c r="V100" s="1"/>
      <c r="W100" s="1"/>
      <c r="X100" s="1"/>
      <c r="Y100" s="1"/>
      <c r="Z100" s="1"/>
      <c r="AA100" s="1"/>
      <c r="AB100" s="1"/>
      <c r="AC100" s="1">
        <v>393</v>
      </c>
      <c r="AD100" s="1" t="s">
        <v>114</v>
      </c>
      <c r="AE100" s="9">
        <v>572200</v>
      </c>
      <c r="AF100" s="1">
        <v>135</v>
      </c>
      <c r="AG100" s="1" t="s">
        <v>248</v>
      </c>
      <c r="AH100" s="1"/>
      <c r="AI100" s="1"/>
      <c r="AJ100" s="1"/>
      <c r="AK100" s="1"/>
      <c r="AL100" s="1"/>
      <c r="AM100" s="1"/>
      <c r="AN100" s="1">
        <v>74726.672999997507</v>
      </c>
      <c r="AO100" s="1">
        <v>0.49</v>
      </c>
      <c r="AP100" s="1">
        <v>0</v>
      </c>
      <c r="AQ100" s="1"/>
      <c r="AR100" s="1"/>
      <c r="AS100" s="9"/>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row>
    <row r="101" spans="1:98" ht="15" customHeight="1" x14ac:dyDescent="0.25">
      <c r="A101" s="117" t="s">
        <v>3569</v>
      </c>
      <c r="B101" s="1" t="s">
        <v>246</v>
      </c>
      <c r="C101" s="1" t="s">
        <v>124</v>
      </c>
      <c r="D101" s="1" t="s">
        <v>3581</v>
      </c>
      <c r="E101" s="1" t="s">
        <v>253</v>
      </c>
      <c r="F101" s="1"/>
      <c r="G101" s="1"/>
      <c r="H101" s="1"/>
      <c r="I101" s="1"/>
      <c r="J101" s="1"/>
      <c r="K101" s="1"/>
      <c r="L101" s="1"/>
      <c r="M101" s="1"/>
      <c r="N101" s="1"/>
      <c r="O101" s="1"/>
      <c r="P101" s="1"/>
      <c r="Q101" s="1"/>
      <c r="R101" s="1"/>
      <c r="S101" s="1"/>
      <c r="T101" s="1"/>
      <c r="U101" s="1"/>
      <c r="V101" s="1"/>
      <c r="W101" s="1"/>
      <c r="X101" s="1"/>
      <c r="Y101" s="1"/>
      <c r="Z101" s="1"/>
      <c r="AA101" s="1"/>
      <c r="AB101" s="1"/>
      <c r="AC101" s="1">
        <v>393</v>
      </c>
      <c r="AD101" s="1" t="s">
        <v>114</v>
      </c>
      <c r="AE101" s="9">
        <v>572200</v>
      </c>
      <c r="AF101" s="1">
        <v>135</v>
      </c>
      <c r="AG101" s="1" t="s">
        <v>248</v>
      </c>
      <c r="AH101" s="1"/>
      <c r="AI101" s="1"/>
      <c r="AJ101" s="1"/>
      <c r="AK101" s="1"/>
      <c r="AL101" s="1"/>
      <c r="AM101" s="1"/>
      <c r="AN101" s="1">
        <v>74726.672999997507</v>
      </c>
      <c r="AO101" s="1">
        <v>0.49</v>
      </c>
      <c r="AP101" s="1">
        <v>0</v>
      </c>
      <c r="AQ101" s="1"/>
      <c r="AR101" s="1"/>
      <c r="AS101" s="9"/>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row>
    <row r="102" spans="1:98" ht="15" customHeight="1" x14ac:dyDescent="0.25">
      <c r="A102" s="117" t="s">
        <v>3569</v>
      </c>
      <c r="B102" s="1" t="s">
        <v>246</v>
      </c>
      <c r="C102" s="1" t="s">
        <v>126</v>
      </c>
      <c r="D102" s="1" t="s">
        <v>3581</v>
      </c>
      <c r="E102" s="1" t="s">
        <v>254</v>
      </c>
      <c r="F102" s="1"/>
      <c r="G102" s="1"/>
      <c r="H102" s="1"/>
      <c r="I102" s="1"/>
      <c r="J102" s="1"/>
      <c r="K102" s="1"/>
      <c r="L102" s="1"/>
      <c r="M102" s="1"/>
      <c r="N102" s="1"/>
      <c r="O102" s="1"/>
      <c r="P102" s="1"/>
      <c r="Q102" s="1"/>
      <c r="R102" s="1"/>
      <c r="S102" s="1"/>
      <c r="T102" s="1"/>
      <c r="U102" s="1"/>
      <c r="V102" s="1"/>
      <c r="W102" s="1"/>
      <c r="X102" s="1"/>
      <c r="Y102" s="1"/>
      <c r="Z102" s="1"/>
      <c r="AA102" s="1"/>
      <c r="AB102" s="1"/>
      <c r="AC102" s="1">
        <v>393</v>
      </c>
      <c r="AD102" s="1" t="s">
        <v>114</v>
      </c>
      <c r="AE102" s="9">
        <v>572200</v>
      </c>
      <c r="AF102" s="1">
        <v>135</v>
      </c>
      <c r="AG102" s="1" t="s">
        <v>248</v>
      </c>
      <c r="AH102" s="1"/>
      <c r="AI102" s="1"/>
      <c r="AJ102" s="1"/>
      <c r="AK102" s="1"/>
      <c r="AL102" s="1"/>
      <c r="AM102" s="1"/>
      <c r="AN102" s="1">
        <v>74726.672999997507</v>
      </c>
      <c r="AO102" s="1">
        <v>0.49</v>
      </c>
      <c r="AP102" s="1">
        <v>0</v>
      </c>
      <c r="AQ102" s="1"/>
      <c r="AR102" s="1"/>
      <c r="AS102" s="9"/>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row>
    <row r="103" spans="1:98" ht="15" customHeight="1" x14ac:dyDescent="0.25">
      <c r="A103" s="117" t="s">
        <v>3569</v>
      </c>
      <c r="B103" s="1" t="s">
        <v>246</v>
      </c>
      <c r="C103" s="1" t="s">
        <v>136</v>
      </c>
      <c r="D103" s="1" t="s">
        <v>3581</v>
      </c>
      <c r="E103" s="1" t="s">
        <v>255</v>
      </c>
      <c r="F103" s="1"/>
      <c r="G103" s="1"/>
      <c r="H103" s="1"/>
      <c r="I103" s="1"/>
      <c r="J103" s="1"/>
      <c r="K103" s="1"/>
      <c r="L103" s="1"/>
      <c r="M103" s="1"/>
      <c r="N103" s="1"/>
      <c r="O103" s="1"/>
      <c r="P103" s="1"/>
      <c r="Q103" s="1"/>
      <c r="R103" s="1"/>
      <c r="S103" s="1"/>
      <c r="T103" s="1"/>
      <c r="U103" s="1"/>
      <c r="V103" s="1"/>
      <c r="W103" s="1"/>
      <c r="X103" s="1"/>
      <c r="Y103" s="1"/>
      <c r="Z103" s="1"/>
      <c r="AA103" s="1"/>
      <c r="AB103" s="1"/>
      <c r="AC103" s="1">
        <v>393</v>
      </c>
      <c r="AD103" s="1" t="s">
        <v>114</v>
      </c>
      <c r="AE103" s="9">
        <v>572200</v>
      </c>
      <c r="AF103" s="1">
        <v>135</v>
      </c>
      <c r="AG103" s="1" t="s">
        <v>248</v>
      </c>
      <c r="AH103" s="1"/>
      <c r="AI103" s="1"/>
      <c r="AJ103" s="1"/>
      <c r="AK103" s="1"/>
      <c r="AL103" s="1"/>
      <c r="AM103" s="1"/>
      <c r="AN103" s="1">
        <v>74726.672999997507</v>
      </c>
      <c r="AO103" s="1">
        <v>0.49</v>
      </c>
      <c r="AP103" s="1">
        <v>0</v>
      </c>
      <c r="AQ103" s="1"/>
      <c r="AR103" s="1"/>
      <c r="AS103" s="9"/>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row>
    <row r="104" spans="1:98" ht="15" customHeight="1" x14ac:dyDescent="0.25">
      <c r="A104" s="117" t="s">
        <v>3569</v>
      </c>
      <c r="B104" s="1" t="s">
        <v>246</v>
      </c>
      <c r="C104" s="1" t="s">
        <v>138</v>
      </c>
      <c r="D104" s="1" t="s">
        <v>3581</v>
      </c>
      <c r="E104" s="1" t="s">
        <v>256</v>
      </c>
      <c r="F104" s="1"/>
      <c r="G104" s="1"/>
      <c r="H104" s="1"/>
      <c r="I104" s="1"/>
      <c r="J104" s="1"/>
      <c r="K104" s="1"/>
      <c r="L104" s="1"/>
      <c r="M104" s="1"/>
      <c r="N104" s="1"/>
      <c r="O104" s="1"/>
      <c r="P104" s="1"/>
      <c r="Q104" s="1"/>
      <c r="R104" s="1"/>
      <c r="S104" s="1"/>
      <c r="T104" s="1"/>
      <c r="U104" s="1"/>
      <c r="V104" s="1"/>
      <c r="W104" s="1"/>
      <c r="X104" s="1"/>
      <c r="Y104" s="1"/>
      <c r="Z104" s="1"/>
      <c r="AA104" s="1"/>
      <c r="AB104" s="1"/>
      <c r="AC104" s="1">
        <v>393</v>
      </c>
      <c r="AD104" s="1" t="s">
        <v>114</v>
      </c>
      <c r="AE104" s="9">
        <v>572200</v>
      </c>
      <c r="AF104" s="1">
        <v>135</v>
      </c>
      <c r="AG104" s="1" t="s">
        <v>248</v>
      </c>
      <c r="AH104" s="1"/>
      <c r="AI104" s="1"/>
      <c r="AJ104" s="1"/>
      <c r="AK104" s="1"/>
      <c r="AL104" s="1"/>
      <c r="AM104" s="1"/>
      <c r="AN104" s="1">
        <v>74726.672999997507</v>
      </c>
      <c r="AO104" s="1">
        <v>0.49</v>
      </c>
      <c r="AP104" s="1">
        <v>0</v>
      </c>
      <c r="AQ104" s="1"/>
      <c r="AR104" s="1"/>
      <c r="AS104" s="9"/>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row>
    <row r="105" spans="1:98" ht="15" customHeight="1" x14ac:dyDescent="0.25">
      <c r="A105" s="117" t="s">
        <v>3569</v>
      </c>
      <c r="B105" s="1" t="s">
        <v>246</v>
      </c>
      <c r="C105" s="1" t="s">
        <v>140</v>
      </c>
      <c r="D105" s="1" t="s">
        <v>3581</v>
      </c>
      <c r="E105" s="1" t="s">
        <v>257</v>
      </c>
      <c r="F105" s="1"/>
      <c r="G105" s="1"/>
      <c r="H105" s="1"/>
      <c r="I105" s="1"/>
      <c r="J105" s="1"/>
      <c r="K105" s="1"/>
      <c r="L105" s="1"/>
      <c r="M105" s="1"/>
      <c r="N105" s="1"/>
      <c r="O105" s="1"/>
      <c r="P105" s="1"/>
      <c r="Q105" s="1"/>
      <c r="R105" s="1"/>
      <c r="S105" s="1"/>
      <c r="T105" s="1"/>
      <c r="U105" s="1"/>
      <c r="V105" s="1"/>
      <c r="W105" s="1"/>
      <c r="X105" s="1"/>
      <c r="Y105" s="1"/>
      <c r="Z105" s="1"/>
      <c r="AA105" s="1"/>
      <c r="AB105" s="1"/>
      <c r="AC105" s="1">
        <v>393</v>
      </c>
      <c r="AD105" s="1" t="s">
        <v>114</v>
      </c>
      <c r="AE105" s="9">
        <v>572200</v>
      </c>
      <c r="AF105" s="1">
        <v>135</v>
      </c>
      <c r="AG105" s="1" t="s">
        <v>248</v>
      </c>
      <c r="AH105" s="1"/>
      <c r="AI105" s="1"/>
      <c r="AJ105" s="1"/>
      <c r="AK105" s="1"/>
      <c r="AL105" s="1"/>
      <c r="AM105" s="1"/>
      <c r="AN105" s="1">
        <v>74726.672999997507</v>
      </c>
      <c r="AO105" s="1">
        <v>0.49</v>
      </c>
      <c r="AP105" s="1">
        <v>0</v>
      </c>
      <c r="AQ105" s="1"/>
      <c r="AR105" s="1"/>
      <c r="AS105" s="9"/>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row>
    <row r="106" spans="1:98" ht="15" customHeight="1" x14ac:dyDescent="0.25">
      <c r="A106" s="117" t="s">
        <v>3569</v>
      </c>
      <c r="B106" s="1" t="s">
        <v>246</v>
      </c>
      <c r="C106" s="1" t="s">
        <v>142</v>
      </c>
      <c r="D106" s="1" t="s">
        <v>3581</v>
      </c>
      <c r="E106" s="1" t="s">
        <v>258</v>
      </c>
      <c r="F106" s="1"/>
      <c r="G106" s="1"/>
      <c r="H106" s="1"/>
      <c r="I106" s="1"/>
      <c r="J106" s="1"/>
      <c r="K106" s="1"/>
      <c r="L106" s="1"/>
      <c r="M106" s="1"/>
      <c r="N106" s="1"/>
      <c r="O106" s="1"/>
      <c r="P106" s="1"/>
      <c r="Q106" s="1"/>
      <c r="R106" s="1"/>
      <c r="S106" s="1"/>
      <c r="T106" s="1"/>
      <c r="U106" s="1"/>
      <c r="V106" s="1"/>
      <c r="W106" s="1"/>
      <c r="X106" s="1"/>
      <c r="Y106" s="1"/>
      <c r="Z106" s="1"/>
      <c r="AA106" s="1"/>
      <c r="AB106" s="1"/>
      <c r="AC106" s="1">
        <v>393</v>
      </c>
      <c r="AD106" s="1" t="s">
        <v>114</v>
      </c>
      <c r="AE106" s="9">
        <v>572200</v>
      </c>
      <c r="AF106" s="1">
        <v>135</v>
      </c>
      <c r="AG106" s="1" t="s">
        <v>248</v>
      </c>
      <c r="AH106" s="1"/>
      <c r="AI106" s="1"/>
      <c r="AJ106" s="1"/>
      <c r="AK106" s="1"/>
      <c r="AL106" s="1"/>
      <c r="AM106" s="1"/>
      <c r="AN106" s="1">
        <v>74726.672999997507</v>
      </c>
      <c r="AO106" s="1">
        <v>0.49</v>
      </c>
      <c r="AP106" s="1">
        <v>0</v>
      </c>
      <c r="AQ106" s="1"/>
      <c r="AR106" s="1"/>
      <c r="AS106" s="9"/>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row>
    <row r="107" spans="1:98" ht="15" customHeight="1" x14ac:dyDescent="0.25">
      <c r="A107" s="117" t="s">
        <v>3569</v>
      </c>
      <c r="B107" s="1" t="s">
        <v>259</v>
      </c>
      <c r="C107" s="1" t="s">
        <v>111</v>
      </c>
      <c r="D107" s="1" t="s">
        <v>3582</v>
      </c>
      <c r="E107" s="1" t="s">
        <v>260</v>
      </c>
      <c r="F107" s="1"/>
      <c r="G107" s="1"/>
      <c r="H107" s="1"/>
      <c r="I107" s="1"/>
      <c r="J107" s="1"/>
      <c r="K107" s="1"/>
      <c r="L107" s="1"/>
      <c r="M107" s="1"/>
      <c r="N107" s="1"/>
      <c r="O107" s="1"/>
      <c r="P107" s="1"/>
      <c r="Q107" s="1"/>
      <c r="R107" s="1"/>
      <c r="S107" s="1"/>
      <c r="T107" s="1"/>
      <c r="U107" s="1"/>
      <c r="V107" s="1"/>
      <c r="W107" s="1"/>
      <c r="X107" s="1"/>
      <c r="Y107" s="1"/>
      <c r="Z107" s="1"/>
      <c r="AA107" s="1"/>
      <c r="AB107" s="1"/>
      <c r="AC107" s="1">
        <v>100</v>
      </c>
      <c r="AD107" s="1" t="s">
        <v>114</v>
      </c>
      <c r="AE107" s="9">
        <v>145800</v>
      </c>
      <c r="AF107" s="1">
        <v>135</v>
      </c>
      <c r="AG107" s="1" t="s">
        <v>261</v>
      </c>
      <c r="AH107" s="1"/>
      <c r="AI107" s="1"/>
      <c r="AJ107" s="1"/>
      <c r="AK107" s="1"/>
      <c r="AL107" s="1"/>
      <c r="AM107" s="1"/>
      <c r="AN107" s="1">
        <v>74726.672999997507</v>
      </c>
      <c r="AO107" s="1">
        <v>0.49</v>
      </c>
      <c r="AP107" s="1">
        <v>0</v>
      </c>
      <c r="AQ107" s="1"/>
      <c r="AR107" s="1"/>
      <c r="AS107" s="9"/>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row>
    <row r="108" spans="1:98" ht="15" customHeight="1" x14ac:dyDescent="0.25">
      <c r="A108" s="117" t="s">
        <v>3569</v>
      </c>
      <c r="B108" s="1" t="s">
        <v>259</v>
      </c>
      <c r="C108" s="1" t="s">
        <v>118</v>
      </c>
      <c r="D108" s="1" t="s">
        <v>3582</v>
      </c>
      <c r="E108" s="1" t="s">
        <v>262</v>
      </c>
      <c r="F108" s="1"/>
      <c r="G108" s="1"/>
      <c r="H108" s="1"/>
      <c r="I108" s="1"/>
      <c r="J108" s="1"/>
      <c r="K108" s="1"/>
      <c r="L108" s="1"/>
      <c r="M108" s="1"/>
      <c r="N108" s="1"/>
      <c r="O108" s="1"/>
      <c r="P108" s="1"/>
      <c r="Q108" s="1"/>
      <c r="R108" s="1"/>
      <c r="S108" s="1"/>
      <c r="T108" s="1"/>
      <c r="U108" s="1"/>
      <c r="V108" s="1"/>
      <c r="W108" s="1"/>
      <c r="X108" s="1"/>
      <c r="Y108" s="1"/>
      <c r="Z108" s="1"/>
      <c r="AA108" s="1"/>
      <c r="AB108" s="1"/>
      <c r="AC108" s="1">
        <v>100</v>
      </c>
      <c r="AD108" s="1" t="s">
        <v>114</v>
      </c>
      <c r="AE108" s="9">
        <v>145800</v>
      </c>
      <c r="AF108" s="1">
        <v>135</v>
      </c>
      <c r="AG108" s="1" t="s">
        <v>261</v>
      </c>
      <c r="AH108" s="1"/>
      <c r="AI108" s="1"/>
      <c r="AJ108" s="1"/>
      <c r="AK108" s="1"/>
      <c r="AL108" s="1"/>
      <c r="AM108" s="1"/>
      <c r="AN108" s="1">
        <v>74726.672999997507</v>
      </c>
      <c r="AO108" s="1">
        <v>0.49</v>
      </c>
      <c r="AP108" s="1">
        <v>0</v>
      </c>
      <c r="AQ108" s="1"/>
      <c r="AR108" s="1"/>
      <c r="AS108" s="9"/>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row>
    <row r="109" spans="1:98" ht="15" customHeight="1" x14ac:dyDescent="0.25">
      <c r="A109" s="117" t="s">
        <v>3569</v>
      </c>
      <c r="B109" s="1" t="s">
        <v>259</v>
      </c>
      <c r="C109" s="1" t="s">
        <v>121</v>
      </c>
      <c r="D109" s="1" t="s">
        <v>3582</v>
      </c>
      <c r="E109" s="1" t="s">
        <v>263</v>
      </c>
      <c r="F109" s="1"/>
      <c r="G109" s="1"/>
      <c r="H109" s="1"/>
      <c r="I109" s="1"/>
      <c r="J109" s="1"/>
      <c r="K109" s="1"/>
      <c r="L109" s="1"/>
      <c r="M109" s="1"/>
      <c r="N109" s="1"/>
      <c r="O109" s="1"/>
      <c r="P109" s="1"/>
      <c r="Q109" s="1"/>
      <c r="R109" s="1"/>
      <c r="S109" s="1"/>
      <c r="T109" s="1"/>
      <c r="U109" s="1"/>
      <c r="V109" s="1"/>
      <c r="W109" s="1"/>
      <c r="X109" s="1"/>
      <c r="Y109" s="1"/>
      <c r="Z109" s="1"/>
      <c r="AA109" s="1"/>
      <c r="AB109" s="1"/>
      <c r="AC109" s="1">
        <v>100</v>
      </c>
      <c r="AD109" s="1" t="s">
        <v>114</v>
      </c>
      <c r="AE109" s="9">
        <v>145800</v>
      </c>
      <c r="AF109" s="1">
        <v>135</v>
      </c>
      <c r="AG109" s="1" t="s">
        <v>261</v>
      </c>
      <c r="AH109" s="1"/>
      <c r="AI109" s="1"/>
      <c r="AJ109" s="1"/>
      <c r="AK109" s="1"/>
      <c r="AL109" s="1"/>
      <c r="AM109" s="1"/>
      <c r="AN109" s="1">
        <v>74726.672999997507</v>
      </c>
      <c r="AO109" s="1">
        <v>0.49</v>
      </c>
      <c r="AP109" s="1">
        <v>0</v>
      </c>
      <c r="AQ109" s="1"/>
      <c r="AR109" s="1"/>
      <c r="AS109" s="9"/>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row>
    <row r="110" spans="1:98" ht="15" customHeight="1" x14ac:dyDescent="0.25">
      <c r="A110" s="117" t="s">
        <v>3569</v>
      </c>
      <c r="B110" s="1" t="s">
        <v>259</v>
      </c>
      <c r="C110" s="1" t="s">
        <v>124</v>
      </c>
      <c r="D110" s="1" t="s">
        <v>3582</v>
      </c>
      <c r="E110" s="1" t="s">
        <v>264</v>
      </c>
      <c r="F110" s="1"/>
      <c r="G110" s="1"/>
      <c r="H110" s="1"/>
      <c r="I110" s="1"/>
      <c r="J110" s="1"/>
      <c r="K110" s="1"/>
      <c r="L110" s="1"/>
      <c r="M110" s="1"/>
      <c r="N110" s="1"/>
      <c r="O110" s="1"/>
      <c r="P110" s="1"/>
      <c r="Q110" s="1"/>
      <c r="R110" s="1"/>
      <c r="S110" s="1"/>
      <c r="T110" s="1"/>
      <c r="U110" s="1"/>
      <c r="V110" s="1"/>
      <c r="W110" s="1"/>
      <c r="X110" s="1"/>
      <c r="Y110" s="1"/>
      <c r="Z110" s="1"/>
      <c r="AA110" s="1"/>
      <c r="AB110" s="1"/>
      <c r="AC110" s="1">
        <v>100</v>
      </c>
      <c r="AD110" s="1" t="s">
        <v>114</v>
      </c>
      <c r="AE110" s="9">
        <v>145800</v>
      </c>
      <c r="AF110" s="1">
        <v>135</v>
      </c>
      <c r="AG110" s="1" t="s">
        <v>261</v>
      </c>
      <c r="AH110" s="1"/>
      <c r="AI110" s="1"/>
      <c r="AJ110" s="1"/>
      <c r="AK110" s="1"/>
      <c r="AL110" s="1"/>
      <c r="AM110" s="1"/>
      <c r="AN110" s="1">
        <v>74726.672999997507</v>
      </c>
      <c r="AO110" s="1">
        <v>0.49</v>
      </c>
      <c r="AP110" s="1">
        <v>0</v>
      </c>
      <c r="AQ110" s="1"/>
      <c r="AR110" s="1"/>
      <c r="AS110" s="9"/>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row>
    <row r="111" spans="1:98" ht="15" customHeight="1" x14ac:dyDescent="0.25">
      <c r="A111" s="117" t="s">
        <v>3569</v>
      </c>
      <c r="B111" s="1" t="s">
        <v>259</v>
      </c>
      <c r="C111" s="1" t="s">
        <v>126</v>
      </c>
      <c r="D111" s="1" t="s">
        <v>3582</v>
      </c>
      <c r="E111" s="1" t="s">
        <v>265</v>
      </c>
      <c r="F111" s="1"/>
      <c r="G111" s="1"/>
      <c r="H111" s="1"/>
      <c r="I111" s="1"/>
      <c r="J111" s="1"/>
      <c r="K111" s="1"/>
      <c r="L111" s="1"/>
      <c r="M111" s="1"/>
      <c r="N111" s="1"/>
      <c r="O111" s="1"/>
      <c r="P111" s="1"/>
      <c r="Q111" s="1"/>
      <c r="R111" s="1"/>
      <c r="S111" s="1"/>
      <c r="T111" s="1"/>
      <c r="U111" s="1"/>
      <c r="V111" s="1"/>
      <c r="W111" s="1"/>
      <c r="X111" s="1"/>
      <c r="Y111" s="1"/>
      <c r="Z111" s="1"/>
      <c r="AA111" s="1"/>
      <c r="AB111" s="1"/>
      <c r="AC111" s="1">
        <v>100</v>
      </c>
      <c r="AD111" s="1" t="s">
        <v>114</v>
      </c>
      <c r="AE111" s="9">
        <v>145800</v>
      </c>
      <c r="AF111" s="1">
        <v>135</v>
      </c>
      <c r="AG111" s="1" t="s">
        <v>261</v>
      </c>
      <c r="AH111" s="1"/>
      <c r="AI111" s="1"/>
      <c r="AJ111" s="1"/>
      <c r="AK111" s="1"/>
      <c r="AL111" s="1"/>
      <c r="AM111" s="1"/>
      <c r="AN111" s="1">
        <v>74726.672999997507</v>
      </c>
      <c r="AO111" s="1">
        <v>0.49</v>
      </c>
      <c r="AP111" s="1">
        <v>0</v>
      </c>
      <c r="AQ111" s="1"/>
      <c r="AR111" s="1"/>
      <c r="AS111" s="9"/>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row>
    <row r="112" spans="1:98" ht="15" customHeight="1" x14ac:dyDescent="0.25">
      <c r="A112" s="117" t="s">
        <v>3569</v>
      </c>
      <c r="B112" s="1" t="s">
        <v>259</v>
      </c>
      <c r="C112" s="1" t="s">
        <v>136</v>
      </c>
      <c r="D112" s="1" t="s">
        <v>3582</v>
      </c>
      <c r="E112" s="1" t="s">
        <v>266</v>
      </c>
      <c r="F112" s="1"/>
      <c r="G112" s="1"/>
      <c r="H112" s="1"/>
      <c r="I112" s="1"/>
      <c r="J112" s="1"/>
      <c r="K112" s="1"/>
      <c r="L112" s="1"/>
      <c r="M112" s="1"/>
      <c r="N112" s="1"/>
      <c r="O112" s="1"/>
      <c r="P112" s="1"/>
      <c r="Q112" s="1"/>
      <c r="R112" s="1"/>
      <c r="S112" s="1"/>
      <c r="T112" s="1"/>
      <c r="U112" s="1"/>
      <c r="V112" s="1"/>
      <c r="W112" s="1"/>
      <c r="X112" s="1"/>
      <c r="Y112" s="1"/>
      <c r="Z112" s="1"/>
      <c r="AA112" s="1"/>
      <c r="AB112" s="1"/>
      <c r="AC112" s="1">
        <v>100</v>
      </c>
      <c r="AD112" s="1" t="s">
        <v>114</v>
      </c>
      <c r="AE112" s="9">
        <v>145800</v>
      </c>
      <c r="AF112" s="1">
        <v>135</v>
      </c>
      <c r="AG112" s="1" t="s">
        <v>261</v>
      </c>
      <c r="AH112" s="1"/>
      <c r="AI112" s="1"/>
      <c r="AJ112" s="1"/>
      <c r="AK112" s="1"/>
      <c r="AL112" s="1"/>
      <c r="AM112" s="1"/>
      <c r="AN112" s="1">
        <v>74726.672999997507</v>
      </c>
      <c r="AO112" s="1">
        <v>0.49</v>
      </c>
      <c r="AP112" s="1">
        <v>0</v>
      </c>
      <c r="AQ112" s="1"/>
      <c r="AR112" s="1"/>
      <c r="AS112" s="9"/>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row>
    <row r="113" spans="1:98" ht="15" customHeight="1" x14ac:dyDescent="0.25">
      <c r="A113" s="117" t="s">
        <v>3569</v>
      </c>
      <c r="B113" s="1" t="s">
        <v>259</v>
      </c>
      <c r="C113" s="1" t="s">
        <v>138</v>
      </c>
      <c r="D113" s="1" t="s">
        <v>3582</v>
      </c>
      <c r="E113" s="1" t="s">
        <v>267</v>
      </c>
      <c r="F113" s="1"/>
      <c r="G113" s="1"/>
      <c r="H113" s="1"/>
      <c r="I113" s="1"/>
      <c r="J113" s="1"/>
      <c r="K113" s="1"/>
      <c r="L113" s="1"/>
      <c r="M113" s="1"/>
      <c r="N113" s="1"/>
      <c r="O113" s="1"/>
      <c r="P113" s="1"/>
      <c r="Q113" s="1"/>
      <c r="R113" s="1"/>
      <c r="S113" s="1"/>
      <c r="T113" s="1"/>
      <c r="U113" s="1"/>
      <c r="V113" s="1"/>
      <c r="W113" s="1"/>
      <c r="X113" s="1"/>
      <c r="Y113" s="1"/>
      <c r="Z113" s="1"/>
      <c r="AA113" s="1"/>
      <c r="AB113" s="1"/>
      <c r="AC113" s="1">
        <v>100</v>
      </c>
      <c r="AD113" s="1" t="s">
        <v>114</v>
      </c>
      <c r="AE113" s="9">
        <v>145800</v>
      </c>
      <c r="AF113" s="1">
        <v>135</v>
      </c>
      <c r="AG113" s="1" t="s">
        <v>261</v>
      </c>
      <c r="AH113" s="1"/>
      <c r="AI113" s="1"/>
      <c r="AJ113" s="1"/>
      <c r="AK113" s="1"/>
      <c r="AL113" s="1"/>
      <c r="AM113" s="1"/>
      <c r="AN113" s="1">
        <v>74726.672999997507</v>
      </c>
      <c r="AO113" s="1">
        <v>0.49</v>
      </c>
      <c r="AP113" s="1">
        <v>0</v>
      </c>
      <c r="AQ113" s="1"/>
      <c r="AR113" s="1"/>
      <c r="AS113" s="9"/>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row>
    <row r="114" spans="1:98" ht="15" customHeight="1" x14ac:dyDescent="0.25">
      <c r="A114" s="117" t="s">
        <v>3569</v>
      </c>
      <c r="B114" s="1" t="s">
        <v>259</v>
      </c>
      <c r="C114" s="1" t="s">
        <v>140</v>
      </c>
      <c r="D114" s="1" t="s">
        <v>3582</v>
      </c>
      <c r="E114" s="1" t="s">
        <v>268</v>
      </c>
      <c r="F114" s="1"/>
      <c r="G114" s="1"/>
      <c r="H114" s="1"/>
      <c r="I114" s="1"/>
      <c r="J114" s="1"/>
      <c r="K114" s="1"/>
      <c r="L114" s="1"/>
      <c r="M114" s="1"/>
      <c r="N114" s="1"/>
      <c r="O114" s="1"/>
      <c r="P114" s="1"/>
      <c r="Q114" s="1"/>
      <c r="R114" s="1"/>
      <c r="S114" s="1"/>
      <c r="T114" s="1"/>
      <c r="U114" s="1"/>
      <c r="V114" s="1"/>
      <c r="W114" s="1"/>
      <c r="X114" s="1"/>
      <c r="Y114" s="1"/>
      <c r="Z114" s="1"/>
      <c r="AA114" s="1"/>
      <c r="AB114" s="1"/>
      <c r="AC114" s="1">
        <v>100</v>
      </c>
      <c r="AD114" s="1" t="s">
        <v>114</v>
      </c>
      <c r="AE114" s="9">
        <v>145800</v>
      </c>
      <c r="AF114" s="1">
        <v>135</v>
      </c>
      <c r="AG114" s="1" t="s">
        <v>261</v>
      </c>
      <c r="AH114" s="1"/>
      <c r="AI114" s="1"/>
      <c r="AJ114" s="1"/>
      <c r="AK114" s="1"/>
      <c r="AL114" s="1"/>
      <c r="AM114" s="1"/>
      <c r="AN114" s="1">
        <v>74726.672999997507</v>
      </c>
      <c r="AO114" s="1">
        <v>0.49</v>
      </c>
      <c r="AP114" s="1">
        <v>0</v>
      </c>
      <c r="AQ114" s="1"/>
      <c r="AR114" s="1"/>
      <c r="AS114" s="9"/>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row>
    <row r="115" spans="1:98" ht="15" customHeight="1" x14ac:dyDescent="0.25">
      <c r="A115" s="117" t="s">
        <v>3569</v>
      </c>
      <c r="B115" s="1" t="s">
        <v>259</v>
      </c>
      <c r="C115" s="1" t="s">
        <v>142</v>
      </c>
      <c r="D115" s="1" t="s">
        <v>3582</v>
      </c>
      <c r="E115" s="1" t="s">
        <v>269</v>
      </c>
      <c r="F115" s="1"/>
      <c r="G115" s="1"/>
      <c r="H115" s="1"/>
      <c r="I115" s="1"/>
      <c r="J115" s="1"/>
      <c r="K115" s="1"/>
      <c r="L115" s="1"/>
      <c r="M115" s="1"/>
      <c r="N115" s="1"/>
      <c r="O115" s="1"/>
      <c r="P115" s="1"/>
      <c r="Q115" s="1"/>
      <c r="R115" s="1"/>
      <c r="S115" s="1"/>
      <c r="T115" s="1"/>
      <c r="U115" s="1"/>
      <c r="V115" s="1"/>
      <c r="W115" s="1"/>
      <c r="X115" s="1"/>
      <c r="Y115" s="1"/>
      <c r="Z115" s="1"/>
      <c r="AA115" s="1"/>
      <c r="AB115" s="1"/>
      <c r="AC115" s="1">
        <v>100</v>
      </c>
      <c r="AD115" s="1" t="s">
        <v>114</v>
      </c>
      <c r="AE115" s="9">
        <v>145800</v>
      </c>
      <c r="AF115" s="1">
        <v>135</v>
      </c>
      <c r="AG115" s="1" t="s">
        <v>261</v>
      </c>
      <c r="AH115" s="1"/>
      <c r="AI115" s="1"/>
      <c r="AJ115" s="1"/>
      <c r="AK115" s="1"/>
      <c r="AL115" s="1"/>
      <c r="AM115" s="1"/>
      <c r="AN115" s="1">
        <v>74726.672999997507</v>
      </c>
      <c r="AO115" s="1">
        <v>0.49</v>
      </c>
      <c r="AP115" s="1">
        <v>0</v>
      </c>
      <c r="AQ115" s="1"/>
      <c r="AR115" s="1"/>
      <c r="AS115" s="9"/>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row>
    <row r="116" spans="1:98" ht="15" customHeight="1" x14ac:dyDescent="0.25">
      <c r="A116" s="117" t="s">
        <v>3569</v>
      </c>
      <c r="B116" s="1" t="s">
        <v>259</v>
      </c>
      <c r="C116" s="1" t="s">
        <v>144</v>
      </c>
      <c r="D116" s="1" t="s">
        <v>3582</v>
      </c>
      <c r="E116" s="1" t="s">
        <v>270</v>
      </c>
      <c r="F116" s="1"/>
      <c r="G116" s="1"/>
      <c r="H116" s="1"/>
      <c r="I116" s="1"/>
      <c r="J116" s="1"/>
      <c r="K116" s="1"/>
      <c r="L116" s="1"/>
      <c r="M116" s="1"/>
      <c r="N116" s="1"/>
      <c r="O116" s="1"/>
      <c r="P116" s="1"/>
      <c r="Q116" s="1"/>
      <c r="R116" s="1"/>
      <c r="S116" s="1"/>
      <c r="T116" s="1"/>
      <c r="U116" s="1"/>
      <c r="V116" s="1"/>
      <c r="W116" s="1"/>
      <c r="X116" s="1"/>
      <c r="Y116" s="1"/>
      <c r="Z116" s="1"/>
      <c r="AA116" s="1"/>
      <c r="AB116" s="1"/>
      <c r="AC116" s="1">
        <v>100</v>
      </c>
      <c r="AD116" s="1" t="s">
        <v>114</v>
      </c>
      <c r="AE116" s="9">
        <v>145800</v>
      </c>
      <c r="AF116" s="1">
        <v>135</v>
      </c>
      <c r="AG116" s="1" t="s">
        <v>261</v>
      </c>
      <c r="AH116" s="1"/>
      <c r="AI116" s="1"/>
      <c r="AJ116" s="1"/>
      <c r="AK116" s="1"/>
      <c r="AL116" s="1"/>
      <c r="AM116" s="1"/>
      <c r="AN116" s="1">
        <v>74726.672999997507</v>
      </c>
      <c r="AO116" s="1">
        <v>0.49</v>
      </c>
      <c r="AP116" s="1">
        <v>0</v>
      </c>
      <c r="AQ116" s="1"/>
      <c r="AR116" s="1"/>
      <c r="AS116" s="9"/>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row>
    <row r="117" spans="1:98" ht="15" customHeight="1" x14ac:dyDescent="0.25">
      <c r="A117" s="117" t="s">
        <v>3569</v>
      </c>
      <c r="B117" s="1" t="s">
        <v>271</v>
      </c>
      <c r="C117" s="1" t="s">
        <v>111</v>
      </c>
      <c r="D117" s="1" t="s">
        <v>3583</v>
      </c>
      <c r="E117" s="1" t="s">
        <v>272</v>
      </c>
      <c r="F117" s="1"/>
      <c r="G117" s="1"/>
      <c r="H117" s="1"/>
      <c r="I117" s="1"/>
      <c r="J117" s="1"/>
      <c r="K117" s="1"/>
      <c r="L117" s="1"/>
      <c r="M117" s="1"/>
      <c r="N117" s="1"/>
      <c r="O117" s="1"/>
      <c r="P117" s="1"/>
      <c r="Q117" s="1"/>
      <c r="R117" s="1"/>
      <c r="S117" s="1"/>
      <c r="T117" s="1"/>
      <c r="U117" s="1"/>
      <c r="V117" s="1"/>
      <c r="W117" s="1"/>
      <c r="X117" s="1"/>
      <c r="Y117" s="1"/>
      <c r="Z117" s="1"/>
      <c r="AA117" s="1"/>
      <c r="AB117" s="1"/>
      <c r="AC117" s="1">
        <v>30</v>
      </c>
      <c r="AD117" s="1" t="s">
        <v>114</v>
      </c>
      <c r="AE117" s="9">
        <v>43700</v>
      </c>
      <c r="AF117" s="1">
        <v>135</v>
      </c>
      <c r="AG117" s="1" t="s">
        <v>273</v>
      </c>
      <c r="AH117" s="1"/>
      <c r="AI117" s="1"/>
      <c r="AJ117" s="1"/>
      <c r="AK117" s="1"/>
      <c r="AL117" s="1"/>
      <c r="AM117" s="1"/>
      <c r="AN117" s="1"/>
      <c r="AO117" s="1"/>
      <c r="AP117" s="1">
        <v>0</v>
      </c>
      <c r="AQ117" s="1"/>
      <c r="AR117" s="1"/>
      <c r="AS117" s="9"/>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row>
    <row r="118" spans="1:98" ht="15" customHeight="1" x14ac:dyDescent="0.25">
      <c r="A118" s="117" t="s">
        <v>3569</v>
      </c>
      <c r="B118" s="1" t="s">
        <v>271</v>
      </c>
      <c r="C118" s="1" t="s">
        <v>118</v>
      </c>
      <c r="D118" s="1" t="s">
        <v>3583</v>
      </c>
      <c r="E118" s="1" t="s">
        <v>274</v>
      </c>
      <c r="F118" s="1"/>
      <c r="G118" s="1"/>
      <c r="H118" s="1"/>
      <c r="I118" s="1"/>
      <c r="J118" s="1"/>
      <c r="K118" s="1"/>
      <c r="L118" s="1"/>
      <c r="M118" s="1"/>
      <c r="N118" s="1"/>
      <c r="O118" s="1"/>
      <c r="P118" s="1"/>
      <c r="Q118" s="1"/>
      <c r="R118" s="1"/>
      <c r="S118" s="1"/>
      <c r="T118" s="1"/>
      <c r="U118" s="1"/>
      <c r="V118" s="1"/>
      <c r="W118" s="1"/>
      <c r="X118" s="1"/>
      <c r="Y118" s="1"/>
      <c r="Z118" s="1"/>
      <c r="AA118" s="1"/>
      <c r="AB118" s="1"/>
      <c r="AC118" s="1">
        <v>30</v>
      </c>
      <c r="AD118" s="1" t="s">
        <v>114</v>
      </c>
      <c r="AE118" s="9">
        <v>43700</v>
      </c>
      <c r="AF118" s="1">
        <v>135</v>
      </c>
      <c r="AG118" s="1" t="s">
        <v>273</v>
      </c>
      <c r="AH118" s="1"/>
      <c r="AI118" s="1"/>
      <c r="AJ118" s="1"/>
      <c r="AK118" s="1"/>
      <c r="AL118" s="1"/>
      <c r="AM118" s="1"/>
      <c r="AN118" s="1"/>
      <c r="AO118" s="1"/>
      <c r="AP118" s="1">
        <v>0</v>
      </c>
      <c r="AQ118" s="1"/>
      <c r="AR118" s="1"/>
      <c r="AS118" s="9"/>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row>
    <row r="119" spans="1:98" ht="15" customHeight="1" x14ac:dyDescent="0.25">
      <c r="A119" s="117" t="s">
        <v>3569</v>
      </c>
      <c r="B119" s="1" t="s">
        <v>271</v>
      </c>
      <c r="C119" s="1" t="s">
        <v>121</v>
      </c>
      <c r="D119" s="1" t="s">
        <v>3583</v>
      </c>
      <c r="E119" s="1" t="s">
        <v>275</v>
      </c>
      <c r="F119" s="1"/>
      <c r="G119" s="1"/>
      <c r="H119" s="1"/>
      <c r="I119" s="1"/>
      <c r="J119" s="1"/>
      <c r="K119" s="1"/>
      <c r="L119" s="1"/>
      <c r="M119" s="1"/>
      <c r="N119" s="1"/>
      <c r="O119" s="1"/>
      <c r="P119" s="1"/>
      <c r="Q119" s="1"/>
      <c r="R119" s="1"/>
      <c r="S119" s="1"/>
      <c r="T119" s="1"/>
      <c r="U119" s="1"/>
      <c r="V119" s="1"/>
      <c r="W119" s="1"/>
      <c r="X119" s="1"/>
      <c r="Y119" s="1"/>
      <c r="Z119" s="1"/>
      <c r="AA119" s="1"/>
      <c r="AB119" s="1"/>
      <c r="AC119" s="1">
        <v>30</v>
      </c>
      <c r="AD119" s="1" t="s">
        <v>114</v>
      </c>
      <c r="AE119" s="9">
        <v>43700</v>
      </c>
      <c r="AF119" s="1">
        <v>135</v>
      </c>
      <c r="AG119" s="1" t="s">
        <v>273</v>
      </c>
      <c r="AH119" s="1"/>
      <c r="AI119" s="1"/>
      <c r="AJ119" s="1"/>
      <c r="AK119" s="1"/>
      <c r="AL119" s="1"/>
      <c r="AM119" s="1"/>
      <c r="AN119" s="1"/>
      <c r="AO119" s="1"/>
      <c r="AP119" s="1">
        <v>0</v>
      </c>
      <c r="AQ119" s="1"/>
      <c r="AR119" s="1"/>
      <c r="AS119" s="9"/>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row>
    <row r="120" spans="1:98" ht="15" customHeight="1" x14ac:dyDescent="0.25">
      <c r="A120" s="117" t="s">
        <v>3569</v>
      </c>
      <c r="B120" s="1" t="s">
        <v>271</v>
      </c>
      <c r="C120" s="1" t="s">
        <v>124</v>
      </c>
      <c r="D120" s="1" t="s">
        <v>3583</v>
      </c>
      <c r="E120" s="1" t="s">
        <v>276</v>
      </c>
      <c r="F120" s="1"/>
      <c r="G120" s="1"/>
      <c r="H120" s="1"/>
      <c r="I120" s="1"/>
      <c r="J120" s="1"/>
      <c r="K120" s="1"/>
      <c r="L120" s="1"/>
      <c r="M120" s="1"/>
      <c r="N120" s="1"/>
      <c r="O120" s="1"/>
      <c r="P120" s="1"/>
      <c r="Q120" s="1"/>
      <c r="R120" s="1"/>
      <c r="S120" s="1"/>
      <c r="T120" s="1"/>
      <c r="U120" s="1"/>
      <c r="V120" s="1"/>
      <c r="W120" s="1"/>
      <c r="X120" s="1"/>
      <c r="Y120" s="1"/>
      <c r="Z120" s="1"/>
      <c r="AA120" s="1"/>
      <c r="AB120" s="1"/>
      <c r="AC120" s="1">
        <v>30</v>
      </c>
      <c r="AD120" s="1" t="s">
        <v>114</v>
      </c>
      <c r="AE120" s="9">
        <v>43700</v>
      </c>
      <c r="AF120" s="1">
        <v>135</v>
      </c>
      <c r="AG120" s="1" t="s">
        <v>273</v>
      </c>
      <c r="AH120" s="1"/>
      <c r="AI120" s="1"/>
      <c r="AJ120" s="1"/>
      <c r="AK120" s="1"/>
      <c r="AL120" s="1"/>
      <c r="AM120" s="1"/>
      <c r="AN120" s="1"/>
      <c r="AO120" s="1"/>
      <c r="AP120" s="1">
        <v>0</v>
      </c>
      <c r="AQ120" s="1"/>
      <c r="AR120" s="1"/>
      <c r="AS120" s="9"/>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row>
    <row r="121" spans="1:98" ht="15" customHeight="1" x14ac:dyDescent="0.25">
      <c r="A121" s="117" t="s">
        <v>3569</v>
      </c>
      <c r="B121" s="1" t="s">
        <v>271</v>
      </c>
      <c r="C121" s="1" t="s">
        <v>126</v>
      </c>
      <c r="D121" s="1" t="s">
        <v>3583</v>
      </c>
      <c r="E121" s="1" t="s">
        <v>277</v>
      </c>
      <c r="F121" s="1"/>
      <c r="G121" s="1"/>
      <c r="H121" s="1"/>
      <c r="I121" s="1"/>
      <c r="J121" s="1"/>
      <c r="K121" s="1"/>
      <c r="L121" s="1"/>
      <c r="M121" s="1"/>
      <c r="N121" s="1"/>
      <c r="O121" s="1"/>
      <c r="P121" s="1"/>
      <c r="Q121" s="1"/>
      <c r="R121" s="1"/>
      <c r="S121" s="1"/>
      <c r="T121" s="1"/>
      <c r="U121" s="1"/>
      <c r="V121" s="1"/>
      <c r="W121" s="1"/>
      <c r="X121" s="1"/>
      <c r="Y121" s="1"/>
      <c r="Z121" s="1"/>
      <c r="AA121" s="1"/>
      <c r="AB121" s="1"/>
      <c r="AC121" s="1">
        <v>30</v>
      </c>
      <c r="AD121" s="1" t="s">
        <v>114</v>
      </c>
      <c r="AE121" s="9">
        <v>43700</v>
      </c>
      <c r="AF121" s="1">
        <v>135</v>
      </c>
      <c r="AG121" s="1" t="s">
        <v>273</v>
      </c>
      <c r="AH121" s="1"/>
      <c r="AI121" s="1"/>
      <c r="AJ121" s="1"/>
      <c r="AK121" s="1"/>
      <c r="AL121" s="1"/>
      <c r="AM121" s="1"/>
      <c r="AN121" s="1"/>
      <c r="AO121" s="1"/>
      <c r="AP121" s="1">
        <v>0</v>
      </c>
      <c r="AQ121" s="1"/>
      <c r="AR121" s="1"/>
      <c r="AS121" s="9"/>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row>
    <row r="122" spans="1:98" ht="15" customHeight="1" x14ac:dyDescent="0.25">
      <c r="A122" s="117" t="s">
        <v>3569</v>
      </c>
      <c r="B122" s="1" t="s">
        <v>271</v>
      </c>
      <c r="C122" s="1" t="s">
        <v>136</v>
      </c>
      <c r="D122" s="1" t="s">
        <v>3583</v>
      </c>
      <c r="E122" s="1" t="s">
        <v>278</v>
      </c>
      <c r="F122" s="1"/>
      <c r="G122" s="1"/>
      <c r="H122" s="1"/>
      <c r="I122" s="1"/>
      <c r="J122" s="1"/>
      <c r="K122" s="1"/>
      <c r="L122" s="1"/>
      <c r="M122" s="1"/>
      <c r="N122" s="1"/>
      <c r="O122" s="1"/>
      <c r="P122" s="1"/>
      <c r="Q122" s="1"/>
      <c r="R122" s="1"/>
      <c r="S122" s="1"/>
      <c r="T122" s="1"/>
      <c r="U122" s="1"/>
      <c r="V122" s="1"/>
      <c r="W122" s="1"/>
      <c r="X122" s="1"/>
      <c r="Y122" s="1"/>
      <c r="Z122" s="1"/>
      <c r="AA122" s="1"/>
      <c r="AB122" s="1"/>
      <c r="AC122" s="1">
        <v>30</v>
      </c>
      <c r="AD122" s="1" t="s">
        <v>114</v>
      </c>
      <c r="AE122" s="9">
        <v>43700</v>
      </c>
      <c r="AF122" s="1">
        <v>135</v>
      </c>
      <c r="AG122" s="1" t="s">
        <v>273</v>
      </c>
      <c r="AH122" s="1"/>
      <c r="AI122" s="1"/>
      <c r="AJ122" s="1"/>
      <c r="AK122" s="1"/>
      <c r="AL122" s="1"/>
      <c r="AM122" s="1"/>
      <c r="AN122" s="1"/>
      <c r="AO122" s="1"/>
      <c r="AP122" s="1">
        <v>0</v>
      </c>
      <c r="AQ122" s="1"/>
      <c r="AR122" s="1"/>
      <c r="AS122" s="9"/>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row>
    <row r="123" spans="1:98" ht="15" customHeight="1" x14ac:dyDescent="0.25">
      <c r="A123" s="117" t="s">
        <v>3569</v>
      </c>
      <c r="B123" s="1" t="s">
        <v>271</v>
      </c>
      <c r="C123" s="1" t="s">
        <v>138</v>
      </c>
      <c r="D123" s="1" t="s">
        <v>3583</v>
      </c>
      <c r="E123" s="1" t="s">
        <v>279</v>
      </c>
      <c r="F123" s="1"/>
      <c r="G123" s="1"/>
      <c r="H123" s="1"/>
      <c r="I123" s="1"/>
      <c r="J123" s="1"/>
      <c r="K123" s="1"/>
      <c r="L123" s="1"/>
      <c r="M123" s="1"/>
      <c r="N123" s="1"/>
      <c r="O123" s="1"/>
      <c r="P123" s="1"/>
      <c r="Q123" s="1"/>
      <c r="R123" s="1"/>
      <c r="S123" s="1"/>
      <c r="T123" s="1"/>
      <c r="U123" s="1"/>
      <c r="V123" s="1"/>
      <c r="W123" s="1"/>
      <c r="X123" s="1"/>
      <c r="Y123" s="1"/>
      <c r="Z123" s="1"/>
      <c r="AA123" s="1"/>
      <c r="AB123" s="1"/>
      <c r="AC123" s="1">
        <v>30</v>
      </c>
      <c r="AD123" s="1" t="s">
        <v>114</v>
      </c>
      <c r="AE123" s="9">
        <v>43700</v>
      </c>
      <c r="AF123" s="1">
        <v>135</v>
      </c>
      <c r="AG123" s="1" t="s">
        <v>273</v>
      </c>
      <c r="AH123" s="1"/>
      <c r="AI123" s="1"/>
      <c r="AJ123" s="1"/>
      <c r="AK123" s="1"/>
      <c r="AL123" s="1"/>
      <c r="AM123" s="1"/>
      <c r="AN123" s="1"/>
      <c r="AO123" s="1"/>
      <c r="AP123" s="1">
        <v>0</v>
      </c>
      <c r="AQ123" s="1"/>
      <c r="AR123" s="1"/>
      <c r="AS123" s="9"/>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row>
    <row r="124" spans="1:98" ht="15" customHeight="1" x14ac:dyDescent="0.25">
      <c r="A124" s="117" t="s">
        <v>3569</v>
      </c>
      <c r="B124" s="1" t="s">
        <v>271</v>
      </c>
      <c r="C124" s="1" t="s">
        <v>140</v>
      </c>
      <c r="D124" s="1" t="s">
        <v>3583</v>
      </c>
      <c r="E124" s="1" t="s">
        <v>280</v>
      </c>
      <c r="F124" s="1"/>
      <c r="G124" s="1"/>
      <c r="H124" s="1"/>
      <c r="I124" s="1"/>
      <c r="J124" s="1"/>
      <c r="K124" s="1"/>
      <c r="L124" s="1"/>
      <c r="M124" s="1"/>
      <c r="N124" s="1"/>
      <c r="O124" s="1"/>
      <c r="P124" s="1"/>
      <c r="Q124" s="1"/>
      <c r="R124" s="1"/>
      <c r="S124" s="1"/>
      <c r="T124" s="1"/>
      <c r="U124" s="1"/>
      <c r="V124" s="1"/>
      <c r="W124" s="1"/>
      <c r="X124" s="1"/>
      <c r="Y124" s="1"/>
      <c r="Z124" s="1"/>
      <c r="AA124" s="1"/>
      <c r="AB124" s="1"/>
      <c r="AC124" s="1">
        <v>30</v>
      </c>
      <c r="AD124" s="1" t="s">
        <v>114</v>
      </c>
      <c r="AE124" s="9">
        <v>43700</v>
      </c>
      <c r="AF124" s="1">
        <v>135</v>
      </c>
      <c r="AG124" s="1" t="s">
        <v>273</v>
      </c>
      <c r="AH124" s="1"/>
      <c r="AI124" s="1"/>
      <c r="AJ124" s="1"/>
      <c r="AK124" s="1"/>
      <c r="AL124" s="1"/>
      <c r="AM124" s="1"/>
      <c r="AN124" s="1"/>
      <c r="AO124" s="1"/>
      <c r="AP124" s="1">
        <v>0</v>
      </c>
      <c r="AQ124" s="1"/>
      <c r="AR124" s="1"/>
      <c r="AS124" s="9"/>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row>
    <row r="125" spans="1:98" ht="15" customHeight="1" x14ac:dyDescent="0.25">
      <c r="A125" s="117" t="s">
        <v>3569</v>
      </c>
      <c r="B125" s="1" t="s">
        <v>271</v>
      </c>
      <c r="C125" s="1" t="s">
        <v>142</v>
      </c>
      <c r="D125" s="1" t="s">
        <v>3583</v>
      </c>
      <c r="E125" s="1" t="s">
        <v>281</v>
      </c>
      <c r="F125" s="1"/>
      <c r="G125" s="1"/>
      <c r="H125" s="1"/>
      <c r="I125" s="1"/>
      <c r="J125" s="1"/>
      <c r="K125" s="1"/>
      <c r="L125" s="1"/>
      <c r="M125" s="1"/>
      <c r="N125" s="1"/>
      <c r="O125" s="1"/>
      <c r="P125" s="1"/>
      <c r="Q125" s="1"/>
      <c r="R125" s="1"/>
      <c r="S125" s="1"/>
      <c r="T125" s="1"/>
      <c r="U125" s="1"/>
      <c r="V125" s="1"/>
      <c r="W125" s="1"/>
      <c r="X125" s="1"/>
      <c r="Y125" s="1"/>
      <c r="Z125" s="1"/>
      <c r="AA125" s="1"/>
      <c r="AB125" s="1"/>
      <c r="AC125" s="1">
        <v>30</v>
      </c>
      <c r="AD125" s="1" t="s">
        <v>114</v>
      </c>
      <c r="AE125" s="9">
        <v>43700</v>
      </c>
      <c r="AF125" s="1">
        <v>135</v>
      </c>
      <c r="AG125" s="1" t="s">
        <v>273</v>
      </c>
      <c r="AH125" s="1"/>
      <c r="AI125" s="1"/>
      <c r="AJ125" s="1"/>
      <c r="AK125" s="1"/>
      <c r="AL125" s="1"/>
      <c r="AM125" s="1"/>
      <c r="AN125" s="1"/>
      <c r="AO125" s="1"/>
      <c r="AP125" s="1">
        <v>0</v>
      </c>
      <c r="AQ125" s="1"/>
      <c r="AR125" s="1"/>
      <c r="AS125" s="9"/>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row>
    <row r="126" spans="1:98" ht="15" customHeight="1" x14ac:dyDescent="0.25">
      <c r="A126" s="117" t="s">
        <v>3569</v>
      </c>
      <c r="B126" s="1" t="s">
        <v>271</v>
      </c>
      <c r="C126" s="1" t="s">
        <v>144</v>
      </c>
      <c r="D126" s="1" t="s">
        <v>3583</v>
      </c>
      <c r="E126" s="1" t="s">
        <v>282</v>
      </c>
      <c r="F126" s="1"/>
      <c r="G126" s="1"/>
      <c r="H126" s="1"/>
      <c r="I126" s="1"/>
      <c r="J126" s="1"/>
      <c r="K126" s="1"/>
      <c r="L126" s="1"/>
      <c r="M126" s="1"/>
      <c r="N126" s="1"/>
      <c r="O126" s="1"/>
      <c r="P126" s="1"/>
      <c r="Q126" s="1"/>
      <c r="R126" s="1"/>
      <c r="S126" s="1"/>
      <c r="T126" s="1"/>
      <c r="U126" s="1"/>
      <c r="V126" s="1"/>
      <c r="W126" s="1"/>
      <c r="X126" s="1"/>
      <c r="Y126" s="1"/>
      <c r="Z126" s="1"/>
      <c r="AA126" s="1"/>
      <c r="AB126" s="1"/>
      <c r="AC126" s="1">
        <v>30</v>
      </c>
      <c r="AD126" s="1" t="s">
        <v>114</v>
      </c>
      <c r="AE126" s="9">
        <v>43700</v>
      </c>
      <c r="AF126" s="1">
        <v>135</v>
      </c>
      <c r="AG126" s="1" t="s">
        <v>273</v>
      </c>
      <c r="AH126" s="1"/>
      <c r="AI126" s="1"/>
      <c r="AJ126" s="1"/>
      <c r="AK126" s="1"/>
      <c r="AL126" s="1"/>
      <c r="AM126" s="1"/>
      <c r="AN126" s="1"/>
      <c r="AO126" s="1"/>
      <c r="AP126" s="1">
        <v>0</v>
      </c>
      <c r="AQ126" s="1"/>
      <c r="AR126" s="1"/>
      <c r="AS126" s="9"/>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row>
    <row r="127" spans="1:98" ht="15" customHeight="1" x14ac:dyDescent="0.25">
      <c r="A127" s="117" t="s">
        <v>3569</v>
      </c>
      <c r="B127" s="1" t="s">
        <v>283</v>
      </c>
      <c r="C127" s="1" t="s">
        <v>111</v>
      </c>
      <c r="D127" s="1" t="s">
        <v>3584</v>
      </c>
      <c r="E127" s="1" t="s">
        <v>284</v>
      </c>
      <c r="F127" s="1"/>
      <c r="G127" s="1"/>
      <c r="H127" s="1"/>
      <c r="I127" s="1"/>
      <c r="J127" s="1"/>
      <c r="K127" s="1"/>
      <c r="L127" s="1"/>
      <c r="M127" s="1"/>
      <c r="N127" s="1"/>
      <c r="O127" s="1"/>
      <c r="P127" s="1"/>
      <c r="Q127" s="1"/>
      <c r="R127" s="1"/>
      <c r="S127" s="1"/>
      <c r="T127" s="1"/>
      <c r="U127" s="1"/>
      <c r="V127" s="1"/>
      <c r="W127" s="1"/>
      <c r="X127" s="1"/>
      <c r="Y127" s="1"/>
      <c r="Z127" s="1"/>
      <c r="AA127" s="1"/>
      <c r="AB127" s="1"/>
      <c r="AC127" s="1">
        <v>60</v>
      </c>
      <c r="AD127" s="1" t="s">
        <v>114</v>
      </c>
      <c r="AE127" s="9">
        <v>87500</v>
      </c>
      <c r="AF127" s="1">
        <v>135</v>
      </c>
      <c r="AG127" s="1" t="s">
        <v>285</v>
      </c>
      <c r="AH127" s="1"/>
      <c r="AI127" s="1"/>
      <c r="AJ127" s="1"/>
      <c r="AK127" s="1"/>
      <c r="AL127" s="1"/>
      <c r="AM127" s="1"/>
      <c r="AN127" s="1"/>
      <c r="AO127" s="1"/>
      <c r="AP127" s="1">
        <v>0</v>
      </c>
      <c r="AQ127" s="1"/>
      <c r="AR127" s="1"/>
      <c r="AS127" s="9"/>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row>
    <row r="128" spans="1:98" ht="15" customHeight="1" x14ac:dyDescent="0.25">
      <c r="A128" s="117" t="s">
        <v>3569</v>
      </c>
      <c r="B128" s="1" t="s">
        <v>283</v>
      </c>
      <c r="C128" s="1" t="s">
        <v>118</v>
      </c>
      <c r="D128" s="1" t="s">
        <v>3584</v>
      </c>
      <c r="E128" s="1" t="s">
        <v>286</v>
      </c>
      <c r="F128" s="1"/>
      <c r="G128" s="1"/>
      <c r="H128" s="1"/>
      <c r="I128" s="1"/>
      <c r="J128" s="1"/>
      <c r="K128" s="1"/>
      <c r="L128" s="1"/>
      <c r="M128" s="1"/>
      <c r="N128" s="1"/>
      <c r="O128" s="1"/>
      <c r="P128" s="1"/>
      <c r="Q128" s="1"/>
      <c r="R128" s="1"/>
      <c r="S128" s="1"/>
      <c r="T128" s="1"/>
      <c r="U128" s="1"/>
      <c r="V128" s="1"/>
      <c r="W128" s="1"/>
      <c r="X128" s="1"/>
      <c r="Y128" s="1"/>
      <c r="Z128" s="1"/>
      <c r="AA128" s="1"/>
      <c r="AB128" s="1"/>
      <c r="AC128" s="1">
        <v>60</v>
      </c>
      <c r="AD128" s="1" t="s">
        <v>114</v>
      </c>
      <c r="AE128" s="9">
        <v>87500</v>
      </c>
      <c r="AF128" s="1">
        <v>135</v>
      </c>
      <c r="AG128" s="1" t="s">
        <v>285</v>
      </c>
      <c r="AH128" s="1"/>
      <c r="AI128" s="1"/>
      <c r="AJ128" s="1"/>
      <c r="AK128" s="1"/>
      <c r="AL128" s="1"/>
      <c r="AM128" s="1"/>
      <c r="AN128" s="1"/>
      <c r="AO128" s="1"/>
      <c r="AP128" s="1">
        <v>0</v>
      </c>
      <c r="AQ128" s="1"/>
      <c r="AR128" s="1"/>
      <c r="AS128" s="9"/>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row>
    <row r="129" spans="1:98" ht="15" customHeight="1" x14ac:dyDescent="0.25">
      <c r="A129" s="117" t="s">
        <v>3569</v>
      </c>
      <c r="B129" s="1" t="s">
        <v>283</v>
      </c>
      <c r="C129" s="1" t="s">
        <v>121</v>
      </c>
      <c r="D129" s="1" t="s">
        <v>3584</v>
      </c>
      <c r="E129" s="1" t="s">
        <v>287</v>
      </c>
      <c r="F129" s="1"/>
      <c r="G129" s="1"/>
      <c r="H129" s="1"/>
      <c r="I129" s="1"/>
      <c r="J129" s="1"/>
      <c r="K129" s="1"/>
      <c r="L129" s="1"/>
      <c r="M129" s="1"/>
      <c r="N129" s="1"/>
      <c r="O129" s="1"/>
      <c r="P129" s="1"/>
      <c r="Q129" s="1"/>
      <c r="R129" s="1"/>
      <c r="S129" s="1"/>
      <c r="T129" s="1"/>
      <c r="U129" s="1"/>
      <c r="V129" s="1"/>
      <c r="W129" s="1"/>
      <c r="X129" s="1"/>
      <c r="Y129" s="1"/>
      <c r="Z129" s="1"/>
      <c r="AA129" s="1"/>
      <c r="AB129" s="1"/>
      <c r="AC129" s="1">
        <v>60</v>
      </c>
      <c r="AD129" s="1" t="s">
        <v>114</v>
      </c>
      <c r="AE129" s="9">
        <v>87500</v>
      </c>
      <c r="AF129" s="1">
        <v>135</v>
      </c>
      <c r="AG129" s="1" t="s">
        <v>285</v>
      </c>
      <c r="AH129" s="1"/>
      <c r="AI129" s="1"/>
      <c r="AJ129" s="1"/>
      <c r="AK129" s="1"/>
      <c r="AL129" s="1"/>
      <c r="AM129" s="1"/>
      <c r="AN129" s="1"/>
      <c r="AO129" s="1"/>
      <c r="AP129" s="1">
        <v>0</v>
      </c>
      <c r="AQ129" s="1"/>
      <c r="AR129" s="1"/>
      <c r="AS129" s="9"/>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row>
    <row r="130" spans="1:98" ht="15" customHeight="1" x14ac:dyDescent="0.25">
      <c r="A130" s="117" t="s">
        <v>3569</v>
      </c>
      <c r="B130" s="1" t="s">
        <v>283</v>
      </c>
      <c r="C130" s="1" t="s">
        <v>124</v>
      </c>
      <c r="D130" s="1" t="s">
        <v>3584</v>
      </c>
      <c r="E130" s="1" t="s">
        <v>288</v>
      </c>
      <c r="F130" s="1"/>
      <c r="G130" s="1"/>
      <c r="H130" s="1"/>
      <c r="I130" s="1"/>
      <c r="J130" s="1"/>
      <c r="K130" s="1"/>
      <c r="L130" s="1"/>
      <c r="M130" s="1"/>
      <c r="N130" s="1"/>
      <c r="O130" s="1"/>
      <c r="P130" s="1"/>
      <c r="Q130" s="1"/>
      <c r="R130" s="1"/>
      <c r="S130" s="1"/>
      <c r="T130" s="1"/>
      <c r="U130" s="1"/>
      <c r="V130" s="1"/>
      <c r="W130" s="1"/>
      <c r="X130" s="1"/>
      <c r="Y130" s="1"/>
      <c r="Z130" s="1"/>
      <c r="AA130" s="1"/>
      <c r="AB130" s="1"/>
      <c r="AC130" s="1">
        <v>60</v>
      </c>
      <c r="AD130" s="1" t="s">
        <v>114</v>
      </c>
      <c r="AE130" s="9">
        <v>87500</v>
      </c>
      <c r="AF130" s="1">
        <v>135</v>
      </c>
      <c r="AG130" s="1" t="s">
        <v>285</v>
      </c>
      <c r="AH130" s="1"/>
      <c r="AI130" s="1"/>
      <c r="AJ130" s="1"/>
      <c r="AK130" s="1"/>
      <c r="AL130" s="1"/>
      <c r="AM130" s="1"/>
      <c r="AN130" s="1"/>
      <c r="AO130" s="1"/>
      <c r="AP130" s="1">
        <v>0</v>
      </c>
      <c r="AQ130" s="1"/>
      <c r="AR130" s="1"/>
      <c r="AS130" s="9"/>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row>
    <row r="131" spans="1:98" ht="15" customHeight="1" x14ac:dyDescent="0.25">
      <c r="A131" s="117" t="s">
        <v>3569</v>
      </c>
      <c r="B131" s="1" t="s">
        <v>283</v>
      </c>
      <c r="C131" s="1" t="s">
        <v>126</v>
      </c>
      <c r="D131" s="1" t="s">
        <v>3584</v>
      </c>
      <c r="E131" s="1" t="s">
        <v>289</v>
      </c>
      <c r="F131" s="1"/>
      <c r="G131" s="1"/>
      <c r="H131" s="1"/>
      <c r="I131" s="1"/>
      <c r="J131" s="1"/>
      <c r="K131" s="1"/>
      <c r="L131" s="1"/>
      <c r="M131" s="1"/>
      <c r="N131" s="1"/>
      <c r="O131" s="1"/>
      <c r="P131" s="1"/>
      <c r="Q131" s="1"/>
      <c r="R131" s="1"/>
      <c r="S131" s="1"/>
      <c r="T131" s="1"/>
      <c r="U131" s="1"/>
      <c r="V131" s="1"/>
      <c r="W131" s="1"/>
      <c r="X131" s="1"/>
      <c r="Y131" s="1"/>
      <c r="Z131" s="1"/>
      <c r="AA131" s="1"/>
      <c r="AB131" s="1"/>
      <c r="AC131" s="1">
        <v>60</v>
      </c>
      <c r="AD131" s="1" t="s">
        <v>114</v>
      </c>
      <c r="AE131" s="9">
        <v>87500</v>
      </c>
      <c r="AF131" s="1">
        <v>135</v>
      </c>
      <c r="AG131" s="1" t="s">
        <v>285</v>
      </c>
      <c r="AH131" s="1"/>
      <c r="AI131" s="1"/>
      <c r="AJ131" s="1"/>
      <c r="AK131" s="1"/>
      <c r="AL131" s="1"/>
      <c r="AM131" s="1"/>
      <c r="AN131" s="1"/>
      <c r="AO131" s="1"/>
      <c r="AP131" s="1">
        <v>0</v>
      </c>
      <c r="AQ131" s="1"/>
      <c r="AR131" s="1"/>
      <c r="AS131" s="9"/>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row>
    <row r="132" spans="1:98" ht="15" customHeight="1" x14ac:dyDescent="0.25">
      <c r="A132" s="117" t="s">
        <v>3569</v>
      </c>
      <c r="B132" s="1" t="s">
        <v>290</v>
      </c>
      <c r="C132" s="1" t="s">
        <v>111</v>
      </c>
      <c r="D132" s="1" t="s">
        <v>3585</v>
      </c>
      <c r="E132" s="1" t="s">
        <v>291</v>
      </c>
      <c r="F132" s="1"/>
      <c r="G132" s="1"/>
      <c r="H132" s="1"/>
      <c r="I132" s="1"/>
      <c r="J132" s="1"/>
      <c r="K132" s="1"/>
      <c r="L132" s="1"/>
      <c r="M132" s="1"/>
      <c r="N132" s="1"/>
      <c r="O132" s="1"/>
      <c r="P132" s="1"/>
      <c r="Q132" s="1"/>
      <c r="R132" s="1"/>
      <c r="S132" s="1"/>
      <c r="T132" s="1"/>
      <c r="U132" s="1"/>
      <c r="V132" s="1"/>
      <c r="W132" s="1"/>
      <c r="X132" s="1"/>
      <c r="Y132" s="1"/>
      <c r="Z132" s="1"/>
      <c r="AA132" s="1"/>
      <c r="AB132" s="1"/>
      <c r="AC132" s="1">
        <v>62</v>
      </c>
      <c r="AD132" s="1" t="s">
        <v>114</v>
      </c>
      <c r="AE132" s="9">
        <v>90900</v>
      </c>
      <c r="AF132" s="1">
        <v>135</v>
      </c>
      <c r="AG132" s="1" t="s">
        <v>292</v>
      </c>
      <c r="AH132" s="1"/>
      <c r="AI132" s="1"/>
      <c r="AJ132" s="1"/>
      <c r="AK132" s="1"/>
      <c r="AL132" s="1"/>
      <c r="AM132" s="1"/>
      <c r="AN132" s="1"/>
      <c r="AO132" s="1"/>
      <c r="AP132" s="1">
        <v>0</v>
      </c>
      <c r="AQ132" s="1"/>
      <c r="AR132" s="1"/>
      <c r="AS132" s="9"/>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row>
    <row r="133" spans="1:98" ht="15" customHeight="1" x14ac:dyDescent="0.25">
      <c r="A133" s="117" t="s">
        <v>3569</v>
      </c>
      <c r="B133" s="1" t="s">
        <v>290</v>
      </c>
      <c r="C133" s="1" t="s">
        <v>118</v>
      </c>
      <c r="D133" s="1" t="s">
        <v>3585</v>
      </c>
      <c r="E133" s="1" t="s">
        <v>293</v>
      </c>
      <c r="F133" s="1"/>
      <c r="G133" s="1"/>
      <c r="H133" s="1"/>
      <c r="I133" s="1"/>
      <c r="J133" s="1"/>
      <c r="K133" s="1"/>
      <c r="L133" s="1"/>
      <c r="M133" s="1"/>
      <c r="N133" s="1"/>
      <c r="O133" s="1"/>
      <c r="P133" s="1"/>
      <c r="Q133" s="1"/>
      <c r="R133" s="1"/>
      <c r="S133" s="1"/>
      <c r="T133" s="1"/>
      <c r="U133" s="1"/>
      <c r="V133" s="1"/>
      <c r="W133" s="1"/>
      <c r="X133" s="1"/>
      <c r="Y133" s="1"/>
      <c r="Z133" s="1"/>
      <c r="AA133" s="1"/>
      <c r="AB133" s="1"/>
      <c r="AC133" s="1">
        <v>62</v>
      </c>
      <c r="AD133" s="1" t="s">
        <v>114</v>
      </c>
      <c r="AE133" s="9">
        <v>90900</v>
      </c>
      <c r="AF133" s="1">
        <v>135</v>
      </c>
      <c r="AG133" s="1" t="s">
        <v>292</v>
      </c>
      <c r="AH133" s="1"/>
      <c r="AI133" s="1"/>
      <c r="AJ133" s="1"/>
      <c r="AK133" s="1"/>
      <c r="AL133" s="1"/>
      <c r="AM133" s="1"/>
      <c r="AN133" s="1"/>
      <c r="AO133" s="1"/>
      <c r="AP133" s="1">
        <v>0</v>
      </c>
      <c r="AQ133" s="1"/>
      <c r="AR133" s="1"/>
      <c r="AS133" s="9"/>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row>
    <row r="134" spans="1:98" ht="15" customHeight="1" x14ac:dyDescent="0.25">
      <c r="A134" s="117" t="s">
        <v>3569</v>
      </c>
      <c r="B134" s="1" t="s">
        <v>290</v>
      </c>
      <c r="C134" s="1" t="s">
        <v>121</v>
      </c>
      <c r="D134" s="1" t="s">
        <v>3585</v>
      </c>
      <c r="E134" s="1" t="s">
        <v>294</v>
      </c>
      <c r="F134" s="1"/>
      <c r="G134" s="1"/>
      <c r="H134" s="1"/>
      <c r="I134" s="1"/>
      <c r="J134" s="1"/>
      <c r="K134" s="1"/>
      <c r="L134" s="1"/>
      <c r="M134" s="1"/>
      <c r="N134" s="1"/>
      <c r="O134" s="1"/>
      <c r="P134" s="1"/>
      <c r="Q134" s="1"/>
      <c r="R134" s="1"/>
      <c r="S134" s="1"/>
      <c r="T134" s="1"/>
      <c r="U134" s="1"/>
      <c r="V134" s="1"/>
      <c r="W134" s="1"/>
      <c r="X134" s="1"/>
      <c r="Y134" s="1"/>
      <c r="Z134" s="1"/>
      <c r="AA134" s="1"/>
      <c r="AB134" s="1"/>
      <c r="AC134" s="1">
        <v>62</v>
      </c>
      <c r="AD134" s="1" t="s">
        <v>114</v>
      </c>
      <c r="AE134" s="9">
        <v>90900</v>
      </c>
      <c r="AF134" s="1">
        <v>135</v>
      </c>
      <c r="AG134" s="1" t="s">
        <v>292</v>
      </c>
      <c r="AH134" s="1"/>
      <c r="AI134" s="1"/>
      <c r="AJ134" s="1"/>
      <c r="AK134" s="1"/>
      <c r="AL134" s="1"/>
      <c r="AM134" s="1"/>
      <c r="AN134" s="1"/>
      <c r="AO134" s="1"/>
      <c r="AP134" s="1">
        <v>0</v>
      </c>
      <c r="AQ134" s="1"/>
      <c r="AR134" s="1"/>
      <c r="AS134" s="9"/>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row>
    <row r="135" spans="1:98" ht="15" customHeight="1" x14ac:dyDescent="0.25">
      <c r="A135" s="117" t="s">
        <v>3569</v>
      </c>
      <c r="B135" s="1" t="s">
        <v>290</v>
      </c>
      <c r="C135" s="1" t="s">
        <v>124</v>
      </c>
      <c r="D135" s="1" t="s">
        <v>3585</v>
      </c>
      <c r="E135" s="1" t="s">
        <v>295</v>
      </c>
      <c r="F135" s="1"/>
      <c r="G135" s="1"/>
      <c r="H135" s="1"/>
      <c r="I135" s="1"/>
      <c r="J135" s="1"/>
      <c r="K135" s="1"/>
      <c r="L135" s="1"/>
      <c r="M135" s="1"/>
      <c r="N135" s="1"/>
      <c r="O135" s="1"/>
      <c r="P135" s="1"/>
      <c r="Q135" s="1"/>
      <c r="R135" s="1"/>
      <c r="S135" s="1"/>
      <c r="T135" s="1"/>
      <c r="U135" s="1"/>
      <c r="V135" s="1"/>
      <c r="W135" s="1"/>
      <c r="X135" s="1"/>
      <c r="Y135" s="1"/>
      <c r="Z135" s="1"/>
      <c r="AA135" s="1"/>
      <c r="AB135" s="1"/>
      <c r="AC135" s="1">
        <v>62</v>
      </c>
      <c r="AD135" s="1" t="s">
        <v>114</v>
      </c>
      <c r="AE135" s="9">
        <v>90900</v>
      </c>
      <c r="AF135" s="1">
        <v>135</v>
      </c>
      <c r="AG135" s="1" t="s">
        <v>292</v>
      </c>
      <c r="AH135" s="1"/>
      <c r="AI135" s="1"/>
      <c r="AJ135" s="1"/>
      <c r="AK135" s="1"/>
      <c r="AL135" s="1"/>
      <c r="AM135" s="1"/>
      <c r="AN135" s="1"/>
      <c r="AO135" s="1"/>
      <c r="AP135" s="1">
        <v>0</v>
      </c>
      <c r="AQ135" s="1"/>
      <c r="AR135" s="1"/>
      <c r="AS135" s="9"/>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row>
    <row r="136" spans="1:98" ht="15" customHeight="1" x14ac:dyDescent="0.25">
      <c r="A136" s="117" t="s">
        <v>3569</v>
      </c>
      <c r="B136" s="1" t="s">
        <v>290</v>
      </c>
      <c r="C136" s="1" t="s">
        <v>126</v>
      </c>
      <c r="D136" s="1" t="s">
        <v>3585</v>
      </c>
      <c r="E136" s="1" t="s">
        <v>296</v>
      </c>
      <c r="F136" s="1"/>
      <c r="G136" s="1"/>
      <c r="H136" s="1"/>
      <c r="I136" s="1"/>
      <c r="J136" s="1"/>
      <c r="K136" s="1"/>
      <c r="L136" s="1"/>
      <c r="M136" s="1"/>
      <c r="N136" s="1"/>
      <c r="O136" s="1"/>
      <c r="P136" s="1"/>
      <c r="Q136" s="1"/>
      <c r="R136" s="1"/>
      <c r="S136" s="1"/>
      <c r="T136" s="1"/>
      <c r="U136" s="1"/>
      <c r="V136" s="1"/>
      <c r="W136" s="1"/>
      <c r="X136" s="1"/>
      <c r="Y136" s="1"/>
      <c r="Z136" s="1"/>
      <c r="AA136" s="1"/>
      <c r="AB136" s="1"/>
      <c r="AC136" s="1">
        <v>62</v>
      </c>
      <c r="AD136" s="1" t="s">
        <v>114</v>
      </c>
      <c r="AE136" s="9">
        <v>90900</v>
      </c>
      <c r="AF136" s="1">
        <v>135</v>
      </c>
      <c r="AG136" s="1" t="s">
        <v>292</v>
      </c>
      <c r="AH136" s="1"/>
      <c r="AI136" s="1"/>
      <c r="AJ136" s="1"/>
      <c r="AK136" s="1"/>
      <c r="AL136" s="1"/>
      <c r="AM136" s="1"/>
      <c r="AN136" s="1"/>
      <c r="AO136" s="1"/>
      <c r="AP136" s="1">
        <v>0</v>
      </c>
      <c r="AQ136" s="1"/>
      <c r="AR136" s="1"/>
      <c r="AS136" s="9"/>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row>
    <row r="137" spans="1:98" ht="15" customHeight="1" x14ac:dyDescent="0.25">
      <c r="A137" s="117" t="s">
        <v>3569</v>
      </c>
      <c r="B137" s="1" t="s">
        <v>297</v>
      </c>
      <c r="C137" s="1" t="s">
        <v>111</v>
      </c>
      <c r="D137" s="1" t="s">
        <v>3586</v>
      </c>
      <c r="E137" s="1" t="s">
        <v>298</v>
      </c>
      <c r="F137" s="1"/>
      <c r="G137" s="1"/>
      <c r="H137" s="1"/>
      <c r="I137" s="1"/>
      <c r="J137" s="1"/>
      <c r="K137" s="1"/>
      <c r="L137" s="1"/>
      <c r="M137" s="1"/>
      <c r="N137" s="1"/>
      <c r="O137" s="1"/>
      <c r="P137" s="1"/>
      <c r="Q137" s="1"/>
      <c r="R137" s="1"/>
      <c r="S137" s="1"/>
      <c r="T137" s="1"/>
      <c r="U137" s="1"/>
      <c r="V137" s="1"/>
      <c r="W137" s="1"/>
      <c r="X137" s="1"/>
      <c r="Y137" s="1"/>
      <c r="Z137" s="1"/>
      <c r="AA137" s="1"/>
      <c r="AB137" s="1"/>
      <c r="AC137" s="1">
        <v>60</v>
      </c>
      <c r="AD137" s="1" t="s">
        <v>114</v>
      </c>
      <c r="AE137" s="9">
        <v>87500</v>
      </c>
      <c r="AF137" s="1">
        <v>135</v>
      </c>
      <c r="AG137" s="1" t="s">
        <v>299</v>
      </c>
      <c r="AH137" s="1"/>
      <c r="AI137" s="1"/>
      <c r="AJ137" s="1"/>
      <c r="AK137" s="1"/>
      <c r="AL137" s="1"/>
      <c r="AM137" s="1"/>
      <c r="AN137" s="1">
        <v>74726.672999997507</v>
      </c>
      <c r="AO137" s="1">
        <v>0.49</v>
      </c>
      <c r="AP137" s="1">
        <v>0</v>
      </c>
      <c r="AQ137" s="1"/>
      <c r="AR137" s="1"/>
      <c r="AS137" s="9"/>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row>
    <row r="138" spans="1:98" ht="15" customHeight="1" x14ac:dyDescent="0.25">
      <c r="A138" s="117" t="s">
        <v>3569</v>
      </c>
      <c r="B138" s="1" t="s">
        <v>297</v>
      </c>
      <c r="C138" s="1" t="s">
        <v>118</v>
      </c>
      <c r="D138" s="1" t="s">
        <v>3586</v>
      </c>
      <c r="E138" s="1" t="s">
        <v>300</v>
      </c>
      <c r="F138" s="1"/>
      <c r="G138" s="1"/>
      <c r="H138" s="1"/>
      <c r="I138" s="1"/>
      <c r="J138" s="1"/>
      <c r="K138" s="1"/>
      <c r="L138" s="1"/>
      <c r="M138" s="1"/>
      <c r="N138" s="1"/>
      <c r="O138" s="1"/>
      <c r="P138" s="1"/>
      <c r="Q138" s="1"/>
      <c r="R138" s="1"/>
      <c r="S138" s="1"/>
      <c r="T138" s="1"/>
      <c r="U138" s="1"/>
      <c r="V138" s="1"/>
      <c r="W138" s="1"/>
      <c r="X138" s="1"/>
      <c r="Y138" s="1"/>
      <c r="Z138" s="1"/>
      <c r="AA138" s="1"/>
      <c r="AB138" s="1"/>
      <c r="AC138" s="1">
        <v>60</v>
      </c>
      <c r="AD138" s="1" t="s">
        <v>114</v>
      </c>
      <c r="AE138" s="9">
        <v>87500</v>
      </c>
      <c r="AF138" s="1">
        <v>135</v>
      </c>
      <c r="AG138" s="1" t="s">
        <v>299</v>
      </c>
      <c r="AH138" s="1"/>
      <c r="AI138" s="1"/>
      <c r="AJ138" s="1"/>
      <c r="AK138" s="1"/>
      <c r="AL138" s="1"/>
      <c r="AM138" s="1"/>
      <c r="AN138" s="1">
        <v>74726.672999997507</v>
      </c>
      <c r="AO138" s="1">
        <v>0.49</v>
      </c>
      <c r="AP138" s="1">
        <v>0</v>
      </c>
      <c r="AQ138" s="1"/>
      <c r="AR138" s="1"/>
      <c r="AS138" s="9"/>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row>
    <row r="139" spans="1:98" ht="15" customHeight="1" x14ac:dyDescent="0.25">
      <c r="A139" s="117" t="s">
        <v>3569</v>
      </c>
      <c r="B139" s="1" t="s">
        <v>297</v>
      </c>
      <c r="C139" s="1" t="s">
        <v>121</v>
      </c>
      <c r="D139" s="1" t="s">
        <v>3586</v>
      </c>
      <c r="E139" s="1" t="s">
        <v>301</v>
      </c>
      <c r="F139" s="1"/>
      <c r="G139" s="1"/>
      <c r="H139" s="1"/>
      <c r="I139" s="1"/>
      <c r="J139" s="1"/>
      <c r="K139" s="1"/>
      <c r="L139" s="1"/>
      <c r="M139" s="1"/>
      <c r="N139" s="1"/>
      <c r="O139" s="1"/>
      <c r="P139" s="1"/>
      <c r="Q139" s="1"/>
      <c r="R139" s="1"/>
      <c r="S139" s="1"/>
      <c r="T139" s="1"/>
      <c r="U139" s="1"/>
      <c r="V139" s="1"/>
      <c r="W139" s="1"/>
      <c r="X139" s="1"/>
      <c r="Y139" s="1"/>
      <c r="Z139" s="1"/>
      <c r="AA139" s="1"/>
      <c r="AB139" s="1"/>
      <c r="AC139" s="1">
        <v>60</v>
      </c>
      <c r="AD139" s="1" t="s">
        <v>114</v>
      </c>
      <c r="AE139" s="9">
        <v>87500</v>
      </c>
      <c r="AF139" s="1">
        <v>135</v>
      </c>
      <c r="AG139" s="1" t="s">
        <v>299</v>
      </c>
      <c r="AH139" s="1"/>
      <c r="AI139" s="1"/>
      <c r="AJ139" s="1"/>
      <c r="AK139" s="1"/>
      <c r="AL139" s="1"/>
      <c r="AM139" s="1"/>
      <c r="AN139" s="1">
        <v>74726.672999997507</v>
      </c>
      <c r="AO139" s="1">
        <v>0.49</v>
      </c>
      <c r="AP139" s="1">
        <v>0</v>
      </c>
      <c r="AQ139" s="1"/>
      <c r="AR139" s="1"/>
      <c r="AS139" s="9"/>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row>
    <row r="140" spans="1:98" ht="15" customHeight="1" x14ac:dyDescent="0.25">
      <c r="A140" s="117" t="s">
        <v>3569</v>
      </c>
      <c r="B140" s="1" t="s">
        <v>297</v>
      </c>
      <c r="C140" s="1" t="s">
        <v>124</v>
      </c>
      <c r="D140" s="1" t="s">
        <v>3586</v>
      </c>
      <c r="E140" s="1" t="s">
        <v>302</v>
      </c>
      <c r="F140" s="1"/>
      <c r="G140" s="1"/>
      <c r="H140" s="1"/>
      <c r="I140" s="1"/>
      <c r="J140" s="1"/>
      <c r="K140" s="1"/>
      <c r="L140" s="1"/>
      <c r="M140" s="1"/>
      <c r="N140" s="1"/>
      <c r="O140" s="1"/>
      <c r="P140" s="1"/>
      <c r="Q140" s="1"/>
      <c r="R140" s="1"/>
      <c r="S140" s="1"/>
      <c r="T140" s="1"/>
      <c r="U140" s="1"/>
      <c r="V140" s="1"/>
      <c r="W140" s="1"/>
      <c r="X140" s="1"/>
      <c r="Y140" s="1"/>
      <c r="Z140" s="1"/>
      <c r="AA140" s="1"/>
      <c r="AB140" s="1"/>
      <c r="AC140" s="1">
        <v>60</v>
      </c>
      <c r="AD140" s="1" t="s">
        <v>114</v>
      </c>
      <c r="AE140" s="9">
        <v>87500</v>
      </c>
      <c r="AF140" s="1">
        <v>135</v>
      </c>
      <c r="AG140" s="1" t="s">
        <v>299</v>
      </c>
      <c r="AH140" s="1"/>
      <c r="AI140" s="1"/>
      <c r="AJ140" s="1"/>
      <c r="AK140" s="1"/>
      <c r="AL140" s="1"/>
      <c r="AM140" s="1"/>
      <c r="AN140" s="1">
        <v>74726.672999997507</v>
      </c>
      <c r="AO140" s="1">
        <v>0.49</v>
      </c>
      <c r="AP140" s="1">
        <v>0</v>
      </c>
      <c r="AQ140" s="1"/>
      <c r="AR140" s="1"/>
      <c r="AS140" s="9"/>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row>
    <row r="141" spans="1:98" ht="15" customHeight="1" x14ac:dyDescent="0.25">
      <c r="A141" s="117" t="s">
        <v>3569</v>
      </c>
      <c r="B141" s="1" t="s">
        <v>297</v>
      </c>
      <c r="C141" s="1" t="s">
        <v>126</v>
      </c>
      <c r="D141" s="1" t="s">
        <v>3586</v>
      </c>
      <c r="E141" s="1" t="s">
        <v>303</v>
      </c>
      <c r="F141" s="1"/>
      <c r="G141" s="1"/>
      <c r="H141" s="1"/>
      <c r="I141" s="1"/>
      <c r="J141" s="1"/>
      <c r="K141" s="1"/>
      <c r="L141" s="1"/>
      <c r="M141" s="1"/>
      <c r="N141" s="1"/>
      <c r="O141" s="1"/>
      <c r="P141" s="1"/>
      <c r="Q141" s="1"/>
      <c r="R141" s="1"/>
      <c r="S141" s="1"/>
      <c r="T141" s="1"/>
      <c r="U141" s="1"/>
      <c r="V141" s="1"/>
      <c r="W141" s="1"/>
      <c r="X141" s="1"/>
      <c r="Y141" s="1"/>
      <c r="Z141" s="1"/>
      <c r="AA141" s="1"/>
      <c r="AB141" s="1"/>
      <c r="AC141" s="1">
        <v>60</v>
      </c>
      <c r="AD141" s="1" t="s">
        <v>114</v>
      </c>
      <c r="AE141" s="9">
        <v>87500</v>
      </c>
      <c r="AF141" s="1">
        <v>135</v>
      </c>
      <c r="AG141" s="1" t="s">
        <v>299</v>
      </c>
      <c r="AH141" s="1"/>
      <c r="AI141" s="1"/>
      <c r="AJ141" s="1"/>
      <c r="AK141" s="1"/>
      <c r="AL141" s="1"/>
      <c r="AM141" s="1"/>
      <c r="AN141" s="1">
        <v>74726.672999997507</v>
      </c>
      <c r="AO141" s="1">
        <v>0.49</v>
      </c>
      <c r="AP141" s="1">
        <v>0</v>
      </c>
      <c r="AQ141" s="1"/>
      <c r="AR141" s="1"/>
      <c r="AS141" s="9"/>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row>
    <row r="142" spans="1:98" ht="15" customHeight="1" x14ac:dyDescent="0.25">
      <c r="A142" s="117" t="s">
        <v>3569</v>
      </c>
      <c r="B142" s="1" t="s">
        <v>297</v>
      </c>
      <c r="C142" s="1" t="s">
        <v>136</v>
      </c>
      <c r="D142" s="1" t="s">
        <v>3586</v>
      </c>
      <c r="E142" s="1" t="s">
        <v>304</v>
      </c>
      <c r="F142" s="1"/>
      <c r="G142" s="1"/>
      <c r="H142" s="1"/>
      <c r="I142" s="1"/>
      <c r="J142" s="1"/>
      <c r="K142" s="1"/>
      <c r="L142" s="1"/>
      <c r="M142" s="1"/>
      <c r="N142" s="1"/>
      <c r="O142" s="1"/>
      <c r="P142" s="1"/>
      <c r="Q142" s="1"/>
      <c r="R142" s="1"/>
      <c r="S142" s="1"/>
      <c r="T142" s="1"/>
      <c r="U142" s="1"/>
      <c r="V142" s="1"/>
      <c r="W142" s="1"/>
      <c r="X142" s="1"/>
      <c r="Y142" s="1"/>
      <c r="Z142" s="1"/>
      <c r="AA142" s="1"/>
      <c r="AB142" s="1"/>
      <c r="AC142" s="1">
        <v>60</v>
      </c>
      <c r="AD142" s="1" t="s">
        <v>114</v>
      </c>
      <c r="AE142" s="9">
        <v>87500</v>
      </c>
      <c r="AF142" s="1">
        <v>135</v>
      </c>
      <c r="AG142" s="1" t="s">
        <v>299</v>
      </c>
      <c r="AH142" s="1"/>
      <c r="AI142" s="1"/>
      <c r="AJ142" s="1"/>
      <c r="AK142" s="1"/>
      <c r="AL142" s="1"/>
      <c r="AM142" s="1"/>
      <c r="AN142" s="1">
        <v>74726.672999997507</v>
      </c>
      <c r="AO142" s="1">
        <v>0.49</v>
      </c>
      <c r="AP142" s="1">
        <v>0</v>
      </c>
      <c r="AQ142" s="1"/>
      <c r="AR142" s="1"/>
      <c r="AS142" s="9"/>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row>
    <row r="143" spans="1:98" ht="15" customHeight="1" x14ac:dyDescent="0.25">
      <c r="A143" s="117" t="s">
        <v>3569</v>
      </c>
      <c r="B143" s="1" t="s">
        <v>297</v>
      </c>
      <c r="C143" s="1" t="s">
        <v>138</v>
      </c>
      <c r="D143" s="1" t="s">
        <v>3586</v>
      </c>
      <c r="E143" s="1" t="s">
        <v>305</v>
      </c>
      <c r="F143" s="1"/>
      <c r="G143" s="1"/>
      <c r="H143" s="1"/>
      <c r="I143" s="1"/>
      <c r="J143" s="1"/>
      <c r="K143" s="1"/>
      <c r="L143" s="1"/>
      <c r="M143" s="1"/>
      <c r="N143" s="1"/>
      <c r="O143" s="1"/>
      <c r="P143" s="1"/>
      <c r="Q143" s="1"/>
      <c r="R143" s="1"/>
      <c r="S143" s="1"/>
      <c r="T143" s="1"/>
      <c r="U143" s="1"/>
      <c r="V143" s="1"/>
      <c r="W143" s="1"/>
      <c r="X143" s="1"/>
      <c r="Y143" s="1"/>
      <c r="Z143" s="1"/>
      <c r="AA143" s="1"/>
      <c r="AB143" s="1"/>
      <c r="AC143" s="1">
        <v>60</v>
      </c>
      <c r="AD143" s="1" t="s">
        <v>114</v>
      </c>
      <c r="AE143" s="9">
        <v>87500</v>
      </c>
      <c r="AF143" s="1">
        <v>135</v>
      </c>
      <c r="AG143" s="1" t="s">
        <v>299</v>
      </c>
      <c r="AH143" s="1"/>
      <c r="AI143" s="1"/>
      <c r="AJ143" s="1"/>
      <c r="AK143" s="1"/>
      <c r="AL143" s="1"/>
      <c r="AM143" s="1"/>
      <c r="AN143" s="1">
        <v>74726.672999997507</v>
      </c>
      <c r="AO143" s="1">
        <v>0.49</v>
      </c>
      <c r="AP143" s="1">
        <v>0</v>
      </c>
      <c r="AQ143" s="1"/>
      <c r="AR143" s="1"/>
      <c r="AS143" s="9"/>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row>
    <row r="144" spans="1:98" ht="15" customHeight="1" x14ac:dyDescent="0.25">
      <c r="A144" s="117" t="s">
        <v>3569</v>
      </c>
      <c r="B144" s="1" t="s">
        <v>297</v>
      </c>
      <c r="C144" s="1" t="s">
        <v>140</v>
      </c>
      <c r="D144" s="1" t="s">
        <v>3586</v>
      </c>
      <c r="E144" s="1" t="s">
        <v>306</v>
      </c>
      <c r="F144" s="1"/>
      <c r="G144" s="1"/>
      <c r="H144" s="1"/>
      <c r="I144" s="1"/>
      <c r="J144" s="1"/>
      <c r="K144" s="1"/>
      <c r="L144" s="1"/>
      <c r="M144" s="1"/>
      <c r="N144" s="1"/>
      <c r="O144" s="1"/>
      <c r="P144" s="1"/>
      <c r="Q144" s="1"/>
      <c r="R144" s="1"/>
      <c r="S144" s="1"/>
      <c r="T144" s="1"/>
      <c r="U144" s="1"/>
      <c r="V144" s="1"/>
      <c r="W144" s="1"/>
      <c r="X144" s="1"/>
      <c r="Y144" s="1"/>
      <c r="Z144" s="1"/>
      <c r="AA144" s="1"/>
      <c r="AB144" s="1"/>
      <c r="AC144" s="1">
        <v>60</v>
      </c>
      <c r="AD144" s="1" t="s">
        <v>114</v>
      </c>
      <c r="AE144" s="9">
        <v>87500</v>
      </c>
      <c r="AF144" s="1">
        <v>135</v>
      </c>
      <c r="AG144" s="1" t="s">
        <v>299</v>
      </c>
      <c r="AH144" s="1"/>
      <c r="AI144" s="1"/>
      <c r="AJ144" s="1"/>
      <c r="AK144" s="1"/>
      <c r="AL144" s="1"/>
      <c r="AM144" s="1"/>
      <c r="AN144" s="1">
        <v>74726.672999997507</v>
      </c>
      <c r="AO144" s="1">
        <v>0.49</v>
      </c>
      <c r="AP144" s="1">
        <v>0</v>
      </c>
      <c r="AQ144" s="1"/>
      <c r="AR144" s="1"/>
      <c r="AS144" s="9"/>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row>
    <row r="145" spans="1:98" ht="15" customHeight="1" x14ac:dyDescent="0.25">
      <c r="A145" s="117" t="s">
        <v>3569</v>
      </c>
      <c r="B145" s="1" t="s">
        <v>297</v>
      </c>
      <c r="C145" s="1" t="s">
        <v>142</v>
      </c>
      <c r="D145" s="1" t="s">
        <v>3586</v>
      </c>
      <c r="E145" s="1" t="s">
        <v>307</v>
      </c>
      <c r="F145" s="1"/>
      <c r="G145" s="1"/>
      <c r="H145" s="1"/>
      <c r="I145" s="1"/>
      <c r="J145" s="1"/>
      <c r="K145" s="1"/>
      <c r="L145" s="1"/>
      <c r="M145" s="1"/>
      <c r="N145" s="1"/>
      <c r="O145" s="1"/>
      <c r="P145" s="1"/>
      <c r="Q145" s="1"/>
      <c r="R145" s="1"/>
      <c r="S145" s="1"/>
      <c r="T145" s="1"/>
      <c r="U145" s="1"/>
      <c r="V145" s="1"/>
      <c r="W145" s="1"/>
      <c r="X145" s="1"/>
      <c r="Y145" s="1"/>
      <c r="Z145" s="1"/>
      <c r="AA145" s="1"/>
      <c r="AB145" s="1"/>
      <c r="AC145" s="1">
        <v>60</v>
      </c>
      <c r="AD145" s="1" t="s">
        <v>114</v>
      </c>
      <c r="AE145" s="9">
        <v>87500</v>
      </c>
      <c r="AF145" s="1">
        <v>135</v>
      </c>
      <c r="AG145" s="1" t="s">
        <v>299</v>
      </c>
      <c r="AH145" s="1"/>
      <c r="AI145" s="1"/>
      <c r="AJ145" s="1"/>
      <c r="AK145" s="1"/>
      <c r="AL145" s="1"/>
      <c r="AM145" s="1"/>
      <c r="AN145" s="1">
        <v>74726.672999997507</v>
      </c>
      <c r="AO145" s="1">
        <v>0.49</v>
      </c>
      <c r="AP145" s="1">
        <v>0</v>
      </c>
      <c r="AQ145" s="1"/>
      <c r="AR145" s="1"/>
      <c r="AS145" s="9"/>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row>
    <row r="146" spans="1:98" ht="15" customHeight="1" x14ac:dyDescent="0.25">
      <c r="A146" s="117" t="s">
        <v>3569</v>
      </c>
      <c r="B146" s="1" t="s">
        <v>297</v>
      </c>
      <c r="C146" s="1" t="s">
        <v>144</v>
      </c>
      <c r="D146" s="1" t="s">
        <v>3586</v>
      </c>
      <c r="E146" s="1" t="s">
        <v>308</v>
      </c>
      <c r="F146" s="1"/>
      <c r="G146" s="1"/>
      <c r="H146" s="1"/>
      <c r="I146" s="1"/>
      <c r="J146" s="1"/>
      <c r="K146" s="1"/>
      <c r="L146" s="1"/>
      <c r="M146" s="1"/>
      <c r="N146" s="1"/>
      <c r="O146" s="1"/>
      <c r="P146" s="1"/>
      <c r="Q146" s="1"/>
      <c r="R146" s="1"/>
      <c r="S146" s="1"/>
      <c r="T146" s="1"/>
      <c r="U146" s="1"/>
      <c r="V146" s="1"/>
      <c r="W146" s="1"/>
      <c r="X146" s="1"/>
      <c r="Y146" s="1"/>
      <c r="Z146" s="1"/>
      <c r="AA146" s="1"/>
      <c r="AB146" s="1"/>
      <c r="AC146" s="1">
        <v>60</v>
      </c>
      <c r="AD146" s="1" t="s">
        <v>114</v>
      </c>
      <c r="AE146" s="9">
        <v>87500</v>
      </c>
      <c r="AF146" s="1">
        <v>135</v>
      </c>
      <c r="AG146" s="1" t="s">
        <v>299</v>
      </c>
      <c r="AH146" s="1"/>
      <c r="AI146" s="1"/>
      <c r="AJ146" s="1"/>
      <c r="AK146" s="1"/>
      <c r="AL146" s="1"/>
      <c r="AM146" s="1"/>
      <c r="AN146" s="1">
        <v>74726.672999997507</v>
      </c>
      <c r="AO146" s="1">
        <v>0.49</v>
      </c>
      <c r="AP146" s="1">
        <v>0</v>
      </c>
      <c r="AQ146" s="1"/>
      <c r="AR146" s="1"/>
      <c r="AS146" s="9"/>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row>
    <row r="147" spans="1:98" ht="15" customHeight="1" x14ac:dyDescent="0.25">
      <c r="A147" s="117" t="s">
        <v>3569</v>
      </c>
      <c r="B147" s="1" t="s">
        <v>309</v>
      </c>
      <c r="C147" s="1" t="s">
        <v>111</v>
      </c>
      <c r="D147" s="1" t="s">
        <v>3587</v>
      </c>
      <c r="E147" s="1" t="s">
        <v>310</v>
      </c>
      <c r="F147" s="1"/>
      <c r="G147" s="1"/>
      <c r="H147" s="1"/>
      <c r="I147" s="1"/>
      <c r="J147" s="1"/>
      <c r="K147" s="1"/>
      <c r="L147" s="1"/>
      <c r="M147" s="1"/>
      <c r="N147" s="1"/>
      <c r="O147" s="1"/>
      <c r="P147" s="1"/>
      <c r="Q147" s="1"/>
      <c r="R147" s="1"/>
      <c r="S147" s="1"/>
      <c r="T147" s="1"/>
      <c r="U147" s="1"/>
      <c r="V147" s="1"/>
      <c r="W147" s="1"/>
      <c r="X147" s="1"/>
      <c r="Y147" s="1"/>
      <c r="Z147" s="1"/>
      <c r="AA147" s="1"/>
      <c r="AB147" s="1"/>
      <c r="AC147" s="1">
        <v>60</v>
      </c>
      <c r="AD147" s="1" t="s">
        <v>114</v>
      </c>
      <c r="AE147" s="9">
        <v>87500</v>
      </c>
      <c r="AF147" s="1">
        <v>135</v>
      </c>
      <c r="AG147" s="1" t="s">
        <v>311</v>
      </c>
      <c r="AH147" s="1"/>
      <c r="AI147" s="1"/>
      <c r="AJ147" s="1"/>
      <c r="AK147" s="1"/>
      <c r="AL147" s="1"/>
      <c r="AM147" s="1"/>
      <c r="AN147" s="1"/>
      <c r="AO147" s="1"/>
      <c r="AP147" s="1">
        <v>0</v>
      </c>
      <c r="AQ147" s="1"/>
      <c r="AR147" s="1"/>
      <c r="AS147" s="9"/>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row>
    <row r="148" spans="1:98" ht="15" customHeight="1" x14ac:dyDescent="0.25">
      <c r="A148" s="117" t="s">
        <v>3569</v>
      </c>
      <c r="B148" s="1" t="s">
        <v>309</v>
      </c>
      <c r="C148" s="1" t="s">
        <v>118</v>
      </c>
      <c r="D148" s="1" t="s">
        <v>3587</v>
      </c>
      <c r="E148" s="1" t="s">
        <v>312</v>
      </c>
      <c r="F148" s="1"/>
      <c r="G148" s="1"/>
      <c r="H148" s="1"/>
      <c r="I148" s="1"/>
      <c r="J148" s="1"/>
      <c r="K148" s="1"/>
      <c r="L148" s="1"/>
      <c r="M148" s="1"/>
      <c r="N148" s="1"/>
      <c r="O148" s="1"/>
      <c r="P148" s="1"/>
      <c r="Q148" s="1"/>
      <c r="R148" s="1"/>
      <c r="S148" s="1"/>
      <c r="T148" s="1"/>
      <c r="U148" s="1"/>
      <c r="V148" s="1"/>
      <c r="W148" s="1"/>
      <c r="X148" s="1"/>
      <c r="Y148" s="1"/>
      <c r="Z148" s="1"/>
      <c r="AA148" s="1"/>
      <c r="AB148" s="1"/>
      <c r="AC148" s="1">
        <v>60</v>
      </c>
      <c r="AD148" s="1" t="s">
        <v>114</v>
      </c>
      <c r="AE148" s="9">
        <v>87500</v>
      </c>
      <c r="AF148" s="1">
        <v>135</v>
      </c>
      <c r="AG148" s="1" t="s">
        <v>311</v>
      </c>
      <c r="AH148" s="1"/>
      <c r="AI148" s="1"/>
      <c r="AJ148" s="1"/>
      <c r="AK148" s="1"/>
      <c r="AL148" s="1"/>
      <c r="AM148" s="1"/>
      <c r="AN148" s="1"/>
      <c r="AO148" s="1"/>
      <c r="AP148" s="1">
        <v>0</v>
      </c>
      <c r="AQ148" s="1"/>
      <c r="AR148" s="1"/>
      <c r="AS148" s="9"/>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row>
    <row r="149" spans="1:98" ht="15" customHeight="1" x14ac:dyDescent="0.25">
      <c r="A149" s="117" t="s">
        <v>3569</v>
      </c>
      <c r="B149" s="1" t="s">
        <v>309</v>
      </c>
      <c r="C149" s="1" t="s">
        <v>121</v>
      </c>
      <c r="D149" s="1" t="s">
        <v>3587</v>
      </c>
      <c r="E149" s="1" t="s">
        <v>313</v>
      </c>
      <c r="F149" s="1"/>
      <c r="G149" s="1"/>
      <c r="H149" s="1"/>
      <c r="I149" s="1"/>
      <c r="J149" s="1"/>
      <c r="K149" s="1"/>
      <c r="L149" s="1"/>
      <c r="M149" s="1"/>
      <c r="N149" s="1"/>
      <c r="O149" s="1"/>
      <c r="P149" s="1"/>
      <c r="Q149" s="1"/>
      <c r="R149" s="1"/>
      <c r="S149" s="1"/>
      <c r="T149" s="1"/>
      <c r="U149" s="1"/>
      <c r="V149" s="1"/>
      <c r="W149" s="1"/>
      <c r="X149" s="1"/>
      <c r="Y149" s="1"/>
      <c r="Z149" s="1"/>
      <c r="AA149" s="1"/>
      <c r="AB149" s="1"/>
      <c r="AC149" s="1">
        <v>60</v>
      </c>
      <c r="AD149" s="1" t="s">
        <v>114</v>
      </c>
      <c r="AE149" s="9">
        <v>87500</v>
      </c>
      <c r="AF149" s="1">
        <v>135</v>
      </c>
      <c r="AG149" s="1" t="s">
        <v>311</v>
      </c>
      <c r="AH149" s="1"/>
      <c r="AI149" s="1"/>
      <c r="AJ149" s="1"/>
      <c r="AK149" s="1"/>
      <c r="AL149" s="1"/>
      <c r="AM149" s="1"/>
      <c r="AN149" s="1"/>
      <c r="AO149" s="1"/>
      <c r="AP149" s="1">
        <v>0</v>
      </c>
      <c r="AQ149" s="1"/>
      <c r="AR149" s="1"/>
      <c r="AS149" s="9"/>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row>
    <row r="150" spans="1:98" ht="15" customHeight="1" x14ac:dyDescent="0.25">
      <c r="A150" s="117" t="s">
        <v>3569</v>
      </c>
      <c r="B150" s="1" t="s">
        <v>309</v>
      </c>
      <c r="C150" s="1" t="s">
        <v>124</v>
      </c>
      <c r="D150" s="1" t="s">
        <v>3587</v>
      </c>
      <c r="E150" s="1" t="s">
        <v>314</v>
      </c>
      <c r="F150" s="1"/>
      <c r="G150" s="1"/>
      <c r="H150" s="1"/>
      <c r="I150" s="1"/>
      <c r="J150" s="1"/>
      <c r="K150" s="1"/>
      <c r="L150" s="1"/>
      <c r="M150" s="1"/>
      <c r="N150" s="1"/>
      <c r="O150" s="1"/>
      <c r="P150" s="1"/>
      <c r="Q150" s="1"/>
      <c r="R150" s="1"/>
      <c r="S150" s="1"/>
      <c r="T150" s="1"/>
      <c r="U150" s="1"/>
      <c r="V150" s="1"/>
      <c r="W150" s="1"/>
      <c r="X150" s="1"/>
      <c r="Y150" s="1"/>
      <c r="Z150" s="1"/>
      <c r="AA150" s="1"/>
      <c r="AB150" s="1"/>
      <c r="AC150" s="1">
        <v>60</v>
      </c>
      <c r="AD150" s="1" t="s">
        <v>114</v>
      </c>
      <c r="AE150" s="9">
        <v>87500</v>
      </c>
      <c r="AF150" s="1">
        <v>135</v>
      </c>
      <c r="AG150" s="1" t="s">
        <v>311</v>
      </c>
      <c r="AH150" s="1"/>
      <c r="AI150" s="1"/>
      <c r="AJ150" s="1"/>
      <c r="AK150" s="1"/>
      <c r="AL150" s="1"/>
      <c r="AM150" s="1"/>
      <c r="AN150" s="1"/>
      <c r="AO150" s="1"/>
      <c r="AP150" s="1">
        <v>0</v>
      </c>
      <c r="AQ150" s="1"/>
      <c r="AR150" s="1"/>
      <c r="AS150" s="9"/>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row>
    <row r="151" spans="1:98" ht="15" customHeight="1" x14ac:dyDescent="0.25">
      <c r="A151" s="117" t="s">
        <v>3569</v>
      </c>
      <c r="B151" s="1" t="s">
        <v>309</v>
      </c>
      <c r="C151" s="1" t="s">
        <v>126</v>
      </c>
      <c r="D151" s="1" t="s">
        <v>3587</v>
      </c>
      <c r="E151" s="1" t="s">
        <v>315</v>
      </c>
      <c r="F151" s="1"/>
      <c r="G151" s="1"/>
      <c r="H151" s="1"/>
      <c r="I151" s="1"/>
      <c r="J151" s="1"/>
      <c r="K151" s="1"/>
      <c r="L151" s="1"/>
      <c r="M151" s="1"/>
      <c r="N151" s="1"/>
      <c r="O151" s="1"/>
      <c r="P151" s="1"/>
      <c r="Q151" s="1"/>
      <c r="R151" s="1"/>
      <c r="S151" s="1"/>
      <c r="T151" s="1"/>
      <c r="U151" s="1"/>
      <c r="V151" s="1"/>
      <c r="W151" s="1"/>
      <c r="X151" s="1"/>
      <c r="Y151" s="1"/>
      <c r="Z151" s="1"/>
      <c r="AA151" s="1"/>
      <c r="AB151" s="1"/>
      <c r="AC151" s="1">
        <v>60</v>
      </c>
      <c r="AD151" s="1" t="s">
        <v>114</v>
      </c>
      <c r="AE151" s="9">
        <v>87500</v>
      </c>
      <c r="AF151" s="1">
        <v>135</v>
      </c>
      <c r="AG151" s="1" t="s">
        <v>311</v>
      </c>
      <c r="AH151" s="1"/>
      <c r="AI151" s="1"/>
      <c r="AJ151" s="1"/>
      <c r="AK151" s="1"/>
      <c r="AL151" s="1"/>
      <c r="AM151" s="1"/>
      <c r="AN151" s="1"/>
      <c r="AO151" s="1"/>
      <c r="AP151" s="1">
        <v>0</v>
      </c>
      <c r="AQ151" s="1"/>
      <c r="AR151" s="1"/>
      <c r="AS151" s="9"/>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row>
    <row r="152" spans="1:98" ht="15" customHeight="1" x14ac:dyDescent="0.25">
      <c r="A152" s="117" t="s">
        <v>3569</v>
      </c>
      <c r="B152" s="1" t="s">
        <v>316</v>
      </c>
      <c r="C152" s="1" t="s">
        <v>111</v>
      </c>
      <c r="D152" s="1" t="s">
        <v>3588</v>
      </c>
      <c r="E152" s="1" t="s">
        <v>317</v>
      </c>
      <c r="F152" s="1"/>
      <c r="G152" s="1"/>
      <c r="H152" s="1"/>
      <c r="I152" s="1"/>
      <c r="J152" s="1"/>
      <c r="K152" s="1"/>
      <c r="L152" s="1"/>
      <c r="M152" s="1"/>
      <c r="N152" s="1"/>
      <c r="O152" s="1"/>
      <c r="P152" s="1"/>
      <c r="Q152" s="1"/>
      <c r="R152" s="1"/>
      <c r="S152" s="1"/>
      <c r="T152" s="1"/>
      <c r="U152" s="1"/>
      <c r="V152" s="1"/>
      <c r="W152" s="1"/>
      <c r="X152" s="1"/>
      <c r="Y152" s="1"/>
      <c r="Z152" s="1"/>
      <c r="AA152" s="1"/>
      <c r="AB152" s="1"/>
      <c r="AC152" s="1">
        <v>10</v>
      </c>
      <c r="AD152" s="1" t="s">
        <v>114</v>
      </c>
      <c r="AE152" s="9">
        <v>14600</v>
      </c>
      <c r="AF152" s="1">
        <v>135</v>
      </c>
      <c r="AG152" s="1" t="s">
        <v>318</v>
      </c>
      <c r="AH152" s="1"/>
      <c r="AI152" s="1"/>
      <c r="AJ152" s="1"/>
      <c r="AK152" s="1"/>
      <c r="AL152" s="1"/>
      <c r="AM152" s="1"/>
      <c r="AN152" s="1"/>
      <c r="AO152" s="1"/>
      <c r="AP152" s="1">
        <v>0</v>
      </c>
      <c r="AQ152" s="1"/>
      <c r="AR152" s="1"/>
      <c r="AS152" s="9"/>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row>
    <row r="153" spans="1:98" ht="15" customHeight="1" x14ac:dyDescent="0.25">
      <c r="A153" s="117" t="s">
        <v>3569</v>
      </c>
      <c r="B153" s="1" t="s">
        <v>316</v>
      </c>
      <c r="C153" s="1" t="s">
        <v>118</v>
      </c>
      <c r="D153" s="1" t="s">
        <v>3588</v>
      </c>
      <c r="E153" s="1" t="s">
        <v>319</v>
      </c>
      <c r="F153" s="1"/>
      <c r="G153" s="1"/>
      <c r="H153" s="1"/>
      <c r="I153" s="1"/>
      <c r="J153" s="1"/>
      <c r="K153" s="1"/>
      <c r="L153" s="1"/>
      <c r="M153" s="1"/>
      <c r="N153" s="1"/>
      <c r="O153" s="1"/>
      <c r="P153" s="1"/>
      <c r="Q153" s="1"/>
      <c r="R153" s="1"/>
      <c r="S153" s="1"/>
      <c r="T153" s="1"/>
      <c r="U153" s="1"/>
      <c r="V153" s="1"/>
      <c r="W153" s="1"/>
      <c r="X153" s="1"/>
      <c r="Y153" s="1"/>
      <c r="Z153" s="1"/>
      <c r="AA153" s="1"/>
      <c r="AB153" s="1"/>
      <c r="AC153" s="1">
        <v>10</v>
      </c>
      <c r="AD153" s="1" t="s">
        <v>114</v>
      </c>
      <c r="AE153" s="9">
        <v>14600</v>
      </c>
      <c r="AF153" s="1">
        <v>135</v>
      </c>
      <c r="AG153" s="1" t="s">
        <v>318</v>
      </c>
      <c r="AH153" s="1"/>
      <c r="AI153" s="1"/>
      <c r="AJ153" s="1"/>
      <c r="AK153" s="1"/>
      <c r="AL153" s="1"/>
      <c r="AM153" s="1"/>
      <c r="AN153" s="1"/>
      <c r="AO153" s="1"/>
      <c r="AP153" s="1">
        <v>0</v>
      </c>
      <c r="AQ153" s="1"/>
      <c r="AR153" s="1"/>
      <c r="AS153" s="9"/>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row>
    <row r="154" spans="1:98" ht="15" customHeight="1" x14ac:dyDescent="0.25">
      <c r="A154" s="117" t="s">
        <v>3569</v>
      </c>
      <c r="B154" s="1" t="s">
        <v>316</v>
      </c>
      <c r="C154" s="1" t="s">
        <v>121</v>
      </c>
      <c r="D154" s="1" t="s">
        <v>3588</v>
      </c>
      <c r="E154" s="1" t="s">
        <v>320</v>
      </c>
      <c r="F154" s="1"/>
      <c r="G154" s="1"/>
      <c r="H154" s="1"/>
      <c r="I154" s="1"/>
      <c r="J154" s="1"/>
      <c r="K154" s="1"/>
      <c r="L154" s="1"/>
      <c r="M154" s="1"/>
      <c r="N154" s="1"/>
      <c r="O154" s="1"/>
      <c r="P154" s="1"/>
      <c r="Q154" s="1"/>
      <c r="R154" s="1"/>
      <c r="S154" s="1"/>
      <c r="T154" s="1"/>
      <c r="U154" s="1"/>
      <c r="V154" s="1"/>
      <c r="W154" s="1"/>
      <c r="X154" s="1"/>
      <c r="Y154" s="1"/>
      <c r="Z154" s="1"/>
      <c r="AA154" s="1"/>
      <c r="AB154" s="1"/>
      <c r="AC154" s="1">
        <v>10</v>
      </c>
      <c r="AD154" s="1" t="s">
        <v>114</v>
      </c>
      <c r="AE154" s="9">
        <v>14600</v>
      </c>
      <c r="AF154" s="1">
        <v>135</v>
      </c>
      <c r="AG154" s="1" t="s">
        <v>318</v>
      </c>
      <c r="AH154" s="1"/>
      <c r="AI154" s="1"/>
      <c r="AJ154" s="1"/>
      <c r="AK154" s="1"/>
      <c r="AL154" s="1"/>
      <c r="AM154" s="1"/>
      <c r="AN154" s="1"/>
      <c r="AO154" s="1"/>
      <c r="AP154" s="1">
        <v>0</v>
      </c>
      <c r="AQ154" s="1"/>
      <c r="AR154" s="1"/>
      <c r="AS154" s="9"/>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row>
    <row r="155" spans="1:98" ht="15" customHeight="1" x14ac:dyDescent="0.25">
      <c r="A155" s="117" t="s">
        <v>3569</v>
      </c>
      <c r="B155" s="1" t="s">
        <v>316</v>
      </c>
      <c r="C155" s="1" t="s">
        <v>124</v>
      </c>
      <c r="D155" s="1" t="s">
        <v>3588</v>
      </c>
      <c r="E155" s="1" t="s">
        <v>321</v>
      </c>
      <c r="F155" s="1"/>
      <c r="G155" s="1"/>
      <c r="H155" s="1"/>
      <c r="I155" s="1"/>
      <c r="J155" s="1"/>
      <c r="K155" s="1"/>
      <c r="L155" s="1"/>
      <c r="M155" s="1"/>
      <c r="N155" s="1"/>
      <c r="O155" s="1"/>
      <c r="P155" s="1"/>
      <c r="Q155" s="1"/>
      <c r="R155" s="1"/>
      <c r="S155" s="1"/>
      <c r="T155" s="1"/>
      <c r="U155" s="1"/>
      <c r="V155" s="1"/>
      <c r="W155" s="1"/>
      <c r="X155" s="1"/>
      <c r="Y155" s="1"/>
      <c r="Z155" s="1"/>
      <c r="AA155" s="1"/>
      <c r="AB155" s="1"/>
      <c r="AC155" s="1">
        <v>10</v>
      </c>
      <c r="AD155" s="1" t="s">
        <v>114</v>
      </c>
      <c r="AE155" s="9">
        <v>14600</v>
      </c>
      <c r="AF155" s="1">
        <v>135</v>
      </c>
      <c r="AG155" s="1" t="s">
        <v>318</v>
      </c>
      <c r="AH155" s="1"/>
      <c r="AI155" s="1"/>
      <c r="AJ155" s="1"/>
      <c r="AK155" s="1"/>
      <c r="AL155" s="1"/>
      <c r="AM155" s="1"/>
      <c r="AN155" s="1"/>
      <c r="AO155" s="1"/>
      <c r="AP155" s="1">
        <v>0</v>
      </c>
      <c r="AQ155" s="1"/>
      <c r="AR155" s="1"/>
      <c r="AS155" s="9"/>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row>
    <row r="156" spans="1:98" ht="15" customHeight="1" x14ac:dyDescent="0.25">
      <c r="A156" s="117" t="s">
        <v>3569</v>
      </c>
      <c r="B156" s="1" t="s">
        <v>316</v>
      </c>
      <c r="C156" s="1" t="s">
        <v>126</v>
      </c>
      <c r="D156" s="1" t="s">
        <v>3588</v>
      </c>
      <c r="E156" s="1" t="s">
        <v>322</v>
      </c>
      <c r="F156" s="1"/>
      <c r="G156" s="1"/>
      <c r="H156" s="1"/>
      <c r="I156" s="1"/>
      <c r="J156" s="1"/>
      <c r="K156" s="1"/>
      <c r="L156" s="1"/>
      <c r="M156" s="1"/>
      <c r="N156" s="1"/>
      <c r="O156" s="1"/>
      <c r="P156" s="1"/>
      <c r="Q156" s="1"/>
      <c r="R156" s="1"/>
      <c r="S156" s="1"/>
      <c r="T156" s="1"/>
      <c r="U156" s="1"/>
      <c r="V156" s="1"/>
      <c r="W156" s="1"/>
      <c r="X156" s="1"/>
      <c r="Y156" s="1"/>
      <c r="Z156" s="1"/>
      <c r="AA156" s="1"/>
      <c r="AB156" s="1"/>
      <c r="AC156" s="1">
        <v>10</v>
      </c>
      <c r="AD156" s="1" t="s">
        <v>114</v>
      </c>
      <c r="AE156" s="9">
        <v>14600</v>
      </c>
      <c r="AF156" s="1">
        <v>135</v>
      </c>
      <c r="AG156" s="1" t="s">
        <v>318</v>
      </c>
      <c r="AH156" s="1"/>
      <c r="AI156" s="1"/>
      <c r="AJ156" s="1"/>
      <c r="AK156" s="1"/>
      <c r="AL156" s="1"/>
      <c r="AM156" s="1"/>
      <c r="AN156" s="1"/>
      <c r="AO156" s="1"/>
      <c r="AP156" s="1">
        <v>0</v>
      </c>
      <c r="AQ156" s="1"/>
      <c r="AR156" s="1"/>
      <c r="AS156" s="9"/>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row>
    <row r="157" spans="1:98" ht="15" customHeight="1" x14ac:dyDescent="0.25">
      <c r="A157" s="117" t="s">
        <v>3569</v>
      </c>
      <c r="B157" s="1" t="s">
        <v>323</v>
      </c>
      <c r="C157" s="1" t="s">
        <v>111</v>
      </c>
      <c r="D157" s="1" t="s">
        <v>3589</v>
      </c>
      <c r="E157" s="1" t="s">
        <v>324</v>
      </c>
      <c r="F157" s="1"/>
      <c r="G157" s="1"/>
      <c r="H157" s="1"/>
      <c r="I157" s="1"/>
      <c r="J157" s="1"/>
      <c r="K157" s="1"/>
      <c r="L157" s="1"/>
      <c r="M157" s="1"/>
      <c r="N157" s="1"/>
      <c r="O157" s="1"/>
      <c r="P157" s="1"/>
      <c r="Q157" s="1"/>
      <c r="R157" s="1"/>
      <c r="S157" s="1"/>
      <c r="T157" s="1"/>
      <c r="U157" s="1"/>
      <c r="V157" s="1"/>
      <c r="W157" s="1"/>
      <c r="X157" s="1"/>
      <c r="Y157" s="1"/>
      <c r="Z157" s="1"/>
      <c r="AA157" s="1"/>
      <c r="AB157" s="1"/>
      <c r="AC157" s="1">
        <v>40</v>
      </c>
      <c r="AD157" s="1" t="s">
        <v>114</v>
      </c>
      <c r="AE157" s="9">
        <v>58300</v>
      </c>
      <c r="AF157" s="1">
        <v>135</v>
      </c>
      <c r="AG157" s="1" t="s">
        <v>325</v>
      </c>
      <c r="AH157" s="1"/>
      <c r="AI157" s="1"/>
      <c r="AJ157" s="1"/>
      <c r="AK157" s="1"/>
      <c r="AL157" s="1"/>
      <c r="AM157" s="1"/>
      <c r="AN157" s="1"/>
      <c r="AO157" s="1"/>
      <c r="AP157" s="1">
        <v>0</v>
      </c>
      <c r="AQ157" s="1"/>
      <c r="AR157" s="1"/>
      <c r="AS157" s="9"/>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row>
    <row r="158" spans="1:98" ht="15" customHeight="1" x14ac:dyDescent="0.25">
      <c r="A158" s="117" t="s">
        <v>3569</v>
      </c>
      <c r="B158" s="1" t="s">
        <v>323</v>
      </c>
      <c r="C158" s="1" t="s">
        <v>118</v>
      </c>
      <c r="D158" s="1" t="s">
        <v>3589</v>
      </c>
      <c r="E158" s="1" t="s">
        <v>326</v>
      </c>
      <c r="F158" s="1"/>
      <c r="G158" s="1"/>
      <c r="H158" s="1"/>
      <c r="I158" s="1"/>
      <c r="J158" s="1"/>
      <c r="K158" s="1"/>
      <c r="L158" s="1"/>
      <c r="M158" s="1"/>
      <c r="N158" s="1"/>
      <c r="O158" s="1"/>
      <c r="P158" s="1"/>
      <c r="Q158" s="1"/>
      <c r="R158" s="1"/>
      <c r="S158" s="1"/>
      <c r="T158" s="1"/>
      <c r="U158" s="1"/>
      <c r="V158" s="1"/>
      <c r="W158" s="1"/>
      <c r="X158" s="1"/>
      <c r="Y158" s="1"/>
      <c r="Z158" s="1"/>
      <c r="AA158" s="1"/>
      <c r="AB158" s="1"/>
      <c r="AC158" s="1">
        <v>40</v>
      </c>
      <c r="AD158" s="1" t="s">
        <v>114</v>
      </c>
      <c r="AE158" s="9">
        <v>58300</v>
      </c>
      <c r="AF158" s="1">
        <v>135</v>
      </c>
      <c r="AG158" s="1" t="s">
        <v>325</v>
      </c>
      <c r="AH158" s="1"/>
      <c r="AI158" s="1"/>
      <c r="AJ158" s="1"/>
      <c r="AK158" s="1"/>
      <c r="AL158" s="1"/>
      <c r="AM158" s="1"/>
      <c r="AN158" s="1"/>
      <c r="AO158" s="1"/>
      <c r="AP158" s="1">
        <v>0</v>
      </c>
      <c r="AQ158" s="1"/>
      <c r="AR158" s="1"/>
      <c r="AS158" s="9"/>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row>
    <row r="159" spans="1:98" ht="15" customHeight="1" x14ac:dyDescent="0.25">
      <c r="A159" s="117" t="s">
        <v>3569</v>
      </c>
      <c r="B159" s="1" t="s">
        <v>323</v>
      </c>
      <c r="C159" s="1" t="s">
        <v>121</v>
      </c>
      <c r="D159" s="1" t="s">
        <v>3589</v>
      </c>
      <c r="E159" s="1" t="s">
        <v>327</v>
      </c>
      <c r="F159" s="1"/>
      <c r="G159" s="1"/>
      <c r="H159" s="1"/>
      <c r="I159" s="1"/>
      <c r="J159" s="1"/>
      <c r="K159" s="1"/>
      <c r="L159" s="1"/>
      <c r="M159" s="1"/>
      <c r="N159" s="1"/>
      <c r="O159" s="1"/>
      <c r="P159" s="1"/>
      <c r="Q159" s="1"/>
      <c r="R159" s="1"/>
      <c r="S159" s="1"/>
      <c r="T159" s="1"/>
      <c r="U159" s="1"/>
      <c r="V159" s="1"/>
      <c r="W159" s="1"/>
      <c r="X159" s="1"/>
      <c r="Y159" s="1"/>
      <c r="Z159" s="1"/>
      <c r="AA159" s="1"/>
      <c r="AB159" s="1"/>
      <c r="AC159" s="1">
        <v>40</v>
      </c>
      <c r="AD159" s="1" t="s">
        <v>114</v>
      </c>
      <c r="AE159" s="9">
        <v>58300</v>
      </c>
      <c r="AF159" s="1">
        <v>135</v>
      </c>
      <c r="AG159" s="1" t="s">
        <v>325</v>
      </c>
      <c r="AH159" s="1"/>
      <c r="AI159" s="1"/>
      <c r="AJ159" s="1"/>
      <c r="AK159" s="1"/>
      <c r="AL159" s="1"/>
      <c r="AM159" s="1"/>
      <c r="AN159" s="1"/>
      <c r="AO159" s="1"/>
      <c r="AP159" s="1">
        <v>0</v>
      </c>
      <c r="AQ159" s="1"/>
      <c r="AR159" s="1"/>
      <c r="AS159" s="9"/>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row>
    <row r="160" spans="1:98" ht="15" customHeight="1" x14ac:dyDescent="0.25">
      <c r="A160" s="117" t="s">
        <v>3569</v>
      </c>
      <c r="B160" s="1" t="s">
        <v>323</v>
      </c>
      <c r="C160" s="1" t="s">
        <v>124</v>
      </c>
      <c r="D160" s="1" t="s">
        <v>3589</v>
      </c>
      <c r="E160" s="1" t="s">
        <v>328</v>
      </c>
      <c r="F160" s="1"/>
      <c r="G160" s="1"/>
      <c r="H160" s="1"/>
      <c r="I160" s="1"/>
      <c r="J160" s="1"/>
      <c r="K160" s="1"/>
      <c r="L160" s="1"/>
      <c r="M160" s="1"/>
      <c r="N160" s="1"/>
      <c r="O160" s="1"/>
      <c r="P160" s="1"/>
      <c r="Q160" s="1"/>
      <c r="R160" s="1"/>
      <c r="S160" s="1"/>
      <c r="T160" s="1"/>
      <c r="U160" s="1"/>
      <c r="V160" s="1"/>
      <c r="W160" s="1"/>
      <c r="X160" s="1"/>
      <c r="Y160" s="1"/>
      <c r="Z160" s="1"/>
      <c r="AA160" s="1"/>
      <c r="AB160" s="1"/>
      <c r="AC160" s="1">
        <v>40</v>
      </c>
      <c r="AD160" s="1" t="s">
        <v>114</v>
      </c>
      <c r="AE160" s="9">
        <v>58300</v>
      </c>
      <c r="AF160" s="1">
        <v>135</v>
      </c>
      <c r="AG160" s="1" t="s">
        <v>325</v>
      </c>
      <c r="AH160" s="1"/>
      <c r="AI160" s="1"/>
      <c r="AJ160" s="1"/>
      <c r="AK160" s="1"/>
      <c r="AL160" s="1"/>
      <c r="AM160" s="1"/>
      <c r="AN160" s="1"/>
      <c r="AO160" s="1"/>
      <c r="AP160" s="1">
        <v>0</v>
      </c>
      <c r="AQ160" s="1"/>
      <c r="AR160" s="1"/>
      <c r="AS160" s="9"/>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row>
    <row r="161" spans="1:98" ht="15" customHeight="1" x14ac:dyDescent="0.25">
      <c r="A161" s="117" t="s">
        <v>3569</v>
      </c>
      <c r="B161" s="1" t="s">
        <v>323</v>
      </c>
      <c r="C161" s="1" t="s">
        <v>126</v>
      </c>
      <c r="D161" s="1" t="s">
        <v>3589</v>
      </c>
      <c r="E161" s="1" t="s">
        <v>329</v>
      </c>
      <c r="F161" s="1"/>
      <c r="G161" s="1"/>
      <c r="H161" s="1"/>
      <c r="I161" s="1"/>
      <c r="J161" s="1"/>
      <c r="K161" s="1"/>
      <c r="L161" s="1"/>
      <c r="M161" s="1"/>
      <c r="N161" s="1"/>
      <c r="O161" s="1"/>
      <c r="P161" s="1"/>
      <c r="Q161" s="1"/>
      <c r="R161" s="1"/>
      <c r="S161" s="1"/>
      <c r="T161" s="1"/>
      <c r="U161" s="1"/>
      <c r="V161" s="1"/>
      <c r="W161" s="1"/>
      <c r="X161" s="1"/>
      <c r="Y161" s="1"/>
      <c r="Z161" s="1"/>
      <c r="AA161" s="1"/>
      <c r="AB161" s="1"/>
      <c r="AC161" s="1">
        <v>40</v>
      </c>
      <c r="AD161" s="1" t="s">
        <v>114</v>
      </c>
      <c r="AE161" s="9">
        <v>58300</v>
      </c>
      <c r="AF161" s="1">
        <v>135</v>
      </c>
      <c r="AG161" s="1" t="s">
        <v>325</v>
      </c>
      <c r="AH161" s="1"/>
      <c r="AI161" s="1"/>
      <c r="AJ161" s="1"/>
      <c r="AK161" s="1"/>
      <c r="AL161" s="1"/>
      <c r="AM161" s="1"/>
      <c r="AN161" s="1"/>
      <c r="AO161" s="1"/>
      <c r="AP161" s="1">
        <v>0</v>
      </c>
      <c r="AQ161" s="1"/>
      <c r="AR161" s="1"/>
      <c r="AS161" s="9"/>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row>
    <row r="162" spans="1:98" ht="15" customHeight="1" x14ac:dyDescent="0.25">
      <c r="A162" s="117" t="s">
        <v>3569</v>
      </c>
      <c r="B162" s="1" t="s">
        <v>330</v>
      </c>
      <c r="C162" s="1" t="s">
        <v>331</v>
      </c>
      <c r="D162" s="1" t="s">
        <v>3590</v>
      </c>
      <c r="E162" s="1" t="s">
        <v>332</v>
      </c>
      <c r="F162" s="1"/>
      <c r="G162" s="1"/>
      <c r="H162" s="1"/>
      <c r="I162" s="1"/>
      <c r="J162" s="1"/>
      <c r="K162" s="1"/>
      <c r="L162" s="1"/>
      <c r="M162" s="1"/>
      <c r="N162" s="1"/>
      <c r="O162" s="1"/>
      <c r="P162" s="1"/>
      <c r="Q162" s="1"/>
      <c r="R162" s="1"/>
      <c r="S162" s="1"/>
      <c r="T162" s="1"/>
      <c r="U162" s="1"/>
      <c r="V162" s="1"/>
      <c r="W162" s="1"/>
      <c r="X162" s="1"/>
      <c r="Y162" s="1"/>
      <c r="Z162" s="1"/>
      <c r="AA162" s="1"/>
      <c r="AB162" s="1"/>
      <c r="AC162" s="1">
        <v>40</v>
      </c>
      <c r="AD162" s="1" t="s">
        <v>114</v>
      </c>
      <c r="AE162" s="9">
        <v>58300</v>
      </c>
      <c r="AF162" s="1">
        <v>135</v>
      </c>
      <c r="AG162" s="1" t="s">
        <v>333</v>
      </c>
      <c r="AH162" s="1"/>
      <c r="AI162" s="1"/>
      <c r="AJ162" s="1"/>
      <c r="AK162" s="1"/>
      <c r="AL162" s="1"/>
      <c r="AM162" s="1"/>
      <c r="AN162" s="1"/>
      <c r="AO162" s="1"/>
      <c r="AP162" s="1">
        <v>0</v>
      </c>
      <c r="AQ162" s="1"/>
      <c r="AR162" s="1"/>
      <c r="AS162" s="9"/>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row>
    <row r="163" spans="1:98" ht="15" customHeight="1" x14ac:dyDescent="0.25">
      <c r="A163" s="117" t="s">
        <v>3569</v>
      </c>
      <c r="B163" s="1" t="s">
        <v>334</v>
      </c>
      <c r="C163" s="1" t="s">
        <v>118</v>
      </c>
      <c r="D163" s="1" t="s">
        <v>3591</v>
      </c>
      <c r="E163" s="1" t="s">
        <v>335</v>
      </c>
      <c r="F163" s="1"/>
      <c r="G163" s="1"/>
      <c r="H163" s="1"/>
      <c r="I163" s="1"/>
      <c r="J163" s="1"/>
      <c r="K163" s="1"/>
      <c r="L163" s="1"/>
      <c r="M163" s="1"/>
      <c r="N163" s="1"/>
      <c r="O163" s="1"/>
      <c r="P163" s="1"/>
      <c r="Q163" s="1"/>
      <c r="R163" s="1"/>
      <c r="S163" s="1"/>
      <c r="T163" s="1"/>
      <c r="U163" s="1"/>
      <c r="V163" s="1"/>
      <c r="W163" s="1"/>
      <c r="X163" s="1"/>
      <c r="Y163" s="1"/>
      <c r="Z163" s="1"/>
      <c r="AA163" s="1"/>
      <c r="AB163" s="1"/>
      <c r="AC163" s="1">
        <v>40</v>
      </c>
      <c r="AD163" s="1" t="s">
        <v>114</v>
      </c>
      <c r="AE163" s="9">
        <v>58300</v>
      </c>
      <c r="AF163" s="1">
        <v>135</v>
      </c>
      <c r="AG163" s="1" t="s">
        <v>336</v>
      </c>
      <c r="AH163" s="1"/>
      <c r="AI163" s="1"/>
      <c r="AJ163" s="1"/>
      <c r="AK163" s="1"/>
      <c r="AL163" s="1"/>
      <c r="AM163" s="1"/>
      <c r="AN163" s="1"/>
      <c r="AO163" s="1"/>
      <c r="AP163" s="1">
        <v>0</v>
      </c>
      <c r="AQ163" s="1"/>
      <c r="AR163" s="1"/>
      <c r="AS163" s="9"/>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row>
  </sheetData>
  <autoFilter ref="A3:CT163" xr:uid="{00000000-0009-0000-0000-000002000000}">
    <sortState xmlns:xlrd2="http://schemas.microsoft.com/office/spreadsheetml/2017/richdata2" ref="A3:CT3">
      <sortCondition ref="B3"/>
    </sortState>
  </autoFilter>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Lookups!$F$5:$F$60</xm:f>
          </x14:formula1>
          <xm:sqref>O162:T163 B4:B163</xm:sqref>
        </x14:dataValidation>
        <x14:dataValidation type="list" allowBlank="1" showErrorMessage="1" xr:uid="{00000000-0002-0000-0200-000002000000}">
          <x14:formula1>
            <xm:f>Schedules!#REF!</xm:f>
          </x14:formula1>
          <xm:sqref>O4:P161 X4:X161 AU4:AU161 CC4:CE161 CP4:CT161 AG4:AG161 V4:V163</xm:sqref>
        </x14:dataValidation>
        <x14:dataValidation type="list" allowBlank="1" xr:uid="{00000000-0002-0000-0200-000004000000}">
          <x14:formula1>
            <xm:f>Schedules!#REF!</xm:f>
          </x14:formula1>
          <xm:sqref>BE4:BF161 BL4:BM161 BQ4:BR161 CN4:CO163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filterMode="1">
    <outlinePr summaryBelow="0" summaryRight="0"/>
  </sheetPr>
  <dimension ref="A1:AM45"/>
  <sheetViews>
    <sheetView workbookViewId="0">
      <selection activeCell="Q54" sqref="Q54"/>
    </sheetView>
  </sheetViews>
  <sheetFormatPr defaultColWidth="14.42578125" defaultRowHeight="15" customHeight="1" x14ac:dyDescent="0.25"/>
  <cols>
    <col min="1" max="1" width="23.42578125" customWidth="1"/>
    <col min="2" max="2" width="15.28515625" customWidth="1"/>
    <col min="3" max="3" width="28.42578125" customWidth="1"/>
    <col min="4" max="4" width="23.42578125" customWidth="1"/>
    <col min="5" max="7" width="20.42578125" customWidth="1"/>
    <col min="8" max="8" width="17.5703125" customWidth="1"/>
    <col min="9" max="9" width="14.85546875" customWidth="1"/>
    <col min="10" max="10" width="21.7109375" customWidth="1"/>
    <col min="11" max="11" width="14.7109375" customWidth="1"/>
    <col min="12" max="13" width="23.85546875" customWidth="1"/>
    <col min="14" max="14" width="25" customWidth="1"/>
    <col min="15" max="15" width="26.42578125" customWidth="1"/>
    <col min="16" max="17" width="17.42578125" customWidth="1"/>
    <col min="18" max="18" width="18.28515625" customWidth="1"/>
    <col min="19" max="19" width="21.140625" customWidth="1"/>
    <col min="20" max="20" width="18.42578125" customWidth="1"/>
    <col min="21" max="21" width="20.42578125" customWidth="1"/>
    <col min="22" max="22" width="17.5703125" customWidth="1"/>
    <col min="23" max="23" width="24.42578125" customWidth="1"/>
    <col min="24" max="24" width="26.5703125" customWidth="1"/>
    <col min="25" max="25" width="21.5703125" customWidth="1"/>
    <col min="26" max="26" width="45.28515625" customWidth="1"/>
    <col min="27" max="27" width="28.42578125" customWidth="1"/>
    <col min="28" max="28" width="22.85546875" customWidth="1"/>
    <col min="29" max="29" width="19.5703125" customWidth="1"/>
    <col min="30" max="30" width="24.42578125" customWidth="1"/>
    <col min="31" max="31" width="42.42578125" customWidth="1"/>
    <col min="32" max="32" width="73.28515625" customWidth="1"/>
    <col min="33" max="33" width="59" customWidth="1"/>
    <col min="34" max="34" width="17.7109375" customWidth="1"/>
    <col min="35" max="35" width="17" customWidth="1"/>
    <col min="36" max="36" width="19.85546875" customWidth="1"/>
    <col min="37" max="39" width="19.28515625" customWidth="1"/>
  </cols>
  <sheetData>
    <row r="1" spans="1:39" x14ac:dyDescent="0.25">
      <c r="A1" s="1" t="s">
        <v>2389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x14ac:dyDescent="0.25">
      <c r="A2" s="77"/>
      <c r="B2" s="77"/>
      <c r="C2" s="7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x14ac:dyDescent="0.25">
      <c r="A3" s="78" t="s">
        <v>11</v>
      </c>
      <c r="B3" s="78" t="s">
        <v>2307</v>
      </c>
      <c r="C3" s="78" t="s">
        <v>2448</v>
      </c>
      <c r="D3" s="74" t="s">
        <v>2449</v>
      </c>
      <c r="E3" s="74" t="s">
        <v>2450</v>
      </c>
      <c r="F3" s="74" t="s">
        <v>2451</v>
      </c>
      <c r="G3" s="74" t="s">
        <v>2452</v>
      </c>
      <c r="H3" s="74" t="s">
        <v>2453</v>
      </c>
      <c r="I3" s="74" t="s">
        <v>2454</v>
      </c>
      <c r="J3" s="74" t="s">
        <v>2455</v>
      </c>
      <c r="K3" s="74" t="s">
        <v>2405</v>
      </c>
      <c r="L3" s="74" t="s">
        <v>2456</v>
      </c>
      <c r="M3" s="74" t="s">
        <v>2457</v>
      </c>
      <c r="N3" s="79" t="s">
        <v>2458</v>
      </c>
      <c r="O3" s="79" t="s">
        <v>2459</v>
      </c>
      <c r="P3" s="74" t="s">
        <v>2460</v>
      </c>
      <c r="Q3" s="74" t="s">
        <v>2461</v>
      </c>
      <c r="R3" s="74" t="s">
        <v>2462</v>
      </c>
      <c r="S3" s="74" t="s">
        <v>2463</v>
      </c>
      <c r="T3" s="74" t="s">
        <v>2464</v>
      </c>
      <c r="U3" s="74" t="s">
        <v>2465</v>
      </c>
      <c r="V3" s="74" t="s">
        <v>2466</v>
      </c>
      <c r="W3" s="74" t="s">
        <v>2467</v>
      </c>
      <c r="X3" s="74" t="s">
        <v>2468</v>
      </c>
      <c r="Y3" s="79" t="s">
        <v>2469</v>
      </c>
      <c r="Z3" s="74" t="s">
        <v>2470</v>
      </c>
      <c r="AA3" s="79" t="s">
        <v>2471</v>
      </c>
      <c r="AB3" s="79" t="s">
        <v>2472</v>
      </c>
      <c r="AC3" s="79" t="s">
        <v>2473</v>
      </c>
      <c r="AD3" s="79" t="s">
        <v>2474</v>
      </c>
      <c r="AE3" s="79" t="s">
        <v>2475</v>
      </c>
      <c r="AF3" s="79" t="s">
        <v>2476</v>
      </c>
      <c r="AG3" s="2" t="s">
        <v>2412</v>
      </c>
      <c r="AH3" s="2" t="s">
        <v>2413</v>
      </c>
      <c r="AI3" s="2" t="s">
        <v>2414</v>
      </c>
      <c r="AJ3" s="2" t="s">
        <v>2415</v>
      </c>
      <c r="AK3" s="2" t="s">
        <v>2416</v>
      </c>
      <c r="AL3" s="2" t="s">
        <v>2417</v>
      </c>
      <c r="AM3" s="2" t="s">
        <v>2477</v>
      </c>
    </row>
    <row r="4" spans="1:39" ht="15.75" hidden="1" customHeight="1" x14ac:dyDescent="0.25">
      <c r="A4" s="1" t="s">
        <v>3569</v>
      </c>
      <c r="B4" s="1" t="s">
        <v>2334</v>
      </c>
      <c r="C4" s="53" t="s">
        <v>2366</v>
      </c>
      <c r="D4" s="54">
        <v>30123</v>
      </c>
      <c r="E4" s="7"/>
      <c r="F4" s="7"/>
      <c r="G4" s="7"/>
      <c r="H4" s="54">
        <v>-14.98</v>
      </c>
      <c r="I4" s="54">
        <v>-25.06</v>
      </c>
      <c r="J4" s="53" t="s">
        <v>2478</v>
      </c>
      <c r="K4" s="53" t="s">
        <v>116</v>
      </c>
      <c r="L4" s="7"/>
      <c r="M4" s="54">
        <v>7750</v>
      </c>
      <c r="N4" s="31">
        <v>0</v>
      </c>
      <c r="O4" s="54">
        <v>0</v>
      </c>
      <c r="P4" s="54" t="s">
        <v>2479</v>
      </c>
      <c r="Q4" s="54">
        <v>825</v>
      </c>
      <c r="R4" s="7"/>
      <c r="S4" s="54">
        <v>258.8</v>
      </c>
      <c r="T4" s="7"/>
      <c r="U4" s="54">
        <v>3.5218090000000001E-2</v>
      </c>
      <c r="V4" s="54">
        <v>3.169628E-2</v>
      </c>
      <c r="W4" s="54">
        <v>3.1696279000000001E-2</v>
      </c>
      <c r="X4" s="7"/>
      <c r="Y4" s="54">
        <v>0.39972529899999998</v>
      </c>
      <c r="Z4" s="54">
        <v>0</v>
      </c>
      <c r="AA4" s="54">
        <v>1490.850377</v>
      </c>
      <c r="AB4" s="54">
        <v>0</v>
      </c>
      <c r="AC4" s="54">
        <v>35.52206674</v>
      </c>
      <c r="AD4" s="54">
        <v>517.76103339999997</v>
      </c>
      <c r="AE4" s="54">
        <v>0.64007999999999998</v>
      </c>
      <c r="AF4" s="54">
        <v>0.7</v>
      </c>
      <c r="AG4" s="54" t="s">
        <v>2424</v>
      </c>
      <c r="AH4" s="54" t="s">
        <v>2425</v>
      </c>
      <c r="AI4" s="54">
        <v>45</v>
      </c>
      <c r="AJ4" s="54">
        <v>2</v>
      </c>
      <c r="AK4" s="54">
        <v>50</v>
      </c>
      <c r="AL4" s="54">
        <v>2</v>
      </c>
      <c r="AM4" s="7" t="s">
        <v>2482</v>
      </c>
    </row>
    <row r="5" spans="1:39" ht="15.75" hidden="1" customHeight="1" x14ac:dyDescent="0.25">
      <c r="A5" s="1" t="s">
        <v>3569</v>
      </c>
      <c r="B5" s="1" t="s">
        <v>2334</v>
      </c>
      <c r="C5" s="53" t="s">
        <v>2367</v>
      </c>
      <c r="D5" s="54">
        <v>10340</v>
      </c>
      <c r="E5" s="7"/>
      <c r="F5" s="7"/>
      <c r="G5" s="7"/>
      <c r="H5" s="54">
        <v>-14.98</v>
      </c>
      <c r="I5" s="54">
        <v>-25.06</v>
      </c>
      <c r="J5" s="53" t="s">
        <v>2478</v>
      </c>
      <c r="K5" s="53" t="s">
        <v>116</v>
      </c>
      <c r="L5" s="7"/>
      <c r="M5" s="54">
        <v>3600</v>
      </c>
      <c r="N5" s="31">
        <v>0</v>
      </c>
      <c r="O5" s="54">
        <v>0</v>
      </c>
      <c r="P5" s="54" t="s">
        <v>2480</v>
      </c>
      <c r="Q5" s="54">
        <v>488</v>
      </c>
      <c r="R5" s="7"/>
      <c r="S5" s="54">
        <v>61.8</v>
      </c>
      <c r="T5" s="7"/>
      <c r="U5" s="54">
        <v>3.5218090000000001E-2</v>
      </c>
      <c r="V5" s="54">
        <v>3.169628E-2</v>
      </c>
      <c r="W5" s="54">
        <v>3.1696279000000001E-2</v>
      </c>
      <c r="X5" s="7"/>
      <c r="Y5" s="54">
        <v>0.39972529899999998</v>
      </c>
      <c r="Z5" s="54">
        <v>0</v>
      </c>
      <c r="AA5" s="54">
        <v>566.20021529999997</v>
      </c>
      <c r="AB5" s="54">
        <v>0</v>
      </c>
      <c r="AC5" s="54">
        <v>35.52206674</v>
      </c>
      <c r="AD5" s="54">
        <v>123.78902050000001</v>
      </c>
      <c r="AE5" s="54">
        <v>0.64007999999999998</v>
      </c>
      <c r="AF5" s="54">
        <v>0.7</v>
      </c>
      <c r="AG5" s="54" t="s">
        <v>2424</v>
      </c>
      <c r="AH5" s="54" t="s">
        <v>2425</v>
      </c>
      <c r="AI5" s="54">
        <v>45</v>
      </c>
      <c r="AJ5" s="54">
        <v>2</v>
      </c>
      <c r="AK5" s="54">
        <v>50</v>
      </c>
      <c r="AL5" s="54">
        <v>2</v>
      </c>
      <c r="AM5" s="7" t="s">
        <v>2482</v>
      </c>
    </row>
    <row r="6" spans="1:39" ht="15.75" hidden="1" customHeight="1" x14ac:dyDescent="0.25">
      <c r="A6" s="1" t="s">
        <v>3569</v>
      </c>
      <c r="B6" s="1" t="s">
        <v>2334</v>
      </c>
      <c r="C6" s="53" t="s">
        <v>2343</v>
      </c>
      <c r="D6" s="54">
        <v>43094</v>
      </c>
      <c r="E6" s="7"/>
      <c r="F6" s="7"/>
      <c r="G6" s="7"/>
      <c r="H6" s="54">
        <v>35</v>
      </c>
      <c r="I6" s="54">
        <v>25</v>
      </c>
      <c r="J6" s="53" t="s">
        <v>2481</v>
      </c>
      <c r="K6" s="53" t="s">
        <v>2432</v>
      </c>
      <c r="L6" s="7"/>
      <c r="M6" s="54">
        <v>0</v>
      </c>
      <c r="N6" s="31">
        <v>0</v>
      </c>
      <c r="O6" s="54">
        <v>0</v>
      </c>
      <c r="P6" s="54" t="s">
        <v>2479</v>
      </c>
      <c r="Q6" s="54">
        <v>680</v>
      </c>
      <c r="R6" s="7"/>
      <c r="S6" s="54">
        <v>331.4</v>
      </c>
      <c r="T6" s="7"/>
      <c r="U6" s="54">
        <v>0.39972530000000001</v>
      </c>
      <c r="V6" s="54">
        <v>4.0500800000000003E-2</v>
      </c>
      <c r="W6" s="54">
        <v>4.0500801000000003E-2</v>
      </c>
      <c r="X6" s="7"/>
      <c r="Y6" s="54">
        <v>0.39972529899999998</v>
      </c>
      <c r="Z6" s="54">
        <v>204.52099029999999</v>
      </c>
      <c r="AA6" s="54">
        <v>1777.1797630000001</v>
      </c>
      <c r="AB6" s="54">
        <v>0.54864000000000002</v>
      </c>
      <c r="AC6" s="54">
        <v>35.52206674</v>
      </c>
      <c r="AD6" s="54">
        <v>663.07857909999996</v>
      </c>
      <c r="AE6" s="54">
        <v>0.64007999999999998</v>
      </c>
      <c r="AF6" s="54">
        <v>0.7</v>
      </c>
      <c r="AG6" s="54" t="s">
        <v>2424</v>
      </c>
      <c r="AH6" s="54" t="s">
        <v>2425</v>
      </c>
      <c r="AI6" s="54">
        <v>60</v>
      </c>
      <c r="AJ6" s="54">
        <v>2</v>
      </c>
      <c r="AK6" s="54">
        <v>60</v>
      </c>
      <c r="AL6" s="54">
        <v>2</v>
      </c>
      <c r="AM6" s="7" t="s">
        <v>2482</v>
      </c>
    </row>
    <row r="7" spans="1:39" ht="15.75" hidden="1" customHeight="1" x14ac:dyDescent="0.25">
      <c r="A7" s="1" t="s">
        <v>3569</v>
      </c>
      <c r="B7" s="1" t="s">
        <v>2334</v>
      </c>
      <c r="C7" s="53" t="s">
        <v>2356</v>
      </c>
      <c r="D7" s="54">
        <v>35702</v>
      </c>
      <c r="E7" s="7"/>
      <c r="F7" s="7"/>
      <c r="G7" s="7"/>
      <c r="H7" s="54">
        <v>35</v>
      </c>
      <c r="I7" s="54">
        <v>25</v>
      </c>
      <c r="J7" s="53" t="s">
        <v>2481</v>
      </c>
      <c r="K7" s="53" t="s">
        <v>2432</v>
      </c>
      <c r="L7" s="7"/>
      <c r="M7" s="54">
        <v>0</v>
      </c>
      <c r="N7" s="31">
        <v>0</v>
      </c>
      <c r="O7" s="54">
        <v>0</v>
      </c>
      <c r="P7" s="54" t="s">
        <v>2479</v>
      </c>
      <c r="Q7" s="54">
        <v>408</v>
      </c>
      <c r="R7" s="7"/>
      <c r="S7" s="54">
        <v>238.6</v>
      </c>
      <c r="T7" s="7"/>
      <c r="U7" s="54">
        <v>0.39972530000000001</v>
      </c>
      <c r="V7" s="54">
        <v>4.0500800000000003E-2</v>
      </c>
      <c r="W7" s="54">
        <v>4.0500801000000003E-2</v>
      </c>
      <c r="X7" s="7"/>
      <c r="Y7" s="54">
        <v>0.39972529899999998</v>
      </c>
      <c r="Z7" s="54">
        <v>189.45102259999999</v>
      </c>
      <c r="AA7" s="54">
        <v>1502.6910660000001</v>
      </c>
      <c r="AB7" s="54">
        <v>0.54864000000000002</v>
      </c>
      <c r="AC7" s="54">
        <v>35.52206674</v>
      </c>
      <c r="AD7" s="54">
        <v>476.8568353</v>
      </c>
      <c r="AE7" s="54">
        <v>0.64007999999999998</v>
      </c>
      <c r="AF7" s="54">
        <v>0.7</v>
      </c>
      <c r="AG7" s="54" t="s">
        <v>2424</v>
      </c>
      <c r="AH7" s="54" t="s">
        <v>2425</v>
      </c>
      <c r="AI7" s="54">
        <v>60</v>
      </c>
      <c r="AJ7" s="54">
        <v>2</v>
      </c>
      <c r="AK7" s="54">
        <v>60</v>
      </c>
      <c r="AL7" s="54">
        <v>2</v>
      </c>
      <c r="AM7" s="7" t="s">
        <v>2482</v>
      </c>
    </row>
    <row r="8" spans="1:39" ht="15.75" hidden="1" customHeight="1" x14ac:dyDescent="0.25">
      <c r="A8" s="1" t="s">
        <v>3569</v>
      </c>
      <c r="B8" s="1" t="s">
        <v>2334</v>
      </c>
      <c r="C8" s="53" t="s">
        <v>2344</v>
      </c>
      <c r="D8" s="54">
        <v>24861</v>
      </c>
      <c r="E8" s="7"/>
      <c r="F8" s="7"/>
      <c r="G8" s="7"/>
      <c r="H8" s="54">
        <v>35</v>
      </c>
      <c r="I8" s="54">
        <v>25</v>
      </c>
      <c r="J8" s="53" t="s">
        <v>2478</v>
      </c>
      <c r="K8" s="53" t="s">
        <v>116</v>
      </c>
      <c r="L8" s="7"/>
      <c r="M8" s="54">
        <v>5350</v>
      </c>
      <c r="N8" s="31">
        <v>0</v>
      </c>
      <c r="O8" s="54">
        <v>0</v>
      </c>
      <c r="P8" s="54" t="s">
        <v>2479</v>
      </c>
      <c r="Q8" s="54">
        <v>550</v>
      </c>
      <c r="R8" s="7"/>
      <c r="S8" s="54">
        <v>203</v>
      </c>
      <c r="T8" s="7"/>
      <c r="U8" s="54">
        <v>0.39972530000000001</v>
      </c>
      <c r="V8" s="54">
        <v>4.0500800000000003E-2</v>
      </c>
      <c r="W8" s="54">
        <v>4.0500801000000003E-2</v>
      </c>
      <c r="X8" s="7"/>
      <c r="Y8" s="54">
        <v>0.39972529899999998</v>
      </c>
      <c r="Z8" s="54">
        <v>0</v>
      </c>
      <c r="AA8" s="54">
        <v>1250.8073199999999</v>
      </c>
      <c r="AB8" s="54">
        <v>0</v>
      </c>
      <c r="AC8" s="54">
        <v>35.52206674</v>
      </c>
      <c r="AD8" s="54">
        <v>405.81270180000001</v>
      </c>
      <c r="AE8" s="54">
        <v>0.64007999999999998</v>
      </c>
      <c r="AF8" s="54">
        <v>0.7</v>
      </c>
      <c r="AG8" s="54" t="s">
        <v>2424</v>
      </c>
      <c r="AH8" s="54" t="s">
        <v>2425</v>
      </c>
      <c r="AI8" s="54">
        <v>45</v>
      </c>
      <c r="AJ8" s="54">
        <v>2</v>
      </c>
      <c r="AK8" s="54">
        <v>45</v>
      </c>
      <c r="AL8" s="54">
        <v>2</v>
      </c>
      <c r="AM8" s="7" t="s">
        <v>2482</v>
      </c>
    </row>
    <row r="9" spans="1:39" ht="15.75" hidden="1" customHeight="1" x14ac:dyDescent="0.25">
      <c r="A9" s="1" t="s">
        <v>3569</v>
      </c>
      <c r="B9" s="1" t="s">
        <v>2334</v>
      </c>
      <c r="C9" s="53" t="s">
        <v>2357</v>
      </c>
      <c r="D9" s="54">
        <v>32745</v>
      </c>
      <c r="E9" s="7"/>
      <c r="F9" s="7"/>
      <c r="G9" s="7"/>
      <c r="H9" s="54">
        <v>35</v>
      </c>
      <c r="I9" s="54">
        <v>25</v>
      </c>
      <c r="J9" s="53" t="s">
        <v>2481</v>
      </c>
      <c r="K9" s="53" t="s">
        <v>2432</v>
      </c>
      <c r="L9" s="7"/>
      <c r="M9" s="54">
        <v>0</v>
      </c>
      <c r="N9" s="31">
        <v>0</v>
      </c>
      <c r="O9" s="54">
        <v>0</v>
      </c>
      <c r="P9" s="54" t="s">
        <v>2480</v>
      </c>
      <c r="Q9" s="54">
        <v>540</v>
      </c>
      <c r="R9" s="7"/>
      <c r="S9" s="54">
        <v>300</v>
      </c>
      <c r="T9" s="7"/>
      <c r="U9" s="54">
        <v>0.39972530000000001</v>
      </c>
      <c r="V9" s="54">
        <v>4.0500800000000003E-2</v>
      </c>
      <c r="W9" s="54">
        <v>4.0500801000000003E-2</v>
      </c>
      <c r="X9" s="7"/>
      <c r="Y9" s="54">
        <v>0.39972529899999998</v>
      </c>
      <c r="Z9" s="54">
        <v>0</v>
      </c>
      <c r="AA9" s="54">
        <v>1583.4230359999999</v>
      </c>
      <c r="AB9" s="54">
        <v>0</v>
      </c>
      <c r="AC9" s="54">
        <v>69.96770721</v>
      </c>
      <c r="AD9" s="54">
        <v>599.56942949999996</v>
      </c>
      <c r="AE9" s="54">
        <v>0.64007999999999998</v>
      </c>
      <c r="AF9" s="54">
        <v>0.7</v>
      </c>
      <c r="AG9" s="54" t="s">
        <v>2424</v>
      </c>
      <c r="AH9" s="54" t="s">
        <v>2425</v>
      </c>
      <c r="AI9" s="54">
        <v>60</v>
      </c>
      <c r="AJ9" s="54">
        <v>2</v>
      </c>
      <c r="AK9" s="54">
        <v>60</v>
      </c>
      <c r="AL9" s="54">
        <v>2</v>
      </c>
      <c r="AM9" s="7" t="s">
        <v>2482</v>
      </c>
    </row>
    <row r="10" spans="1:39" ht="15.75" hidden="1" customHeight="1" x14ac:dyDescent="0.25">
      <c r="A10" s="1" t="s">
        <v>3569</v>
      </c>
      <c r="B10" s="1" t="s">
        <v>2334</v>
      </c>
      <c r="C10" s="53" t="s">
        <v>2358</v>
      </c>
      <c r="D10" s="54">
        <v>6915</v>
      </c>
      <c r="E10" s="7"/>
      <c r="F10" s="7"/>
      <c r="G10" s="7"/>
      <c r="H10" s="54">
        <v>35</v>
      </c>
      <c r="I10" s="54">
        <v>25</v>
      </c>
      <c r="J10" s="53" t="s">
        <v>2478</v>
      </c>
      <c r="K10" s="53" t="s">
        <v>116</v>
      </c>
      <c r="L10" s="7"/>
      <c r="M10" s="54">
        <v>1800</v>
      </c>
      <c r="N10" s="31">
        <v>0</v>
      </c>
      <c r="O10" s="54">
        <v>0</v>
      </c>
      <c r="P10" s="54" t="s">
        <v>2480</v>
      </c>
      <c r="Q10" s="54">
        <v>244</v>
      </c>
      <c r="R10" s="7"/>
      <c r="S10" s="54">
        <v>33.299999999999997</v>
      </c>
      <c r="T10" s="7"/>
      <c r="U10" s="54">
        <v>0.39972530000000001</v>
      </c>
      <c r="V10" s="54">
        <v>4.0500800000000003E-2</v>
      </c>
      <c r="W10" s="54">
        <v>4.0500801000000003E-2</v>
      </c>
      <c r="X10" s="7"/>
      <c r="Y10" s="54">
        <v>0.39972529899999998</v>
      </c>
      <c r="Z10" s="54">
        <v>0</v>
      </c>
      <c r="AA10" s="54">
        <v>393.97201289999998</v>
      </c>
      <c r="AB10" s="54">
        <v>0</v>
      </c>
      <c r="AC10" s="54">
        <v>35.52206674</v>
      </c>
      <c r="AD10" s="54">
        <v>66.738428420000005</v>
      </c>
      <c r="AE10" s="54">
        <v>0.64007999999999998</v>
      </c>
      <c r="AF10" s="54">
        <v>0.7</v>
      </c>
      <c r="AG10" s="54" t="s">
        <v>2424</v>
      </c>
      <c r="AH10" s="54" t="s">
        <v>2425</v>
      </c>
      <c r="AI10" s="54">
        <v>60</v>
      </c>
      <c r="AJ10" s="54">
        <v>2</v>
      </c>
      <c r="AK10" s="54">
        <v>60</v>
      </c>
      <c r="AL10" s="54">
        <v>2</v>
      </c>
      <c r="AM10" s="7" t="s">
        <v>2482</v>
      </c>
    </row>
    <row r="11" spans="1:39" ht="15.75" hidden="1" customHeight="1" x14ac:dyDescent="0.25">
      <c r="A11" s="1" t="s">
        <v>3569</v>
      </c>
      <c r="B11" s="1" t="s">
        <v>2334</v>
      </c>
      <c r="C11" s="53" t="s">
        <v>2345</v>
      </c>
      <c r="D11" s="54">
        <v>10258</v>
      </c>
      <c r="E11" s="7"/>
      <c r="F11" s="7"/>
      <c r="G11" s="7"/>
      <c r="H11" s="54">
        <v>35</v>
      </c>
      <c r="I11" s="54">
        <v>25</v>
      </c>
      <c r="J11" s="53" t="s">
        <v>2481</v>
      </c>
      <c r="K11" s="53" t="s">
        <v>2432</v>
      </c>
      <c r="L11" s="7"/>
      <c r="M11" s="54">
        <v>0</v>
      </c>
      <c r="N11" s="31">
        <v>0</v>
      </c>
      <c r="O11" s="54">
        <v>0</v>
      </c>
      <c r="P11" s="54" t="s">
        <v>2479</v>
      </c>
      <c r="Q11" s="54">
        <v>136</v>
      </c>
      <c r="R11" s="7"/>
      <c r="S11" s="54">
        <v>58.7</v>
      </c>
      <c r="T11" s="7"/>
      <c r="U11" s="54">
        <v>0.39972530000000001</v>
      </c>
      <c r="V11" s="54">
        <v>4.0500800000000003E-2</v>
      </c>
      <c r="W11" s="54">
        <v>4.0500801000000003E-2</v>
      </c>
      <c r="X11" s="7"/>
      <c r="Y11" s="54">
        <v>0.39972529899999998</v>
      </c>
      <c r="Z11" s="54">
        <v>0</v>
      </c>
      <c r="AA11" s="54">
        <v>566.20021529999997</v>
      </c>
      <c r="AB11" s="54">
        <v>0</v>
      </c>
      <c r="AC11" s="54">
        <v>35.52206674</v>
      </c>
      <c r="AD11" s="54">
        <v>117.3304629</v>
      </c>
      <c r="AE11" s="54">
        <v>0.64007999999999998</v>
      </c>
      <c r="AF11" s="54">
        <v>0.7</v>
      </c>
      <c r="AG11" s="54" t="s">
        <v>2424</v>
      </c>
      <c r="AH11" s="54" t="s">
        <v>2425</v>
      </c>
      <c r="AI11" s="54">
        <v>60</v>
      </c>
      <c r="AJ11" s="54">
        <v>2</v>
      </c>
      <c r="AK11" s="54">
        <v>60</v>
      </c>
      <c r="AL11" s="54">
        <v>2</v>
      </c>
      <c r="AM11" s="7" t="s">
        <v>2482</v>
      </c>
    </row>
    <row r="12" spans="1:39" ht="15.75" hidden="1" customHeight="1" x14ac:dyDescent="0.25">
      <c r="A12" s="1" t="s">
        <v>3569</v>
      </c>
      <c r="B12" s="1" t="s">
        <v>2334</v>
      </c>
      <c r="C12" s="53" t="s">
        <v>2346</v>
      </c>
      <c r="D12" s="54">
        <v>24133</v>
      </c>
      <c r="E12" s="7"/>
      <c r="F12" s="7"/>
      <c r="G12" s="7"/>
      <c r="H12" s="54">
        <v>35</v>
      </c>
      <c r="I12" s="54">
        <v>25</v>
      </c>
      <c r="J12" s="53" t="s">
        <v>2481</v>
      </c>
      <c r="K12" s="53" t="s">
        <v>2432</v>
      </c>
      <c r="L12" s="7"/>
      <c r="M12" s="54">
        <v>0</v>
      </c>
      <c r="N12" s="31">
        <v>0</v>
      </c>
      <c r="O12" s="54">
        <v>0</v>
      </c>
      <c r="P12" s="54" t="s">
        <v>2479</v>
      </c>
      <c r="Q12" s="54">
        <v>340</v>
      </c>
      <c r="R12" s="7"/>
      <c r="S12" s="54">
        <v>201.1</v>
      </c>
      <c r="T12" s="7"/>
      <c r="U12" s="54">
        <v>0.39972530000000001</v>
      </c>
      <c r="V12" s="54">
        <v>4.0500800000000003E-2</v>
      </c>
      <c r="W12" s="54">
        <v>4.0500801000000003E-2</v>
      </c>
      <c r="X12" s="7"/>
      <c r="Y12" s="54">
        <v>0.39972529899999998</v>
      </c>
      <c r="Z12" s="54">
        <v>0</v>
      </c>
      <c r="AA12" s="54">
        <v>1206.673843</v>
      </c>
      <c r="AB12" s="54">
        <v>0</v>
      </c>
      <c r="AC12" s="54">
        <v>69.96770721</v>
      </c>
      <c r="AD12" s="54">
        <v>401.50699680000002</v>
      </c>
      <c r="AE12" s="54">
        <v>0.64007999999999998</v>
      </c>
      <c r="AF12" s="54">
        <v>0.7</v>
      </c>
      <c r="AG12" s="54" t="s">
        <v>2424</v>
      </c>
      <c r="AH12" s="54" t="s">
        <v>2425</v>
      </c>
      <c r="AI12" s="54">
        <v>60</v>
      </c>
      <c r="AJ12" s="54">
        <v>2</v>
      </c>
      <c r="AK12" s="54">
        <v>60</v>
      </c>
      <c r="AL12" s="54">
        <v>2</v>
      </c>
      <c r="AM12" s="7" t="s">
        <v>2482</v>
      </c>
    </row>
    <row r="13" spans="1:39" ht="15.75" hidden="1" customHeight="1" x14ac:dyDescent="0.25">
      <c r="A13" s="1" t="s">
        <v>3569</v>
      </c>
      <c r="B13" s="1" t="s">
        <v>2334</v>
      </c>
      <c r="C13" s="53" t="s">
        <v>2359</v>
      </c>
      <c r="D13" s="54">
        <v>7366</v>
      </c>
      <c r="E13" s="7"/>
      <c r="F13" s="7"/>
      <c r="G13" s="7"/>
      <c r="H13" s="54">
        <v>35</v>
      </c>
      <c r="I13" s="54">
        <v>25</v>
      </c>
      <c r="J13" s="53" t="s">
        <v>2478</v>
      </c>
      <c r="K13" s="53" t="s">
        <v>116</v>
      </c>
      <c r="L13" s="7"/>
      <c r="M13" s="54">
        <v>1800</v>
      </c>
      <c r="N13" s="31">
        <v>0</v>
      </c>
      <c r="O13" s="54">
        <v>0</v>
      </c>
      <c r="P13" s="54" t="s">
        <v>2480</v>
      </c>
      <c r="Q13" s="54">
        <v>244</v>
      </c>
      <c r="R13" s="7"/>
      <c r="S13" s="54">
        <v>36.799999999999997</v>
      </c>
      <c r="T13" s="7"/>
      <c r="U13" s="54">
        <v>0.39972530000000001</v>
      </c>
      <c r="V13" s="54">
        <v>4.0500800000000003E-2</v>
      </c>
      <c r="W13" s="54">
        <v>4.0500801000000003E-2</v>
      </c>
      <c r="X13" s="7"/>
      <c r="Y13" s="54">
        <v>0.39972529899999998</v>
      </c>
      <c r="Z13" s="54">
        <v>0</v>
      </c>
      <c r="AA13" s="54">
        <v>416.57696449999997</v>
      </c>
      <c r="AB13" s="54">
        <v>0</v>
      </c>
      <c r="AC13" s="54">
        <v>35.52206674</v>
      </c>
      <c r="AD13" s="54">
        <v>74.273412269999994</v>
      </c>
      <c r="AE13" s="54">
        <v>0.64007999999999998</v>
      </c>
      <c r="AF13" s="54">
        <v>0.7</v>
      </c>
      <c r="AG13" s="54" t="s">
        <v>2424</v>
      </c>
      <c r="AH13" s="54" t="s">
        <v>2425</v>
      </c>
      <c r="AI13" s="54">
        <v>20</v>
      </c>
      <c r="AJ13" s="54">
        <v>2</v>
      </c>
      <c r="AK13" s="54">
        <v>20</v>
      </c>
      <c r="AL13" s="54">
        <v>2</v>
      </c>
      <c r="AM13" s="7" t="s">
        <v>2482</v>
      </c>
    </row>
    <row r="14" spans="1:39" ht="15.75" hidden="1" customHeight="1" x14ac:dyDescent="0.25">
      <c r="A14" s="1" t="s">
        <v>3569</v>
      </c>
      <c r="B14" s="1" t="s">
        <v>2361</v>
      </c>
      <c r="C14" s="53" t="s">
        <v>2366</v>
      </c>
      <c r="D14" s="54">
        <v>30123</v>
      </c>
      <c r="E14" s="7"/>
      <c r="F14" s="7"/>
      <c r="G14" s="7"/>
      <c r="H14" s="54">
        <v>-14.98</v>
      </c>
      <c r="I14" s="54">
        <v>-25.06</v>
      </c>
      <c r="J14" s="53" t="s">
        <v>2478</v>
      </c>
      <c r="K14" s="53" t="s">
        <v>116</v>
      </c>
      <c r="L14" s="7"/>
      <c r="M14" s="54">
        <v>7750</v>
      </c>
      <c r="N14" s="31">
        <v>0</v>
      </c>
      <c r="O14" s="54">
        <v>0</v>
      </c>
      <c r="P14" s="54" t="s">
        <v>2479</v>
      </c>
      <c r="Q14" s="54">
        <v>825</v>
      </c>
      <c r="R14" s="7"/>
      <c r="S14" s="54">
        <v>258.8</v>
      </c>
      <c r="T14" s="7"/>
      <c r="U14" s="54">
        <v>3.5218090000000001E-2</v>
      </c>
      <c r="V14" s="54">
        <v>3.169628E-2</v>
      </c>
      <c r="W14" s="54">
        <v>3.1696279000000001E-2</v>
      </c>
      <c r="X14" s="7"/>
      <c r="Y14" s="54">
        <v>0.39972529899999998</v>
      </c>
      <c r="Z14" s="54">
        <v>0</v>
      </c>
      <c r="AA14" s="54">
        <v>1490.850377</v>
      </c>
      <c r="AB14" s="54">
        <v>0</v>
      </c>
      <c r="AC14" s="54">
        <v>35.52206674</v>
      </c>
      <c r="AD14" s="54">
        <v>517.76103339999997</v>
      </c>
      <c r="AE14" s="54">
        <v>0.64007999999999998</v>
      </c>
      <c r="AF14" s="54">
        <v>0.7</v>
      </c>
      <c r="AG14" s="54" t="s">
        <v>2424</v>
      </c>
      <c r="AH14" s="54" t="s">
        <v>2425</v>
      </c>
      <c r="AI14" s="54">
        <v>45</v>
      </c>
      <c r="AJ14" s="54">
        <v>2</v>
      </c>
      <c r="AK14" s="54">
        <v>50</v>
      </c>
      <c r="AL14" s="54">
        <v>2</v>
      </c>
      <c r="AM14" s="7" t="s">
        <v>2482</v>
      </c>
    </row>
    <row r="15" spans="1:39" ht="15.75" hidden="1" customHeight="1" x14ac:dyDescent="0.25">
      <c r="A15" s="1" t="s">
        <v>3569</v>
      </c>
      <c r="B15" s="1" t="s">
        <v>2361</v>
      </c>
      <c r="C15" s="53" t="s">
        <v>2367</v>
      </c>
      <c r="D15" s="54">
        <v>10340</v>
      </c>
      <c r="E15" s="7"/>
      <c r="F15" s="7"/>
      <c r="G15" s="7"/>
      <c r="H15" s="54">
        <v>-14.98</v>
      </c>
      <c r="I15" s="54">
        <v>-25.06</v>
      </c>
      <c r="J15" s="53" t="s">
        <v>2478</v>
      </c>
      <c r="K15" s="53" t="s">
        <v>116</v>
      </c>
      <c r="L15" s="7"/>
      <c r="M15" s="54">
        <v>3600</v>
      </c>
      <c r="N15" s="31">
        <v>0</v>
      </c>
      <c r="O15" s="54">
        <v>0</v>
      </c>
      <c r="P15" s="54" t="s">
        <v>2480</v>
      </c>
      <c r="Q15" s="54">
        <v>488</v>
      </c>
      <c r="R15" s="7"/>
      <c r="S15" s="54">
        <v>61.8</v>
      </c>
      <c r="T15" s="7"/>
      <c r="U15" s="54">
        <v>3.5218090000000001E-2</v>
      </c>
      <c r="V15" s="54">
        <v>3.169628E-2</v>
      </c>
      <c r="W15" s="54">
        <v>3.1696279000000001E-2</v>
      </c>
      <c r="X15" s="7"/>
      <c r="Y15" s="54">
        <v>0.39972529899999998</v>
      </c>
      <c r="Z15" s="54">
        <v>0</v>
      </c>
      <c r="AA15" s="54">
        <v>566.20021529999997</v>
      </c>
      <c r="AB15" s="54">
        <v>0</v>
      </c>
      <c r="AC15" s="54">
        <v>35.52206674</v>
      </c>
      <c r="AD15" s="54">
        <v>123.78902050000001</v>
      </c>
      <c r="AE15" s="54">
        <v>0.64007999999999998</v>
      </c>
      <c r="AF15" s="54">
        <v>0.7</v>
      </c>
      <c r="AG15" s="54" t="s">
        <v>2424</v>
      </c>
      <c r="AH15" s="54" t="s">
        <v>2425</v>
      </c>
      <c r="AI15" s="54">
        <v>45</v>
      </c>
      <c r="AJ15" s="54">
        <v>2</v>
      </c>
      <c r="AK15" s="54">
        <v>50</v>
      </c>
      <c r="AL15" s="54">
        <v>2</v>
      </c>
      <c r="AM15" s="7" t="s">
        <v>2482</v>
      </c>
    </row>
    <row r="16" spans="1:39" ht="15.75" hidden="1" customHeight="1" x14ac:dyDescent="0.25">
      <c r="A16" s="1" t="s">
        <v>3569</v>
      </c>
      <c r="B16" s="1" t="s">
        <v>2361</v>
      </c>
      <c r="C16" s="53" t="s">
        <v>2343</v>
      </c>
      <c r="D16" s="54">
        <v>43094</v>
      </c>
      <c r="E16" s="7"/>
      <c r="F16" s="7"/>
      <c r="G16" s="7"/>
      <c r="H16" s="54">
        <v>35</v>
      </c>
      <c r="I16" s="54">
        <v>25</v>
      </c>
      <c r="J16" s="53" t="s">
        <v>2481</v>
      </c>
      <c r="K16" s="53" t="s">
        <v>2432</v>
      </c>
      <c r="L16" s="7"/>
      <c r="M16" s="54">
        <v>0</v>
      </c>
      <c r="N16" s="31">
        <v>0</v>
      </c>
      <c r="O16" s="54">
        <v>0</v>
      </c>
      <c r="P16" s="54" t="s">
        <v>2479</v>
      </c>
      <c r="Q16" s="54">
        <v>680</v>
      </c>
      <c r="R16" s="7"/>
      <c r="S16" s="54">
        <v>331.4</v>
      </c>
      <c r="T16" s="7"/>
      <c r="U16" s="54">
        <v>0.39972530000000001</v>
      </c>
      <c r="V16" s="54">
        <v>4.0500800000000003E-2</v>
      </c>
      <c r="W16" s="54">
        <v>4.0500801000000003E-2</v>
      </c>
      <c r="X16" s="7"/>
      <c r="Y16" s="54">
        <v>0.39972529899999998</v>
      </c>
      <c r="Z16" s="54">
        <v>204.52099029999999</v>
      </c>
      <c r="AA16" s="54">
        <v>1777.1797630000001</v>
      </c>
      <c r="AB16" s="54">
        <v>0.54864000000000002</v>
      </c>
      <c r="AC16" s="54">
        <v>35.52206674</v>
      </c>
      <c r="AD16" s="54">
        <v>663.07857909999996</v>
      </c>
      <c r="AE16" s="54">
        <v>0.64007999999999998</v>
      </c>
      <c r="AF16" s="54">
        <v>0.7</v>
      </c>
      <c r="AG16" s="54" t="s">
        <v>2424</v>
      </c>
      <c r="AH16" s="54" t="s">
        <v>2425</v>
      </c>
      <c r="AI16" s="54">
        <v>60</v>
      </c>
      <c r="AJ16" s="54">
        <v>2</v>
      </c>
      <c r="AK16" s="54">
        <v>60</v>
      </c>
      <c r="AL16" s="54">
        <v>2</v>
      </c>
      <c r="AM16" s="7" t="s">
        <v>2482</v>
      </c>
    </row>
    <row r="17" spans="1:39" ht="15.75" hidden="1" customHeight="1" x14ac:dyDescent="0.25">
      <c r="A17" s="1" t="s">
        <v>3569</v>
      </c>
      <c r="B17" s="1" t="s">
        <v>2361</v>
      </c>
      <c r="C17" s="53" t="s">
        <v>2356</v>
      </c>
      <c r="D17" s="54">
        <v>35702</v>
      </c>
      <c r="E17" s="7"/>
      <c r="F17" s="7"/>
      <c r="G17" s="7"/>
      <c r="H17" s="54">
        <v>35</v>
      </c>
      <c r="I17" s="54">
        <v>25</v>
      </c>
      <c r="J17" s="53" t="s">
        <v>2481</v>
      </c>
      <c r="K17" s="53" t="s">
        <v>2432</v>
      </c>
      <c r="L17" s="7"/>
      <c r="M17" s="54">
        <v>0</v>
      </c>
      <c r="N17" s="31">
        <v>0</v>
      </c>
      <c r="O17" s="54">
        <v>0</v>
      </c>
      <c r="P17" s="54" t="s">
        <v>2479</v>
      </c>
      <c r="Q17" s="54">
        <v>408</v>
      </c>
      <c r="R17" s="7"/>
      <c r="S17" s="54">
        <v>238.6</v>
      </c>
      <c r="T17" s="7"/>
      <c r="U17" s="54">
        <v>0.39972530000000001</v>
      </c>
      <c r="V17" s="54">
        <v>4.0500800000000003E-2</v>
      </c>
      <c r="W17" s="54">
        <v>4.0500801000000003E-2</v>
      </c>
      <c r="X17" s="7"/>
      <c r="Y17" s="54">
        <v>0.39972529899999998</v>
      </c>
      <c r="Z17" s="54">
        <v>189.45102259999999</v>
      </c>
      <c r="AA17" s="54">
        <v>1502.6910660000001</v>
      </c>
      <c r="AB17" s="54">
        <v>0.54864000000000002</v>
      </c>
      <c r="AC17" s="54">
        <v>35.52206674</v>
      </c>
      <c r="AD17" s="54">
        <v>476.8568353</v>
      </c>
      <c r="AE17" s="54">
        <v>0.64007999999999998</v>
      </c>
      <c r="AF17" s="54">
        <v>0.7</v>
      </c>
      <c r="AG17" s="54" t="s">
        <v>2424</v>
      </c>
      <c r="AH17" s="54" t="s">
        <v>2425</v>
      </c>
      <c r="AI17" s="54">
        <v>60</v>
      </c>
      <c r="AJ17" s="54">
        <v>2</v>
      </c>
      <c r="AK17" s="54">
        <v>60</v>
      </c>
      <c r="AL17" s="54">
        <v>2</v>
      </c>
      <c r="AM17" s="7" t="s">
        <v>2482</v>
      </c>
    </row>
    <row r="18" spans="1:39" ht="15.75" hidden="1" customHeight="1" x14ac:dyDescent="0.25">
      <c r="A18" s="1" t="s">
        <v>3569</v>
      </c>
      <c r="B18" s="1" t="s">
        <v>2361</v>
      </c>
      <c r="C18" s="53" t="s">
        <v>2344</v>
      </c>
      <c r="D18" s="54">
        <v>24861</v>
      </c>
      <c r="E18" s="7"/>
      <c r="F18" s="7"/>
      <c r="G18" s="7"/>
      <c r="H18" s="54">
        <v>35</v>
      </c>
      <c r="I18" s="54">
        <v>25</v>
      </c>
      <c r="J18" s="53" t="s">
        <v>2478</v>
      </c>
      <c r="K18" s="53" t="s">
        <v>116</v>
      </c>
      <c r="L18" s="7"/>
      <c r="M18" s="54">
        <v>5350</v>
      </c>
      <c r="N18" s="31">
        <v>0</v>
      </c>
      <c r="O18" s="54">
        <v>0</v>
      </c>
      <c r="P18" s="54" t="s">
        <v>2479</v>
      </c>
      <c r="Q18" s="54">
        <v>550</v>
      </c>
      <c r="R18" s="7"/>
      <c r="S18" s="54">
        <v>203</v>
      </c>
      <c r="T18" s="7"/>
      <c r="U18" s="54">
        <v>0.39972530000000001</v>
      </c>
      <c r="V18" s="54">
        <v>4.0500800000000003E-2</v>
      </c>
      <c r="W18" s="54">
        <v>4.0500801000000003E-2</v>
      </c>
      <c r="X18" s="7"/>
      <c r="Y18" s="54">
        <v>0.39972529899999998</v>
      </c>
      <c r="Z18" s="54">
        <v>0</v>
      </c>
      <c r="AA18" s="54">
        <v>1250.8073199999999</v>
      </c>
      <c r="AB18" s="54">
        <v>0</v>
      </c>
      <c r="AC18" s="54">
        <v>35.52206674</v>
      </c>
      <c r="AD18" s="54">
        <v>405.81270180000001</v>
      </c>
      <c r="AE18" s="54">
        <v>0.64007999999999998</v>
      </c>
      <c r="AF18" s="54">
        <v>0.7</v>
      </c>
      <c r="AG18" s="54" t="s">
        <v>2424</v>
      </c>
      <c r="AH18" s="54" t="s">
        <v>2425</v>
      </c>
      <c r="AI18" s="54">
        <v>45</v>
      </c>
      <c r="AJ18" s="54">
        <v>2</v>
      </c>
      <c r="AK18" s="54">
        <v>45</v>
      </c>
      <c r="AL18" s="54">
        <v>2</v>
      </c>
      <c r="AM18" s="7" t="s">
        <v>2482</v>
      </c>
    </row>
    <row r="19" spans="1:39" ht="15.75" hidden="1" customHeight="1" x14ac:dyDescent="0.25">
      <c r="A19" s="1" t="s">
        <v>3569</v>
      </c>
      <c r="B19" s="1" t="s">
        <v>2361</v>
      </c>
      <c r="C19" s="53" t="s">
        <v>2357</v>
      </c>
      <c r="D19" s="54">
        <v>32745</v>
      </c>
      <c r="E19" s="7"/>
      <c r="F19" s="7"/>
      <c r="G19" s="7"/>
      <c r="H19" s="54">
        <v>35</v>
      </c>
      <c r="I19" s="54">
        <v>25</v>
      </c>
      <c r="J19" s="53" t="s">
        <v>2481</v>
      </c>
      <c r="K19" s="53" t="s">
        <v>2432</v>
      </c>
      <c r="L19" s="7"/>
      <c r="M19" s="54">
        <v>0</v>
      </c>
      <c r="N19" s="31">
        <v>0</v>
      </c>
      <c r="O19" s="54">
        <v>0</v>
      </c>
      <c r="P19" s="54" t="s">
        <v>2480</v>
      </c>
      <c r="Q19" s="54">
        <v>540</v>
      </c>
      <c r="R19" s="7"/>
      <c r="S19" s="54">
        <v>300</v>
      </c>
      <c r="T19" s="7"/>
      <c r="U19" s="54">
        <v>0.39972530000000001</v>
      </c>
      <c r="V19" s="54">
        <v>4.0500800000000003E-2</v>
      </c>
      <c r="W19" s="54">
        <v>4.0500801000000003E-2</v>
      </c>
      <c r="X19" s="7"/>
      <c r="Y19" s="54">
        <v>0.39972529899999998</v>
      </c>
      <c r="Z19" s="54">
        <v>0</v>
      </c>
      <c r="AA19" s="54">
        <v>1583.4230359999999</v>
      </c>
      <c r="AB19" s="54">
        <v>0</v>
      </c>
      <c r="AC19" s="54">
        <v>69.96770721</v>
      </c>
      <c r="AD19" s="54">
        <v>599.56942949999996</v>
      </c>
      <c r="AE19" s="54">
        <v>0.64007999999999998</v>
      </c>
      <c r="AF19" s="54">
        <v>0.7</v>
      </c>
      <c r="AG19" s="54" t="s">
        <v>2424</v>
      </c>
      <c r="AH19" s="54" t="s">
        <v>2425</v>
      </c>
      <c r="AI19" s="54">
        <v>60</v>
      </c>
      <c r="AJ19" s="54">
        <v>2</v>
      </c>
      <c r="AK19" s="54">
        <v>60</v>
      </c>
      <c r="AL19" s="54">
        <v>2</v>
      </c>
      <c r="AM19" s="7" t="s">
        <v>2482</v>
      </c>
    </row>
    <row r="20" spans="1:39" ht="15.75" hidden="1" customHeight="1" x14ac:dyDescent="0.25">
      <c r="A20" s="1" t="s">
        <v>3569</v>
      </c>
      <c r="B20" s="1" t="s">
        <v>2361</v>
      </c>
      <c r="C20" s="53" t="s">
        <v>2358</v>
      </c>
      <c r="D20" s="54">
        <v>6915</v>
      </c>
      <c r="E20" s="7"/>
      <c r="F20" s="7"/>
      <c r="G20" s="7"/>
      <c r="H20" s="54">
        <v>35</v>
      </c>
      <c r="I20" s="54">
        <v>25</v>
      </c>
      <c r="J20" s="53" t="s">
        <v>2478</v>
      </c>
      <c r="K20" s="53" t="s">
        <v>116</v>
      </c>
      <c r="L20" s="7"/>
      <c r="M20" s="54">
        <v>1800</v>
      </c>
      <c r="N20" s="31">
        <v>0</v>
      </c>
      <c r="O20" s="54">
        <v>0</v>
      </c>
      <c r="P20" s="54" t="s">
        <v>2480</v>
      </c>
      <c r="Q20" s="54">
        <v>244</v>
      </c>
      <c r="R20" s="7"/>
      <c r="S20" s="54">
        <v>33.299999999999997</v>
      </c>
      <c r="T20" s="7"/>
      <c r="U20" s="54">
        <v>0.39972530000000001</v>
      </c>
      <c r="V20" s="54">
        <v>4.0500800000000003E-2</v>
      </c>
      <c r="W20" s="54">
        <v>4.0500801000000003E-2</v>
      </c>
      <c r="X20" s="7"/>
      <c r="Y20" s="54">
        <v>0.39972529899999998</v>
      </c>
      <c r="Z20" s="54">
        <v>0</v>
      </c>
      <c r="AA20" s="54">
        <v>393.97201289999998</v>
      </c>
      <c r="AB20" s="54">
        <v>0</v>
      </c>
      <c r="AC20" s="54">
        <v>35.52206674</v>
      </c>
      <c r="AD20" s="54">
        <v>66.738428420000005</v>
      </c>
      <c r="AE20" s="54">
        <v>0.64007999999999998</v>
      </c>
      <c r="AF20" s="54">
        <v>0.7</v>
      </c>
      <c r="AG20" s="54" t="s">
        <v>2424</v>
      </c>
      <c r="AH20" s="54" t="s">
        <v>2425</v>
      </c>
      <c r="AI20" s="54">
        <v>60</v>
      </c>
      <c r="AJ20" s="54">
        <v>2</v>
      </c>
      <c r="AK20" s="54">
        <v>60</v>
      </c>
      <c r="AL20" s="54">
        <v>2</v>
      </c>
      <c r="AM20" s="7" t="s">
        <v>2482</v>
      </c>
    </row>
    <row r="21" spans="1:39" ht="15.75" hidden="1" customHeight="1" x14ac:dyDescent="0.25">
      <c r="A21" s="1" t="s">
        <v>3569</v>
      </c>
      <c r="B21" s="1" t="s">
        <v>2361</v>
      </c>
      <c r="C21" s="53" t="s">
        <v>2345</v>
      </c>
      <c r="D21" s="54">
        <v>10258</v>
      </c>
      <c r="E21" s="7"/>
      <c r="F21" s="7"/>
      <c r="G21" s="7"/>
      <c r="H21" s="54">
        <v>35</v>
      </c>
      <c r="I21" s="54">
        <v>25</v>
      </c>
      <c r="J21" s="53" t="s">
        <v>2481</v>
      </c>
      <c r="K21" s="53" t="s">
        <v>2432</v>
      </c>
      <c r="L21" s="7"/>
      <c r="M21" s="54">
        <v>0</v>
      </c>
      <c r="N21" s="31">
        <v>0</v>
      </c>
      <c r="O21" s="54">
        <v>0</v>
      </c>
      <c r="P21" s="54" t="s">
        <v>2479</v>
      </c>
      <c r="Q21" s="54">
        <v>136</v>
      </c>
      <c r="R21" s="7"/>
      <c r="S21" s="54">
        <v>58.7</v>
      </c>
      <c r="T21" s="7"/>
      <c r="U21" s="54">
        <v>0.39972530000000001</v>
      </c>
      <c r="V21" s="54">
        <v>4.0500800000000003E-2</v>
      </c>
      <c r="W21" s="54">
        <v>4.0500801000000003E-2</v>
      </c>
      <c r="X21" s="7"/>
      <c r="Y21" s="54">
        <v>0.39972529899999998</v>
      </c>
      <c r="Z21" s="54">
        <v>0</v>
      </c>
      <c r="AA21" s="54">
        <v>566.20021529999997</v>
      </c>
      <c r="AB21" s="54">
        <v>0</v>
      </c>
      <c r="AC21" s="54">
        <v>35.52206674</v>
      </c>
      <c r="AD21" s="54">
        <v>117.3304629</v>
      </c>
      <c r="AE21" s="54">
        <v>0.64007999999999998</v>
      </c>
      <c r="AF21" s="54">
        <v>0.7</v>
      </c>
      <c r="AG21" s="54" t="s">
        <v>2424</v>
      </c>
      <c r="AH21" s="54" t="s">
        <v>2425</v>
      </c>
      <c r="AI21" s="54">
        <v>60</v>
      </c>
      <c r="AJ21" s="54">
        <v>2</v>
      </c>
      <c r="AK21" s="54">
        <v>60</v>
      </c>
      <c r="AL21" s="54">
        <v>2</v>
      </c>
      <c r="AM21" s="7" t="s">
        <v>2482</v>
      </c>
    </row>
    <row r="22" spans="1:39" ht="15.75" hidden="1" customHeight="1" x14ac:dyDescent="0.25">
      <c r="A22" s="1" t="s">
        <v>3569</v>
      </c>
      <c r="B22" s="1" t="s">
        <v>2361</v>
      </c>
      <c r="C22" s="53" t="s">
        <v>2346</v>
      </c>
      <c r="D22" s="54">
        <v>24133</v>
      </c>
      <c r="E22" s="7"/>
      <c r="F22" s="7"/>
      <c r="G22" s="7"/>
      <c r="H22" s="54">
        <v>35</v>
      </c>
      <c r="I22" s="54">
        <v>25</v>
      </c>
      <c r="J22" s="53" t="s">
        <v>2481</v>
      </c>
      <c r="K22" s="53" t="s">
        <v>2432</v>
      </c>
      <c r="L22" s="7"/>
      <c r="M22" s="54">
        <v>0</v>
      </c>
      <c r="N22" s="31">
        <v>0</v>
      </c>
      <c r="O22" s="54">
        <v>0</v>
      </c>
      <c r="P22" s="54" t="s">
        <v>2479</v>
      </c>
      <c r="Q22" s="54">
        <v>340</v>
      </c>
      <c r="R22" s="7"/>
      <c r="S22" s="54">
        <v>201.1</v>
      </c>
      <c r="T22" s="7"/>
      <c r="U22" s="54">
        <v>0.39972530000000001</v>
      </c>
      <c r="V22" s="54">
        <v>4.0500800000000003E-2</v>
      </c>
      <c r="W22" s="54">
        <v>4.0500801000000003E-2</v>
      </c>
      <c r="X22" s="7"/>
      <c r="Y22" s="54">
        <v>0.39972529899999998</v>
      </c>
      <c r="Z22" s="54">
        <v>0</v>
      </c>
      <c r="AA22" s="54">
        <v>1206.673843</v>
      </c>
      <c r="AB22" s="54">
        <v>0</v>
      </c>
      <c r="AC22" s="54">
        <v>69.96770721</v>
      </c>
      <c r="AD22" s="54">
        <v>401.50699680000002</v>
      </c>
      <c r="AE22" s="54">
        <v>0.64007999999999998</v>
      </c>
      <c r="AF22" s="54">
        <v>0.7</v>
      </c>
      <c r="AG22" s="54" t="s">
        <v>2424</v>
      </c>
      <c r="AH22" s="54" t="s">
        <v>2425</v>
      </c>
      <c r="AI22" s="54">
        <v>60</v>
      </c>
      <c r="AJ22" s="54">
        <v>2</v>
      </c>
      <c r="AK22" s="54">
        <v>60</v>
      </c>
      <c r="AL22" s="54">
        <v>2</v>
      </c>
      <c r="AM22" s="7" t="s">
        <v>2482</v>
      </c>
    </row>
    <row r="23" spans="1:39" ht="15.75" hidden="1" customHeight="1" x14ac:dyDescent="0.25">
      <c r="A23" s="1" t="s">
        <v>3569</v>
      </c>
      <c r="B23" s="1" t="s">
        <v>2361</v>
      </c>
      <c r="C23" s="53" t="s">
        <v>2359</v>
      </c>
      <c r="D23" s="54">
        <v>7366</v>
      </c>
      <c r="E23" s="7"/>
      <c r="F23" s="7"/>
      <c r="G23" s="7"/>
      <c r="H23" s="54">
        <v>35</v>
      </c>
      <c r="I23" s="54">
        <v>25</v>
      </c>
      <c r="J23" s="53" t="s">
        <v>2478</v>
      </c>
      <c r="K23" s="53" t="s">
        <v>116</v>
      </c>
      <c r="L23" s="7"/>
      <c r="M23" s="54">
        <v>1800</v>
      </c>
      <c r="N23" s="31">
        <v>0</v>
      </c>
      <c r="O23" s="54">
        <v>0</v>
      </c>
      <c r="P23" s="54" t="s">
        <v>2480</v>
      </c>
      <c r="Q23" s="54">
        <v>244</v>
      </c>
      <c r="R23" s="7"/>
      <c r="S23" s="54">
        <v>36.799999999999997</v>
      </c>
      <c r="T23" s="7"/>
      <c r="U23" s="54">
        <v>0.39972530000000001</v>
      </c>
      <c r="V23" s="54">
        <v>4.0500800000000003E-2</v>
      </c>
      <c r="W23" s="54">
        <v>4.0500801000000003E-2</v>
      </c>
      <c r="X23" s="7"/>
      <c r="Y23" s="54">
        <v>0.39972529899999998</v>
      </c>
      <c r="Z23" s="54">
        <v>0</v>
      </c>
      <c r="AA23" s="54">
        <v>416.57696449999997</v>
      </c>
      <c r="AB23" s="54">
        <v>0</v>
      </c>
      <c r="AC23" s="54">
        <v>35.52206674</v>
      </c>
      <c r="AD23" s="54">
        <v>74.273412269999994</v>
      </c>
      <c r="AE23" s="54">
        <v>0.64007999999999998</v>
      </c>
      <c r="AF23" s="54">
        <v>0.7</v>
      </c>
      <c r="AG23" s="54" t="s">
        <v>2424</v>
      </c>
      <c r="AH23" s="54" t="s">
        <v>2425</v>
      </c>
      <c r="AI23" s="54">
        <v>20</v>
      </c>
      <c r="AJ23" s="54">
        <v>2</v>
      </c>
      <c r="AK23" s="54">
        <v>20</v>
      </c>
      <c r="AL23" s="54">
        <v>2</v>
      </c>
      <c r="AM23" s="7" t="s">
        <v>2482</v>
      </c>
    </row>
    <row r="24" spans="1:39" ht="15.75" hidden="1" customHeight="1" x14ac:dyDescent="0.25">
      <c r="A24" s="1" t="s">
        <v>3569</v>
      </c>
      <c r="B24" s="1" t="s">
        <v>2348</v>
      </c>
      <c r="C24" s="53" t="s">
        <v>2366</v>
      </c>
      <c r="D24" s="54">
        <v>30123</v>
      </c>
      <c r="E24" s="7"/>
      <c r="F24" s="7"/>
      <c r="G24" s="7"/>
      <c r="H24" s="54">
        <v>-14.98</v>
      </c>
      <c r="I24" s="54">
        <v>-25.06</v>
      </c>
      <c r="J24" s="53" t="s">
        <v>2478</v>
      </c>
      <c r="K24" s="53" t="s">
        <v>116</v>
      </c>
      <c r="L24" s="7"/>
      <c r="M24" s="54">
        <v>7750</v>
      </c>
      <c r="N24" s="31">
        <v>0</v>
      </c>
      <c r="O24" s="54">
        <v>0</v>
      </c>
      <c r="P24" s="54" t="s">
        <v>2479</v>
      </c>
      <c r="Q24" s="54">
        <v>825</v>
      </c>
      <c r="R24" s="7"/>
      <c r="S24" s="54">
        <v>258.8</v>
      </c>
      <c r="T24" s="7"/>
      <c r="U24" s="54">
        <v>3.5218090000000001E-2</v>
      </c>
      <c r="V24" s="54">
        <v>3.169628E-2</v>
      </c>
      <c r="W24" s="54">
        <v>3.1696279000000001E-2</v>
      </c>
      <c r="X24" s="7"/>
      <c r="Y24" s="54">
        <v>0.39972529899999998</v>
      </c>
      <c r="Z24" s="54">
        <v>0</v>
      </c>
      <c r="AA24" s="54">
        <v>1490.850377</v>
      </c>
      <c r="AB24" s="54">
        <v>0</v>
      </c>
      <c r="AC24" s="54">
        <v>35.52206674</v>
      </c>
      <c r="AD24" s="54">
        <v>517.76103339999997</v>
      </c>
      <c r="AE24" s="54">
        <v>0.64007999999999998</v>
      </c>
      <c r="AF24" s="54">
        <v>0.7</v>
      </c>
      <c r="AG24" s="54" t="s">
        <v>2424</v>
      </c>
      <c r="AH24" s="54" t="s">
        <v>2425</v>
      </c>
      <c r="AI24" s="54">
        <v>45</v>
      </c>
      <c r="AJ24" s="54">
        <v>2</v>
      </c>
      <c r="AK24" s="54">
        <v>50</v>
      </c>
      <c r="AL24" s="54">
        <v>2</v>
      </c>
      <c r="AM24" s="7" t="s">
        <v>2482</v>
      </c>
    </row>
    <row r="25" spans="1:39" ht="15.75" hidden="1" customHeight="1" x14ac:dyDescent="0.25">
      <c r="A25" s="1" t="s">
        <v>3569</v>
      </c>
      <c r="B25" s="1" t="s">
        <v>2348</v>
      </c>
      <c r="C25" s="53" t="s">
        <v>2367</v>
      </c>
      <c r="D25" s="54">
        <v>10340</v>
      </c>
      <c r="E25" s="7"/>
      <c r="F25" s="7"/>
      <c r="G25" s="7"/>
      <c r="H25" s="54">
        <v>-14.98</v>
      </c>
      <c r="I25" s="54">
        <v>-25.06</v>
      </c>
      <c r="J25" s="53" t="s">
        <v>2478</v>
      </c>
      <c r="K25" s="53" t="s">
        <v>116</v>
      </c>
      <c r="L25" s="7"/>
      <c r="M25" s="54">
        <v>3600</v>
      </c>
      <c r="N25" s="31">
        <v>0</v>
      </c>
      <c r="O25" s="54">
        <v>0</v>
      </c>
      <c r="P25" s="54" t="s">
        <v>2480</v>
      </c>
      <c r="Q25" s="54">
        <v>488</v>
      </c>
      <c r="R25" s="7"/>
      <c r="S25" s="54">
        <v>61.8</v>
      </c>
      <c r="T25" s="7"/>
      <c r="U25" s="54">
        <v>3.5218090000000001E-2</v>
      </c>
      <c r="V25" s="54">
        <v>3.169628E-2</v>
      </c>
      <c r="W25" s="54">
        <v>3.1696279000000001E-2</v>
      </c>
      <c r="X25" s="7"/>
      <c r="Y25" s="54">
        <v>0.39972529899999998</v>
      </c>
      <c r="Z25" s="54">
        <v>0</v>
      </c>
      <c r="AA25" s="54">
        <v>566.20021529999997</v>
      </c>
      <c r="AB25" s="54">
        <v>0</v>
      </c>
      <c r="AC25" s="54">
        <v>35.52206674</v>
      </c>
      <c r="AD25" s="54">
        <v>123.78902050000001</v>
      </c>
      <c r="AE25" s="54">
        <v>0.64007999999999998</v>
      </c>
      <c r="AF25" s="54">
        <v>0.7</v>
      </c>
      <c r="AG25" s="54" t="s">
        <v>2424</v>
      </c>
      <c r="AH25" s="54" t="s">
        <v>2425</v>
      </c>
      <c r="AI25" s="54">
        <v>45</v>
      </c>
      <c r="AJ25" s="54">
        <v>2</v>
      </c>
      <c r="AK25" s="54">
        <v>50</v>
      </c>
      <c r="AL25" s="54">
        <v>2</v>
      </c>
      <c r="AM25" s="7" t="s">
        <v>2482</v>
      </c>
    </row>
    <row r="26" spans="1:39" ht="15.75" hidden="1" customHeight="1" x14ac:dyDescent="0.25">
      <c r="A26" s="1" t="s">
        <v>3569</v>
      </c>
      <c r="B26" s="1" t="s">
        <v>2348</v>
      </c>
      <c r="C26" s="53" t="s">
        <v>2343</v>
      </c>
      <c r="D26" s="54">
        <v>43094</v>
      </c>
      <c r="E26" s="7"/>
      <c r="F26" s="7"/>
      <c r="G26" s="7"/>
      <c r="H26" s="54">
        <v>35</v>
      </c>
      <c r="I26" s="54">
        <v>25</v>
      </c>
      <c r="J26" s="53" t="s">
        <v>2481</v>
      </c>
      <c r="K26" s="53" t="s">
        <v>2432</v>
      </c>
      <c r="L26" s="7"/>
      <c r="M26" s="54">
        <v>0</v>
      </c>
      <c r="N26" s="31">
        <v>0</v>
      </c>
      <c r="O26" s="54">
        <v>0</v>
      </c>
      <c r="P26" s="54" t="s">
        <v>2479</v>
      </c>
      <c r="Q26" s="54">
        <v>680</v>
      </c>
      <c r="R26" s="7"/>
      <c r="S26" s="54">
        <v>331.4</v>
      </c>
      <c r="T26" s="7"/>
      <c r="U26" s="54">
        <v>0.39972530000000001</v>
      </c>
      <c r="V26" s="54">
        <v>4.0500800000000003E-2</v>
      </c>
      <c r="W26" s="54">
        <v>4.0500801000000003E-2</v>
      </c>
      <c r="X26" s="7"/>
      <c r="Y26" s="54">
        <v>0.39972529899999998</v>
      </c>
      <c r="Z26" s="54">
        <v>204.52099029999999</v>
      </c>
      <c r="AA26" s="54">
        <v>1777.1797630000001</v>
      </c>
      <c r="AB26" s="54">
        <v>0.54864000000000002</v>
      </c>
      <c r="AC26" s="54">
        <v>35.52206674</v>
      </c>
      <c r="AD26" s="54">
        <v>663.07857909999996</v>
      </c>
      <c r="AE26" s="54">
        <v>0.64007999999999998</v>
      </c>
      <c r="AF26" s="54">
        <v>0.7</v>
      </c>
      <c r="AG26" s="54" t="s">
        <v>2424</v>
      </c>
      <c r="AH26" s="54" t="s">
        <v>2425</v>
      </c>
      <c r="AI26" s="54">
        <v>60</v>
      </c>
      <c r="AJ26" s="54">
        <v>2</v>
      </c>
      <c r="AK26" s="54">
        <v>60</v>
      </c>
      <c r="AL26" s="54">
        <v>2</v>
      </c>
      <c r="AM26" s="7" t="s">
        <v>2482</v>
      </c>
    </row>
    <row r="27" spans="1:39" ht="15.75" hidden="1" customHeight="1" x14ac:dyDescent="0.25">
      <c r="A27" s="1" t="s">
        <v>3569</v>
      </c>
      <c r="B27" s="1" t="s">
        <v>2348</v>
      </c>
      <c r="C27" s="53" t="s">
        <v>2356</v>
      </c>
      <c r="D27" s="54">
        <v>35702</v>
      </c>
      <c r="E27" s="7"/>
      <c r="F27" s="7"/>
      <c r="G27" s="7"/>
      <c r="H27" s="54">
        <v>35</v>
      </c>
      <c r="I27" s="54">
        <v>25</v>
      </c>
      <c r="J27" s="53" t="s">
        <v>2481</v>
      </c>
      <c r="K27" s="53" t="s">
        <v>2432</v>
      </c>
      <c r="L27" s="7"/>
      <c r="M27" s="54">
        <v>0</v>
      </c>
      <c r="N27" s="31">
        <v>0</v>
      </c>
      <c r="O27" s="54">
        <v>0</v>
      </c>
      <c r="P27" s="54" t="s">
        <v>2479</v>
      </c>
      <c r="Q27" s="54">
        <v>408</v>
      </c>
      <c r="R27" s="7"/>
      <c r="S27" s="54">
        <v>238.6</v>
      </c>
      <c r="T27" s="7"/>
      <c r="U27" s="54">
        <v>0.39972530000000001</v>
      </c>
      <c r="V27" s="54">
        <v>4.0500800000000003E-2</v>
      </c>
      <c r="W27" s="54">
        <v>4.0500801000000003E-2</v>
      </c>
      <c r="X27" s="7"/>
      <c r="Y27" s="54">
        <v>0.39972529899999998</v>
      </c>
      <c r="Z27" s="54">
        <v>189.45102259999999</v>
      </c>
      <c r="AA27" s="54">
        <v>1502.6910660000001</v>
      </c>
      <c r="AB27" s="54">
        <v>0.54864000000000002</v>
      </c>
      <c r="AC27" s="54">
        <v>35.52206674</v>
      </c>
      <c r="AD27" s="54">
        <v>476.8568353</v>
      </c>
      <c r="AE27" s="54">
        <v>0.64007999999999998</v>
      </c>
      <c r="AF27" s="54">
        <v>0.7</v>
      </c>
      <c r="AG27" s="54" t="s">
        <v>2424</v>
      </c>
      <c r="AH27" s="54" t="s">
        <v>2425</v>
      </c>
      <c r="AI27" s="54">
        <v>60</v>
      </c>
      <c r="AJ27" s="54">
        <v>2</v>
      </c>
      <c r="AK27" s="54">
        <v>60</v>
      </c>
      <c r="AL27" s="54">
        <v>2</v>
      </c>
      <c r="AM27" s="7" t="s">
        <v>2482</v>
      </c>
    </row>
    <row r="28" spans="1:39" ht="15.75" hidden="1" customHeight="1" x14ac:dyDescent="0.25">
      <c r="A28" s="1" t="s">
        <v>3569</v>
      </c>
      <c r="B28" s="1" t="s">
        <v>2348</v>
      </c>
      <c r="C28" s="53" t="s">
        <v>2344</v>
      </c>
      <c r="D28" s="54">
        <v>24861</v>
      </c>
      <c r="E28" s="7"/>
      <c r="F28" s="7"/>
      <c r="G28" s="7"/>
      <c r="H28" s="54">
        <v>35</v>
      </c>
      <c r="I28" s="54">
        <v>25</v>
      </c>
      <c r="J28" s="53" t="s">
        <v>2478</v>
      </c>
      <c r="K28" s="53" t="s">
        <v>116</v>
      </c>
      <c r="L28" s="7"/>
      <c r="M28" s="54">
        <v>5350</v>
      </c>
      <c r="N28" s="31">
        <v>0</v>
      </c>
      <c r="O28" s="54">
        <v>0</v>
      </c>
      <c r="P28" s="54" t="s">
        <v>2479</v>
      </c>
      <c r="Q28" s="54">
        <v>550</v>
      </c>
      <c r="R28" s="7"/>
      <c r="S28" s="54">
        <v>203</v>
      </c>
      <c r="T28" s="7"/>
      <c r="U28" s="54">
        <v>0.39972530000000001</v>
      </c>
      <c r="V28" s="54">
        <v>4.0500800000000003E-2</v>
      </c>
      <c r="W28" s="54">
        <v>4.0500801000000003E-2</v>
      </c>
      <c r="X28" s="7"/>
      <c r="Y28" s="54">
        <v>0.39972529899999998</v>
      </c>
      <c r="Z28" s="54">
        <v>0</v>
      </c>
      <c r="AA28" s="54">
        <v>1250.8073199999999</v>
      </c>
      <c r="AB28" s="54">
        <v>0</v>
      </c>
      <c r="AC28" s="54">
        <v>35.52206674</v>
      </c>
      <c r="AD28" s="54">
        <v>405.81270180000001</v>
      </c>
      <c r="AE28" s="54">
        <v>0.64007999999999998</v>
      </c>
      <c r="AF28" s="54">
        <v>0.7</v>
      </c>
      <c r="AG28" s="54" t="s">
        <v>2424</v>
      </c>
      <c r="AH28" s="54" t="s">
        <v>2425</v>
      </c>
      <c r="AI28" s="54">
        <v>45</v>
      </c>
      <c r="AJ28" s="54">
        <v>2</v>
      </c>
      <c r="AK28" s="54">
        <v>45</v>
      </c>
      <c r="AL28" s="54">
        <v>2</v>
      </c>
      <c r="AM28" s="7" t="s">
        <v>2482</v>
      </c>
    </row>
    <row r="29" spans="1:39" ht="15.75" hidden="1" customHeight="1" x14ac:dyDescent="0.25">
      <c r="A29" s="1" t="s">
        <v>3569</v>
      </c>
      <c r="B29" s="1" t="s">
        <v>2348</v>
      </c>
      <c r="C29" s="53" t="s">
        <v>2357</v>
      </c>
      <c r="D29" s="54">
        <v>32745</v>
      </c>
      <c r="E29" s="7"/>
      <c r="F29" s="7"/>
      <c r="G29" s="7"/>
      <c r="H29" s="54">
        <v>35</v>
      </c>
      <c r="I29" s="54">
        <v>25</v>
      </c>
      <c r="J29" s="53" t="s">
        <v>2481</v>
      </c>
      <c r="K29" s="53" t="s">
        <v>2432</v>
      </c>
      <c r="L29" s="7"/>
      <c r="M29" s="54">
        <v>0</v>
      </c>
      <c r="N29" s="31">
        <v>0</v>
      </c>
      <c r="O29" s="54">
        <v>0</v>
      </c>
      <c r="P29" s="54" t="s">
        <v>2480</v>
      </c>
      <c r="Q29" s="54">
        <v>540</v>
      </c>
      <c r="R29" s="7"/>
      <c r="S29" s="54">
        <v>300</v>
      </c>
      <c r="T29" s="7"/>
      <c r="U29" s="54">
        <v>0.39972530000000001</v>
      </c>
      <c r="V29" s="54">
        <v>4.0500800000000003E-2</v>
      </c>
      <c r="W29" s="54">
        <v>4.0500801000000003E-2</v>
      </c>
      <c r="X29" s="7"/>
      <c r="Y29" s="54">
        <v>0.39972529899999998</v>
      </c>
      <c r="Z29" s="54">
        <v>0</v>
      </c>
      <c r="AA29" s="54">
        <v>1583.4230359999999</v>
      </c>
      <c r="AB29" s="54">
        <v>0</v>
      </c>
      <c r="AC29" s="54">
        <v>69.96770721</v>
      </c>
      <c r="AD29" s="54">
        <v>599.56942949999996</v>
      </c>
      <c r="AE29" s="54">
        <v>0.64007999999999998</v>
      </c>
      <c r="AF29" s="54">
        <v>0.7</v>
      </c>
      <c r="AG29" s="54" t="s">
        <v>2424</v>
      </c>
      <c r="AH29" s="54" t="s">
        <v>2425</v>
      </c>
      <c r="AI29" s="54">
        <v>60</v>
      </c>
      <c r="AJ29" s="54">
        <v>2</v>
      </c>
      <c r="AK29" s="54">
        <v>60</v>
      </c>
      <c r="AL29" s="54">
        <v>2</v>
      </c>
      <c r="AM29" s="7" t="s">
        <v>2482</v>
      </c>
    </row>
    <row r="30" spans="1:39" ht="15.75" hidden="1" customHeight="1" x14ac:dyDescent="0.25">
      <c r="A30" s="1" t="s">
        <v>3569</v>
      </c>
      <c r="B30" s="1" t="s">
        <v>2348</v>
      </c>
      <c r="C30" s="53" t="s">
        <v>2358</v>
      </c>
      <c r="D30" s="54">
        <v>6915</v>
      </c>
      <c r="E30" s="7"/>
      <c r="F30" s="7"/>
      <c r="G30" s="7"/>
      <c r="H30" s="54">
        <v>35</v>
      </c>
      <c r="I30" s="54">
        <v>25</v>
      </c>
      <c r="J30" s="53" t="s">
        <v>2478</v>
      </c>
      <c r="K30" s="53" t="s">
        <v>116</v>
      </c>
      <c r="L30" s="7"/>
      <c r="M30" s="54">
        <v>1800</v>
      </c>
      <c r="N30" s="31">
        <v>0</v>
      </c>
      <c r="O30" s="54">
        <v>0</v>
      </c>
      <c r="P30" s="54" t="s">
        <v>2480</v>
      </c>
      <c r="Q30" s="54">
        <v>244</v>
      </c>
      <c r="R30" s="7"/>
      <c r="S30" s="54">
        <v>33.299999999999997</v>
      </c>
      <c r="T30" s="7"/>
      <c r="U30" s="54">
        <v>0.39972530000000001</v>
      </c>
      <c r="V30" s="54">
        <v>4.0500800000000003E-2</v>
      </c>
      <c r="W30" s="54">
        <v>4.0500801000000003E-2</v>
      </c>
      <c r="X30" s="7"/>
      <c r="Y30" s="54">
        <v>0.39972529899999998</v>
      </c>
      <c r="Z30" s="54">
        <v>0</v>
      </c>
      <c r="AA30" s="54">
        <v>393.97201289999998</v>
      </c>
      <c r="AB30" s="54">
        <v>0</v>
      </c>
      <c r="AC30" s="54">
        <v>35.52206674</v>
      </c>
      <c r="AD30" s="54">
        <v>66.738428420000005</v>
      </c>
      <c r="AE30" s="54">
        <v>0.64007999999999998</v>
      </c>
      <c r="AF30" s="54">
        <v>0.7</v>
      </c>
      <c r="AG30" s="54" t="s">
        <v>2424</v>
      </c>
      <c r="AH30" s="54" t="s">
        <v>2425</v>
      </c>
      <c r="AI30" s="54">
        <v>60</v>
      </c>
      <c r="AJ30" s="54">
        <v>2</v>
      </c>
      <c r="AK30" s="54">
        <v>60</v>
      </c>
      <c r="AL30" s="54">
        <v>2</v>
      </c>
      <c r="AM30" s="7" t="s">
        <v>2482</v>
      </c>
    </row>
    <row r="31" spans="1:39" ht="15.75" hidden="1" customHeight="1" x14ac:dyDescent="0.25">
      <c r="A31" s="1" t="s">
        <v>3569</v>
      </c>
      <c r="B31" s="1" t="s">
        <v>2348</v>
      </c>
      <c r="C31" s="53" t="s">
        <v>2345</v>
      </c>
      <c r="D31" s="54">
        <v>10258</v>
      </c>
      <c r="E31" s="7"/>
      <c r="F31" s="7"/>
      <c r="G31" s="7"/>
      <c r="H31" s="54">
        <v>35</v>
      </c>
      <c r="I31" s="54">
        <v>25</v>
      </c>
      <c r="J31" s="53" t="s">
        <v>2481</v>
      </c>
      <c r="K31" s="53" t="s">
        <v>2432</v>
      </c>
      <c r="L31" s="7"/>
      <c r="M31" s="54">
        <v>0</v>
      </c>
      <c r="N31" s="31">
        <v>0</v>
      </c>
      <c r="O31" s="54">
        <v>0</v>
      </c>
      <c r="P31" s="54" t="s">
        <v>2479</v>
      </c>
      <c r="Q31" s="54">
        <v>136</v>
      </c>
      <c r="R31" s="7"/>
      <c r="S31" s="54">
        <v>58.7</v>
      </c>
      <c r="T31" s="7"/>
      <c r="U31" s="54">
        <v>0.39972530000000001</v>
      </c>
      <c r="V31" s="54">
        <v>4.0500800000000003E-2</v>
      </c>
      <c r="W31" s="54">
        <v>4.0500801000000003E-2</v>
      </c>
      <c r="X31" s="7"/>
      <c r="Y31" s="54">
        <v>0.39972529899999998</v>
      </c>
      <c r="Z31" s="54">
        <v>0</v>
      </c>
      <c r="AA31" s="54">
        <v>566.20021529999997</v>
      </c>
      <c r="AB31" s="54">
        <v>0</v>
      </c>
      <c r="AC31" s="54">
        <v>35.52206674</v>
      </c>
      <c r="AD31" s="54">
        <v>117.3304629</v>
      </c>
      <c r="AE31" s="54">
        <v>0.64007999999999998</v>
      </c>
      <c r="AF31" s="54">
        <v>0.7</v>
      </c>
      <c r="AG31" s="54" t="s">
        <v>2424</v>
      </c>
      <c r="AH31" s="54" t="s">
        <v>2425</v>
      </c>
      <c r="AI31" s="54">
        <v>60</v>
      </c>
      <c r="AJ31" s="54">
        <v>2</v>
      </c>
      <c r="AK31" s="54">
        <v>60</v>
      </c>
      <c r="AL31" s="54">
        <v>2</v>
      </c>
      <c r="AM31" s="7" t="s">
        <v>2482</v>
      </c>
    </row>
    <row r="32" spans="1:39" ht="15.75" hidden="1" customHeight="1" x14ac:dyDescent="0.25">
      <c r="A32" s="1" t="s">
        <v>3569</v>
      </c>
      <c r="B32" s="1" t="s">
        <v>2348</v>
      </c>
      <c r="C32" s="53" t="s">
        <v>2346</v>
      </c>
      <c r="D32" s="54">
        <v>24133</v>
      </c>
      <c r="E32" s="7"/>
      <c r="F32" s="7"/>
      <c r="G32" s="7"/>
      <c r="H32" s="54">
        <v>35</v>
      </c>
      <c r="I32" s="54">
        <v>25</v>
      </c>
      <c r="J32" s="53" t="s">
        <v>2481</v>
      </c>
      <c r="K32" s="53" t="s">
        <v>2432</v>
      </c>
      <c r="L32" s="7"/>
      <c r="M32" s="54">
        <v>0</v>
      </c>
      <c r="N32" s="31">
        <v>0</v>
      </c>
      <c r="O32" s="54">
        <v>0</v>
      </c>
      <c r="P32" s="54" t="s">
        <v>2479</v>
      </c>
      <c r="Q32" s="54">
        <v>340</v>
      </c>
      <c r="R32" s="7"/>
      <c r="S32" s="54">
        <v>201.1</v>
      </c>
      <c r="T32" s="7"/>
      <c r="U32" s="54">
        <v>0.39972530000000001</v>
      </c>
      <c r="V32" s="54">
        <v>4.0500800000000003E-2</v>
      </c>
      <c r="W32" s="54">
        <v>4.0500801000000003E-2</v>
      </c>
      <c r="X32" s="7"/>
      <c r="Y32" s="54">
        <v>0.39972529899999998</v>
      </c>
      <c r="Z32" s="54">
        <v>0</v>
      </c>
      <c r="AA32" s="54">
        <v>1206.673843</v>
      </c>
      <c r="AB32" s="54">
        <v>0</v>
      </c>
      <c r="AC32" s="54">
        <v>69.96770721</v>
      </c>
      <c r="AD32" s="54">
        <v>401.50699680000002</v>
      </c>
      <c r="AE32" s="54">
        <v>0.64007999999999998</v>
      </c>
      <c r="AF32" s="54">
        <v>0.7</v>
      </c>
      <c r="AG32" s="54" t="s">
        <v>2424</v>
      </c>
      <c r="AH32" s="54" t="s">
        <v>2425</v>
      </c>
      <c r="AI32" s="54">
        <v>60</v>
      </c>
      <c r="AJ32" s="54">
        <v>2</v>
      </c>
      <c r="AK32" s="54">
        <v>60</v>
      </c>
      <c r="AL32" s="54">
        <v>2</v>
      </c>
      <c r="AM32" s="7" t="s">
        <v>2482</v>
      </c>
    </row>
    <row r="33" spans="1:39" ht="15.75" hidden="1" customHeight="1" x14ac:dyDescent="0.25">
      <c r="A33" s="1" t="s">
        <v>3569</v>
      </c>
      <c r="B33" s="1" t="s">
        <v>2348</v>
      </c>
      <c r="C33" s="53" t="s">
        <v>2359</v>
      </c>
      <c r="D33" s="54">
        <v>7366</v>
      </c>
      <c r="E33" s="7"/>
      <c r="F33" s="7"/>
      <c r="G33" s="7"/>
      <c r="H33" s="54">
        <v>35</v>
      </c>
      <c r="I33" s="54">
        <v>25</v>
      </c>
      <c r="J33" s="53" t="s">
        <v>2478</v>
      </c>
      <c r="K33" s="53" t="s">
        <v>116</v>
      </c>
      <c r="L33" s="7"/>
      <c r="M33" s="54">
        <v>1800</v>
      </c>
      <c r="N33" s="31">
        <v>0</v>
      </c>
      <c r="O33" s="54">
        <v>0</v>
      </c>
      <c r="P33" s="54" t="s">
        <v>2480</v>
      </c>
      <c r="Q33" s="54">
        <v>244</v>
      </c>
      <c r="R33" s="7"/>
      <c r="S33" s="54">
        <v>36.799999999999997</v>
      </c>
      <c r="T33" s="7"/>
      <c r="U33" s="54">
        <v>0.39972530000000001</v>
      </c>
      <c r="V33" s="54">
        <v>4.0500800000000003E-2</v>
      </c>
      <c r="W33" s="54">
        <v>4.0500801000000003E-2</v>
      </c>
      <c r="X33" s="7"/>
      <c r="Y33" s="54">
        <v>0.39972529899999998</v>
      </c>
      <c r="Z33" s="54">
        <v>0</v>
      </c>
      <c r="AA33" s="54">
        <v>416.57696449999997</v>
      </c>
      <c r="AB33" s="54">
        <v>0</v>
      </c>
      <c r="AC33" s="54">
        <v>35.52206674</v>
      </c>
      <c r="AD33" s="54">
        <v>74.273412269999994</v>
      </c>
      <c r="AE33" s="54">
        <v>0.64007999999999998</v>
      </c>
      <c r="AF33" s="54">
        <v>0.7</v>
      </c>
      <c r="AG33" s="54" t="s">
        <v>2424</v>
      </c>
      <c r="AH33" s="54" t="s">
        <v>2425</v>
      </c>
      <c r="AI33" s="54">
        <v>20</v>
      </c>
      <c r="AJ33" s="54">
        <v>2</v>
      </c>
      <c r="AK33" s="54">
        <v>20</v>
      </c>
      <c r="AL33" s="54">
        <v>2</v>
      </c>
      <c r="AM33" s="7" t="s">
        <v>2482</v>
      </c>
    </row>
    <row r="34" spans="1:39" ht="15.75" customHeight="1" x14ac:dyDescent="0.25">
      <c r="A34" s="1" t="s">
        <v>3569</v>
      </c>
      <c r="B34" s="1" t="s">
        <v>109</v>
      </c>
      <c r="C34" s="1" t="s">
        <v>2376</v>
      </c>
      <c r="D34" s="31">
        <v>9200</v>
      </c>
      <c r="E34" s="7"/>
      <c r="F34" s="7"/>
      <c r="G34" s="7"/>
      <c r="H34" s="11">
        <v>35.6</v>
      </c>
      <c r="I34" s="11">
        <v>25</v>
      </c>
      <c r="J34" s="7"/>
      <c r="K34" s="11" t="s">
        <v>2432</v>
      </c>
      <c r="L34" s="7"/>
      <c r="M34" s="31">
        <v>0</v>
      </c>
      <c r="N34" s="7"/>
      <c r="O34" s="7"/>
      <c r="P34" s="31" t="s">
        <v>2480</v>
      </c>
      <c r="Q34" s="31">
        <v>200</v>
      </c>
      <c r="R34" s="7"/>
      <c r="S34" s="31">
        <f t="shared" ref="S34:S45" si="0">AD34</f>
        <v>120</v>
      </c>
      <c r="T34" s="7"/>
      <c r="U34" s="11"/>
      <c r="V34" s="11"/>
      <c r="W34" s="11"/>
      <c r="X34" s="11">
        <v>0</v>
      </c>
      <c r="Y34" s="11"/>
      <c r="Z34" s="11"/>
      <c r="AA34" s="11"/>
      <c r="AB34" s="11"/>
      <c r="AC34" s="11"/>
      <c r="AD34" s="11">
        <v>120</v>
      </c>
      <c r="AE34" s="11"/>
      <c r="AF34" s="11">
        <v>0.7</v>
      </c>
      <c r="AG34" s="31" t="s">
        <v>2424</v>
      </c>
      <c r="AH34" s="31" t="s">
        <v>2425</v>
      </c>
      <c r="AI34" s="54">
        <v>60</v>
      </c>
      <c r="AJ34" s="54">
        <v>2</v>
      </c>
      <c r="AK34" s="54">
        <v>60</v>
      </c>
      <c r="AL34" s="54">
        <v>2</v>
      </c>
      <c r="AM34" s="7" t="s">
        <v>2482</v>
      </c>
    </row>
    <row r="35" spans="1:39" ht="15.75" customHeight="1" x14ac:dyDescent="0.25">
      <c r="A35" s="1" t="s">
        <v>3569</v>
      </c>
      <c r="B35" s="1" t="s">
        <v>109</v>
      </c>
      <c r="C35" s="1" t="s">
        <v>2377</v>
      </c>
      <c r="D35" s="31">
        <v>19100</v>
      </c>
      <c r="E35" s="7"/>
      <c r="F35" s="7"/>
      <c r="G35" s="7"/>
      <c r="H35" s="11">
        <v>35.6</v>
      </c>
      <c r="I35" s="11">
        <v>25</v>
      </c>
      <c r="J35" s="7"/>
      <c r="K35" s="11" t="s">
        <v>2432</v>
      </c>
      <c r="L35" s="7"/>
      <c r="M35" s="31">
        <v>0</v>
      </c>
      <c r="N35" s="7"/>
      <c r="O35" s="7"/>
      <c r="P35" s="31" t="s">
        <v>2480</v>
      </c>
      <c r="Q35" s="31">
        <v>400</v>
      </c>
      <c r="R35" s="7"/>
      <c r="S35" s="31">
        <f t="shared" si="0"/>
        <v>240</v>
      </c>
      <c r="T35" s="7"/>
      <c r="U35" s="11"/>
      <c r="V35" s="11"/>
      <c r="W35" s="11"/>
      <c r="X35" s="11">
        <v>0</v>
      </c>
      <c r="Y35" s="11"/>
      <c r="Z35" s="11"/>
      <c r="AA35" s="11"/>
      <c r="AB35" s="11"/>
      <c r="AC35" s="11"/>
      <c r="AD35" s="11">
        <v>240</v>
      </c>
      <c r="AE35" s="11"/>
      <c r="AF35" s="11">
        <v>0.7</v>
      </c>
      <c r="AG35" s="31" t="s">
        <v>2424</v>
      </c>
      <c r="AH35" s="31" t="s">
        <v>2425</v>
      </c>
      <c r="AI35" s="54">
        <v>60</v>
      </c>
      <c r="AJ35" s="54">
        <v>2</v>
      </c>
      <c r="AK35" s="54">
        <v>60</v>
      </c>
      <c r="AL35" s="54">
        <v>2</v>
      </c>
      <c r="AM35" s="7" t="s">
        <v>2482</v>
      </c>
    </row>
    <row r="36" spans="1:39" ht="15.75" customHeight="1" x14ac:dyDescent="0.25">
      <c r="A36" s="1" t="s">
        <v>3569</v>
      </c>
      <c r="B36" s="1" t="s">
        <v>109</v>
      </c>
      <c r="C36" s="1" t="s">
        <v>2378</v>
      </c>
      <c r="D36" s="31">
        <v>7700</v>
      </c>
      <c r="E36" s="7"/>
      <c r="F36" s="7"/>
      <c r="G36" s="7"/>
      <c r="H36" s="11">
        <v>35.6</v>
      </c>
      <c r="I36" s="11">
        <v>25</v>
      </c>
      <c r="J36" s="7"/>
      <c r="K36" s="11" t="s">
        <v>2432</v>
      </c>
      <c r="L36" s="7"/>
      <c r="M36" s="31">
        <v>0</v>
      </c>
      <c r="N36" s="7"/>
      <c r="O36" s="7"/>
      <c r="P36" s="31" t="s">
        <v>2480</v>
      </c>
      <c r="Q36" s="31">
        <v>188.5</v>
      </c>
      <c r="R36" s="7"/>
      <c r="S36" s="31">
        <f t="shared" si="0"/>
        <v>100</v>
      </c>
      <c r="T36" s="7"/>
      <c r="U36" s="11"/>
      <c r="V36" s="11"/>
      <c r="W36" s="11"/>
      <c r="X36" s="11">
        <v>0</v>
      </c>
      <c r="Y36" s="11"/>
      <c r="Z36" s="11"/>
      <c r="AA36" s="11"/>
      <c r="AB36" s="11"/>
      <c r="AC36" s="11"/>
      <c r="AD36" s="11">
        <v>100</v>
      </c>
      <c r="AE36" s="11"/>
      <c r="AF36" s="11">
        <v>0.7</v>
      </c>
      <c r="AG36" s="31" t="s">
        <v>2424</v>
      </c>
      <c r="AH36" s="31" t="s">
        <v>2425</v>
      </c>
      <c r="AI36" s="54">
        <v>60</v>
      </c>
      <c r="AJ36" s="54">
        <v>2</v>
      </c>
      <c r="AK36" s="54">
        <v>60</v>
      </c>
      <c r="AL36" s="54">
        <v>2</v>
      </c>
      <c r="AM36" s="7" t="s">
        <v>2482</v>
      </c>
    </row>
    <row r="37" spans="1:39" ht="15.75" customHeight="1" x14ac:dyDescent="0.25">
      <c r="A37" s="1" t="s">
        <v>3569</v>
      </c>
      <c r="B37" s="1" t="s">
        <v>109</v>
      </c>
      <c r="C37" s="1" t="s">
        <v>2379</v>
      </c>
      <c r="D37" s="31">
        <v>7700</v>
      </c>
      <c r="E37" s="7"/>
      <c r="F37" s="7"/>
      <c r="G37" s="7"/>
      <c r="H37" s="11">
        <v>35.6</v>
      </c>
      <c r="I37" s="11">
        <v>25</v>
      </c>
      <c r="J37" s="7"/>
      <c r="K37" s="11" t="s">
        <v>2432</v>
      </c>
      <c r="L37" s="7"/>
      <c r="M37" s="31">
        <v>0</v>
      </c>
      <c r="N37" s="7"/>
      <c r="O37" s="7"/>
      <c r="P37" s="31" t="s">
        <v>2480</v>
      </c>
      <c r="Q37" s="31">
        <v>188.5</v>
      </c>
      <c r="R37" s="7"/>
      <c r="S37" s="31">
        <f t="shared" si="0"/>
        <v>100</v>
      </c>
      <c r="T37" s="7"/>
      <c r="U37" s="11"/>
      <c r="V37" s="11"/>
      <c r="W37" s="11"/>
      <c r="X37" s="11">
        <v>0</v>
      </c>
      <c r="Y37" s="11"/>
      <c r="Z37" s="11"/>
      <c r="AA37" s="11"/>
      <c r="AB37" s="11"/>
      <c r="AC37" s="11"/>
      <c r="AD37" s="11">
        <v>100</v>
      </c>
      <c r="AE37" s="11"/>
      <c r="AF37" s="11">
        <v>0.7</v>
      </c>
      <c r="AG37" s="31" t="s">
        <v>2424</v>
      </c>
      <c r="AH37" s="31" t="s">
        <v>2425</v>
      </c>
      <c r="AI37" s="54">
        <v>60</v>
      </c>
      <c r="AJ37" s="54">
        <v>2</v>
      </c>
      <c r="AK37" s="54">
        <v>60</v>
      </c>
      <c r="AL37" s="54">
        <v>2</v>
      </c>
      <c r="AM37" s="7" t="s">
        <v>2482</v>
      </c>
    </row>
    <row r="38" spans="1:39" ht="15.75" customHeight="1" x14ac:dyDescent="0.25">
      <c r="A38" s="1" t="s">
        <v>3569</v>
      </c>
      <c r="B38" s="1" t="s">
        <v>109</v>
      </c>
      <c r="C38" s="1" t="s">
        <v>2380</v>
      </c>
      <c r="D38" s="31">
        <v>9200</v>
      </c>
      <c r="E38" s="7"/>
      <c r="F38" s="7"/>
      <c r="G38" s="7"/>
      <c r="H38" s="11">
        <v>35.6</v>
      </c>
      <c r="I38" s="11">
        <v>25</v>
      </c>
      <c r="J38" s="7"/>
      <c r="K38" s="11" t="s">
        <v>2432</v>
      </c>
      <c r="L38" s="7"/>
      <c r="M38" s="31">
        <v>0</v>
      </c>
      <c r="N38" s="7"/>
      <c r="O38" s="7"/>
      <c r="P38" s="31" t="s">
        <v>2480</v>
      </c>
      <c r="Q38" s="31">
        <v>200</v>
      </c>
      <c r="R38" s="7"/>
      <c r="S38" s="31">
        <f t="shared" si="0"/>
        <v>120</v>
      </c>
      <c r="T38" s="7"/>
      <c r="U38" s="11"/>
      <c r="V38" s="11"/>
      <c r="W38" s="11"/>
      <c r="X38" s="11">
        <v>0</v>
      </c>
      <c r="Y38" s="11"/>
      <c r="Z38" s="11"/>
      <c r="AA38" s="11"/>
      <c r="AB38" s="11"/>
      <c r="AC38" s="11"/>
      <c r="AD38" s="11">
        <v>120</v>
      </c>
      <c r="AE38" s="11"/>
      <c r="AF38" s="11">
        <v>0.7</v>
      </c>
      <c r="AG38" s="31" t="s">
        <v>2424</v>
      </c>
      <c r="AH38" s="31" t="s">
        <v>2425</v>
      </c>
      <c r="AI38" s="54">
        <v>60</v>
      </c>
      <c r="AJ38" s="54">
        <v>2</v>
      </c>
      <c r="AK38" s="54">
        <v>60</v>
      </c>
      <c r="AL38" s="54">
        <v>2</v>
      </c>
      <c r="AM38" s="7" t="s">
        <v>2482</v>
      </c>
    </row>
    <row r="39" spans="1:39" ht="15.75" customHeight="1" x14ac:dyDescent="0.25">
      <c r="A39" s="1" t="s">
        <v>3569</v>
      </c>
      <c r="B39" s="1" t="s">
        <v>109</v>
      </c>
      <c r="C39" s="1" t="s">
        <v>2381</v>
      </c>
      <c r="D39" s="31">
        <v>27000</v>
      </c>
      <c r="E39" s="7"/>
      <c r="F39" s="7"/>
      <c r="G39" s="7"/>
      <c r="H39" s="11">
        <v>35.6</v>
      </c>
      <c r="I39" s="11">
        <v>25</v>
      </c>
      <c r="J39" s="7"/>
      <c r="K39" s="11" t="s">
        <v>2432</v>
      </c>
      <c r="L39" s="7"/>
      <c r="M39" s="31">
        <v>0</v>
      </c>
      <c r="N39" s="7"/>
      <c r="O39" s="7"/>
      <c r="P39" s="31" t="s">
        <v>2480</v>
      </c>
      <c r="Q39" s="31">
        <v>600</v>
      </c>
      <c r="R39" s="7"/>
      <c r="S39" s="31">
        <f t="shared" si="0"/>
        <v>360</v>
      </c>
      <c r="T39" s="7"/>
      <c r="U39" s="11"/>
      <c r="V39" s="11"/>
      <c r="W39" s="11"/>
      <c r="X39" s="11">
        <v>0</v>
      </c>
      <c r="Y39" s="11"/>
      <c r="Z39" s="11"/>
      <c r="AA39" s="11"/>
      <c r="AB39" s="11"/>
      <c r="AC39" s="11"/>
      <c r="AD39" s="11">
        <v>360</v>
      </c>
      <c r="AE39" s="11"/>
      <c r="AF39" s="11">
        <v>0.7</v>
      </c>
      <c r="AG39" s="31" t="s">
        <v>2424</v>
      </c>
      <c r="AH39" s="31" t="s">
        <v>2425</v>
      </c>
      <c r="AI39" s="54">
        <v>60</v>
      </c>
      <c r="AJ39" s="54">
        <v>2</v>
      </c>
      <c r="AK39" s="54">
        <v>60</v>
      </c>
      <c r="AL39" s="54">
        <v>2</v>
      </c>
      <c r="AM39" s="7" t="s">
        <v>2482</v>
      </c>
    </row>
    <row r="40" spans="1:39" ht="15.75" customHeight="1" x14ac:dyDescent="0.25">
      <c r="A40" s="1" t="s">
        <v>3569</v>
      </c>
      <c r="B40" s="1" t="s">
        <v>109</v>
      </c>
      <c r="C40" s="1" t="s">
        <v>2370</v>
      </c>
      <c r="D40" s="31">
        <v>9200</v>
      </c>
      <c r="E40" s="7"/>
      <c r="F40" s="7"/>
      <c r="G40" s="7"/>
      <c r="H40" s="11">
        <v>-9.4</v>
      </c>
      <c r="I40" s="11">
        <v>-19</v>
      </c>
      <c r="J40" s="7"/>
      <c r="K40" s="11" t="s">
        <v>116</v>
      </c>
      <c r="L40" s="7"/>
      <c r="M40" s="31">
        <v>2000</v>
      </c>
      <c r="N40" s="7"/>
      <c r="O40" s="7"/>
      <c r="P40" s="31" t="s">
        <v>2480</v>
      </c>
      <c r="Q40" s="31">
        <v>250</v>
      </c>
      <c r="R40" s="7"/>
      <c r="S40" s="31">
        <f t="shared" si="0"/>
        <v>120</v>
      </c>
      <c r="T40" s="7"/>
      <c r="U40" s="11"/>
      <c r="V40" s="11"/>
      <c r="W40" s="11"/>
      <c r="X40" s="11">
        <v>0</v>
      </c>
      <c r="Y40" s="11"/>
      <c r="Z40" s="11"/>
      <c r="AA40" s="11"/>
      <c r="AB40" s="11"/>
      <c r="AC40" s="11"/>
      <c r="AD40" s="11">
        <v>120</v>
      </c>
      <c r="AE40" s="11"/>
      <c r="AF40" s="11">
        <v>0.7</v>
      </c>
      <c r="AG40" s="31" t="s">
        <v>2424</v>
      </c>
      <c r="AH40" s="31" t="s">
        <v>2425</v>
      </c>
      <c r="AI40" s="54">
        <v>45</v>
      </c>
      <c r="AJ40" s="54">
        <v>2</v>
      </c>
      <c r="AK40" s="54">
        <v>50</v>
      </c>
      <c r="AL40" s="54">
        <v>2</v>
      </c>
      <c r="AM40" s="7" t="s">
        <v>2482</v>
      </c>
    </row>
    <row r="41" spans="1:39" ht="15.75" customHeight="1" x14ac:dyDescent="0.25">
      <c r="A41" s="1" t="s">
        <v>3569</v>
      </c>
      <c r="B41" s="1" t="s">
        <v>109</v>
      </c>
      <c r="C41" s="1" t="s">
        <v>2371</v>
      </c>
      <c r="D41" s="31">
        <v>18300</v>
      </c>
      <c r="E41" s="7"/>
      <c r="F41" s="7"/>
      <c r="G41" s="7"/>
      <c r="H41" s="11">
        <v>-9.4</v>
      </c>
      <c r="I41" s="11">
        <v>-19</v>
      </c>
      <c r="J41" s="7"/>
      <c r="K41" s="11" t="s">
        <v>116</v>
      </c>
      <c r="L41" s="7"/>
      <c r="M41" s="31">
        <v>3000</v>
      </c>
      <c r="N41" s="7"/>
      <c r="O41" s="7"/>
      <c r="P41" s="31" t="s">
        <v>2480</v>
      </c>
      <c r="Q41" s="31">
        <v>500</v>
      </c>
      <c r="R41" s="7"/>
      <c r="S41" s="31">
        <f t="shared" si="0"/>
        <v>240</v>
      </c>
      <c r="T41" s="7"/>
      <c r="U41" s="11"/>
      <c r="V41" s="11"/>
      <c r="W41" s="11"/>
      <c r="X41" s="11">
        <v>0</v>
      </c>
      <c r="Y41" s="11"/>
      <c r="Z41" s="11"/>
      <c r="AA41" s="11"/>
      <c r="AB41" s="11"/>
      <c r="AC41" s="11"/>
      <c r="AD41" s="11">
        <v>240</v>
      </c>
      <c r="AE41" s="11"/>
      <c r="AF41" s="11">
        <v>0.7</v>
      </c>
      <c r="AG41" s="31" t="s">
        <v>2424</v>
      </c>
      <c r="AH41" s="31" t="s">
        <v>2425</v>
      </c>
      <c r="AI41" s="54">
        <v>45</v>
      </c>
      <c r="AJ41" s="54">
        <v>2</v>
      </c>
      <c r="AK41" s="54">
        <v>50</v>
      </c>
      <c r="AL41" s="54">
        <v>2</v>
      </c>
      <c r="AM41" s="7" t="s">
        <v>2482</v>
      </c>
    </row>
    <row r="42" spans="1:39" ht="15.75" customHeight="1" x14ac:dyDescent="0.25">
      <c r="A42" s="1" t="s">
        <v>3569</v>
      </c>
      <c r="B42" s="1" t="s">
        <v>109</v>
      </c>
      <c r="C42" s="1" t="s">
        <v>2372</v>
      </c>
      <c r="D42" s="31">
        <v>5700</v>
      </c>
      <c r="E42" s="7"/>
      <c r="F42" s="7"/>
      <c r="G42" s="7"/>
      <c r="H42" s="11">
        <v>-9.4</v>
      </c>
      <c r="I42" s="11">
        <v>-19</v>
      </c>
      <c r="J42" s="7"/>
      <c r="K42" s="11" t="s">
        <v>116</v>
      </c>
      <c r="L42" s="7"/>
      <c r="M42" s="31">
        <v>2000</v>
      </c>
      <c r="N42" s="7"/>
      <c r="O42" s="7"/>
      <c r="P42" s="31" t="s">
        <v>2480</v>
      </c>
      <c r="Q42" s="31">
        <v>51.588920000000002</v>
      </c>
      <c r="R42" s="7"/>
      <c r="S42" s="31">
        <f t="shared" si="0"/>
        <v>80</v>
      </c>
      <c r="T42" s="7"/>
      <c r="U42" s="11"/>
      <c r="V42" s="11"/>
      <c r="W42" s="11"/>
      <c r="X42" s="11">
        <v>0</v>
      </c>
      <c r="Y42" s="11"/>
      <c r="Z42" s="11"/>
      <c r="AA42" s="11"/>
      <c r="AB42" s="11"/>
      <c r="AC42" s="11"/>
      <c r="AD42" s="11">
        <v>80</v>
      </c>
      <c r="AE42" s="11"/>
      <c r="AF42" s="11">
        <v>0.7</v>
      </c>
      <c r="AG42" s="31" t="s">
        <v>2424</v>
      </c>
      <c r="AH42" s="31" t="s">
        <v>2425</v>
      </c>
      <c r="AI42" s="54">
        <v>45</v>
      </c>
      <c r="AJ42" s="54">
        <v>2</v>
      </c>
      <c r="AK42" s="54">
        <v>50</v>
      </c>
      <c r="AL42" s="54">
        <v>2</v>
      </c>
      <c r="AM42" s="7" t="s">
        <v>2482</v>
      </c>
    </row>
    <row r="43" spans="1:39" ht="15.75" customHeight="1" x14ac:dyDescent="0.25">
      <c r="A43" s="1" t="s">
        <v>3569</v>
      </c>
      <c r="B43" s="1" t="s">
        <v>109</v>
      </c>
      <c r="C43" s="1" t="s">
        <v>2373</v>
      </c>
      <c r="D43" s="31">
        <v>5700</v>
      </c>
      <c r="E43" s="7"/>
      <c r="F43" s="7"/>
      <c r="G43" s="7"/>
      <c r="H43" s="11">
        <v>-9.4</v>
      </c>
      <c r="I43" s="11">
        <v>-19</v>
      </c>
      <c r="J43" s="7"/>
      <c r="K43" s="11" t="s">
        <v>116</v>
      </c>
      <c r="L43" s="7"/>
      <c r="M43" s="31">
        <v>2000</v>
      </c>
      <c r="N43" s="7"/>
      <c r="O43" s="7"/>
      <c r="P43" s="31" t="s">
        <v>2480</v>
      </c>
      <c r="Q43" s="31">
        <v>51.588578400000003</v>
      </c>
      <c r="R43" s="7"/>
      <c r="S43" s="31">
        <f t="shared" si="0"/>
        <v>80</v>
      </c>
      <c r="T43" s="7"/>
      <c r="U43" s="11"/>
      <c r="V43" s="11"/>
      <c r="W43" s="11"/>
      <c r="X43" s="11">
        <v>0</v>
      </c>
      <c r="Y43" s="11"/>
      <c r="Z43" s="11"/>
      <c r="AA43" s="11"/>
      <c r="AB43" s="11"/>
      <c r="AC43" s="11"/>
      <c r="AD43" s="11">
        <v>80</v>
      </c>
      <c r="AE43" s="11"/>
      <c r="AF43" s="11">
        <v>0.7</v>
      </c>
      <c r="AG43" s="31" t="s">
        <v>2424</v>
      </c>
      <c r="AH43" s="31" t="s">
        <v>2425</v>
      </c>
      <c r="AI43" s="54">
        <v>45</v>
      </c>
      <c r="AJ43" s="54">
        <v>2</v>
      </c>
      <c r="AK43" s="54">
        <v>50</v>
      </c>
      <c r="AL43" s="54">
        <v>2</v>
      </c>
      <c r="AM43" s="7" t="s">
        <v>2482</v>
      </c>
    </row>
    <row r="44" spans="1:39" ht="15.75" customHeight="1" x14ac:dyDescent="0.25">
      <c r="A44" s="1" t="s">
        <v>3569</v>
      </c>
      <c r="B44" s="1" t="s">
        <v>109</v>
      </c>
      <c r="C44" s="1" t="s">
        <v>2374</v>
      </c>
      <c r="D44" s="31">
        <v>9200</v>
      </c>
      <c r="E44" s="7"/>
      <c r="F44" s="7"/>
      <c r="G44" s="7"/>
      <c r="H44" s="11">
        <v>-9.4</v>
      </c>
      <c r="I44" s="11">
        <v>-19</v>
      </c>
      <c r="J44" s="7"/>
      <c r="K44" s="11" t="s">
        <v>116</v>
      </c>
      <c r="L44" s="7"/>
      <c r="M44" s="31">
        <v>2000</v>
      </c>
      <c r="N44" s="7"/>
      <c r="O44" s="7"/>
      <c r="P44" s="31" t="s">
        <v>2480</v>
      </c>
      <c r="Q44" s="31">
        <v>250</v>
      </c>
      <c r="R44" s="7"/>
      <c r="S44" s="31">
        <f t="shared" si="0"/>
        <v>120</v>
      </c>
      <c r="T44" s="7"/>
      <c r="U44" s="11"/>
      <c r="V44" s="11"/>
      <c r="W44" s="11"/>
      <c r="X44" s="11">
        <v>0</v>
      </c>
      <c r="Y44" s="11"/>
      <c r="Z44" s="11"/>
      <c r="AA44" s="11"/>
      <c r="AB44" s="11"/>
      <c r="AC44" s="11"/>
      <c r="AD44" s="11">
        <v>120</v>
      </c>
      <c r="AE44" s="11"/>
      <c r="AF44" s="11">
        <v>0.7</v>
      </c>
      <c r="AG44" s="31" t="s">
        <v>2424</v>
      </c>
      <c r="AH44" s="31" t="s">
        <v>2425</v>
      </c>
      <c r="AI44" s="54">
        <v>45</v>
      </c>
      <c r="AJ44" s="54">
        <v>2</v>
      </c>
      <c r="AK44" s="54">
        <v>50</v>
      </c>
      <c r="AL44" s="54">
        <v>2</v>
      </c>
      <c r="AM44" s="7" t="s">
        <v>2482</v>
      </c>
    </row>
    <row r="45" spans="1:39" ht="15.75" customHeight="1" x14ac:dyDescent="0.25">
      <c r="A45" s="1" t="s">
        <v>3569</v>
      </c>
      <c r="B45" s="1" t="s">
        <v>109</v>
      </c>
      <c r="C45" s="1" t="s">
        <v>2375</v>
      </c>
      <c r="D45" s="31">
        <v>27500</v>
      </c>
      <c r="E45" s="7"/>
      <c r="F45" s="7"/>
      <c r="G45" s="7"/>
      <c r="H45" s="11">
        <v>-9.4</v>
      </c>
      <c r="I45" s="11">
        <v>-19</v>
      </c>
      <c r="J45" s="7"/>
      <c r="K45" s="11" t="s">
        <v>116</v>
      </c>
      <c r="L45" s="7"/>
      <c r="M45" s="31">
        <v>4000</v>
      </c>
      <c r="N45" s="7"/>
      <c r="O45" s="7"/>
      <c r="P45" s="31" t="s">
        <v>2480</v>
      </c>
      <c r="Q45" s="31">
        <v>760</v>
      </c>
      <c r="R45" s="7"/>
      <c r="S45" s="31">
        <f t="shared" si="0"/>
        <v>360</v>
      </c>
      <c r="T45" s="7"/>
      <c r="U45" s="11"/>
      <c r="V45" s="11"/>
      <c r="W45" s="11"/>
      <c r="X45" s="11">
        <v>0</v>
      </c>
      <c r="Y45" s="11"/>
      <c r="Z45" s="11"/>
      <c r="AA45" s="11"/>
      <c r="AB45" s="11"/>
      <c r="AC45" s="11"/>
      <c r="AD45" s="11">
        <v>360</v>
      </c>
      <c r="AE45" s="11"/>
      <c r="AF45" s="11">
        <v>0.7</v>
      </c>
      <c r="AG45" s="31" t="s">
        <v>2424</v>
      </c>
      <c r="AH45" s="31" t="s">
        <v>2425</v>
      </c>
      <c r="AI45" s="54">
        <v>45</v>
      </c>
      <c r="AJ45" s="54">
        <v>2</v>
      </c>
      <c r="AK45" s="54">
        <v>50</v>
      </c>
      <c r="AL45" s="54">
        <v>2</v>
      </c>
      <c r="AM45" s="7" t="s">
        <v>2482</v>
      </c>
    </row>
  </sheetData>
  <autoFilter ref="A3:AM45" xr:uid="{00000000-0009-0000-0000-000018000000}">
    <filterColumn colId="1">
      <filters>
        <filter val="Any"/>
      </filters>
    </filterColumn>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800-000000000000}">
          <x14:formula1>
            <xm:f>Templates!$A$4:$A$12</xm:f>
          </x14:formula1>
          <xm:sqref>A4:A45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filterMode="1">
    <outlinePr summaryBelow="0" summaryRight="0"/>
  </sheetPr>
  <dimension ref="A1:K1000"/>
  <sheetViews>
    <sheetView workbookViewId="0">
      <pane xSplit="4" ySplit="3" topLeftCell="E58" activePane="bottomRight" state="frozen"/>
      <selection pane="topRight" activeCell="E1" sqref="E1"/>
      <selection pane="bottomLeft" activeCell="A4" sqref="A4"/>
      <selection pane="bottomRight" activeCell="E323" sqref="E323"/>
    </sheetView>
  </sheetViews>
  <sheetFormatPr defaultColWidth="14.42578125" defaultRowHeight="15" customHeight="1" x14ac:dyDescent="0.25"/>
  <cols>
    <col min="1" max="1" width="22.7109375" customWidth="1"/>
    <col min="2" max="2" width="21.7109375" customWidth="1"/>
    <col min="3" max="4" width="19.28515625" customWidth="1"/>
    <col min="5" max="5" width="21.140625" customWidth="1"/>
    <col min="6" max="6" width="24.5703125" customWidth="1"/>
    <col min="7" max="7" width="23" customWidth="1"/>
    <col min="8" max="8" width="29.42578125" customWidth="1"/>
    <col min="9" max="9" width="38.140625" customWidth="1"/>
    <col min="10" max="10" width="41" customWidth="1"/>
    <col min="11" max="11" width="118.85546875" customWidth="1"/>
    <col min="12" max="26" width="17.28515625" customWidth="1"/>
  </cols>
  <sheetData>
    <row r="1" spans="1:11" x14ac:dyDescent="0.25">
      <c r="A1" s="7"/>
      <c r="B1" s="7"/>
      <c r="C1" s="7"/>
      <c r="D1" s="7"/>
      <c r="E1" s="7"/>
      <c r="F1" s="7"/>
      <c r="G1" s="7"/>
      <c r="H1" s="7"/>
      <c r="I1" s="7"/>
      <c r="J1" s="7"/>
      <c r="K1" s="7"/>
    </row>
    <row r="2" spans="1:11" x14ac:dyDescent="0.25">
      <c r="A2" s="7"/>
      <c r="B2" s="7"/>
      <c r="C2" s="7"/>
      <c r="D2" s="7"/>
      <c r="E2" s="7"/>
      <c r="F2" s="7"/>
      <c r="G2" s="7"/>
      <c r="H2" s="7"/>
      <c r="I2" s="7"/>
      <c r="J2" s="7"/>
      <c r="K2" s="7"/>
    </row>
    <row r="3" spans="1:11" x14ac:dyDescent="0.25">
      <c r="A3" s="37" t="s">
        <v>11</v>
      </c>
      <c r="B3" s="2" t="s">
        <v>12</v>
      </c>
      <c r="C3" s="76" t="s">
        <v>2308</v>
      </c>
      <c r="D3" s="74" t="s">
        <v>2307</v>
      </c>
      <c r="E3" s="74" t="s">
        <v>2483</v>
      </c>
      <c r="F3" s="74" t="s">
        <v>2484</v>
      </c>
      <c r="G3" s="74" t="s">
        <v>2485</v>
      </c>
      <c r="H3" s="74" t="s">
        <v>2486</v>
      </c>
      <c r="I3" s="74" t="s">
        <v>2487</v>
      </c>
      <c r="J3" s="7" t="s">
        <v>2488</v>
      </c>
      <c r="K3" s="7" t="s">
        <v>2</v>
      </c>
    </row>
    <row r="4" spans="1:11" hidden="1" x14ac:dyDescent="0.25">
      <c r="A4" s="1"/>
      <c r="B4" s="39"/>
      <c r="C4" s="39"/>
      <c r="D4" s="7"/>
      <c r="E4" s="39"/>
      <c r="F4" s="39"/>
      <c r="G4" s="39"/>
      <c r="H4" s="39"/>
      <c r="I4" s="39"/>
      <c r="J4" s="80"/>
      <c r="K4" s="39"/>
    </row>
    <row r="5" spans="1:11" hidden="1" x14ac:dyDescent="0.25">
      <c r="A5" s="1"/>
      <c r="B5" s="39"/>
      <c r="C5" s="39"/>
      <c r="D5" s="7"/>
      <c r="E5" s="39"/>
      <c r="F5" s="39"/>
      <c r="G5" s="39"/>
      <c r="H5" s="39"/>
      <c r="I5" s="39"/>
      <c r="J5" s="80"/>
      <c r="K5" s="39"/>
    </row>
    <row r="6" spans="1:11" hidden="1" x14ac:dyDescent="0.25">
      <c r="A6" s="1"/>
      <c r="B6" s="39"/>
      <c r="C6" s="39"/>
      <c r="D6" s="7"/>
      <c r="E6" s="39"/>
      <c r="F6" s="39"/>
      <c r="G6" s="39"/>
      <c r="H6" s="39"/>
      <c r="I6" s="39"/>
      <c r="J6" s="80"/>
      <c r="K6" s="39"/>
    </row>
    <row r="7" spans="1:11" hidden="1" x14ac:dyDescent="0.25">
      <c r="A7" s="1"/>
      <c r="B7" s="39"/>
      <c r="C7" s="39"/>
      <c r="D7" s="7"/>
      <c r="E7" s="39"/>
      <c r="F7" s="39"/>
      <c r="G7" s="39"/>
      <c r="H7" s="39"/>
      <c r="I7" s="39"/>
      <c r="J7" s="80"/>
      <c r="K7" s="39"/>
    </row>
    <row r="8" spans="1:11" hidden="1" x14ac:dyDescent="0.25">
      <c r="A8" s="1"/>
      <c r="B8" s="39"/>
      <c r="C8" s="39"/>
      <c r="D8" s="7"/>
      <c r="E8" s="39"/>
      <c r="F8" s="39"/>
      <c r="G8" s="39"/>
      <c r="H8" s="39"/>
      <c r="I8" s="39"/>
      <c r="J8" s="80"/>
      <c r="K8" s="39"/>
    </row>
    <row r="9" spans="1:11" hidden="1" x14ac:dyDescent="0.25">
      <c r="A9" s="1"/>
      <c r="B9" s="39"/>
      <c r="C9" s="39"/>
      <c r="D9" s="7"/>
      <c r="E9" s="39"/>
      <c r="F9" s="39"/>
      <c r="G9" s="39"/>
      <c r="H9" s="39"/>
      <c r="I9" s="39"/>
      <c r="J9" s="80"/>
      <c r="K9" s="39"/>
    </row>
    <row r="10" spans="1:11" hidden="1" x14ac:dyDescent="0.25">
      <c r="A10" s="1"/>
      <c r="B10" s="39"/>
      <c r="C10" s="39"/>
      <c r="D10" s="7"/>
      <c r="E10" s="39"/>
      <c r="F10" s="39"/>
      <c r="G10" s="39"/>
      <c r="H10" s="39"/>
      <c r="I10" s="39"/>
      <c r="J10" s="80"/>
      <c r="K10" s="39"/>
    </row>
    <row r="11" spans="1:11" hidden="1" x14ac:dyDescent="0.25">
      <c r="A11" s="1"/>
      <c r="B11" s="39"/>
      <c r="C11" s="39"/>
      <c r="D11" s="7"/>
      <c r="E11" s="39"/>
      <c r="F11" s="39"/>
      <c r="G11" s="39"/>
      <c r="H11" s="39"/>
      <c r="I11" s="39"/>
      <c r="J11" s="80"/>
      <c r="K11" s="39"/>
    </row>
    <row r="12" spans="1:11" hidden="1" x14ac:dyDescent="0.25">
      <c r="A12" s="1"/>
      <c r="B12" s="39"/>
      <c r="C12" s="39"/>
      <c r="D12" s="7"/>
      <c r="E12" s="39"/>
      <c r="F12" s="39"/>
      <c r="G12" s="39"/>
      <c r="H12" s="39"/>
      <c r="I12" s="39"/>
      <c r="J12" s="80"/>
      <c r="K12" s="39"/>
    </row>
    <row r="13" spans="1:11" hidden="1" x14ac:dyDescent="0.25">
      <c r="A13" s="1"/>
      <c r="B13" s="39"/>
      <c r="C13" s="39"/>
      <c r="D13" s="7"/>
      <c r="E13" s="39"/>
      <c r="F13" s="39"/>
      <c r="G13" s="39"/>
      <c r="H13" s="39"/>
      <c r="I13" s="39"/>
      <c r="J13" s="80"/>
      <c r="K13" s="39"/>
    </row>
    <row r="14" spans="1:11" hidden="1" x14ac:dyDescent="0.25">
      <c r="A14" s="1"/>
      <c r="B14" s="39"/>
      <c r="C14" s="39"/>
      <c r="D14" s="7"/>
      <c r="E14" s="39"/>
      <c r="F14" s="39"/>
      <c r="G14" s="39"/>
      <c r="H14" s="39"/>
      <c r="I14" s="39"/>
      <c r="J14" s="80"/>
      <c r="K14" s="39"/>
    </row>
    <row r="15" spans="1:11" hidden="1" x14ac:dyDescent="0.25">
      <c r="A15" s="1"/>
      <c r="B15" s="39"/>
      <c r="C15" s="39"/>
      <c r="D15" s="7"/>
      <c r="E15" s="39"/>
      <c r="F15" s="39"/>
      <c r="G15" s="39"/>
      <c r="H15" s="39"/>
      <c r="I15" s="39"/>
      <c r="J15" s="80"/>
      <c r="K15" s="39"/>
    </row>
    <row r="16" spans="1:11" hidden="1" x14ac:dyDescent="0.25">
      <c r="A16" s="1"/>
      <c r="B16" s="39"/>
      <c r="C16" s="39"/>
      <c r="D16" s="7"/>
      <c r="E16" s="39"/>
      <c r="F16" s="39"/>
      <c r="G16" s="39"/>
      <c r="H16" s="39"/>
      <c r="I16" s="39"/>
      <c r="J16" s="80"/>
      <c r="K16" s="39"/>
    </row>
    <row r="17" spans="1:11" hidden="1" x14ac:dyDescent="0.25">
      <c r="A17" s="1"/>
      <c r="B17" s="39"/>
      <c r="C17" s="39"/>
      <c r="D17" s="7"/>
      <c r="E17" s="39"/>
      <c r="F17" s="39"/>
      <c r="G17" s="39"/>
      <c r="H17" s="39"/>
      <c r="I17" s="39"/>
      <c r="J17" s="80"/>
      <c r="K17" s="39"/>
    </row>
    <row r="18" spans="1:11" hidden="1" x14ac:dyDescent="0.25">
      <c r="A18" s="1"/>
      <c r="B18" s="39"/>
      <c r="C18" s="39"/>
      <c r="D18" s="7"/>
      <c r="E18" s="39"/>
      <c r="F18" s="39"/>
      <c r="G18" s="39"/>
      <c r="H18" s="39"/>
      <c r="I18" s="39"/>
      <c r="J18" s="80"/>
      <c r="K18" s="39"/>
    </row>
    <row r="19" spans="1:11" hidden="1" x14ac:dyDescent="0.25">
      <c r="A19" s="1"/>
      <c r="B19" s="39"/>
      <c r="C19" s="39"/>
      <c r="D19" s="7"/>
      <c r="E19" s="39"/>
      <c r="F19" s="39"/>
      <c r="G19" s="39"/>
      <c r="H19" s="39"/>
      <c r="I19" s="39"/>
      <c r="J19" s="80"/>
      <c r="K19" s="39"/>
    </row>
    <row r="20" spans="1:11" hidden="1" x14ac:dyDescent="0.25">
      <c r="A20" s="1"/>
      <c r="B20" s="39"/>
      <c r="C20" s="39"/>
      <c r="D20" s="7"/>
      <c r="E20" s="39"/>
      <c r="F20" s="39"/>
      <c r="G20" s="39"/>
      <c r="H20" s="39"/>
      <c r="I20" s="39"/>
      <c r="J20" s="80"/>
      <c r="K20" s="39"/>
    </row>
    <row r="21" spans="1:11" ht="15.75" hidden="1" customHeight="1" x14ac:dyDescent="0.25">
      <c r="A21" s="1"/>
      <c r="B21" s="39"/>
      <c r="C21" s="39"/>
      <c r="D21" s="7"/>
      <c r="E21" s="39"/>
      <c r="F21" s="39"/>
      <c r="G21" s="39"/>
      <c r="H21" s="39"/>
      <c r="I21" s="39"/>
      <c r="J21" s="80"/>
      <c r="K21" s="39"/>
    </row>
    <row r="22" spans="1:11" ht="15.75" hidden="1" customHeight="1" x14ac:dyDescent="0.25">
      <c r="A22" s="1"/>
      <c r="B22" s="39"/>
      <c r="C22" s="39"/>
      <c r="D22" s="7"/>
      <c r="E22" s="39"/>
      <c r="F22" s="39"/>
      <c r="G22" s="39"/>
      <c r="H22" s="39"/>
      <c r="I22" s="39"/>
      <c r="J22" s="80"/>
      <c r="K22" s="39"/>
    </row>
    <row r="23" spans="1:11" ht="15.75" hidden="1" customHeight="1" x14ac:dyDescent="0.25">
      <c r="A23" s="1"/>
      <c r="B23" s="39"/>
      <c r="C23" s="39"/>
      <c r="D23" s="7"/>
      <c r="E23" s="39"/>
      <c r="F23" s="39"/>
      <c r="G23" s="39"/>
      <c r="H23" s="39"/>
      <c r="I23" s="39"/>
      <c r="J23" s="80"/>
      <c r="K23" s="39"/>
    </row>
    <row r="24" spans="1:11" ht="15.75" hidden="1" customHeight="1" x14ac:dyDescent="0.25">
      <c r="A24" s="1"/>
      <c r="B24" s="39"/>
      <c r="C24" s="39"/>
      <c r="D24" s="7"/>
      <c r="E24" s="39"/>
      <c r="F24" s="39"/>
      <c r="G24" s="39"/>
      <c r="H24" s="39"/>
      <c r="I24" s="39"/>
      <c r="J24" s="80"/>
      <c r="K24" s="39"/>
    </row>
    <row r="25" spans="1:11" ht="15.75" hidden="1" customHeight="1" x14ac:dyDescent="0.25">
      <c r="A25" s="1"/>
      <c r="B25" s="39"/>
      <c r="C25" s="39"/>
      <c r="D25" s="7"/>
      <c r="E25" s="39"/>
      <c r="F25" s="39"/>
      <c r="G25" s="39"/>
      <c r="H25" s="39"/>
      <c r="I25" s="39"/>
      <c r="J25" s="80"/>
      <c r="K25" s="39"/>
    </row>
    <row r="26" spans="1:11" ht="15.75" hidden="1" customHeight="1" x14ac:dyDescent="0.25">
      <c r="A26" s="1"/>
      <c r="B26" s="39"/>
      <c r="C26" s="39"/>
      <c r="D26" s="7"/>
      <c r="E26" s="39"/>
      <c r="F26" s="39"/>
      <c r="G26" s="39"/>
      <c r="H26" s="39"/>
      <c r="I26" s="39"/>
      <c r="J26" s="80"/>
      <c r="K26" s="39"/>
    </row>
    <row r="27" spans="1:11" ht="15.75" hidden="1" customHeight="1" x14ac:dyDescent="0.25">
      <c r="A27" s="1"/>
      <c r="B27" s="39"/>
      <c r="C27" s="39"/>
      <c r="D27" s="7"/>
      <c r="E27" s="39"/>
      <c r="F27" s="39"/>
      <c r="G27" s="39"/>
      <c r="H27" s="39"/>
      <c r="I27" s="39"/>
      <c r="J27" s="80"/>
      <c r="K27" s="39"/>
    </row>
    <row r="28" spans="1:11" ht="15.75" hidden="1" customHeight="1" x14ac:dyDescent="0.25">
      <c r="A28" s="1"/>
      <c r="B28" s="39"/>
      <c r="C28" s="39"/>
      <c r="D28" s="7"/>
      <c r="E28" s="39"/>
      <c r="F28" s="39"/>
      <c r="G28" s="39"/>
      <c r="H28" s="39"/>
      <c r="I28" s="39"/>
      <c r="J28" s="80"/>
      <c r="K28" s="39"/>
    </row>
    <row r="29" spans="1:11" ht="15.75" hidden="1" customHeight="1" x14ac:dyDescent="0.25">
      <c r="A29" s="1"/>
      <c r="B29" s="39"/>
      <c r="C29" s="39"/>
      <c r="D29" s="7"/>
      <c r="E29" s="39"/>
      <c r="F29" s="39"/>
      <c r="G29" s="39"/>
      <c r="H29" s="39"/>
      <c r="I29" s="39"/>
      <c r="J29" s="80"/>
      <c r="K29" s="39"/>
    </row>
    <row r="30" spans="1:11" ht="15.75" hidden="1" customHeight="1" x14ac:dyDescent="0.25">
      <c r="A30" s="1"/>
      <c r="B30" s="39"/>
      <c r="C30" s="39"/>
      <c r="D30" s="7"/>
      <c r="E30" s="39"/>
      <c r="F30" s="39"/>
      <c r="G30" s="39"/>
      <c r="H30" s="39"/>
      <c r="I30" s="39"/>
      <c r="J30" s="80"/>
      <c r="K30" s="39"/>
    </row>
    <row r="31" spans="1:11" ht="15.75" hidden="1" customHeight="1" x14ac:dyDescent="0.25">
      <c r="A31" s="1"/>
      <c r="B31" s="39"/>
      <c r="C31" s="39"/>
      <c r="D31" s="7"/>
      <c r="E31" s="39"/>
      <c r="F31" s="39"/>
      <c r="G31" s="39"/>
      <c r="H31" s="39"/>
      <c r="I31" s="39"/>
      <c r="J31" s="80"/>
      <c r="K31" s="39"/>
    </row>
    <row r="32" spans="1:11" ht="15.75" hidden="1" customHeight="1" x14ac:dyDescent="0.25">
      <c r="A32" s="1"/>
      <c r="B32" s="39"/>
      <c r="C32" s="39"/>
      <c r="D32" s="7"/>
      <c r="E32" s="39"/>
      <c r="F32" s="39"/>
      <c r="G32" s="39"/>
      <c r="H32" s="39"/>
      <c r="I32" s="39"/>
      <c r="J32" s="80"/>
      <c r="K32" s="39"/>
    </row>
    <row r="33" spans="1:11" ht="15.75" hidden="1" customHeight="1" x14ac:dyDescent="0.25">
      <c r="A33" s="1"/>
      <c r="B33" s="39"/>
      <c r="C33" s="39"/>
      <c r="D33" s="7"/>
      <c r="E33" s="39"/>
      <c r="F33" s="39"/>
      <c r="G33" s="39"/>
      <c r="H33" s="39"/>
      <c r="I33" s="39"/>
      <c r="J33" s="80"/>
      <c r="K33" s="39"/>
    </row>
    <row r="34" spans="1:11" ht="15.75" hidden="1" customHeight="1" x14ac:dyDescent="0.25">
      <c r="A34" s="1"/>
      <c r="B34" s="39"/>
      <c r="C34" s="39"/>
      <c r="D34" s="7"/>
      <c r="E34" s="39"/>
      <c r="F34" s="39"/>
      <c r="G34" s="39"/>
      <c r="H34" s="39"/>
      <c r="I34" s="39"/>
      <c r="J34" s="80"/>
      <c r="K34" s="39"/>
    </row>
    <row r="35" spans="1:11" ht="15.75" hidden="1" customHeight="1" x14ac:dyDescent="0.25">
      <c r="A35" s="1"/>
      <c r="B35" s="39"/>
      <c r="C35" s="39"/>
      <c r="D35" s="7"/>
      <c r="E35" s="39"/>
      <c r="F35" s="39"/>
      <c r="G35" s="39"/>
      <c r="H35" s="39"/>
      <c r="I35" s="39"/>
      <c r="J35" s="80"/>
      <c r="K35" s="39"/>
    </row>
    <row r="36" spans="1:11" ht="15.75" hidden="1" customHeight="1" x14ac:dyDescent="0.25">
      <c r="A36" s="1"/>
      <c r="B36" s="39"/>
      <c r="C36" s="39"/>
      <c r="D36" s="7"/>
      <c r="E36" s="39"/>
      <c r="F36" s="39"/>
      <c r="G36" s="39"/>
      <c r="H36" s="39"/>
      <c r="I36" s="39"/>
      <c r="J36" s="80"/>
      <c r="K36" s="39"/>
    </row>
    <row r="37" spans="1:11" ht="15.75" hidden="1" customHeight="1" x14ac:dyDescent="0.25">
      <c r="A37" s="1"/>
      <c r="B37" s="39"/>
      <c r="C37" s="39"/>
      <c r="D37" s="7"/>
      <c r="E37" s="39"/>
      <c r="F37" s="39"/>
      <c r="G37" s="39"/>
      <c r="H37" s="39"/>
      <c r="I37" s="39"/>
      <c r="J37" s="80"/>
      <c r="K37" s="39"/>
    </row>
    <row r="38" spans="1:11" ht="15.75" hidden="1" customHeight="1" x14ac:dyDescent="0.25">
      <c r="A38" s="1"/>
      <c r="B38" s="39"/>
      <c r="C38" s="39"/>
      <c r="D38" s="7"/>
      <c r="E38" s="39"/>
      <c r="F38" s="39"/>
      <c r="G38" s="39"/>
      <c r="H38" s="39"/>
      <c r="I38" s="39"/>
      <c r="J38" s="80"/>
      <c r="K38" s="39"/>
    </row>
    <row r="39" spans="1:11" ht="15.75" hidden="1" customHeight="1" x14ac:dyDescent="0.25">
      <c r="A39" s="1"/>
      <c r="B39" s="39"/>
      <c r="C39" s="39"/>
      <c r="D39" s="7"/>
      <c r="E39" s="39"/>
      <c r="F39" s="39"/>
      <c r="G39" s="39"/>
      <c r="H39" s="39"/>
      <c r="I39" s="39"/>
      <c r="J39" s="80"/>
      <c r="K39" s="39"/>
    </row>
    <row r="40" spans="1:11" ht="15.75" hidden="1" customHeight="1" x14ac:dyDescent="0.25">
      <c r="A40" s="1"/>
      <c r="B40" s="39"/>
      <c r="C40" s="39"/>
      <c r="D40" s="7"/>
      <c r="E40" s="39"/>
      <c r="F40" s="39"/>
      <c r="G40" s="39"/>
      <c r="H40" s="39"/>
      <c r="I40" s="39"/>
      <c r="J40" s="80"/>
      <c r="K40" s="39"/>
    </row>
    <row r="41" spans="1:11" ht="15.75" hidden="1" customHeight="1" x14ac:dyDescent="0.25">
      <c r="A41" s="1"/>
      <c r="B41" s="39"/>
      <c r="C41" s="39"/>
      <c r="D41" s="7"/>
      <c r="E41" s="39"/>
      <c r="F41" s="39"/>
      <c r="G41" s="39"/>
      <c r="H41" s="39"/>
      <c r="I41" s="39"/>
      <c r="J41" s="80"/>
      <c r="K41" s="39"/>
    </row>
    <row r="42" spans="1:11" ht="15.75" hidden="1" customHeight="1" x14ac:dyDescent="0.25">
      <c r="A42" s="1"/>
      <c r="B42" s="39"/>
      <c r="C42" s="39"/>
      <c r="D42" s="7"/>
      <c r="E42" s="39"/>
      <c r="F42" s="39"/>
      <c r="G42" s="39"/>
      <c r="H42" s="39"/>
      <c r="I42" s="39"/>
      <c r="J42" s="80"/>
      <c r="K42" s="39"/>
    </row>
    <row r="43" spans="1:11" ht="15.75" hidden="1" customHeight="1" x14ac:dyDescent="0.25">
      <c r="A43" s="1"/>
      <c r="B43" s="39"/>
      <c r="C43" s="39"/>
      <c r="D43" s="7"/>
      <c r="E43" s="39"/>
      <c r="F43" s="39"/>
      <c r="G43" s="39"/>
      <c r="H43" s="39"/>
      <c r="I43" s="39"/>
      <c r="J43" s="80"/>
      <c r="K43" s="39"/>
    </row>
    <row r="44" spans="1:11" ht="15.75" hidden="1" customHeight="1" x14ac:dyDescent="0.25">
      <c r="A44" s="1"/>
      <c r="B44" s="39"/>
      <c r="C44" s="39"/>
      <c r="D44" s="7"/>
      <c r="E44" s="39"/>
      <c r="F44" s="39"/>
      <c r="G44" s="39"/>
      <c r="H44" s="39"/>
      <c r="I44" s="39"/>
      <c r="J44" s="80"/>
      <c r="K44" s="39"/>
    </row>
    <row r="45" spans="1:11" ht="15.75" hidden="1" customHeight="1" x14ac:dyDescent="0.25">
      <c r="A45" s="1"/>
      <c r="B45" s="39"/>
      <c r="C45" s="39"/>
      <c r="D45" s="7"/>
      <c r="E45" s="39"/>
      <c r="F45" s="39"/>
      <c r="G45" s="39"/>
      <c r="H45" s="39"/>
      <c r="I45" s="39"/>
      <c r="J45" s="80"/>
      <c r="K45" s="39"/>
    </row>
    <row r="46" spans="1:11" ht="15.75" hidden="1" customHeight="1" x14ac:dyDescent="0.25">
      <c r="A46" s="1"/>
      <c r="B46" s="39"/>
      <c r="C46" s="39"/>
      <c r="D46" s="7"/>
      <c r="E46" s="39"/>
      <c r="F46" s="39"/>
      <c r="G46" s="39"/>
      <c r="H46" s="39"/>
      <c r="I46" s="39"/>
      <c r="J46" s="80"/>
      <c r="K46" s="39"/>
    </row>
    <row r="47" spans="1:11" ht="15.75" hidden="1" customHeight="1" x14ac:dyDescent="0.25">
      <c r="A47" s="1"/>
      <c r="B47" s="39"/>
      <c r="C47" s="39"/>
      <c r="D47" s="7"/>
      <c r="E47" s="39"/>
      <c r="F47" s="39"/>
      <c r="G47" s="39"/>
      <c r="H47" s="39"/>
      <c r="I47" s="39"/>
      <c r="J47" s="80"/>
      <c r="K47" s="39"/>
    </row>
    <row r="48" spans="1:11" ht="15.75" hidden="1" customHeight="1" x14ac:dyDescent="0.25">
      <c r="A48" s="1"/>
      <c r="B48" s="39"/>
      <c r="C48" s="39"/>
      <c r="D48" s="7"/>
      <c r="E48" s="39"/>
      <c r="F48" s="39"/>
      <c r="G48" s="39"/>
      <c r="H48" s="39"/>
      <c r="I48" s="39"/>
      <c r="J48" s="80"/>
      <c r="K48" s="39"/>
    </row>
    <row r="49" spans="1:11" ht="15.75" hidden="1" customHeight="1" x14ac:dyDescent="0.25">
      <c r="A49" s="1"/>
      <c r="B49" s="39"/>
      <c r="C49" s="39"/>
      <c r="D49" s="7"/>
      <c r="E49" s="39"/>
      <c r="F49" s="39"/>
      <c r="G49" s="39"/>
      <c r="H49" s="39"/>
      <c r="I49" s="39"/>
      <c r="J49" s="80"/>
      <c r="K49" s="39"/>
    </row>
    <row r="50" spans="1:11" ht="15.75" hidden="1" customHeight="1" x14ac:dyDescent="0.25">
      <c r="A50" s="1"/>
      <c r="B50" s="39"/>
      <c r="C50" s="39"/>
      <c r="D50" s="7"/>
      <c r="E50" s="39"/>
      <c r="F50" s="39"/>
      <c r="G50" s="39"/>
      <c r="H50" s="39"/>
      <c r="I50" s="39"/>
      <c r="J50" s="80"/>
      <c r="K50" s="39"/>
    </row>
    <row r="51" spans="1:11" ht="15.75" hidden="1" customHeight="1" x14ac:dyDescent="0.25">
      <c r="A51" s="1"/>
      <c r="B51" s="39"/>
      <c r="C51" s="39"/>
      <c r="D51" s="7"/>
      <c r="E51" s="39"/>
      <c r="F51" s="39"/>
      <c r="G51" s="39"/>
      <c r="H51" s="39"/>
      <c r="I51" s="39"/>
      <c r="J51" s="80"/>
      <c r="K51" s="39"/>
    </row>
    <row r="52" spans="1:11" ht="15.75" hidden="1" customHeight="1" x14ac:dyDescent="0.25">
      <c r="A52" s="1"/>
      <c r="B52" s="39"/>
      <c r="C52" s="39"/>
      <c r="D52" s="7"/>
      <c r="E52" s="39"/>
      <c r="F52" s="39"/>
      <c r="G52" s="39"/>
      <c r="H52" s="39"/>
      <c r="I52" s="39"/>
      <c r="J52" s="80"/>
      <c r="K52" s="39"/>
    </row>
    <row r="53" spans="1:11" ht="15.75" hidden="1" customHeight="1" x14ac:dyDescent="0.25">
      <c r="A53" s="1"/>
      <c r="B53" s="39"/>
      <c r="C53" s="39"/>
      <c r="D53" s="7"/>
      <c r="E53" s="39"/>
      <c r="F53" s="39"/>
      <c r="G53" s="39"/>
      <c r="H53" s="39"/>
      <c r="I53" s="39"/>
      <c r="J53" s="80"/>
      <c r="K53" s="39"/>
    </row>
    <row r="54" spans="1:11" ht="15.75" hidden="1" customHeight="1" x14ac:dyDescent="0.25">
      <c r="A54" s="1"/>
      <c r="B54" s="39"/>
      <c r="C54" s="39"/>
      <c r="D54" s="7"/>
      <c r="E54" s="39"/>
      <c r="F54" s="39"/>
      <c r="G54" s="39"/>
      <c r="H54" s="39"/>
      <c r="I54" s="39"/>
      <c r="J54" s="80"/>
      <c r="K54" s="39"/>
    </row>
    <row r="55" spans="1:11" ht="15.75" hidden="1" customHeight="1" x14ac:dyDescent="0.25">
      <c r="A55" s="1"/>
      <c r="B55" s="39"/>
      <c r="C55" s="39"/>
      <c r="D55" s="7"/>
      <c r="E55" s="39"/>
      <c r="F55" s="39"/>
      <c r="G55" s="39"/>
      <c r="H55" s="39"/>
      <c r="I55" s="39"/>
      <c r="J55" s="80"/>
      <c r="K55" s="39"/>
    </row>
    <row r="56" spans="1:11" ht="15.75" hidden="1" customHeight="1" x14ac:dyDescent="0.25">
      <c r="A56" s="1"/>
      <c r="B56" s="39"/>
      <c r="C56" s="39"/>
      <c r="D56" s="7"/>
      <c r="E56" s="39"/>
      <c r="F56" s="39"/>
      <c r="G56" s="39"/>
      <c r="H56" s="39"/>
      <c r="I56" s="39"/>
      <c r="J56" s="80"/>
      <c r="K56" s="39"/>
    </row>
    <row r="57" spans="1:11" ht="15.75" hidden="1" customHeight="1" x14ac:dyDescent="0.25">
      <c r="A57" s="1"/>
      <c r="B57" s="39"/>
      <c r="C57" s="39"/>
      <c r="D57" s="7"/>
      <c r="E57" s="39"/>
      <c r="F57" s="39"/>
      <c r="G57" s="39"/>
      <c r="H57" s="39"/>
      <c r="I57" s="39"/>
      <c r="J57" s="80"/>
      <c r="K57" s="39"/>
    </row>
    <row r="58" spans="1:11" ht="15.75" customHeight="1" x14ac:dyDescent="0.25">
      <c r="A58" s="1" t="s">
        <v>3569</v>
      </c>
      <c r="B58" s="39" t="s">
        <v>184</v>
      </c>
      <c r="C58" s="39" t="s">
        <v>2335</v>
      </c>
      <c r="D58" s="7" t="s">
        <v>2334</v>
      </c>
      <c r="E58" s="39">
        <v>2</v>
      </c>
      <c r="F58" s="39">
        <v>597289</v>
      </c>
      <c r="G58" s="39">
        <v>0</v>
      </c>
      <c r="H58" s="39">
        <v>2.5999999999999999E-2</v>
      </c>
      <c r="I58" s="39" t="s">
        <v>2489</v>
      </c>
      <c r="J58" s="80" t="s">
        <v>2490</v>
      </c>
      <c r="K58" s="39" t="s">
        <v>2491</v>
      </c>
    </row>
    <row r="59" spans="1:11" ht="15.75" customHeight="1" x14ac:dyDescent="0.25">
      <c r="A59" s="1" t="s">
        <v>3569</v>
      </c>
      <c r="B59" s="39" t="s">
        <v>184</v>
      </c>
      <c r="C59" s="39" t="s">
        <v>2335</v>
      </c>
      <c r="D59" s="7" t="s">
        <v>2348</v>
      </c>
      <c r="E59" s="39">
        <v>2</v>
      </c>
      <c r="F59" s="39">
        <v>597289</v>
      </c>
      <c r="G59" s="39">
        <v>0</v>
      </c>
      <c r="H59" s="39">
        <v>2.5999999999999999E-2</v>
      </c>
      <c r="I59" s="39" t="s">
        <v>2493</v>
      </c>
      <c r="J59" s="80" t="s">
        <v>2492</v>
      </c>
      <c r="K59" s="39" t="s">
        <v>2491</v>
      </c>
    </row>
    <row r="60" spans="1:11" ht="15.75" customHeight="1" x14ac:dyDescent="0.25">
      <c r="A60" s="1" t="s">
        <v>3569</v>
      </c>
      <c r="B60" s="39" t="s">
        <v>184</v>
      </c>
      <c r="C60" s="39" t="s">
        <v>2335</v>
      </c>
      <c r="D60" s="7" t="s">
        <v>2361</v>
      </c>
      <c r="E60" s="39">
        <v>2</v>
      </c>
      <c r="F60" s="39">
        <v>597289</v>
      </c>
      <c r="G60" s="39">
        <v>0</v>
      </c>
      <c r="H60" s="39">
        <v>2.3400000000000001E-2</v>
      </c>
      <c r="I60" s="39" t="s">
        <v>2493</v>
      </c>
      <c r="J60" s="80" t="s">
        <v>2490</v>
      </c>
      <c r="K60" s="39" t="s">
        <v>2491</v>
      </c>
    </row>
    <row r="61" spans="1:11" ht="15.75" customHeight="1" x14ac:dyDescent="0.25">
      <c r="A61" s="1" t="s">
        <v>3569</v>
      </c>
      <c r="B61" s="39" t="s">
        <v>184</v>
      </c>
      <c r="C61" s="39" t="s">
        <v>2362</v>
      </c>
      <c r="D61" s="7" t="s">
        <v>2334</v>
      </c>
      <c r="E61" s="39">
        <v>2</v>
      </c>
      <c r="F61" s="39">
        <v>254451.35</v>
      </c>
      <c r="G61" s="39">
        <v>0</v>
      </c>
      <c r="H61" s="39">
        <v>2.18E-2</v>
      </c>
      <c r="I61" s="39" t="s">
        <v>2489</v>
      </c>
      <c r="J61" s="80" t="s">
        <v>2492</v>
      </c>
      <c r="K61" s="39" t="s">
        <v>2491</v>
      </c>
    </row>
    <row r="62" spans="1:11" ht="15.75" customHeight="1" x14ac:dyDescent="0.25">
      <c r="A62" s="1" t="s">
        <v>3569</v>
      </c>
      <c r="B62" s="39" t="s">
        <v>184</v>
      </c>
      <c r="C62" s="39" t="s">
        <v>2362</v>
      </c>
      <c r="D62" s="7" t="s">
        <v>2348</v>
      </c>
      <c r="E62" s="39">
        <v>2</v>
      </c>
      <c r="F62" s="39">
        <v>254451.35</v>
      </c>
      <c r="G62" s="39">
        <v>0</v>
      </c>
      <c r="H62" s="39">
        <v>2.18E-2</v>
      </c>
      <c r="I62" s="39" t="s">
        <v>2493</v>
      </c>
      <c r="J62" s="80" t="s">
        <v>2490</v>
      </c>
      <c r="K62" s="39" t="s">
        <v>2491</v>
      </c>
    </row>
    <row r="63" spans="1:11" ht="15.75" customHeight="1" x14ac:dyDescent="0.25">
      <c r="A63" s="1" t="s">
        <v>3569</v>
      </c>
      <c r="B63" s="39" t="s">
        <v>184</v>
      </c>
      <c r="C63" s="39" t="s">
        <v>2362</v>
      </c>
      <c r="D63" s="7" t="s">
        <v>2361</v>
      </c>
      <c r="E63" s="39">
        <v>2</v>
      </c>
      <c r="F63" s="39">
        <v>254451.35</v>
      </c>
      <c r="G63" s="39">
        <v>0</v>
      </c>
      <c r="H63" s="39">
        <v>1.9619999999999999E-2</v>
      </c>
      <c r="I63" s="39" t="s">
        <v>2493</v>
      </c>
      <c r="J63" s="80" t="s">
        <v>2492</v>
      </c>
      <c r="K63" s="39" t="s">
        <v>2491</v>
      </c>
    </row>
    <row r="64" spans="1:11" ht="15.75" hidden="1" customHeight="1" x14ac:dyDescent="0.25">
      <c r="A64" s="1"/>
      <c r="B64" s="39"/>
      <c r="C64" s="39"/>
      <c r="D64" s="7"/>
      <c r="E64" s="39"/>
      <c r="F64" s="39"/>
      <c r="G64" s="39"/>
      <c r="H64" s="39"/>
      <c r="I64" s="39"/>
      <c r="J64" s="80"/>
      <c r="K64" s="39"/>
    </row>
    <row r="65" spans="1:11" ht="15.75" hidden="1" customHeight="1" x14ac:dyDescent="0.25">
      <c r="A65" s="1"/>
      <c r="B65" s="39"/>
      <c r="C65" s="39"/>
      <c r="D65" s="7"/>
      <c r="E65" s="39"/>
      <c r="F65" s="39"/>
      <c r="G65" s="39"/>
      <c r="H65" s="39"/>
      <c r="I65" s="39"/>
      <c r="J65" s="80"/>
      <c r="K65" s="39"/>
    </row>
    <row r="66" spans="1:11" ht="15.75" hidden="1" customHeight="1" x14ac:dyDescent="0.25">
      <c r="A66" s="1"/>
      <c r="B66" s="39"/>
      <c r="C66" s="39"/>
      <c r="D66" s="7"/>
      <c r="E66" s="39"/>
      <c r="F66" s="39"/>
      <c r="G66" s="39"/>
      <c r="H66" s="39"/>
      <c r="I66" s="39"/>
      <c r="J66" s="80"/>
      <c r="K66" s="39"/>
    </row>
    <row r="67" spans="1:11" ht="15.75" hidden="1" customHeight="1" x14ac:dyDescent="0.25">
      <c r="A67" s="1"/>
      <c r="B67" s="39"/>
      <c r="C67" s="39"/>
      <c r="D67" s="7"/>
      <c r="E67" s="39"/>
      <c r="F67" s="39"/>
      <c r="G67" s="39"/>
      <c r="H67" s="39"/>
      <c r="I67" s="39"/>
      <c r="J67" s="80"/>
      <c r="K67" s="39"/>
    </row>
    <row r="68" spans="1:11" ht="15.75" hidden="1" customHeight="1" x14ac:dyDescent="0.25">
      <c r="A68" s="1"/>
      <c r="B68" s="39"/>
      <c r="C68" s="39"/>
      <c r="D68" s="7"/>
      <c r="E68" s="39"/>
      <c r="F68" s="39"/>
      <c r="G68" s="39"/>
      <c r="H68" s="39"/>
      <c r="I68" s="39"/>
      <c r="J68" s="80"/>
      <c r="K68" s="39"/>
    </row>
    <row r="69" spans="1:11" ht="15.75" hidden="1" customHeight="1" x14ac:dyDescent="0.25">
      <c r="A69" s="1"/>
      <c r="B69" s="39"/>
      <c r="C69" s="39"/>
      <c r="D69" s="7"/>
      <c r="E69" s="39"/>
      <c r="F69" s="39"/>
      <c r="G69" s="39"/>
      <c r="H69" s="39"/>
      <c r="I69" s="39"/>
      <c r="J69" s="80"/>
      <c r="K69" s="39"/>
    </row>
    <row r="70" spans="1:11" ht="15.75" hidden="1" customHeight="1" x14ac:dyDescent="0.25">
      <c r="A70" s="1"/>
      <c r="B70" s="39"/>
      <c r="C70" s="39"/>
      <c r="D70" s="7"/>
      <c r="E70" s="39"/>
      <c r="F70" s="39"/>
      <c r="G70" s="39"/>
      <c r="H70" s="39"/>
      <c r="I70" s="39"/>
      <c r="J70" s="80"/>
      <c r="K70" s="39"/>
    </row>
    <row r="71" spans="1:11" ht="15.75" hidden="1" customHeight="1" x14ac:dyDescent="0.25">
      <c r="A71" s="1"/>
      <c r="B71" s="39"/>
      <c r="C71" s="39"/>
      <c r="D71" s="7"/>
      <c r="E71" s="39"/>
      <c r="F71" s="39"/>
      <c r="G71" s="39"/>
      <c r="H71" s="39"/>
      <c r="I71" s="39"/>
      <c r="J71" s="80"/>
      <c r="K71" s="39"/>
    </row>
    <row r="72" spans="1:11" ht="15.75" hidden="1" customHeight="1" x14ac:dyDescent="0.25">
      <c r="A72" s="1"/>
      <c r="B72" s="39"/>
      <c r="C72" s="39"/>
      <c r="D72" s="7"/>
      <c r="E72" s="39"/>
      <c r="F72" s="39"/>
      <c r="G72" s="39"/>
      <c r="H72" s="39"/>
      <c r="I72" s="39"/>
      <c r="J72" s="80"/>
      <c r="K72" s="39"/>
    </row>
    <row r="73" spans="1:11" ht="15.75" hidden="1" customHeight="1" x14ac:dyDescent="0.25">
      <c r="A73" s="1"/>
      <c r="B73" s="39"/>
      <c r="C73" s="39"/>
      <c r="D73" s="7"/>
      <c r="E73" s="39"/>
      <c r="F73" s="39"/>
      <c r="G73" s="39"/>
      <c r="H73" s="39"/>
      <c r="I73" s="39"/>
      <c r="J73" s="80"/>
      <c r="K73" s="39"/>
    </row>
    <row r="74" spans="1:11" ht="15.75" hidden="1" customHeight="1" x14ac:dyDescent="0.25">
      <c r="A74" s="1"/>
      <c r="B74" s="39"/>
      <c r="C74" s="39"/>
      <c r="D74" s="7"/>
      <c r="E74" s="39"/>
      <c r="F74" s="39"/>
      <c r="G74" s="39"/>
      <c r="H74" s="39"/>
      <c r="I74" s="39"/>
      <c r="J74" s="80"/>
      <c r="K74" s="39"/>
    </row>
    <row r="75" spans="1:11" ht="15.75" hidden="1" customHeight="1" x14ac:dyDescent="0.25">
      <c r="A75" s="1"/>
      <c r="B75" s="39"/>
      <c r="C75" s="39"/>
      <c r="D75" s="7"/>
      <c r="E75" s="39"/>
      <c r="F75" s="39"/>
      <c r="G75" s="39"/>
      <c r="H75" s="39"/>
      <c r="I75" s="39"/>
      <c r="J75" s="80"/>
      <c r="K75" s="39"/>
    </row>
    <row r="76" spans="1:11" ht="15.75" hidden="1" customHeight="1" x14ac:dyDescent="0.25">
      <c r="A76" s="1"/>
      <c r="B76" s="39"/>
      <c r="C76" s="39"/>
      <c r="D76" s="7"/>
      <c r="E76" s="39"/>
      <c r="F76" s="39"/>
      <c r="G76" s="39"/>
      <c r="H76" s="39"/>
      <c r="I76" s="39"/>
      <c r="J76" s="80"/>
      <c r="K76" s="39"/>
    </row>
    <row r="77" spans="1:11" ht="15.75" hidden="1" customHeight="1" x14ac:dyDescent="0.25">
      <c r="A77" s="1"/>
      <c r="B77" s="39"/>
      <c r="C77" s="39"/>
      <c r="D77" s="7"/>
      <c r="E77" s="39"/>
      <c r="F77" s="39"/>
      <c r="G77" s="39"/>
      <c r="H77" s="39"/>
      <c r="I77" s="39"/>
      <c r="J77" s="80"/>
      <c r="K77" s="39"/>
    </row>
    <row r="78" spans="1:11" ht="15.75" hidden="1" customHeight="1" x14ac:dyDescent="0.25">
      <c r="A78" s="1"/>
      <c r="B78" s="39"/>
      <c r="C78" s="39"/>
      <c r="D78" s="7"/>
      <c r="E78" s="39"/>
      <c r="F78" s="39"/>
      <c r="G78" s="39"/>
      <c r="H78" s="39"/>
      <c r="I78" s="39"/>
      <c r="J78" s="80"/>
      <c r="K78" s="39"/>
    </row>
    <row r="79" spans="1:11" ht="15.75" hidden="1" customHeight="1" x14ac:dyDescent="0.25">
      <c r="A79" s="1"/>
      <c r="B79" s="39"/>
      <c r="C79" s="39"/>
      <c r="D79" s="7"/>
      <c r="E79" s="39"/>
      <c r="F79" s="39"/>
      <c r="G79" s="39"/>
      <c r="H79" s="39"/>
      <c r="I79" s="39"/>
      <c r="J79" s="80"/>
      <c r="K79" s="39"/>
    </row>
    <row r="80" spans="1:11" ht="15.75" hidden="1" customHeight="1" x14ac:dyDescent="0.25">
      <c r="A80" s="1"/>
      <c r="B80" s="39"/>
      <c r="C80" s="39"/>
      <c r="D80" s="7"/>
      <c r="E80" s="39"/>
      <c r="F80" s="39"/>
      <c r="G80" s="39"/>
      <c r="H80" s="39"/>
      <c r="I80" s="39"/>
      <c r="J80" s="80"/>
      <c r="K80" s="39"/>
    </row>
    <row r="81" spans="1:11" ht="15.75" hidden="1" customHeight="1" x14ac:dyDescent="0.25">
      <c r="A81" s="1"/>
      <c r="B81" s="39"/>
      <c r="C81" s="39"/>
      <c r="D81" s="7"/>
      <c r="E81" s="39"/>
      <c r="F81" s="39"/>
      <c r="G81" s="39"/>
      <c r="H81" s="39"/>
      <c r="I81" s="39"/>
      <c r="J81" s="80"/>
      <c r="K81" s="39"/>
    </row>
    <row r="82" spans="1:11" ht="15.75" hidden="1" customHeight="1" x14ac:dyDescent="0.25">
      <c r="A82" s="1"/>
      <c r="B82" s="39"/>
      <c r="C82" s="39"/>
      <c r="D82" s="7"/>
      <c r="E82" s="39"/>
      <c r="F82" s="39"/>
      <c r="G82" s="39"/>
      <c r="H82" s="39"/>
      <c r="I82" s="39"/>
      <c r="J82" s="80"/>
      <c r="K82" s="39"/>
    </row>
    <row r="83" spans="1:11" ht="15.75" hidden="1" customHeight="1" x14ac:dyDescent="0.25">
      <c r="A83" s="1"/>
      <c r="B83" s="39"/>
      <c r="C83" s="39"/>
      <c r="D83" s="7"/>
      <c r="E83" s="39"/>
      <c r="F83" s="39"/>
      <c r="G83" s="39"/>
      <c r="H83" s="39"/>
      <c r="I83" s="39"/>
      <c r="J83" s="80"/>
      <c r="K83" s="39"/>
    </row>
    <row r="84" spans="1:11" ht="15.75" hidden="1" customHeight="1" x14ac:dyDescent="0.25">
      <c r="A84" s="1"/>
      <c r="B84" s="39"/>
      <c r="C84" s="39"/>
      <c r="D84" s="7"/>
      <c r="E84" s="39"/>
      <c r="F84" s="39"/>
      <c r="G84" s="39"/>
      <c r="H84" s="39"/>
      <c r="I84" s="39"/>
      <c r="J84" s="80"/>
      <c r="K84" s="39"/>
    </row>
    <row r="85" spans="1:11" ht="15.75" hidden="1" customHeight="1" x14ac:dyDescent="0.25">
      <c r="A85" s="1"/>
      <c r="B85" s="39"/>
      <c r="C85" s="39"/>
      <c r="D85" s="7"/>
      <c r="E85" s="39"/>
      <c r="F85" s="39"/>
      <c r="G85" s="39"/>
      <c r="H85" s="39"/>
      <c r="I85" s="39"/>
      <c r="J85" s="80"/>
      <c r="K85" s="39"/>
    </row>
    <row r="86" spans="1:11" ht="15.75" hidden="1" customHeight="1" x14ac:dyDescent="0.25">
      <c r="A86" s="1"/>
      <c r="B86" s="39"/>
      <c r="C86" s="39"/>
      <c r="D86" s="7"/>
      <c r="E86" s="39"/>
      <c r="F86" s="39"/>
      <c r="G86" s="39"/>
      <c r="H86" s="39"/>
      <c r="I86" s="39"/>
      <c r="J86" s="80"/>
      <c r="K86" s="39"/>
    </row>
    <row r="87" spans="1:11" ht="15.75" hidden="1" customHeight="1" x14ac:dyDescent="0.25">
      <c r="A87" s="1"/>
      <c r="B87" s="39"/>
      <c r="C87" s="39"/>
      <c r="D87" s="7"/>
      <c r="E87" s="39"/>
      <c r="F87" s="39"/>
      <c r="G87" s="39"/>
      <c r="H87" s="39"/>
      <c r="I87" s="39"/>
      <c r="J87" s="80"/>
      <c r="K87" s="39"/>
    </row>
    <row r="88" spans="1:11" ht="15.75" hidden="1" customHeight="1" x14ac:dyDescent="0.25">
      <c r="A88" s="1"/>
      <c r="B88" s="39"/>
      <c r="C88" s="39"/>
      <c r="D88" s="7"/>
      <c r="E88" s="39"/>
      <c r="F88" s="39"/>
      <c r="G88" s="39"/>
      <c r="H88" s="39"/>
      <c r="I88" s="39"/>
      <c r="J88" s="80"/>
      <c r="K88" s="39"/>
    </row>
    <row r="89" spans="1:11" ht="15.75" hidden="1" customHeight="1" x14ac:dyDescent="0.25">
      <c r="A89" s="1"/>
      <c r="B89" s="39"/>
      <c r="C89" s="39"/>
      <c r="D89" s="7"/>
      <c r="E89" s="39"/>
      <c r="F89" s="39"/>
      <c r="G89" s="39"/>
      <c r="H89" s="39"/>
      <c r="I89" s="39"/>
      <c r="J89" s="80"/>
      <c r="K89" s="39"/>
    </row>
    <row r="90" spans="1:11" ht="15.75" hidden="1" customHeight="1" x14ac:dyDescent="0.25">
      <c r="A90" s="1"/>
      <c r="B90" s="39"/>
      <c r="C90" s="39"/>
      <c r="D90" s="7"/>
      <c r="E90" s="39"/>
      <c r="F90" s="39"/>
      <c r="G90" s="39"/>
      <c r="H90" s="39"/>
      <c r="I90" s="39"/>
      <c r="J90" s="80"/>
      <c r="K90" s="39"/>
    </row>
    <row r="91" spans="1:11" ht="15.75" hidden="1" customHeight="1" x14ac:dyDescent="0.25">
      <c r="A91" s="1"/>
      <c r="B91" s="39"/>
      <c r="C91" s="39"/>
      <c r="D91" s="7"/>
      <c r="E91" s="39"/>
      <c r="F91" s="39"/>
      <c r="G91" s="39"/>
      <c r="H91" s="39"/>
      <c r="I91" s="39"/>
      <c r="J91" s="80"/>
      <c r="K91" s="39"/>
    </row>
    <row r="92" spans="1:11" ht="15.75" hidden="1" customHeight="1" x14ac:dyDescent="0.25">
      <c r="A92" s="1"/>
      <c r="B92" s="39"/>
      <c r="C92" s="39"/>
      <c r="D92" s="7"/>
      <c r="E92" s="39"/>
      <c r="F92" s="39"/>
      <c r="G92" s="39"/>
      <c r="H92" s="39"/>
      <c r="I92" s="39"/>
      <c r="J92" s="80"/>
      <c r="K92" s="39"/>
    </row>
    <row r="93" spans="1:11" ht="15.75" hidden="1" customHeight="1" x14ac:dyDescent="0.25">
      <c r="A93" s="1"/>
      <c r="B93" s="39"/>
      <c r="C93" s="39"/>
      <c r="D93" s="7"/>
      <c r="E93" s="39"/>
      <c r="F93" s="39"/>
      <c r="G93" s="39"/>
      <c r="H93" s="39"/>
      <c r="I93" s="39"/>
      <c r="J93" s="80"/>
      <c r="K93" s="39"/>
    </row>
    <row r="94" spans="1:11" ht="15.75" hidden="1" customHeight="1" x14ac:dyDescent="0.25">
      <c r="A94" s="1"/>
      <c r="B94" s="39"/>
      <c r="C94" s="39"/>
      <c r="D94" s="7"/>
      <c r="E94" s="39"/>
      <c r="F94" s="39"/>
      <c r="G94" s="39"/>
      <c r="H94" s="39"/>
      <c r="I94" s="39"/>
      <c r="J94" s="80"/>
      <c r="K94" s="39"/>
    </row>
    <row r="95" spans="1:11" ht="15.75" hidden="1" customHeight="1" x14ac:dyDescent="0.25">
      <c r="A95" s="1"/>
      <c r="B95" s="39"/>
      <c r="C95" s="39"/>
      <c r="D95" s="7"/>
      <c r="E95" s="39"/>
      <c r="F95" s="39"/>
      <c r="G95" s="39"/>
      <c r="H95" s="39"/>
      <c r="I95" s="39"/>
      <c r="J95" s="80"/>
      <c r="K95" s="39"/>
    </row>
    <row r="96" spans="1:11" ht="15.75" hidden="1" customHeight="1" x14ac:dyDescent="0.25">
      <c r="A96" s="1"/>
      <c r="B96" s="39"/>
      <c r="C96" s="39"/>
      <c r="D96" s="7"/>
      <c r="E96" s="39"/>
      <c r="F96" s="39"/>
      <c r="G96" s="39"/>
      <c r="H96" s="39"/>
      <c r="I96" s="39"/>
      <c r="J96" s="80"/>
      <c r="K96" s="39"/>
    </row>
    <row r="97" spans="1:11" ht="15.75" hidden="1" customHeight="1" x14ac:dyDescent="0.25">
      <c r="A97" s="1"/>
      <c r="B97" s="39"/>
      <c r="C97" s="39"/>
      <c r="D97" s="7"/>
      <c r="E97" s="39"/>
      <c r="F97" s="39"/>
      <c r="G97" s="39"/>
      <c r="H97" s="39"/>
      <c r="I97" s="39"/>
      <c r="J97" s="80"/>
      <c r="K97" s="39"/>
    </row>
    <row r="98" spans="1:11" ht="15.75" hidden="1" customHeight="1" x14ac:dyDescent="0.25">
      <c r="A98" s="1"/>
      <c r="B98" s="39"/>
      <c r="C98" s="39"/>
      <c r="D98" s="7"/>
      <c r="E98" s="39"/>
      <c r="F98" s="39"/>
      <c r="G98" s="39"/>
      <c r="H98" s="39"/>
      <c r="I98" s="39"/>
      <c r="J98" s="80"/>
      <c r="K98" s="39"/>
    </row>
    <row r="99" spans="1:11" ht="15.75" hidden="1" customHeight="1" x14ac:dyDescent="0.25">
      <c r="A99" s="1"/>
      <c r="B99" s="39"/>
      <c r="C99" s="39"/>
      <c r="D99" s="7"/>
      <c r="E99" s="39"/>
      <c r="F99" s="39"/>
      <c r="G99" s="39"/>
      <c r="H99" s="39"/>
      <c r="I99" s="39"/>
      <c r="J99" s="80"/>
      <c r="K99" s="39"/>
    </row>
    <row r="100" spans="1:11" ht="15.75" hidden="1" customHeight="1" x14ac:dyDescent="0.25">
      <c r="A100" s="1"/>
      <c r="B100" s="39"/>
      <c r="C100" s="39"/>
      <c r="D100" s="7"/>
      <c r="E100" s="39"/>
      <c r="F100" s="39"/>
      <c r="G100" s="39"/>
      <c r="H100" s="39"/>
      <c r="I100" s="39"/>
      <c r="J100" s="80"/>
      <c r="K100" s="39"/>
    </row>
    <row r="101" spans="1:11" ht="15.75" hidden="1" customHeight="1" x14ac:dyDescent="0.25">
      <c r="A101" s="1"/>
      <c r="B101" s="39"/>
      <c r="C101" s="39"/>
      <c r="D101" s="7"/>
      <c r="E101" s="39"/>
      <c r="F101" s="39"/>
      <c r="G101" s="39"/>
      <c r="H101" s="39"/>
      <c r="I101" s="39"/>
      <c r="J101" s="80"/>
      <c r="K101" s="39"/>
    </row>
    <row r="102" spans="1:11" ht="15.75" hidden="1" customHeight="1" x14ac:dyDescent="0.25">
      <c r="A102" s="1"/>
      <c r="B102" s="39"/>
      <c r="C102" s="39"/>
      <c r="D102" s="7"/>
      <c r="E102" s="39"/>
      <c r="F102" s="39"/>
      <c r="G102" s="39"/>
      <c r="H102" s="39"/>
      <c r="I102" s="39"/>
      <c r="J102" s="80"/>
      <c r="K102" s="39"/>
    </row>
    <row r="103" spans="1:11" ht="15.75" hidden="1" customHeight="1" x14ac:dyDescent="0.25">
      <c r="A103" s="1"/>
      <c r="B103" s="39"/>
      <c r="C103" s="39"/>
      <c r="D103" s="7"/>
      <c r="E103" s="39"/>
      <c r="F103" s="39"/>
      <c r="G103" s="39"/>
      <c r="H103" s="39"/>
      <c r="I103" s="39"/>
      <c r="J103" s="80"/>
      <c r="K103" s="39"/>
    </row>
    <row r="104" spans="1:11" ht="15.75" hidden="1" customHeight="1" x14ac:dyDescent="0.25">
      <c r="A104" s="1"/>
      <c r="B104" s="39"/>
      <c r="C104" s="39"/>
      <c r="D104" s="7"/>
      <c r="E104" s="39"/>
      <c r="F104" s="39"/>
      <c r="G104" s="39"/>
      <c r="H104" s="39"/>
      <c r="I104" s="39"/>
      <c r="J104" s="80"/>
      <c r="K104" s="39"/>
    </row>
    <row r="105" spans="1:11" ht="15.75" hidden="1" customHeight="1" x14ac:dyDescent="0.25">
      <c r="A105" s="1"/>
      <c r="B105" s="39"/>
      <c r="C105" s="39"/>
      <c r="D105" s="7"/>
      <c r="E105" s="39"/>
      <c r="F105" s="39"/>
      <c r="G105" s="39"/>
      <c r="H105" s="39"/>
      <c r="I105" s="39"/>
      <c r="J105" s="80"/>
      <c r="K105" s="39"/>
    </row>
    <row r="106" spans="1:11" ht="15.75" hidden="1" customHeight="1" x14ac:dyDescent="0.25">
      <c r="A106" s="1"/>
      <c r="B106" s="39"/>
      <c r="C106" s="39"/>
      <c r="D106" s="7"/>
      <c r="E106" s="39"/>
      <c r="F106" s="39"/>
      <c r="G106" s="39"/>
      <c r="H106" s="39"/>
      <c r="I106" s="39"/>
      <c r="J106" s="80"/>
      <c r="K106" s="39"/>
    </row>
    <row r="107" spans="1:11" ht="15.75" hidden="1" customHeight="1" x14ac:dyDescent="0.25">
      <c r="A107" s="1"/>
      <c r="B107" s="39"/>
      <c r="C107" s="39"/>
      <c r="D107" s="7"/>
      <c r="E107" s="39"/>
      <c r="F107" s="39"/>
      <c r="G107" s="39"/>
      <c r="H107" s="39"/>
      <c r="I107" s="39"/>
      <c r="J107" s="80"/>
      <c r="K107" s="39"/>
    </row>
    <row r="108" spans="1:11" ht="15.75" hidden="1" customHeight="1" x14ac:dyDescent="0.25">
      <c r="A108" s="1"/>
      <c r="B108" s="39"/>
      <c r="C108" s="39"/>
      <c r="D108" s="7"/>
      <c r="E108" s="39"/>
      <c r="F108" s="39"/>
      <c r="G108" s="39"/>
      <c r="H108" s="39"/>
      <c r="I108" s="39"/>
      <c r="J108" s="80"/>
      <c r="K108" s="39"/>
    </row>
    <row r="109" spans="1:11" ht="15.75" hidden="1" customHeight="1" x14ac:dyDescent="0.25">
      <c r="A109" s="1"/>
      <c r="B109" s="39"/>
      <c r="C109" s="39"/>
      <c r="D109" s="7"/>
      <c r="E109" s="39"/>
      <c r="F109" s="39"/>
      <c r="G109" s="39"/>
      <c r="H109" s="39"/>
      <c r="I109" s="39"/>
      <c r="J109" s="80"/>
      <c r="K109" s="39"/>
    </row>
    <row r="110" spans="1:11" ht="15.75" hidden="1" customHeight="1" x14ac:dyDescent="0.25">
      <c r="A110" s="1"/>
      <c r="B110" s="39"/>
      <c r="C110" s="39"/>
      <c r="D110" s="7"/>
      <c r="E110" s="39"/>
      <c r="F110" s="39"/>
      <c r="G110" s="39"/>
      <c r="H110" s="39"/>
      <c r="I110" s="39"/>
      <c r="J110" s="80"/>
      <c r="K110" s="39"/>
    </row>
    <row r="111" spans="1:11" ht="15.75" hidden="1" customHeight="1" x14ac:dyDescent="0.25">
      <c r="A111" s="1"/>
      <c r="B111" s="39"/>
      <c r="C111" s="39"/>
      <c r="D111" s="7"/>
      <c r="E111" s="39"/>
      <c r="F111" s="39"/>
      <c r="G111" s="39"/>
      <c r="H111" s="39"/>
      <c r="I111" s="39"/>
      <c r="J111" s="80"/>
      <c r="K111" s="39"/>
    </row>
    <row r="112" spans="1:11" ht="15.75" hidden="1" customHeight="1" x14ac:dyDescent="0.25">
      <c r="A112" s="1"/>
      <c r="B112" s="39"/>
      <c r="C112" s="39"/>
      <c r="D112" s="7"/>
      <c r="E112" s="39"/>
      <c r="F112" s="39"/>
      <c r="G112" s="39"/>
      <c r="H112" s="39"/>
      <c r="I112" s="39"/>
      <c r="J112" s="80"/>
      <c r="K112" s="39"/>
    </row>
    <row r="113" spans="1:11" ht="15.75" hidden="1" customHeight="1" x14ac:dyDescent="0.25">
      <c r="A113" s="1"/>
      <c r="B113" s="39"/>
      <c r="C113" s="39"/>
      <c r="D113" s="7"/>
      <c r="E113" s="39"/>
      <c r="F113" s="39"/>
      <c r="G113" s="39"/>
      <c r="H113" s="39"/>
      <c r="I113" s="39"/>
      <c r="J113" s="80"/>
      <c r="K113" s="39"/>
    </row>
    <row r="114" spans="1:11" ht="15.75" hidden="1" customHeight="1" x14ac:dyDescent="0.25">
      <c r="A114" s="1"/>
      <c r="B114" s="39"/>
      <c r="C114" s="39"/>
      <c r="D114" s="7"/>
      <c r="E114" s="39"/>
      <c r="F114" s="39"/>
      <c r="G114" s="39"/>
      <c r="H114" s="39"/>
      <c r="I114" s="39"/>
      <c r="J114" s="80"/>
      <c r="K114" s="39"/>
    </row>
    <row r="115" spans="1:11" ht="15.75" hidden="1" customHeight="1" x14ac:dyDescent="0.25">
      <c r="A115" s="1"/>
      <c r="B115" s="39"/>
      <c r="C115" s="39"/>
      <c r="D115" s="7"/>
      <c r="E115" s="39"/>
      <c r="F115" s="39"/>
      <c r="G115" s="39"/>
      <c r="H115" s="39"/>
      <c r="I115" s="39"/>
      <c r="J115" s="80"/>
      <c r="K115" s="39"/>
    </row>
    <row r="116" spans="1:11" ht="15.75" hidden="1" customHeight="1" x14ac:dyDescent="0.25">
      <c r="A116" s="1"/>
      <c r="B116" s="39"/>
      <c r="C116" s="39"/>
      <c r="D116" s="7"/>
      <c r="E116" s="39"/>
      <c r="F116" s="39"/>
      <c r="G116" s="39"/>
      <c r="H116" s="39"/>
      <c r="I116" s="39"/>
      <c r="J116" s="80"/>
      <c r="K116" s="39"/>
    </row>
    <row r="117" spans="1:11" ht="15.75" hidden="1" customHeight="1" x14ac:dyDescent="0.25">
      <c r="A117" s="1"/>
      <c r="B117" s="39"/>
      <c r="C117" s="39"/>
      <c r="D117" s="7"/>
      <c r="E117" s="39"/>
      <c r="F117" s="39"/>
      <c r="G117" s="39"/>
      <c r="H117" s="39"/>
      <c r="I117" s="39"/>
      <c r="J117" s="80"/>
      <c r="K117" s="39"/>
    </row>
    <row r="118" spans="1:11" ht="15.75" hidden="1" customHeight="1" x14ac:dyDescent="0.25">
      <c r="A118" s="1"/>
      <c r="B118" s="39"/>
      <c r="C118" s="39"/>
      <c r="D118" s="7"/>
      <c r="E118" s="39"/>
      <c r="F118" s="39"/>
      <c r="G118" s="39"/>
      <c r="H118" s="39"/>
      <c r="I118" s="39"/>
      <c r="J118" s="80"/>
      <c r="K118" s="39"/>
    </row>
    <row r="119" spans="1:11" ht="15.75" hidden="1" customHeight="1" x14ac:dyDescent="0.25">
      <c r="A119" s="1"/>
      <c r="B119" s="39"/>
      <c r="C119" s="39"/>
      <c r="D119" s="7"/>
      <c r="E119" s="39"/>
      <c r="F119" s="39"/>
      <c r="G119" s="39"/>
      <c r="H119" s="39"/>
      <c r="I119" s="39"/>
      <c r="J119" s="80"/>
      <c r="K119" s="39"/>
    </row>
    <row r="120" spans="1:11" ht="15.75" hidden="1" customHeight="1" x14ac:dyDescent="0.25">
      <c r="A120" s="1"/>
      <c r="B120" s="39"/>
      <c r="C120" s="39"/>
      <c r="D120" s="7"/>
      <c r="E120" s="39"/>
      <c r="F120" s="39"/>
      <c r="G120" s="39"/>
      <c r="H120" s="39"/>
      <c r="I120" s="39"/>
      <c r="J120" s="80"/>
      <c r="K120" s="39"/>
    </row>
    <row r="121" spans="1:11" ht="15.75" hidden="1" customHeight="1" x14ac:dyDescent="0.25">
      <c r="A121" s="1"/>
      <c r="B121" s="39"/>
      <c r="C121" s="39"/>
      <c r="D121" s="7"/>
      <c r="E121" s="39"/>
      <c r="F121" s="39"/>
      <c r="G121" s="39"/>
      <c r="H121" s="39"/>
      <c r="I121" s="39"/>
      <c r="J121" s="80"/>
      <c r="K121" s="39"/>
    </row>
    <row r="122" spans="1:11" ht="15.75" hidden="1" customHeight="1" x14ac:dyDescent="0.25">
      <c r="A122" s="1"/>
      <c r="B122" s="39"/>
      <c r="C122" s="39"/>
      <c r="D122" s="7"/>
      <c r="E122" s="39"/>
      <c r="F122" s="39"/>
      <c r="G122" s="39"/>
      <c r="H122" s="39"/>
      <c r="I122" s="39"/>
      <c r="J122" s="80"/>
      <c r="K122" s="39"/>
    </row>
    <row r="123" spans="1:11" ht="15.75" hidden="1" customHeight="1" x14ac:dyDescent="0.25">
      <c r="A123" s="1"/>
      <c r="B123" s="39"/>
      <c r="C123" s="39"/>
      <c r="D123" s="7"/>
      <c r="E123" s="39"/>
      <c r="F123" s="39"/>
      <c r="G123" s="39"/>
      <c r="H123" s="39"/>
      <c r="I123" s="39"/>
      <c r="J123" s="80"/>
      <c r="K123" s="39"/>
    </row>
    <row r="124" spans="1:11" ht="15.75" hidden="1" customHeight="1" x14ac:dyDescent="0.25">
      <c r="A124" s="1"/>
      <c r="B124" s="39"/>
      <c r="C124" s="39"/>
      <c r="D124" s="7"/>
      <c r="E124" s="39"/>
      <c r="F124" s="39"/>
      <c r="G124" s="39"/>
      <c r="H124" s="39"/>
      <c r="I124" s="39"/>
      <c r="J124" s="80"/>
      <c r="K124" s="39"/>
    </row>
    <row r="125" spans="1:11" ht="15.75" hidden="1" customHeight="1" x14ac:dyDescent="0.25">
      <c r="A125" s="1"/>
      <c r="B125" s="39"/>
      <c r="C125" s="39"/>
      <c r="D125" s="7"/>
      <c r="E125" s="39"/>
      <c r="F125" s="39"/>
      <c r="G125" s="39"/>
      <c r="H125" s="39"/>
      <c r="I125" s="39"/>
      <c r="J125" s="80"/>
      <c r="K125" s="39"/>
    </row>
    <row r="126" spans="1:11" ht="15.75" hidden="1" customHeight="1" x14ac:dyDescent="0.25">
      <c r="A126" s="1"/>
      <c r="B126" s="39"/>
      <c r="C126" s="39"/>
      <c r="D126" s="7"/>
      <c r="E126" s="39"/>
      <c r="F126" s="39"/>
      <c r="G126" s="39"/>
      <c r="H126" s="39"/>
      <c r="I126" s="39"/>
      <c r="J126" s="80"/>
      <c r="K126" s="39"/>
    </row>
    <row r="127" spans="1:11" ht="15.75" hidden="1" customHeight="1" x14ac:dyDescent="0.25">
      <c r="A127" s="1"/>
      <c r="B127" s="39"/>
      <c r="C127" s="39"/>
      <c r="D127" s="7"/>
      <c r="E127" s="39"/>
      <c r="F127" s="39"/>
      <c r="G127" s="39"/>
      <c r="H127" s="39"/>
      <c r="I127" s="39"/>
      <c r="J127" s="80"/>
      <c r="K127" s="39"/>
    </row>
    <row r="128" spans="1:11" ht="15.75" hidden="1" customHeight="1" x14ac:dyDescent="0.25">
      <c r="A128" s="1"/>
      <c r="B128" s="39"/>
      <c r="C128" s="39"/>
      <c r="D128" s="7"/>
      <c r="E128" s="39"/>
      <c r="F128" s="39"/>
      <c r="G128" s="39"/>
      <c r="H128" s="39"/>
      <c r="I128" s="39"/>
      <c r="J128" s="80"/>
      <c r="K128" s="39"/>
    </row>
    <row r="129" spans="1:11" ht="15.75" hidden="1" customHeight="1" x14ac:dyDescent="0.25">
      <c r="A129" s="1"/>
      <c r="B129" s="39"/>
      <c r="C129" s="39"/>
      <c r="D129" s="7"/>
      <c r="E129" s="39"/>
      <c r="F129" s="39"/>
      <c r="G129" s="39"/>
      <c r="H129" s="39"/>
      <c r="I129" s="39"/>
      <c r="J129" s="80"/>
      <c r="K129" s="39"/>
    </row>
    <row r="130" spans="1:11" ht="15.75" hidden="1" customHeight="1" x14ac:dyDescent="0.25">
      <c r="A130" s="1"/>
      <c r="B130" s="7"/>
      <c r="C130" s="7"/>
      <c r="D130" s="7"/>
      <c r="E130" s="39"/>
      <c r="F130" s="11"/>
      <c r="G130" s="39"/>
      <c r="H130" s="39"/>
      <c r="I130" s="39"/>
      <c r="J130" s="39"/>
      <c r="K130" s="39"/>
    </row>
    <row r="131" spans="1:11" ht="15.75" hidden="1" customHeight="1" x14ac:dyDescent="0.25">
      <c r="A131" s="1"/>
      <c r="B131" s="7"/>
      <c r="C131" s="7"/>
      <c r="D131" s="7"/>
      <c r="E131" s="39"/>
      <c r="F131" s="11"/>
      <c r="G131" s="39"/>
      <c r="H131" s="39"/>
      <c r="I131" s="39"/>
      <c r="J131" s="39"/>
      <c r="K131" s="39"/>
    </row>
    <row r="132" spans="1:11" ht="15.75" hidden="1" customHeight="1" x14ac:dyDescent="0.25">
      <c r="A132" s="1"/>
      <c r="B132" s="7"/>
      <c r="C132" s="7"/>
      <c r="D132" s="7"/>
      <c r="E132" s="39"/>
      <c r="F132" s="11"/>
      <c r="G132" s="39"/>
      <c r="H132" s="39"/>
      <c r="I132" s="39"/>
      <c r="J132" s="39"/>
      <c r="K132" s="39"/>
    </row>
    <row r="133" spans="1:11" ht="15.75" hidden="1" customHeight="1" x14ac:dyDescent="0.25">
      <c r="A133" s="1"/>
      <c r="B133" s="7"/>
      <c r="C133" s="7"/>
      <c r="D133" s="7"/>
      <c r="E133" s="39"/>
      <c r="F133" s="11"/>
      <c r="G133" s="39"/>
      <c r="H133" s="39"/>
      <c r="I133" s="39"/>
      <c r="J133" s="39"/>
      <c r="K133" s="39"/>
    </row>
    <row r="134" spans="1:11" ht="15.75" hidden="1" customHeight="1" x14ac:dyDescent="0.25">
      <c r="A134" s="1"/>
      <c r="B134" s="7"/>
      <c r="C134" s="7"/>
      <c r="D134" s="7"/>
      <c r="E134" s="39"/>
      <c r="F134" s="11"/>
      <c r="G134" s="39"/>
      <c r="H134" s="39"/>
      <c r="I134" s="39"/>
      <c r="J134" s="39"/>
      <c r="K134" s="39"/>
    </row>
    <row r="135" spans="1:11" ht="15.75" hidden="1" customHeight="1" x14ac:dyDescent="0.25">
      <c r="A135" s="1"/>
      <c r="B135" s="7"/>
      <c r="C135" s="7"/>
      <c r="D135" s="7"/>
      <c r="E135" s="39"/>
      <c r="F135" s="11"/>
      <c r="G135" s="39"/>
      <c r="H135" s="39"/>
      <c r="I135" s="39"/>
      <c r="J135" s="39"/>
      <c r="K135" s="39"/>
    </row>
    <row r="136" spans="1:11" ht="15.75" hidden="1" customHeight="1" x14ac:dyDescent="0.25">
      <c r="A136" s="1"/>
      <c r="B136" s="7"/>
      <c r="C136" s="7"/>
      <c r="D136" s="7"/>
      <c r="E136" s="39"/>
      <c r="F136" s="11"/>
      <c r="G136" s="39"/>
      <c r="H136" s="39"/>
      <c r="I136" s="39"/>
      <c r="J136" s="39"/>
      <c r="K136" s="39"/>
    </row>
    <row r="137" spans="1:11" ht="15.75" hidden="1" customHeight="1" x14ac:dyDescent="0.25">
      <c r="A137" s="1"/>
      <c r="B137" s="7"/>
      <c r="C137" s="7"/>
      <c r="D137" s="7"/>
      <c r="E137" s="39"/>
      <c r="F137" s="11"/>
      <c r="G137" s="39"/>
      <c r="H137" s="39"/>
      <c r="I137" s="39"/>
      <c r="J137" s="39"/>
      <c r="K137" s="39"/>
    </row>
    <row r="138" spans="1:11" ht="15.75" hidden="1" customHeight="1" x14ac:dyDescent="0.25">
      <c r="A138" s="1"/>
      <c r="B138" s="7"/>
      <c r="C138" s="7"/>
      <c r="D138" s="7"/>
      <c r="E138" s="39"/>
      <c r="F138" s="11"/>
      <c r="G138" s="39"/>
      <c r="H138" s="39"/>
      <c r="I138" s="39"/>
      <c r="J138" s="39"/>
      <c r="K138" s="39"/>
    </row>
    <row r="139" spans="1:11" ht="15.75" hidden="1" customHeight="1" x14ac:dyDescent="0.25">
      <c r="A139" s="1"/>
      <c r="B139" s="7"/>
      <c r="C139" s="7"/>
      <c r="D139" s="7"/>
      <c r="E139" s="39"/>
      <c r="F139" s="11"/>
      <c r="G139" s="39"/>
      <c r="H139" s="39"/>
      <c r="I139" s="39"/>
      <c r="J139" s="39"/>
      <c r="K139" s="39"/>
    </row>
    <row r="140" spans="1:11" ht="15.75" hidden="1" customHeight="1" x14ac:dyDescent="0.25">
      <c r="A140" s="1"/>
      <c r="B140" s="7"/>
      <c r="C140" s="7"/>
      <c r="D140" s="7"/>
      <c r="E140" s="39"/>
      <c r="F140" s="11"/>
      <c r="G140" s="39"/>
      <c r="H140" s="39"/>
      <c r="I140" s="39"/>
      <c r="J140" s="39"/>
      <c r="K140" s="39"/>
    </row>
    <row r="141" spans="1:11" ht="15.75" hidden="1" customHeight="1" x14ac:dyDescent="0.25">
      <c r="A141" s="1"/>
      <c r="B141" s="7"/>
      <c r="C141" s="7"/>
      <c r="D141" s="7"/>
      <c r="E141" s="39"/>
      <c r="F141" s="11"/>
      <c r="G141" s="39"/>
      <c r="H141" s="39"/>
      <c r="I141" s="39"/>
      <c r="J141" s="39"/>
      <c r="K141" s="39"/>
    </row>
    <row r="142" spans="1:11" ht="15.75" hidden="1" customHeight="1" x14ac:dyDescent="0.25">
      <c r="A142" s="1"/>
      <c r="B142" s="7"/>
      <c r="C142" s="7"/>
      <c r="D142" s="7"/>
      <c r="E142" s="39"/>
      <c r="F142" s="11"/>
      <c r="G142" s="39"/>
      <c r="H142" s="39"/>
      <c r="I142" s="39"/>
      <c r="J142" s="39"/>
      <c r="K142" s="39"/>
    </row>
    <row r="143" spans="1:11" ht="15.75" hidden="1" customHeight="1" x14ac:dyDescent="0.25">
      <c r="A143" s="1"/>
      <c r="B143" s="7"/>
      <c r="C143" s="7"/>
      <c r="D143" s="7"/>
      <c r="E143" s="39"/>
      <c r="F143" s="11"/>
      <c r="G143" s="39"/>
      <c r="H143" s="39"/>
      <c r="I143" s="39"/>
      <c r="J143" s="39"/>
      <c r="K143" s="39"/>
    </row>
    <row r="144" spans="1:11" ht="15.75" hidden="1" customHeight="1" x14ac:dyDescent="0.25">
      <c r="A144" s="1"/>
      <c r="B144" s="7"/>
      <c r="C144" s="7"/>
      <c r="D144" s="7"/>
      <c r="E144" s="39"/>
      <c r="F144" s="11"/>
      <c r="G144" s="39"/>
      <c r="H144" s="39"/>
      <c r="I144" s="39"/>
      <c r="J144" s="39"/>
      <c r="K144" s="39"/>
    </row>
    <row r="145" spans="1:11" ht="15.75" hidden="1" customHeight="1" x14ac:dyDescent="0.25">
      <c r="A145" s="1"/>
      <c r="B145" s="7"/>
      <c r="C145" s="7"/>
      <c r="D145" s="7"/>
      <c r="E145" s="39"/>
      <c r="F145" s="11"/>
      <c r="G145" s="39"/>
      <c r="H145" s="39"/>
      <c r="I145" s="39"/>
      <c r="J145" s="39"/>
      <c r="K145" s="39"/>
    </row>
    <row r="146" spans="1:11" ht="15.75" hidden="1" customHeight="1" x14ac:dyDescent="0.25">
      <c r="A146" s="1"/>
      <c r="B146" s="7"/>
      <c r="C146" s="7"/>
      <c r="D146" s="7"/>
      <c r="E146" s="39"/>
      <c r="F146" s="11"/>
      <c r="G146" s="39"/>
      <c r="H146" s="39"/>
      <c r="I146" s="39"/>
      <c r="J146" s="39"/>
      <c r="K146" s="39"/>
    </row>
    <row r="147" spans="1:11" ht="15.75" hidden="1" customHeight="1" x14ac:dyDescent="0.25">
      <c r="A147" s="1"/>
      <c r="B147" s="7"/>
      <c r="C147" s="7"/>
      <c r="D147" s="7"/>
      <c r="E147" s="39"/>
      <c r="F147" s="11"/>
      <c r="G147" s="39"/>
      <c r="H147" s="39"/>
      <c r="I147" s="39"/>
      <c r="J147" s="39"/>
      <c r="K147" s="39"/>
    </row>
    <row r="148" spans="1:11" ht="15.75" hidden="1" customHeight="1" x14ac:dyDescent="0.25">
      <c r="A148" s="1"/>
      <c r="B148" s="7"/>
      <c r="C148" s="7"/>
      <c r="D148" s="7"/>
      <c r="E148" s="39"/>
      <c r="F148" s="11"/>
      <c r="G148" s="39"/>
      <c r="H148" s="39"/>
      <c r="I148" s="39"/>
      <c r="J148" s="39"/>
      <c r="K148" s="39"/>
    </row>
    <row r="149" spans="1:11" ht="15.75" hidden="1" customHeight="1" x14ac:dyDescent="0.25">
      <c r="A149" s="1"/>
      <c r="B149" s="7"/>
      <c r="C149" s="7"/>
      <c r="D149" s="7"/>
      <c r="E149" s="39"/>
      <c r="F149" s="11"/>
      <c r="G149" s="39"/>
      <c r="H149" s="39"/>
      <c r="I149" s="39"/>
      <c r="J149" s="39"/>
      <c r="K149" s="39"/>
    </row>
    <row r="150" spans="1:11" ht="15.75" hidden="1" customHeight="1" x14ac:dyDescent="0.25">
      <c r="A150" s="1"/>
      <c r="B150" s="7"/>
      <c r="C150" s="7"/>
      <c r="D150" s="7"/>
      <c r="E150" s="39"/>
      <c r="F150" s="11"/>
      <c r="G150" s="39"/>
      <c r="H150" s="39"/>
      <c r="I150" s="39"/>
      <c r="J150" s="39"/>
      <c r="K150" s="39"/>
    </row>
    <row r="151" spans="1:11" ht="15.75" hidden="1" customHeight="1" x14ac:dyDescent="0.25">
      <c r="A151" s="1"/>
      <c r="B151" s="7"/>
      <c r="C151" s="7"/>
      <c r="D151" s="7"/>
      <c r="E151" s="39"/>
      <c r="F151" s="11"/>
      <c r="G151" s="39"/>
      <c r="H151" s="39"/>
      <c r="I151" s="39"/>
      <c r="J151" s="39"/>
      <c r="K151" s="39"/>
    </row>
    <row r="152" spans="1:11" ht="15.75" hidden="1" customHeight="1" x14ac:dyDescent="0.25">
      <c r="A152" s="1"/>
      <c r="B152" s="7"/>
      <c r="C152" s="7"/>
      <c r="D152" s="7"/>
      <c r="E152" s="39"/>
      <c r="F152" s="11"/>
      <c r="G152" s="39"/>
      <c r="H152" s="39"/>
      <c r="I152" s="39"/>
      <c r="J152" s="39"/>
      <c r="K152" s="39"/>
    </row>
    <row r="153" spans="1:11" ht="15.75" hidden="1" customHeight="1" x14ac:dyDescent="0.25">
      <c r="A153" s="1"/>
      <c r="B153" s="7"/>
      <c r="C153" s="7"/>
      <c r="D153" s="7"/>
      <c r="E153" s="39"/>
      <c r="F153" s="11"/>
      <c r="G153" s="39"/>
      <c r="H153" s="39"/>
      <c r="I153" s="39"/>
      <c r="J153" s="39"/>
      <c r="K153" s="39"/>
    </row>
    <row r="154" spans="1:11" ht="15.75" hidden="1" customHeight="1" x14ac:dyDescent="0.25">
      <c r="A154" s="1"/>
      <c r="B154" s="7"/>
      <c r="C154" s="7"/>
      <c r="D154" s="7"/>
      <c r="E154" s="39"/>
      <c r="F154" s="11"/>
      <c r="G154" s="39"/>
      <c r="H154" s="39"/>
      <c r="I154" s="39"/>
      <c r="J154" s="39"/>
      <c r="K154" s="39"/>
    </row>
    <row r="155" spans="1:11" ht="15.75" hidden="1" customHeight="1" x14ac:dyDescent="0.25">
      <c r="A155" s="1"/>
      <c r="B155" s="7"/>
      <c r="C155" s="7"/>
      <c r="D155" s="7"/>
      <c r="E155" s="39"/>
      <c r="F155" s="11"/>
      <c r="G155" s="39"/>
      <c r="H155" s="39"/>
      <c r="I155" s="39"/>
      <c r="J155" s="39"/>
      <c r="K155" s="39"/>
    </row>
    <row r="156" spans="1:11" ht="15.75" hidden="1" customHeight="1" x14ac:dyDescent="0.25">
      <c r="A156" s="1"/>
      <c r="B156" s="7"/>
      <c r="C156" s="7"/>
      <c r="D156" s="7"/>
      <c r="E156" s="39"/>
      <c r="F156" s="11"/>
      <c r="G156" s="39"/>
      <c r="H156" s="39"/>
      <c r="I156" s="39"/>
      <c r="J156" s="39"/>
      <c r="K156" s="39"/>
    </row>
    <row r="157" spans="1:11" ht="15.75" hidden="1" customHeight="1" x14ac:dyDescent="0.25">
      <c r="A157" s="1"/>
      <c r="B157" s="7"/>
      <c r="C157" s="7"/>
      <c r="D157" s="7"/>
      <c r="E157" s="39"/>
      <c r="F157" s="11"/>
      <c r="G157" s="39"/>
      <c r="H157" s="39"/>
      <c r="I157" s="39"/>
      <c r="J157" s="39"/>
      <c r="K157" s="39"/>
    </row>
    <row r="158" spans="1:11" ht="15.75" hidden="1" customHeight="1" x14ac:dyDescent="0.25">
      <c r="A158" s="1"/>
      <c r="B158" s="7"/>
      <c r="C158" s="7"/>
      <c r="D158" s="7"/>
      <c r="E158" s="39"/>
      <c r="F158" s="11"/>
      <c r="G158" s="39"/>
      <c r="H158" s="39"/>
      <c r="I158" s="39"/>
      <c r="J158" s="39"/>
      <c r="K158" s="39"/>
    </row>
    <row r="159" spans="1:11" ht="15.75" hidden="1" customHeight="1" x14ac:dyDescent="0.25">
      <c r="A159" s="1"/>
      <c r="B159" s="7"/>
      <c r="C159" s="7"/>
      <c r="D159" s="7"/>
      <c r="E159" s="39"/>
      <c r="F159" s="11"/>
      <c r="G159" s="39"/>
      <c r="H159" s="39"/>
      <c r="I159" s="39"/>
      <c r="J159" s="39"/>
      <c r="K159" s="39"/>
    </row>
    <row r="160" spans="1:11" ht="15.75" hidden="1" customHeight="1" x14ac:dyDescent="0.25">
      <c r="A160" s="1"/>
      <c r="B160" s="7"/>
      <c r="C160" s="7"/>
      <c r="D160" s="7"/>
      <c r="E160" s="39"/>
      <c r="F160" s="11"/>
      <c r="G160" s="39"/>
      <c r="H160" s="39"/>
      <c r="I160" s="39"/>
      <c r="J160" s="39"/>
      <c r="K160" s="39"/>
    </row>
    <row r="161" spans="1:11" ht="15.75" hidden="1" customHeight="1" x14ac:dyDescent="0.25">
      <c r="A161" s="1"/>
      <c r="B161" s="7"/>
      <c r="C161" s="7"/>
      <c r="D161" s="7"/>
      <c r="E161" s="39"/>
      <c r="F161" s="11"/>
      <c r="G161" s="39"/>
      <c r="H161" s="39"/>
      <c r="I161" s="39"/>
      <c r="J161" s="39"/>
      <c r="K161" s="39"/>
    </row>
    <row r="162" spans="1:11" ht="15.75" hidden="1" customHeight="1" x14ac:dyDescent="0.25">
      <c r="A162" s="1"/>
      <c r="B162" s="7"/>
      <c r="C162" s="7"/>
      <c r="D162" s="7"/>
      <c r="E162" s="39"/>
      <c r="F162" s="11"/>
      <c r="G162" s="39"/>
      <c r="H162" s="39"/>
      <c r="I162" s="39"/>
      <c r="J162" s="39"/>
      <c r="K162" s="39"/>
    </row>
    <row r="163" spans="1:11" ht="15.75" hidden="1" customHeight="1" x14ac:dyDescent="0.25">
      <c r="A163" s="1"/>
      <c r="B163" s="7"/>
      <c r="C163" s="7"/>
      <c r="D163" s="7"/>
      <c r="E163" s="39"/>
      <c r="F163" s="11"/>
      <c r="G163" s="39"/>
      <c r="H163" s="39"/>
      <c r="I163" s="39"/>
      <c r="J163" s="39"/>
      <c r="K163" s="39"/>
    </row>
    <row r="164" spans="1:11" ht="15.75" hidden="1" customHeight="1" x14ac:dyDescent="0.25">
      <c r="A164" s="1"/>
      <c r="B164" s="7"/>
      <c r="C164" s="7"/>
      <c r="D164" s="7"/>
      <c r="E164" s="39"/>
      <c r="F164" s="11"/>
      <c r="G164" s="39"/>
      <c r="H164" s="39"/>
      <c r="I164" s="39"/>
      <c r="J164" s="39"/>
      <c r="K164" s="39"/>
    </row>
    <row r="165" spans="1:11" ht="15.75" hidden="1" customHeight="1" x14ac:dyDescent="0.25">
      <c r="A165" s="1"/>
      <c r="B165" s="7"/>
      <c r="C165" s="7"/>
      <c r="D165" s="7"/>
      <c r="E165" s="39"/>
      <c r="F165" s="11"/>
      <c r="G165" s="39"/>
      <c r="H165" s="39"/>
      <c r="I165" s="39"/>
      <c r="J165" s="39"/>
      <c r="K165" s="39"/>
    </row>
    <row r="166" spans="1:11" ht="15.75" hidden="1" customHeight="1" x14ac:dyDescent="0.25">
      <c r="A166" s="1"/>
      <c r="B166" s="7"/>
      <c r="C166" s="7"/>
      <c r="D166" s="7"/>
      <c r="E166" s="39"/>
      <c r="F166" s="11"/>
      <c r="G166" s="39"/>
      <c r="H166" s="39"/>
      <c r="I166" s="39"/>
      <c r="J166" s="39"/>
      <c r="K166" s="39"/>
    </row>
    <row r="167" spans="1:11" ht="15.75" hidden="1" customHeight="1" x14ac:dyDescent="0.25">
      <c r="A167" s="1"/>
      <c r="B167" s="7"/>
      <c r="C167" s="7"/>
      <c r="D167" s="7"/>
      <c r="E167" s="39"/>
      <c r="F167" s="11"/>
      <c r="G167" s="39"/>
      <c r="H167" s="39"/>
      <c r="I167" s="39"/>
      <c r="J167" s="39"/>
      <c r="K167" s="39"/>
    </row>
    <row r="168" spans="1:11" ht="15.75" hidden="1" customHeight="1" x14ac:dyDescent="0.25">
      <c r="A168" s="1"/>
      <c r="B168" s="7"/>
      <c r="C168" s="7"/>
      <c r="D168" s="7"/>
      <c r="E168" s="39"/>
      <c r="F168" s="11"/>
      <c r="G168" s="39"/>
      <c r="H168" s="39"/>
      <c r="I168" s="39"/>
      <c r="J168" s="39"/>
      <c r="K168" s="39"/>
    </row>
    <row r="169" spans="1:11" ht="15.75" hidden="1" customHeight="1" x14ac:dyDescent="0.25">
      <c r="A169" s="1"/>
      <c r="B169" s="7"/>
      <c r="C169" s="7"/>
      <c r="D169" s="7"/>
      <c r="E169" s="39"/>
      <c r="F169" s="11"/>
      <c r="G169" s="39"/>
      <c r="H169" s="39"/>
      <c r="I169" s="39"/>
      <c r="J169" s="39"/>
      <c r="K169" s="39"/>
    </row>
    <row r="170" spans="1:11" ht="15.75" hidden="1" customHeight="1" x14ac:dyDescent="0.25">
      <c r="A170" s="1"/>
      <c r="B170" s="7"/>
      <c r="C170" s="7"/>
      <c r="D170" s="7"/>
      <c r="E170" s="39"/>
      <c r="F170" s="11"/>
      <c r="G170" s="39"/>
      <c r="H170" s="39"/>
      <c r="I170" s="39"/>
      <c r="J170" s="39"/>
      <c r="K170" s="39"/>
    </row>
    <row r="171" spans="1:11" ht="15.75" hidden="1" customHeight="1" x14ac:dyDescent="0.25">
      <c r="A171" s="1"/>
      <c r="B171" s="7"/>
      <c r="C171" s="7"/>
      <c r="D171" s="7"/>
      <c r="E171" s="39"/>
      <c r="F171" s="11"/>
      <c r="G171" s="39"/>
      <c r="H171" s="39"/>
      <c r="I171" s="39"/>
      <c r="J171" s="39"/>
      <c r="K171" s="39"/>
    </row>
    <row r="172" spans="1:11" ht="15.75" hidden="1" customHeight="1" x14ac:dyDescent="0.25">
      <c r="A172" s="1"/>
      <c r="B172" s="7"/>
      <c r="C172" s="7"/>
      <c r="D172" s="7"/>
      <c r="E172" s="39"/>
      <c r="F172" s="11"/>
      <c r="G172" s="39"/>
      <c r="H172" s="39"/>
      <c r="I172" s="39"/>
      <c r="J172" s="39"/>
      <c r="K172" s="39"/>
    </row>
    <row r="173" spans="1:11" ht="15.75" hidden="1" customHeight="1" x14ac:dyDescent="0.25">
      <c r="A173" s="1"/>
      <c r="B173" s="7"/>
      <c r="C173" s="7"/>
      <c r="D173" s="7"/>
      <c r="E173" s="39"/>
      <c r="F173" s="11"/>
      <c r="G173" s="39"/>
      <c r="H173" s="39"/>
      <c r="I173" s="39"/>
      <c r="J173" s="39"/>
      <c r="K173" s="39"/>
    </row>
    <row r="174" spans="1:11" ht="15.75" hidden="1" customHeight="1" x14ac:dyDescent="0.25">
      <c r="A174" s="1"/>
      <c r="B174" s="7"/>
      <c r="C174" s="7"/>
      <c r="D174" s="7"/>
      <c r="E174" s="39"/>
      <c r="F174" s="11"/>
      <c r="G174" s="39"/>
      <c r="H174" s="39"/>
      <c r="I174" s="39"/>
      <c r="J174" s="39"/>
      <c r="K174" s="39"/>
    </row>
    <row r="175" spans="1:11" ht="15.75" hidden="1" customHeight="1" x14ac:dyDescent="0.25">
      <c r="A175" s="1"/>
      <c r="B175" s="7"/>
      <c r="C175" s="7"/>
      <c r="D175" s="7"/>
      <c r="E175" s="39"/>
      <c r="F175" s="11"/>
      <c r="G175" s="39"/>
      <c r="H175" s="39"/>
      <c r="I175" s="39"/>
      <c r="J175" s="39"/>
      <c r="K175" s="39"/>
    </row>
    <row r="176" spans="1:11" ht="15.75" hidden="1" customHeight="1" x14ac:dyDescent="0.25">
      <c r="A176" s="1"/>
      <c r="B176" s="7"/>
      <c r="C176" s="7"/>
      <c r="D176" s="7"/>
      <c r="E176" s="39"/>
      <c r="F176" s="11"/>
      <c r="G176" s="39"/>
      <c r="H176" s="39"/>
      <c r="I176" s="39"/>
      <c r="J176" s="39"/>
      <c r="K176" s="39"/>
    </row>
    <row r="177" spans="1:11" ht="15.75" hidden="1" customHeight="1" x14ac:dyDescent="0.25">
      <c r="A177" s="1"/>
      <c r="B177" s="7"/>
      <c r="C177" s="7"/>
      <c r="D177" s="7"/>
      <c r="E177" s="39"/>
      <c r="F177" s="11"/>
      <c r="G177" s="39"/>
      <c r="H177" s="39"/>
      <c r="I177" s="39"/>
      <c r="J177" s="39"/>
      <c r="K177" s="39"/>
    </row>
    <row r="178" spans="1:11" ht="15.75" hidden="1" customHeight="1" x14ac:dyDescent="0.25">
      <c r="A178" s="1"/>
      <c r="B178" s="7"/>
      <c r="C178" s="7"/>
      <c r="D178" s="7"/>
      <c r="E178" s="39"/>
      <c r="F178" s="11"/>
      <c r="G178" s="39"/>
      <c r="H178" s="39"/>
      <c r="I178" s="39"/>
      <c r="J178" s="39"/>
      <c r="K178" s="39"/>
    </row>
    <row r="179" spans="1:11" ht="15.75" hidden="1" customHeight="1" x14ac:dyDescent="0.25">
      <c r="A179" s="1"/>
      <c r="B179" s="7"/>
      <c r="C179" s="7"/>
      <c r="D179" s="7"/>
      <c r="E179" s="39"/>
      <c r="F179" s="11"/>
      <c r="G179" s="39"/>
      <c r="H179" s="39"/>
      <c r="I179" s="39"/>
      <c r="J179" s="39"/>
      <c r="K179" s="39"/>
    </row>
    <row r="180" spans="1:11" ht="15.75" hidden="1" customHeight="1" x14ac:dyDescent="0.25">
      <c r="A180" s="1"/>
      <c r="B180" s="7"/>
      <c r="C180" s="7"/>
      <c r="D180" s="7"/>
      <c r="E180" s="39"/>
      <c r="F180" s="11"/>
      <c r="G180" s="39"/>
      <c r="H180" s="39"/>
      <c r="I180" s="39"/>
      <c r="J180" s="39"/>
      <c r="K180" s="39"/>
    </row>
    <row r="181" spans="1:11" ht="15.75" hidden="1" customHeight="1" x14ac:dyDescent="0.25">
      <c r="A181" s="1"/>
      <c r="B181" s="7"/>
      <c r="C181" s="7"/>
      <c r="D181" s="7"/>
      <c r="E181" s="39"/>
      <c r="F181" s="11"/>
      <c r="G181" s="39"/>
      <c r="H181" s="39"/>
      <c r="I181" s="39"/>
      <c r="J181" s="39"/>
      <c r="K181" s="39"/>
    </row>
    <row r="182" spans="1:11" ht="15.75" hidden="1" customHeight="1" x14ac:dyDescent="0.25">
      <c r="A182" s="1"/>
      <c r="B182" s="7"/>
      <c r="C182" s="7"/>
      <c r="D182" s="7"/>
      <c r="E182" s="39"/>
      <c r="F182" s="11"/>
      <c r="G182" s="39"/>
      <c r="H182" s="39"/>
      <c r="I182" s="39"/>
      <c r="J182" s="39"/>
      <c r="K182" s="39"/>
    </row>
    <row r="183" spans="1:11" ht="15.75" hidden="1" customHeight="1" x14ac:dyDescent="0.25">
      <c r="A183" s="1"/>
      <c r="B183" s="7"/>
      <c r="C183" s="7"/>
      <c r="D183" s="7"/>
      <c r="E183" s="39"/>
      <c r="F183" s="11"/>
      <c r="G183" s="39"/>
      <c r="H183" s="39"/>
      <c r="I183" s="39"/>
      <c r="J183" s="39"/>
      <c r="K183" s="39"/>
    </row>
    <row r="184" spans="1:11" ht="15.75" hidden="1" customHeight="1" x14ac:dyDescent="0.25">
      <c r="A184" s="1"/>
      <c r="B184" s="7"/>
      <c r="C184" s="7"/>
      <c r="D184" s="7"/>
      <c r="E184" s="39"/>
      <c r="F184" s="11"/>
      <c r="G184" s="39"/>
      <c r="H184" s="39"/>
      <c r="I184" s="39"/>
      <c r="J184" s="39"/>
      <c r="K184" s="39"/>
    </row>
    <row r="185" spans="1:11" ht="15.75" hidden="1" customHeight="1" x14ac:dyDescent="0.25">
      <c r="A185" s="1"/>
      <c r="B185" s="7"/>
      <c r="C185" s="7"/>
      <c r="D185" s="7"/>
      <c r="E185" s="39"/>
      <c r="F185" s="11"/>
      <c r="G185" s="39"/>
      <c r="H185" s="39"/>
      <c r="I185" s="39"/>
      <c r="J185" s="39"/>
      <c r="K185" s="39"/>
    </row>
    <row r="186" spans="1:11" ht="15.75" hidden="1" customHeight="1" x14ac:dyDescent="0.25">
      <c r="A186" s="1"/>
      <c r="B186" s="7"/>
      <c r="C186" s="7"/>
      <c r="D186" s="7"/>
      <c r="E186" s="39"/>
      <c r="F186" s="11"/>
      <c r="G186" s="39"/>
      <c r="H186" s="39"/>
      <c r="I186" s="39"/>
      <c r="J186" s="39"/>
      <c r="K186" s="39"/>
    </row>
    <row r="187" spans="1:11" ht="15.75" hidden="1" customHeight="1" x14ac:dyDescent="0.25">
      <c r="A187" s="1"/>
      <c r="B187" s="7"/>
      <c r="C187" s="7"/>
      <c r="D187" s="7"/>
      <c r="E187" s="39"/>
      <c r="F187" s="11"/>
      <c r="G187" s="39"/>
      <c r="H187" s="39"/>
      <c r="I187" s="39"/>
      <c r="J187" s="39"/>
      <c r="K187" s="39"/>
    </row>
    <row r="188" spans="1:11" ht="15.75" hidden="1" customHeight="1" x14ac:dyDescent="0.25">
      <c r="A188" s="1"/>
      <c r="B188" s="7"/>
      <c r="C188" s="7"/>
      <c r="D188" s="7"/>
      <c r="E188" s="39"/>
      <c r="F188" s="11"/>
      <c r="G188" s="39"/>
      <c r="H188" s="39"/>
      <c r="I188" s="39"/>
      <c r="J188" s="39"/>
      <c r="K188" s="39"/>
    </row>
    <row r="189" spans="1:11" ht="15.75" hidden="1" customHeight="1" x14ac:dyDescent="0.25">
      <c r="A189" s="1"/>
      <c r="B189" s="7"/>
      <c r="C189" s="7"/>
      <c r="D189" s="7"/>
      <c r="E189" s="39"/>
      <c r="F189" s="11"/>
      <c r="G189" s="39"/>
      <c r="H189" s="39"/>
      <c r="I189" s="39"/>
      <c r="J189" s="39"/>
      <c r="K189" s="39"/>
    </row>
    <row r="190" spans="1:11" ht="15.75" hidden="1" customHeight="1" x14ac:dyDescent="0.25">
      <c r="A190" s="1"/>
      <c r="B190" s="7"/>
      <c r="C190" s="7"/>
      <c r="D190" s="7"/>
      <c r="E190" s="39"/>
      <c r="F190" s="11"/>
      <c r="G190" s="39"/>
      <c r="H190" s="39"/>
      <c r="I190" s="39"/>
      <c r="J190" s="39"/>
      <c r="K190" s="39"/>
    </row>
    <row r="191" spans="1:11" ht="15.75" hidden="1" customHeight="1" x14ac:dyDescent="0.25">
      <c r="A191" s="1"/>
      <c r="B191" s="7"/>
      <c r="C191" s="7"/>
      <c r="D191" s="7"/>
      <c r="E191" s="39"/>
      <c r="F191" s="11"/>
      <c r="G191" s="39"/>
      <c r="H191" s="39"/>
      <c r="I191" s="39"/>
      <c r="J191" s="39"/>
      <c r="K191" s="39"/>
    </row>
    <row r="192" spans="1:11" ht="15.75" hidden="1" customHeight="1" x14ac:dyDescent="0.25">
      <c r="A192" s="1"/>
      <c r="B192" s="7"/>
      <c r="C192" s="7"/>
      <c r="D192" s="7"/>
      <c r="E192" s="39"/>
      <c r="F192" s="11"/>
      <c r="G192" s="39"/>
      <c r="H192" s="39"/>
      <c r="I192" s="39"/>
      <c r="J192" s="39"/>
      <c r="K192" s="39"/>
    </row>
    <row r="193" spans="1:11" ht="15.75" hidden="1" customHeight="1" x14ac:dyDescent="0.25">
      <c r="A193" s="1"/>
      <c r="B193" s="7"/>
      <c r="C193" s="7"/>
      <c r="D193" s="7"/>
      <c r="E193" s="39"/>
      <c r="F193" s="11"/>
      <c r="G193" s="39"/>
      <c r="H193" s="39"/>
      <c r="I193" s="39"/>
      <c r="J193" s="39"/>
      <c r="K193" s="39"/>
    </row>
    <row r="194" spans="1:11" ht="15.75" hidden="1" customHeight="1" x14ac:dyDescent="0.25">
      <c r="A194" s="1"/>
      <c r="B194" s="7"/>
      <c r="C194" s="7"/>
      <c r="D194" s="7"/>
      <c r="E194" s="39"/>
      <c r="F194" s="11"/>
      <c r="G194" s="39"/>
      <c r="H194" s="39"/>
      <c r="I194" s="39"/>
      <c r="J194" s="39"/>
      <c r="K194" s="39"/>
    </row>
    <row r="195" spans="1:11" ht="15.75" hidden="1" customHeight="1" x14ac:dyDescent="0.25">
      <c r="A195" s="1"/>
      <c r="B195" s="7"/>
      <c r="C195" s="7"/>
      <c r="D195" s="7"/>
      <c r="E195" s="39"/>
      <c r="F195" s="11"/>
      <c r="G195" s="39"/>
      <c r="H195" s="39"/>
      <c r="I195" s="39"/>
      <c r="J195" s="39"/>
      <c r="K195" s="39"/>
    </row>
    <row r="196" spans="1:11" ht="15.75" hidden="1" customHeight="1" x14ac:dyDescent="0.25">
      <c r="A196" s="1"/>
      <c r="B196" s="7"/>
      <c r="C196" s="7"/>
      <c r="D196" s="7"/>
      <c r="E196" s="39"/>
      <c r="F196" s="11"/>
      <c r="G196" s="39"/>
      <c r="H196" s="39"/>
      <c r="I196" s="39"/>
      <c r="J196" s="39"/>
      <c r="K196" s="39"/>
    </row>
    <row r="197" spans="1:11" ht="15.75" hidden="1" customHeight="1" x14ac:dyDescent="0.25">
      <c r="A197" s="1"/>
      <c r="B197" s="7"/>
      <c r="C197" s="7"/>
      <c r="D197" s="7"/>
      <c r="E197" s="39"/>
      <c r="F197" s="11"/>
      <c r="G197" s="39"/>
      <c r="H197" s="39"/>
      <c r="I197" s="39"/>
      <c r="J197" s="39"/>
      <c r="K197" s="39"/>
    </row>
    <row r="198" spans="1:11" ht="15.75" hidden="1" customHeight="1" x14ac:dyDescent="0.25">
      <c r="A198" s="1"/>
      <c r="B198" s="7"/>
      <c r="C198" s="7"/>
      <c r="D198" s="7"/>
      <c r="E198" s="39"/>
      <c r="F198" s="11"/>
      <c r="G198" s="39"/>
      <c r="H198" s="39"/>
      <c r="I198" s="39"/>
      <c r="J198" s="39"/>
      <c r="K198" s="39"/>
    </row>
    <row r="199" spans="1:11" ht="15.75" hidden="1" customHeight="1" x14ac:dyDescent="0.25">
      <c r="A199" s="1"/>
      <c r="B199" s="7"/>
      <c r="C199" s="7"/>
      <c r="D199" s="7"/>
      <c r="E199" s="39"/>
      <c r="F199" s="11"/>
      <c r="G199" s="39"/>
      <c r="H199" s="39"/>
      <c r="I199" s="39"/>
      <c r="J199" s="39"/>
      <c r="K199" s="39"/>
    </row>
    <row r="200" spans="1:11" ht="15.75" hidden="1" customHeight="1" x14ac:dyDescent="0.25">
      <c r="A200" s="1"/>
      <c r="B200" s="7"/>
      <c r="C200" s="7"/>
      <c r="D200" s="7"/>
      <c r="E200" s="39"/>
      <c r="F200" s="11"/>
      <c r="G200" s="39"/>
      <c r="H200" s="39"/>
      <c r="I200" s="39"/>
      <c r="J200" s="39"/>
      <c r="K200" s="39"/>
    </row>
    <row r="201" spans="1:11" ht="15.75" hidden="1" customHeight="1" x14ac:dyDescent="0.25">
      <c r="A201" s="1"/>
      <c r="B201" s="7"/>
      <c r="C201" s="7"/>
      <c r="D201" s="7"/>
      <c r="E201" s="39"/>
      <c r="F201" s="11"/>
      <c r="G201" s="39"/>
      <c r="H201" s="39"/>
      <c r="I201" s="39"/>
      <c r="J201" s="39"/>
      <c r="K201" s="39"/>
    </row>
    <row r="202" spans="1:11" ht="15.75" hidden="1" customHeight="1" x14ac:dyDescent="0.25">
      <c r="A202" s="1"/>
      <c r="B202" s="7"/>
      <c r="C202" s="7"/>
      <c r="D202" s="7"/>
      <c r="E202" s="39"/>
      <c r="F202" s="11"/>
      <c r="G202" s="39"/>
      <c r="H202" s="39"/>
      <c r="I202" s="39"/>
      <c r="J202" s="39"/>
      <c r="K202" s="39"/>
    </row>
    <row r="203" spans="1:11" ht="15.75" hidden="1" customHeight="1" x14ac:dyDescent="0.25">
      <c r="A203" s="1"/>
      <c r="B203" s="7"/>
      <c r="C203" s="7"/>
      <c r="D203" s="7"/>
      <c r="E203" s="39"/>
      <c r="F203" s="11"/>
      <c r="G203" s="39"/>
      <c r="H203" s="39"/>
      <c r="I203" s="39"/>
      <c r="J203" s="39"/>
      <c r="K203" s="39"/>
    </row>
    <row r="204" spans="1:11" ht="15.75" hidden="1" customHeight="1" x14ac:dyDescent="0.25">
      <c r="A204" s="1"/>
      <c r="B204" s="7"/>
      <c r="C204" s="7"/>
      <c r="D204" s="7"/>
      <c r="E204" s="39"/>
      <c r="F204" s="11"/>
      <c r="G204" s="39"/>
      <c r="H204" s="39"/>
      <c r="I204" s="39"/>
      <c r="J204" s="39"/>
      <c r="K204" s="39"/>
    </row>
    <row r="205" spans="1:11" ht="15.75" hidden="1" customHeight="1" x14ac:dyDescent="0.25">
      <c r="A205" s="1"/>
      <c r="B205" s="7"/>
      <c r="C205" s="7"/>
      <c r="D205" s="7"/>
      <c r="E205" s="39"/>
      <c r="F205" s="11"/>
      <c r="G205" s="39"/>
      <c r="H205" s="39"/>
      <c r="I205" s="39"/>
      <c r="J205" s="39"/>
      <c r="K205" s="39"/>
    </row>
    <row r="206" spans="1:11" ht="15.75" hidden="1" customHeight="1" x14ac:dyDescent="0.25">
      <c r="A206" s="1"/>
      <c r="B206" s="7"/>
      <c r="C206" s="7"/>
      <c r="D206" s="7"/>
      <c r="E206" s="39"/>
      <c r="F206" s="11"/>
      <c r="G206" s="39"/>
      <c r="H206" s="39"/>
      <c r="I206" s="39"/>
      <c r="J206" s="39"/>
      <c r="K206" s="39"/>
    </row>
    <row r="207" spans="1:11" ht="15.75" hidden="1" customHeight="1" x14ac:dyDescent="0.25">
      <c r="A207" s="1"/>
      <c r="B207" s="7"/>
      <c r="C207" s="7"/>
      <c r="D207" s="7"/>
      <c r="E207" s="39"/>
      <c r="F207" s="11"/>
      <c r="G207" s="39"/>
      <c r="H207" s="39"/>
      <c r="I207" s="39"/>
      <c r="J207" s="39"/>
      <c r="K207" s="39"/>
    </row>
    <row r="208" spans="1:11" ht="15.75" hidden="1" customHeight="1" x14ac:dyDescent="0.25">
      <c r="A208" s="1"/>
      <c r="B208" s="7"/>
      <c r="C208" s="7"/>
      <c r="D208" s="7"/>
      <c r="E208" s="39"/>
      <c r="F208" s="11"/>
      <c r="G208" s="39"/>
      <c r="H208" s="39"/>
      <c r="I208" s="39"/>
      <c r="J208" s="39"/>
      <c r="K208" s="39"/>
    </row>
    <row r="209" spans="1:11" ht="15.75" hidden="1" customHeight="1" x14ac:dyDescent="0.25">
      <c r="A209" s="1"/>
      <c r="B209" s="7"/>
      <c r="C209" s="7"/>
      <c r="D209" s="7"/>
      <c r="E209" s="39"/>
      <c r="F209" s="11"/>
      <c r="G209" s="39"/>
      <c r="H209" s="39"/>
      <c r="I209" s="39"/>
      <c r="J209" s="39"/>
      <c r="K209" s="39"/>
    </row>
    <row r="210" spans="1:11" ht="15.75" hidden="1" customHeight="1" x14ac:dyDescent="0.25">
      <c r="A210" s="1"/>
      <c r="B210" s="7"/>
      <c r="C210" s="7"/>
      <c r="D210" s="7"/>
      <c r="E210" s="39"/>
      <c r="F210" s="11"/>
      <c r="G210" s="39"/>
      <c r="H210" s="39"/>
      <c r="I210" s="39"/>
      <c r="J210" s="39"/>
      <c r="K210" s="39"/>
    </row>
    <row r="211" spans="1:11" ht="15.75" hidden="1" customHeight="1" x14ac:dyDescent="0.25">
      <c r="A211" s="1"/>
      <c r="B211" s="7"/>
      <c r="C211" s="7"/>
      <c r="D211" s="7"/>
      <c r="E211" s="39"/>
      <c r="F211" s="11"/>
      <c r="G211" s="39"/>
      <c r="H211" s="39"/>
      <c r="I211" s="39"/>
      <c r="J211" s="39"/>
      <c r="K211" s="39"/>
    </row>
    <row r="212" spans="1:11" ht="15.75" hidden="1" customHeight="1" x14ac:dyDescent="0.25">
      <c r="A212" s="1"/>
      <c r="B212" s="7"/>
      <c r="C212" s="7"/>
      <c r="D212" s="7"/>
      <c r="E212" s="39"/>
      <c r="F212" s="11"/>
      <c r="G212" s="39"/>
      <c r="H212" s="39"/>
      <c r="I212" s="39"/>
      <c r="J212" s="39"/>
      <c r="K212" s="39"/>
    </row>
    <row r="213" spans="1:11" ht="15.75" hidden="1" customHeight="1" x14ac:dyDescent="0.25">
      <c r="A213" s="1"/>
      <c r="B213" s="7"/>
      <c r="C213" s="7"/>
      <c r="D213" s="7"/>
      <c r="E213" s="39"/>
      <c r="F213" s="11"/>
      <c r="G213" s="39"/>
      <c r="H213" s="39"/>
      <c r="I213" s="39"/>
      <c r="J213" s="39"/>
      <c r="K213" s="39"/>
    </row>
    <row r="214" spans="1:11" ht="15.75" hidden="1" customHeight="1" x14ac:dyDescent="0.25">
      <c r="A214" s="1"/>
      <c r="B214" s="7"/>
      <c r="C214" s="7"/>
      <c r="D214" s="7"/>
      <c r="E214" s="39"/>
      <c r="F214" s="11"/>
      <c r="G214" s="39"/>
      <c r="H214" s="39"/>
      <c r="I214" s="39"/>
      <c r="J214" s="39"/>
      <c r="K214" s="39"/>
    </row>
    <row r="215" spans="1:11" ht="15.75" hidden="1" customHeight="1" x14ac:dyDescent="0.25">
      <c r="A215" s="1"/>
      <c r="B215" s="7"/>
      <c r="C215" s="7"/>
      <c r="D215" s="7"/>
      <c r="E215" s="39"/>
      <c r="F215" s="11"/>
      <c r="G215" s="39"/>
      <c r="H215" s="39"/>
      <c r="I215" s="39"/>
      <c r="J215" s="39"/>
      <c r="K215" s="39"/>
    </row>
    <row r="216" spans="1:11" ht="15.75" hidden="1" customHeight="1" x14ac:dyDescent="0.25">
      <c r="A216" s="1"/>
      <c r="B216" s="7"/>
      <c r="C216" s="7"/>
      <c r="D216" s="7"/>
      <c r="E216" s="39"/>
      <c r="F216" s="11"/>
      <c r="G216" s="39"/>
      <c r="H216" s="39"/>
      <c r="I216" s="39"/>
      <c r="J216" s="39"/>
      <c r="K216" s="39"/>
    </row>
    <row r="217" spans="1:11" ht="15.75" hidden="1" customHeight="1" x14ac:dyDescent="0.25">
      <c r="A217" s="1"/>
      <c r="B217" s="7"/>
      <c r="C217" s="7"/>
      <c r="D217" s="7"/>
      <c r="E217" s="39"/>
      <c r="F217" s="11"/>
      <c r="G217" s="39"/>
      <c r="H217" s="39"/>
      <c r="I217" s="39"/>
      <c r="J217" s="39"/>
      <c r="K217" s="39"/>
    </row>
    <row r="218" spans="1:11" ht="15.75" hidden="1" customHeight="1" x14ac:dyDescent="0.25">
      <c r="A218" s="1"/>
      <c r="B218" s="7"/>
      <c r="C218" s="7"/>
      <c r="D218" s="7"/>
      <c r="E218" s="39"/>
      <c r="F218" s="11"/>
      <c r="G218" s="39"/>
      <c r="H218" s="39"/>
      <c r="I218" s="39"/>
      <c r="J218" s="39"/>
      <c r="K218" s="39"/>
    </row>
    <row r="219" spans="1:11" ht="15.75" hidden="1" customHeight="1" x14ac:dyDescent="0.25">
      <c r="A219" s="1"/>
      <c r="B219" s="7"/>
      <c r="C219" s="7"/>
      <c r="D219" s="7"/>
      <c r="E219" s="39"/>
      <c r="F219" s="11"/>
      <c r="G219" s="39"/>
      <c r="H219" s="39"/>
      <c r="I219" s="39"/>
      <c r="J219" s="39"/>
      <c r="K219" s="39"/>
    </row>
    <row r="220" spans="1:11" ht="15.75" hidden="1" customHeight="1" x14ac:dyDescent="0.25">
      <c r="A220" s="1"/>
      <c r="B220" s="7"/>
      <c r="C220" s="7"/>
      <c r="D220" s="7"/>
      <c r="E220" s="39"/>
      <c r="F220" s="11"/>
      <c r="G220" s="39"/>
      <c r="H220" s="39"/>
      <c r="I220" s="39"/>
      <c r="J220" s="39"/>
      <c r="K220" s="39"/>
    </row>
    <row r="221" spans="1:11" ht="15.75" hidden="1" customHeight="1" x14ac:dyDescent="0.25">
      <c r="A221" s="1"/>
      <c r="B221" s="7"/>
      <c r="C221" s="7"/>
      <c r="D221" s="7"/>
      <c r="E221" s="39"/>
      <c r="F221" s="11"/>
      <c r="G221" s="39"/>
      <c r="H221" s="39"/>
      <c r="I221" s="39"/>
      <c r="J221" s="39"/>
      <c r="K221" s="39"/>
    </row>
    <row r="222" spans="1:11" ht="15.75" hidden="1" customHeight="1" x14ac:dyDescent="0.25">
      <c r="A222" s="1"/>
      <c r="B222" s="7"/>
      <c r="C222" s="7"/>
      <c r="D222" s="7"/>
      <c r="E222" s="39"/>
      <c r="F222" s="11"/>
      <c r="G222" s="39"/>
      <c r="H222" s="39"/>
      <c r="I222" s="39"/>
      <c r="J222" s="39"/>
      <c r="K222" s="39"/>
    </row>
    <row r="223" spans="1:11" ht="15.75" hidden="1" customHeight="1" x14ac:dyDescent="0.25">
      <c r="A223" s="1"/>
      <c r="B223" s="7"/>
      <c r="C223" s="7"/>
      <c r="D223" s="7"/>
      <c r="E223" s="39"/>
      <c r="F223" s="11"/>
      <c r="G223" s="39"/>
      <c r="H223" s="39"/>
      <c r="I223" s="39"/>
      <c r="J223" s="39"/>
      <c r="K223" s="39"/>
    </row>
    <row r="224" spans="1:11" ht="15.75" hidden="1" customHeight="1" x14ac:dyDescent="0.25">
      <c r="A224" s="1"/>
      <c r="B224" s="7"/>
      <c r="C224" s="7"/>
      <c r="D224" s="7"/>
      <c r="E224" s="39"/>
      <c r="F224" s="11"/>
      <c r="G224" s="39"/>
      <c r="H224" s="39"/>
      <c r="I224" s="39"/>
      <c r="J224" s="39"/>
      <c r="K224" s="39"/>
    </row>
    <row r="225" spans="1:11" ht="15.75" hidden="1" customHeight="1" x14ac:dyDescent="0.25">
      <c r="A225" s="1"/>
      <c r="B225" s="7"/>
      <c r="C225" s="7"/>
      <c r="D225" s="7"/>
      <c r="E225" s="39"/>
      <c r="F225" s="11"/>
      <c r="G225" s="39"/>
      <c r="H225" s="39"/>
      <c r="I225" s="39"/>
      <c r="J225" s="39"/>
      <c r="K225" s="39"/>
    </row>
    <row r="226" spans="1:11" ht="15.75" hidden="1" customHeight="1" x14ac:dyDescent="0.25">
      <c r="A226" s="1"/>
      <c r="B226" s="7"/>
      <c r="C226" s="7"/>
      <c r="D226" s="7"/>
      <c r="E226" s="39"/>
      <c r="F226" s="11"/>
      <c r="G226" s="39"/>
      <c r="H226" s="39"/>
      <c r="I226" s="39"/>
      <c r="J226" s="39"/>
      <c r="K226" s="39"/>
    </row>
    <row r="227" spans="1:11" ht="15.75" hidden="1" customHeight="1" x14ac:dyDescent="0.25">
      <c r="A227" s="1"/>
      <c r="B227" s="7"/>
      <c r="C227" s="7"/>
      <c r="D227" s="7"/>
      <c r="E227" s="39"/>
      <c r="F227" s="11"/>
      <c r="G227" s="39"/>
      <c r="H227" s="39"/>
      <c r="I227" s="39"/>
      <c r="J227" s="39"/>
      <c r="K227" s="39"/>
    </row>
    <row r="228" spans="1:11" ht="15.75" hidden="1" customHeight="1" x14ac:dyDescent="0.25">
      <c r="A228" s="1"/>
      <c r="B228" s="7"/>
      <c r="C228" s="7"/>
      <c r="D228" s="7"/>
      <c r="E228" s="39"/>
      <c r="F228" s="11"/>
      <c r="G228" s="39"/>
      <c r="H228" s="39"/>
      <c r="I228" s="39"/>
      <c r="J228" s="39"/>
      <c r="K228" s="39"/>
    </row>
    <row r="229" spans="1:11" ht="15.75" hidden="1" customHeight="1" x14ac:dyDescent="0.25">
      <c r="A229" s="1"/>
      <c r="B229" s="7"/>
      <c r="C229" s="7"/>
      <c r="D229" s="7"/>
      <c r="E229" s="39"/>
      <c r="F229" s="11"/>
      <c r="G229" s="39"/>
      <c r="H229" s="39"/>
      <c r="I229" s="39"/>
      <c r="J229" s="39"/>
      <c r="K229" s="39"/>
    </row>
    <row r="230" spans="1:11" ht="15.75" hidden="1" customHeight="1" x14ac:dyDescent="0.25">
      <c r="A230" s="1"/>
      <c r="B230" s="7"/>
      <c r="C230" s="7"/>
      <c r="D230" s="7"/>
      <c r="E230" s="39"/>
      <c r="F230" s="11"/>
      <c r="G230" s="39"/>
      <c r="H230" s="39"/>
      <c r="I230" s="39"/>
      <c r="J230" s="39"/>
      <c r="K230" s="39"/>
    </row>
    <row r="231" spans="1:11" ht="15.75" hidden="1" customHeight="1" x14ac:dyDescent="0.25">
      <c r="A231" s="1"/>
      <c r="B231" s="7"/>
      <c r="C231" s="7"/>
      <c r="D231" s="7"/>
      <c r="E231" s="39"/>
      <c r="F231" s="11"/>
      <c r="G231" s="39"/>
      <c r="H231" s="39"/>
      <c r="I231" s="39"/>
      <c r="J231" s="39"/>
      <c r="K231" s="39"/>
    </row>
    <row r="232" spans="1:11" ht="15.75" hidden="1" customHeight="1" x14ac:dyDescent="0.25">
      <c r="A232" s="1"/>
      <c r="B232" s="7"/>
      <c r="C232" s="7"/>
      <c r="D232" s="7"/>
      <c r="E232" s="39"/>
      <c r="F232" s="11"/>
      <c r="G232" s="39"/>
      <c r="H232" s="39"/>
      <c r="I232" s="39"/>
      <c r="J232" s="39"/>
      <c r="K232" s="39"/>
    </row>
    <row r="233" spans="1:11" ht="15.75" hidden="1" customHeight="1" x14ac:dyDescent="0.25">
      <c r="A233" s="1"/>
      <c r="B233" s="7"/>
      <c r="C233" s="7"/>
      <c r="D233" s="7"/>
      <c r="E233" s="39"/>
      <c r="F233" s="11"/>
      <c r="G233" s="39"/>
      <c r="H233" s="39"/>
      <c r="I233" s="39"/>
      <c r="J233" s="39"/>
      <c r="K233" s="39"/>
    </row>
    <row r="234" spans="1:11" ht="15.75" hidden="1" customHeight="1" x14ac:dyDescent="0.25">
      <c r="A234" s="1"/>
      <c r="B234" s="7"/>
      <c r="C234" s="7"/>
      <c r="D234" s="7"/>
      <c r="E234" s="39"/>
      <c r="F234" s="11"/>
      <c r="G234" s="39"/>
      <c r="H234" s="39"/>
      <c r="I234" s="39"/>
      <c r="J234" s="39"/>
      <c r="K234" s="39"/>
    </row>
    <row r="235" spans="1:11" ht="15.75" hidden="1" customHeight="1" x14ac:dyDescent="0.25">
      <c r="A235" s="1"/>
      <c r="B235" s="7"/>
      <c r="C235" s="7"/>
      <c r="D235" s="7"/>
      <c r="E235" s="39"/>
      <c r="F235" s="11"/>
      <c r="G235" s="39"/>
      <c r="H235" s="39"/>
      <c r="I235" s="39"/>
      <c r="J235" s="39"/>
      <c r="K235" s="39"/>
    </row>
    <row r="236" spans="1:11" ht="15.75" hidden="1" customHeight="1" x14ac:dyDescent="0.25">
      <c r="A236" s="1"/>
      <c r="B236" s="7"/>
      <c r="C236" s="7"/>
      <c r="D236" s="7"/>
      <c r="E236" s="39"/>
      <c r="F236" s="11"/>
      <c r="G236" s="39"/>
      <c r="H236" s="39"/>
      <c r="I236" s="39"/>
      <c r="J236" s="39"/>
      <c r="K236" s="39"/>
    </row>
    <row r="237" spans="1:11" ht="15.75" hidden="1" customHeight="1" x14ac:dyDescent="0.25">
      <c r="A237" s="1"/>
      <c r="B237" s="7"/>
      <c r="C237" s="7"/>
      <c r="D237" s="7"/>
      <c r="E237" s="39"/>
      <c r="F237" s="11"/>
      <c r="G237" s="39"/>
      <c r="H237" s="39"/>
      <c r="I237" s="39"/>
      <c r="J237" s="39"/>
      <c r="K237" s="39"/>
    </row>
    <row r="238" spans="1:11" ht="15.75" customHeight="1" x14ac:dyDescent="0.25">
      <c r="A238" s="1" t="s">
        <v>3569</v>
      </c>
      <c r="B238" s="7" t="s">
        <v>146</v>
      </c>
      <c r="C238" s="7" t="s">
        <v>2335</v>
      </c>
      <c r="D238" s="7" t="s">
        <v>109</v>
      </c>
      <c r="E238" s="39">
        <v>2</v>
      </c>
      <c r="F238" s="11">
        <v>22000</v>
      </c>
      <c r="G238" s="39">
        <v>0</v>
      </c>
      <c r="H238" s="39">
        <f>350/9200</f>
        <v>3.8043478260869568E-2</v>
      </c>
      <c r="I238" s="39" t="s">
        <v>2493</v>
      </c>
      <c r="J238" s="39"/>
      <c r="K238" s="39"/>
    </row>
    <row r="239" spans="1:11" ht="15.75" customHeight="1" x14ac:dyDescent="0.25">
      <c r="A239" s="1" t="s">
        <v>3569</v>
      </c>
      <c r="B239" s="7" t="s">
        <v>161</v>
      </c>
      <c r="C239" s="7" t="s">
        <v>2335</v>
      </c>
      <c r="D239" s="7" t="s">
        <v>109</v>
      </c>
      <c r="E239" s="39">
        <v>2</v>
      </c>
      <c r="F239" s="11">
        <v>22000</v>
      </c>
      <c r="G239" s="39">
        <v>0</v>
      </c>
      <c r="H239" s="39">
        <f>750/19100</f>
        <v>3.9267015706806283E-2</v>
      </c>
      <c r="I239" s="39" t="s">
        <v>2493</v>
      </c>
      <c r="J239" s="39"/>
      <c r="K239" s="39"/>
    </row>
    <row r="240" spans="1:11" ht="15.75" customHeight="1" x14ac:dyDescent="0.25">
      <c r="A240" s="1" t="s">
        <v>3569</v>
      </c>
      <c r="B240" s="7" t="s">
        <v>283</v>
      </c>
      <c r="C240" s="7" t="s">
        <v>2335</v>
      </c>
      <c r="D240" s="7" t="s">
        <v>109</v>
      </c>
      <c r="E240" s="39">
        <v>2</v>
      </c>
      <c r="F240" s="11">
        <v>22000</v>
      </c>
      <c r="G240" s="39">
        <v>0</v>
      </c>
      <c r="H240" s="39">
        <f t="shared" ref="H240:H241" si="0">330/7700</f>
        <v>4.2857142857142858E-2</v>
      </c>
      <c r="I240" s="39" t="s">
        <v>2493</v>
      </c>
      <c r="J240" s="39"/>
      <c r="K240" s="39"/>
    </row>
    <row r="241" spans="1:11" ht="15.75" customHeight="1" x14ac:dyDescent="0.25">
      <c r="A241" s="1" t="s">
        <v>3569</v>
      </c>
      <c r="B241" s="7" t="s">
        <v>290</v>
      </c>
      <c r="C241" s="7" t="s">
        <v>2335</v>
      </c>
      <c r="D241" s="7" t="s">
        <v>109</v>
      </c>
      <c r="E241" s="39">
        <v>2</v>
      </c>
      <c r="F241" s="11">
        <v>22000</v>
      </c>
      <c r="G241" s="39">
        <v>0</v>
      </c>
      <c r="H241" s="39">
        <f t="shared" si="0"/>
        <v>4.2857142857142858E-2</v>
      </c>
      <c r="I241" s="39" t="s">
        <v>2493</v>
      </c>
      <c r="J241" s="39"/>
      <c r="K241" s="39"/>
    </row>
    <row r="242" spans="1:11" ht="15.75" customHeight="1" x14ac:dyDescent="0.25">
      <c r="A242" s="1" t="s">
        <v>3569</v>
      </c>
      <c r="B242" s="7" t="s">
        <v>202</v>
      </c>
      <c r="C242" s="7" t="s">
        <v>2335</v>
      </c>
      <c r="D242" s="7" t="s">
        <v>109</v>
      </c>
      <c r="E242" s="39">
        <v>2</v>
      </c>
      <c r="F242" s="11">
        <v>22000</v>
      </c>
      <c r="G242" s="39">
        <v>0</v>
      </c>
      <c r="H242" s="39">
        <f>350/9200</f>
        <v>3.8043478260869568E-2</v>
      </c>
      <c r="I242" s="39" t="s">
        <v>2493</v>
      </c>
      <c r="J242" s="39"/>
      <c r="K242" s="39"/>
    </row>
    <row r="243" spans="1:11" ht="15.75" customHeight="1" x14ac:dyDescent="0.25">
      <c r="A243" s="1" t="s">
        <v>3569</v>
      </c>
      <c r="B243" s="7" t="s">
        <v>191</v>
      </c>
      <c r="C243" s="7" t="s">
        <v>2335</v>
      </c>
      <c r="D243" s="7" t="s">
        <v>109</v>
      </c>
      <c r="E243" s="39">
        <v>2</v>
      </c>
      <c r="F243" s="11">
        <v>22000</v>
      </c>
      <c r="G243" s="39">
        <v>0</v>
      </c>
      <c r="H243" s="39">
        <f>1000/27000</f>
        <v>3.7037037037037035E-2</v>
      </c>
      <c r="I243" s="39" t="s">
        <v>2493</v>
      </c>
      <c r="J243" s="39"/>
      <c r="K243" s="39"/>
    </row>
    <row r="244" spans="1:11" ht="15.75" hidden="1" customHeight="1" x14ac:dyDescent="0.25">
      <c r="A244" s="1"/>
      <c r="B244" s="7"/>
      <c r="C244" s="7"/>
      <c r="D244" s="7"/>
      <c r="E244" s="39"/>
      <c r="F244" s="11"/>
      <c r="G244" s="39"/>
      <c r="H244" s="39"/>
      <c r="I244" s="39"/>
      <c r="J244" s="39"/>
      <c r="K244" s="39"/>
    </row>
    <row r="245" spans="1:11" ht="15.75" hidden="1" customHeight="1" x14ac:dyDescent="0.25">
      <c r="A245" s="1"/>
      <c r="B245" s="7"/>
      <c r="C245" s="7"/>
      <c r="D245" s="7"/>
      <c r="E245" s="39"/>
      <c r="F245" s="11"/>
      <c r="G245" s="39"/>
      <c r="H245" s="39"/>
      <c r="I245" s="39"/>
      <c r="J245" s="39"/>
      <c r="K245" s="39"/>
    </row>
    <row r="246" spans="1:11" ht="15.75" hidden="1" customHeight="1" x14ac:dyDescent="0.25">
      <c r="A246" s="1"/>
      <c r="B246" s="7"/>
      <c r="C246" s="7"/>
      <c r="D246" s="7"/>
      <c r="E246" s="39"/>
      <c r="F246" s="11"/>
      <c r="G246" s="39"/>
      <c r="H246" s="39"/>
      <c r="I246" s="39"/>
      <c r="J246" s="39"/>
      <c r="K246" s="39"/>
    </row>
    <row r="247" spans="1:11" ht="15.75" hidden="1" customHeight="1" x14ac:dyDescent="0.25">
      <c r="A247" s="1"/>
      <c r="B247" s="7"/>
      <c r="C247" s="7"/>
      <c r="D247" s="7"/>
      <c r="E247" s="39"/>
      <c r="F247" s="11"/>
      <c r="G247" s="39"/>
      <c r="H247" s="39"/>
      <c r="I247" s="39"/>
      <c r="J247" s="39"/>
      <c r="K247" s="39"/>
    </row>
    <row r="248" spans="1:11" ht="15.75" hidden="1" customHeight="1" x14ac:dyDescent="0.25">
      <c r="A248" s="1"/>
      <c r="B248" s="7"/>
      <c r="C248" s="7"/>
      <c r="D248" s="7"/>
      <c r="E248" s="39"/>
      <c r="F248" s="11"/>
      <c r="G248" s="39"/>
      <c r="H248" s="39"/>
      <c r="I248" s="39"/>
      <c r="J248" s="39"/>
      <c r="K248" s="39"/>
    </row>
    <row r="249" spans="1:11" ht="15.75" hidden="1" customHeight="1" x14ac:dyDescent="0.25">
      <c r="A249" s="1"/>
      <c r="B249" s="7"/>
      <c r="C249" s="7"/>
      <c r="D249" s="7"/>
      <c r="E249" s="39"/>
      <c r="F249" s="11"/>
      <c r="G249" s="39"/>
      <c r="H249" s="39"/>
      <c r="I249" s="39"/>
      <c r="J249" s="39"/>
      <c r="K249" s="39"/>
    </row>
    <row r="250" spans="1:11" ht="15.75" hidden="1" customHeight="1" x14ac:dyDescent="0.25">
      <c r="A250" s="1"/>
      <c r="B250" s="7"/>
      <c r="C250" s="7"/>
      <c r="D250" s="7"/>
      <c r="E250" s="39"/>
      <c r="F250" s="11"/>
      <c r="G250" s="39"/>
      <c r="H250" s="39"/>
      <c r="I250" s="39"/>
      <c r="J250" s="39"/>
      <c r="K250" s="39"/>
    </row>
    <row r="251" spans="1:11" ht="15.75" hidden="1" customHeight="1" x14ac:dyDescent="0.25">
      <c r="A251" s="1"/>
      <c r="B251" s="7"/>
      <c r="C251" s="7"/>
      <c r="D251" s="7"/>
      <c r="E251" s="39"/>
      <c r="F251" s="11"/>
      <c r="G251" s="39"/>
      <c r="H251" s="39"/>
      <c r="I251" s="39"/>
      <c r="J251" s="39"/>
      <c r="K251" s="39"/>
    </row>
    <row r="252" spans="1:11" ht="15.75" hidden="1" customHeight="1" x14ac:dyDescent="0.25">
      <c r="A252" s="1"/>
      <c r="B252" s="7"/>
      <c r="C252" s="7"/>
      <c r="D252" s="7"/>
      <c r="E252" s="39"/>
      <c r="F252" s="11"/>
      <c r="G252" s="39"/>
      <c r="H252" s="39"/>
      <c r="I252" s="39"/>
      <c r="J252" s="39"/>
      <c r="K252" s="39"/>
    </row>
    <row r="253" spans="1:11" ht="15.75" hidden="1" customHeight="1" x14ac:dyDescent="0.25">
      <c r="A253" s="1"/>
      <c r="B253" s="7"/>
      <c r="C253" s="7"/>
      <c r="D253" s="7"/>
      <c r="E253" s="39"/>
      <c r="F253" s="11"/>
      <c r="G253" s="39"/>
      <c r="H253" s="39"/>
      <c r="I253" s="39"/>
      <c r="J253" s="39"/>
      <c r="K253" s="39"/>
    </row>
    <row r="254" spans="1:11" ht="15.75" hidden="1" customHeight="1" x14ac:dyDescent="0.25">
      <c r="A254" s="1"/>
      <c r="B254" s="7"/>
      <c r="C254" s="7"/>
      <c r="D254" s="7"/>
      <c r="E254" s="39"/>
      <c r="F254" s="11"/>
      <c r="G254" s="39"/>
      <c r="H254" s="39"/>
      <c r="I254" s="39"/>
      <c r="J254" s="39"/>
      <c r="K254" s="39"/>
    </row>
    <row r="255" spans="1:11" ht="15.75" hidden="1" customHeight="1" x14ac:dyDescent="0.25">
      <c r="A255" s="1"/>
      <c r="B255" s="7"/>
      <c r="C255" s="7"/>
      <c r="D255" s="7"/>
      <c r="E255" s="39"/>
      <c r="F255" s="11"/>
      <c r="G255" s="39"/>
      <c r="H255" s="39"/>
      <c r="I255" s="39"/>
      <c r="J255" s="39"/>
      <c r="K255" s="39"/>
    </row>
    <row r="256" spans="1:11" ht="15.75" hidden="1" customHeight="1" x14ac:dyDescent="0.25">
      <c r="A256" s="1"/>
      <c r="B256" s="7"/>
      <c r="C256" s="7"/>
      <c r="D256" s="7"/>
      <c r="E256" s="39"/>
      <c r="F256" s="11"/>
      <c r="G256" s="39"/>
      <c r="H256" s="39"/>
      <c r="I256" s="39"/>
      <c r="J256" s="39"/>
      <c r="K256" s="39"/>
    </row>
    <row r="257" spans="1:11" ht="15.75" hidden="1" customHeight="1" x14ac:dyDescent="0.25">
      <c r="A257" s="1"/>
      <c r="B257" s="7"/>
      <c r="C257" s="7"/>
      <c r="D257" s="7"/>
      <c r="E257" s="39"/>
      <c r="F257" s="11"/>
      <c r="G257" s="39"/>
      <c r="H257" s="39"/>
      <c r="I257" s="39"/>
      <c r="J257" s="39"/>
      <c r="K257" s="39"/>
    </row>
    <row r="258" spans="1:11" ht="15.75" hidden="1" customHeight="1" x14ac:dyDescent="0.25">
      <c r="A258" s="1"/>
      <c r="B258" s="7"/>
      <c r="C258" s="7"/>
      <c r="D258" s="7"/>
      <c r="E258" s="39"/>
      <c r="F258" s="11"/>
      <c r="G258" s="39"/>
      <c r="H258" s="39"/>
      <c r="I258" s="39"/>
      <c r="J258" s="39"/>
      <c r="K258" s="39"/>
    </row>
    <row r="259" spans="1:11" ht="15.75" hidden="1" customHeight="1" x14ac:dyDescent="0.25">
      <c r="A259" s="1"/>
      <c r="B259" s="7"/>
      <c r="C259" s="7"/>
      <c r="D259" s="7"/>
      <c r="E259" s="39"/>
      <c r="F259" s="11"/>
      <c r="G259" s="39"/>
      <c r="H259" s="39"/>
      <c r="I259" s="39"/>
      <c r="J259" s="39"/>
      <c r="K259" s="39"/>
    </row>
    <row r="260" spans="1:11" ht="15.75" hidden="1" customHeight="1" x14ac:dyDescent="0.25">
      <c r="A260" s="1"/>
      <c r="B260" s="7"/>
      <c r="C260" s="7"/>
      <c r="D260" s="7"/>
      <c r="E260" s="39"/>
      <c r="F260" s="11"/>
      <c r="G260" s="39"/>
      <c r="H260" s="39"/>
      <c r="I260" s="39"/>
      <c r="J260" s="39"/>
      <c r="K260" s="39"/>
    </row>
    <row r="261" spans="1:11" ht="15.75" hidden="1" customHeight="1" x14ac:dyDescent="0.25">
      <c r="A261" s="1"/>
      <c r="B261" s="7"/>
      <c r="C261" s="7"/>
      <c r="D261" s="7"/>
      <c r="E261" s="39"/>
      <c r="F261" s="11"/>
      <c r="G261" s="39"/>
      <c r="H261" s="39"/>
      <c r="I261" s="39"/>
      <c r="J261" s="39"/>
      <c r="K261" s="39"/>
    </row>
    <row r="262" spans="1:11" ht="15.75" hidden="1" customHeight="1" x14ac:dyDescent="0.25">
      <c r="A262" s="1"/>
      <c r="B262" s="7"/>
      <c r="C262" s="7"/>
      <c r="D262" s="7"/>
      <c r="E262" s="39"/>
      <c r="F262" s="11"/>
      <c r="G262" s="39"/>
      <c r="H262" s="39"/>
      <c r="I262" s="39"/>
      <c r="J262" s="39"/>
      <c r="K262" s="39"/>
    </row>
    <row r="263" spans="1:11" ht="15.75" hidden="1" customHeight="1" x14ac:dyDescent="0.25">
      <c r="A263" s="1"/>
      <c r="B263" s="7"/>
      <c r="C263" s="7"/>
      <c r="D263" s="7"/>
      <c r="E263" s="39"/>
      <c r="F263" s="11"/>
      <c r="G263" s="39"/>
      <c r="H263" s="39"/>
      <c r="I263" s="39"/>
      <c r="J263" s="39"/>
      <c r="K263" s="39"/>
    </row>
    <row r="264" spans="1:11" ht="15.75" hidden="1" customHeight="1" x14ac:dyDescent="0.25">
      <c r="A264" s="1"/>
      <c r="B264" s="7"/>
      <c r="C264" s="7"/>
      <c r="D264" s="7"/>
      <c r="E264" s="39"/>
      <c r="F264" s="11"/>
      <c r="G264" s="39"/>
      <c r="H264" s="39"/>
      <c r="I264" s="39"/>
      <c r="J264" s="39"/>
      <c r="K264" s="39"/>
    </row>
    <row r="265" spans="1:11" ht="15.75" hidden="1" customHeight="1" x14ac:dyDescent="0.25">
      <c r="A265" s="1"/>
      <c r="B265" s="7"/>
      <c r="C265" s="7"/>
      <c r="D265" s="7"/>
      <c r="E265" s="39"/>
      <c r="F265" s="11"/>
      <c r="G265" s="39"/>
      <c r="H265" s="39"/>
      <c r="I265" s="39"/>
      <c r="J265" s="39"/>
      <c r="K265" s="39"/>
    </row>
    <row r="266" spans="1:11" ht="15.75" hidden="1" customHeight="1" x14ac:dyDescent="0.25">
      <c r="A266" s="1"/>
      <c r="B266" s="7"/>
      <c r="C266" s="7"/>
      <c r="D266" s="7"/>
      <c r="E266" s="39"/>
      <c r="F266" s="11"/>
      <c r="G266" s="39"/>
      <c r="H266" s="39"/>
      <c r="I266" s="39"/>
      <c r="J266" s="39"/>
      <c r="K266" s="39"/>
    </row>
    <row r="267" spans="1:11" ht="15.75" hidden="1" customHeight="1" x14ac:dyDescent="0.25">
      <c r="A267" s="1"/>
      <c r="B267" s="7"/>
      <c r="C267" s="7"/>
      <c r="D267" s="7"/>
      <c r="E267" s="39"/>
      <c r="F267" s="11"/>
      <c r="G267" s="39"/>
      <c r="H267" s="39"/>
      <c r="I267" s="39"/>
      <c r="J267" s="39"/>
      <c r="K267" s="39"/>
    </row>
    <row r="268" spans="1:11" ht="15.75" hidden="1" customHeight="1" x14ac:dyDescent="0.25">
      <c r="A268" s="1"/>
      <c r="B268" s="7"/>
      <c r="C268" s="7"/>
      <c r="D268" s="7"/>
      <c r="E268" s="39"/>
      <c r="F268" s="11"/>
      <c r="G268" s="39"/>
      <c r="H268" s="39"/>
      <c r="I268" s="39"/>
      <c r="J268" s="39"/>
      <c r="K268" s="39"/>
    </row>
    <row r="269" spans="1:11" ht="15.75" hidden="1" customHeight="1" x14ac:dyDescent="0.25">
      <c r="A269" s="1"/>
      <c r="B269" s="7"/>
      <c r="C269" s="7"/>
      <c r="D269" s="7"/>
      <c r="E269" s="39"/>
      <c r="F269" s="11"/>
      <c r="G269" s="39"/>
      <c r="H269" s="39"/>
      <c r="I269" s="39"/>
      <c r="J269" s="39"/>
      <c r="K269" s="39"/>
    </row>
    <row r="270" spans="1:11" ht="15.75" hidden="1" customHeight="1" x14ac:dyDescent="0.25">
      <c r="A270" s="1"/>
      <c r="B270" s="7"/>
      <c r="C270" s="7"/>
      <c r="D270" s="7"/>
      <c r="E270" s="39"/>
      <c r="F270" s="11"/>
      <c r="G270" s="39"/>
      <c r="H270" s="39"/>
      <c r="I270" s="39"/>
      <c r="J270" s="39"/>
      <c r="K270" s="39"/>
    </row>
    <row r="271" spans="1:11" ht="15.75" hidden="1" customHeight="1" x14ac:dyDescent="0.25">
      <c r="A271" s="1"/>
      <c r="B271" s="7"/>
      <c r="C271" s="7"/>
      <c r="D271" s="7"/>
      <c r="E271" s="39"/>
      <c r="F271" s="11"/>
      <c r="G271" s="39"/>
      <c r="H271" s="39"/>
      <c r="I271" s="39"/>
      <c r="J271" s="39"/>
      <c r="K271" s="39"/>
    </row>
    <row r="272" spans="1:11" ht="15.75" hidden="1" customHeight="1" x14ac:dyDescent="0.25">
      <c r="A272" s="1"/>
      <c r="B272" s="7"/>
      <c r="C272" s="7"/>
      <c r="D272" s="7"/>
      <c r="E272" s="39"/>
      <c r="F272" s="11"/>
      <c r="G272" s="39"/>
      <c r="H272" s="39"/>
      <c r="I272" s="39"/>
      <c r="J272" s="39"/>
      <c r="K272" s="39"/>
    </row>
    <row r="273" spans="1:11" ht="15.75" hidden="1" customHeight="1" x14ac:dyDescent="0.25">
      <c r="A273" s="1"/>
      <c r="B273" s="7"/>
      <c r="C273" s="7"/>
      <c r="D273" s="7"/>
      <c r="E273" s="39"/>
      <c r="F273" s="11"/>
      <c r="G273" s="39"/>
      <c r="H273" s="39"/>
      <c r="I273" s="39"/>
      <c r="J273" s="39"/>
      <c r="K273" s="39"/>
    </row>
    <row r="274" spans="1:11" ht="15.75" hidden="1" customHeight="1" x14ac:dyDescent="0.25">
      <c r="A274" s="1"/>
      <c r="B274" s="7"/>
      <c r="C274" s="7"/>
      <c r="D274" s="7"/>
      <c r="E274" s="39"/>
      <c r="F274" s="11"/>
      <c r="G274" s="39"/>
      <c r="H274" s="39"/>
      <c r="I274" s="39"/>
      <c r="J274" s="39"/>
      <c r="K274" s="39"/>
    </row>
    <row r="275" spans="1:11" ht="15.75" hidden="1" customHeight="1" x14ac:dyDescent="0.25">
      <c r="A275" s="1"/>
      <c r="B275" s="7"/>
      <c r="C275" s="7"/>
      <c r="D275" s="7"/>
      <c r="E275" s="39"/>
      <c r="F275" s="11"/>
      <c r="G275" s="39"/>
      <c r="H275" s="39"/>
      <c r="I275" s="39"/>
      <c r="J275" s="39"/>
      <c r="K275" s="39"/>
    </row>
    <row r="276" spans="1:11" ht="15.75" hidden="1" customHeight="1" x14ac:dyDescent="0.25">
      <c r="A276" s="1"/>
      <c r="B276" s="7"/>
      <c r="C276" s="7"/>
      <c r="D276" s="7"/>
      <c r="E276" s="39"/>
      <c r="F276" s="11"/>
      <c r="G276" s="39"/>
      <c r="H276" s="39"/>
      <c r="I276" s="39"/>
      <c r="J276" s="39"/>
      <c r="K276" s="39"/>
    </row>
    <row r="277" spans="1:11" ht="15.75" hidden="1" customHeight="1" x14ac:dyDescent="0.25">
      <c r="A277" s="1"/>
      <c r="B277" s="7"/>
      <c r="C277" s="7"/>
      <c r="D277" s="7"/>
      <c r="E277" s="39"/>
      <c r="F277" s="11"/>
      <c r="G277" s="39"/>
      <c r="H277" s="39"/>
      <c r="I277" s="39"/>
      <c r="J277" s="39"/>
      <c r="K277" s="39"/>
    </row>
    <row r="278" spans="1:11" ht="15.75" hidden="1" customHeight="1" x14ac:dyDescent="0.25">
      <c r="A278" s="1"/>
      <c r="B278" s="7"/>
      <c r="C278" s="7"/>
      <c r="D278" s="7"/>
      <c r="E278" s="39"/>
      <c r="F278" s="11"/>
      <c r="G278" s="39"/>
      <c r="H278" s="39"/>
      <c r="I278" s="39"/>
      <c r="J278" s="39"/>
      <c r="K278" s="39"/>
    </row>
    <row r="279" spans="1:11" ht="15.75" hidden="1" customHeight="1" x14ac:dyDescent="0.25">
      <c r="A279" s="1"/>
      <c r="B279" s="7"/>
      <c r="C279" s="7"/>
      <c r="D279" s="7"/>
      <c r="E279" s="39"/>
      <c r="F279" s="11"/>
      <c r="G279" s="39"/>
      <c r="H279" s="39"/>
      <c r="I279" s="39"/>
      <c r="J279" s="39"/>
      <c r="K279" s="39"/>
    </row>
    <row r="280" spans="1:11" ht="15.75" hidden="1" customHeight="1" x14ac:dyDescent="0.25">
      <c r="A280" s="1"/>
      <c r="B280" s="7"/>
      <c r="C280" s="7"/>
      <c r="D280" s="7"/>
      <c r="E280" s="39"/>
      <c r="F280" s="11"/>
      <c r="G280" s="39"/>
      <c r="H280" s="39"/>
      <c r="I280" s="39"/>
      <c r="J280" s="39"/>
      <c r="K280" s="39"/>
    </row>
    <row r="281" spans="1:11" ht="15.75" hidden="1" customHeight="1" x14ac:dyDescent="0.25">
      <c r="A281" s="1"/>
      <c r="B281" s="7"/>
      <c r="C281" s="7"/>
      <c r="D281" s="7"/>
      <c r="E281" s="39"/>
      <c r="F281" s="11"/>
      <c r="G281" s="39"/>
      <c r="H281" s="39"/>
      <c r="I281" s="39"/>
      <c r="J281" s="39"/>
      <c r="K281" s="39"/>
    </row>
    <row r="282" spans="1:11" ht="15.75" hidden="1" customHeight="1" x14ac:dyDescent="0.25">
      <c r="A282" s="1"/>
      <c r="B282" s="7"/>
      <c r="C282" s="7"/>
      <c r="D282" s="7"/>
      <c r="E282" s="39"/>
      <c r="F282" s="11"/>
      <c r="G282" s="39"/>
      <c r="H282" s="39"/>
      <c r="I282" s="39"/>
      <c r="J282" s="39"/>
      <c r="K282" s="39"/>
    </row>
    <row r="283" spans="1:11" ht="15.75" hidden="1" customHeight="1" x14ac:dyDescent="0.25">
      <c r="A283" s="1"/>
      <c r="B283" s="7"/>
      <c r="C283" s="7"/>
      <c r="D283" s="7"/>
      <c r="E283" s="39"/>
      <c r="F283" s="11"/>
      <c r="G283" s="39"/>
      <c r="H283" s="39"/>
      <c r="I283" s="39"/>
      <c r="J283" s="39"/>
      <c r="K283" s="39"/>
    </row>
    <row r="284" spans="1:11" ht="15.75" hidden="1" customHeight="1" x14ac:dyDescent="0.25">
      <c r="A284" s="1"/>
      <c r="B284" s="7"/>
      <c r="C284" s="7"/>
      <c r="D284" s="7"/>
      <c r="E284" s="39"/>
      <c r="F284" s="11"/>
      <c r="G284" s="39"/>
      <c r="H284" s="39"/>
      <c r="I284" s="39"/>
      <c r="J284" s="39"/>
      <c r="K284" s="39"/>
    </row>
    <row r="285" spans="1:11" ht="15.75" hidden="1" customHeight="1" x14ac:dyDescent="0.25">
      <c r="A285" s="1"/>
      <c r="B285" s="7"/>
      <c r="C285" s="7"/>
      <c r="D285" s="7"/>
      <c r="E285" s="39"/>
      <c r="F285" s="11"/>
      <c r="G285" s="39"/>
      <c r="H285" s="39"/>
      <c r="I285" s="39"/>
      <c r="J285" s="39"/>
      <c r="K285" s="39"/>
    </row>
    <row r="286" spans="1:11" ht="15.75" hidden="1" customHeight="1" x14ac:dyDescent="0.25">
      <c r="A286" s="1"/>
      <c r="B286" s="7"/>
      <c r="C286" s="7"/>
      <c r="D286" s="7"/>
      <c r="E286" s="39"/>
      <c r="F286" s="11"/>
      <c r="G286" s="39"/>
      <c r="H286" s="39"/>
      <c r="I286" s="39"/>
      <c r="J286" s="39"/>
      <c r="K286" s="39"/>
    </row>
    <row r="287" spans="1:11" ht="15.75" hidden="1" customHeight="1" x14ac:dyDescent="0.25">
      <c r="A287" s="1"/>
      <c r="B287" s="7"/>
      <c r="C287" s="7"/>
      <c r="D287" s="7"/>
      <c r="E287" s="39"/>
      <c r="F287" s="11"/>
      <c r="G287" s="39"/>
      <c r="H287" s="39"/>
      <c r="I287" s="39"/>
      <c r="J287" s="39"/>
      <c r="K287" s="39"/>
    </row>
    <row r="288" spans="1:11" ht="15.75" hidden="1" customHeight="1" x14ac:dyDescent="0.25">
      <c r="A288" s="1"/>
      <c r="B288" s="7"/>
      <c r="C288" s="7"/>
      <c r="D288" s="7"/>
      <c r="E288" s="39"/>
      <c r="F288" s="11"/>
      <c r="G288" s="39"/>
      <c r="H288" s="39"/>
      <c r="I288" s="39"/>
      <c r="J288" s="39"/>
      <c r="K288" s="39"/>
    </row>
    <row r="289" spans="1:11" ht="15.75" hidden="1" customHeight="1" x14ac:dyDescent="0.25">
      <c r="A289" s="1"/>
      <c r="B289" s="7"/>
      <c r="C289" s="7"/>
      <c r="D289" s="7"/>
      <c r="E289" s="39"/>
      <c r="F289" s="11"/>
      <c r="G289" s="39"/>
      <c r="H289" s="39"/>
      <c r="I289" s="39"/>
      <c r="J289" s="39"/>
      <c r="K289" s="39"/>
    </row>
    <row r="290" spans="1:11" ht="15.75" hidden="1" customHeight="1" x14ac:dyDescent="0.25">
      <c r="A290" s="1"/>
      <c r="B290" s="7"/>
      <c r="C290" s="7"/>
      <c r="D290" s="7"/>
      <c r="E290" s="39"/>
      <c r="F290" s="11"/>
      <c r="G290" s="39"/>
      <c r="H290" s="39"/>
      <c r="I290" s="39"/>
      <c r="J290" s="39"/>
      <c r="K290" s="39"/>
    </row>
    <row r="291" spans="1:11" ht="15.75" hidden="1" customHeight="1" x14ac:dyDescent="0.25">
      <c r="A291" s="1"/>
      <c r="B291" s="7"/>
      <c r="C291" s="7"/>
      <c r="D291" s="7"/>
      <c r="E291" s="39"/>
      <c r="F291" s="11"/>
      <c r="G291" s="39"/>
      <c r="H291" s="39"/>
      <c r="I291" s="39"/>
      <c r="J291" s="39"/>
      <c r="K291" s="39"/>
    </row>
    <row r="292" spans="1:11" ht="15.75" hidden="1" customHeight="1" x14ac:dyDescent="0.25">
      <c r="A292" s="1"/>
      <c r="B292" s="7"/>
      <c r="C292" s="7"/>
      <c r="D292" s="7"/>
      <c r="E292" s="39"/>
      <c r="F292" s="11"/>
      <c r="G292" s="39"/>
      <c r="H292" s="39"/>
      <c r="I292" s="39"/>
      <c r="J292" s="39"/>
      <c r="K292" s="39"/>
    </row>
    <row r="293" spans="1:11" ht="15.75" hidden="1" customHeight="1" x14ac:dyDescent="0.25">
      <c r="A293" s="1"/>
      <c r="B293" s="7"/>
      <c r="C293" s="7"/>
      <c r="D293" s="7"/>
      <c r="E293" s="39"/>
      <c r="F293" s="11"/>
      <c r="G293" s="39"/>
      <c r="H293" s="39"/>
      <c r="I293" s="39"/>
      <c r="J293" s="39"/>
      <c r="K293" s="39"/>
    </row>
    <row r="294" spans="1:11" ht="15.75" hidden="1" customHeight="1" x14ac:dyDescent="0.25">
      <c r="A294" s="1"/>
      <c r="B294" s="7"/>
      <c r="C294" s="7"/>
      <c r="D294" s="7"/>
      <c r="E294" s="39"/>
      <c r="F294" s="11"/>
      <c r="G294" s="39"/>
      <c r="H294" s="39"/>
      <c r="I294" s="39"/>
      <c r="J294" s="39"/>
      <c r="K294" s="39"/>
    </row>
    <row r="295" spans="1:11" ht="15.75" hidden="1" customHeight="1" x14ac:dyDescent="0.25">
      <c r="A295" s="1"/>
      <c r="B295" s="7"/>
      <c r="C295" s="7"/>
      <c r="D295" s="7"/>
      <c r="E295" s="39"/>
      <c r="F295" s="11"/>
      <c r="G295" s="39"/>
      <c r="H295" s="39"/>
      <c r="I295" s="39"/>
      <c r="J295" s="39"/>
      <c r="K295" s="39"/>
    </row>
    <row r="296" spans="1:11" ht="15.75" hidden="1" customHeight="1" x14ac:dyDescent="0.25">
      <c r="A296" s="1"/>
      <c r="B296" s="7"/>
      <c r="C296" s="7"/>
      <c r="D296" s="7"/>
      <c r="E296" s="39"/>
      <c r="F296" s="11"/>
      <c r="G296" s="39"/>
      <c r="H296" s="39"/>
      <c r="I296" s="39"/>
      <c r="J296" s="39"/>
      <c r="K296" s="39"/>
    </row>
    <row r="297" spans="1:11" ht="15.75" hidden="1" customHeight="1" x14ac:dyDescent="0.25">
      <c r="A297" s="1"/>
      <c r="B297" s="7"/>
      <c r="C297" s="7"/>
      <c r="D297" s="7"/>
      <c r="E297" s="39"/>
      <c r="F297" s="11"/>
      <c r="G297" s="39"/>
      <c r="H297" s="39"/>
      <c r="I297" s="39"/>
      <c r="J297" s="39"/>
      <c r="K297" s="39"/>
    </row>
    <row r="298" spans="1:11" ht="15.75" hidden="1" customHeight="1" x14ac:dyDescent="0.25">
      <c r="A298" s="1"/>
      <c r="B298" s="7"/>
      <c r="C298" s="7"/>
      <c r="D298" s="7"/>
      <c r="E298" s="39"/>
      <c r="F298" s="11"/>
      <c r="G298" s="39"/>
      <c r="H298" s="39"/>
      <c r="I298" s="39"/>
      <c r="J298" s="39"/>
      <c r="K298" s="39"/>
    </row>
    <row r="299" spans="1:11" ht="15.75" hidden="1" customHeight="1" x14ac:dyDescent="0.25">
      <c r="A299" s="1"/>
      <c r="B299" s="7"/>
      <c r="C299" s="7"/>
      <c r="D299" s="7"/>
      <c r="E299" s="39"/>
      <c r="F299" s="11"/>
      <c r="G299" s="39"/>
      <c r="H299" s="39"/>
      <c r="I299" s="39"/>
      <c r="J299" s="39"/>
      <c r="K299" s="39"/>
    </row>
    <row r="300" spans="1:11" ht="15.75" hidden="1" customHeight="1" x14ac:dyDescent="0.25">
      <c r="A300" s="1"/>
      <c r="B300" s="7"/>
      <c r="C300" s="7"/>
      <c r="D300" s="7"/>
      <c r="E300" s="39"/>
      <c r="F300" s="11"/>
      <c r="G300" s="39"/>
      <c r="H300" s="39"/>
      <c r="I300" s="39"/>
      <c r="J300" s="39"/>
      <c r="K300" s="39"/>
    </row>
    <row r="301" spans="1:11" ht="15.75" hidden="1" customHeight="1" x14ac:dyDescent="0.25">
      <c r="A301" s="1"/>
      <c r="B301" s="7"/>
      <c r="C301" s="7"/>
      <c r="D301" s="7"/>
      <c r="E301" s="39"/>
      <c r="F301" s="11"/>
      <c r="G301" s="39"/>
      <c r="H301" s="39"/>
      <c r="I301" s="39"/>
      <c r="J301" s="39"/>
      <c r="K301" s="39"/>
    </row>
    <row r="302" spans="1:11" ht="15.75" hidden="1" customHeight="1" x14ac:dyDescent="0.25">
      <c r="A302" s="1"/>
      <c r="B302" s="7"/>
      <c r="C302" s="7"/>
      <c r="D302" s="7"/>
      <c r="E302" s="39"/>
      <c r="F302" s="11"/>
      <c r="G302" s="39"/>
      <c r="H302" s="39"/>
      <c r="I302" s="39"/>
      <c r="J302" s="39"/>
      <c r="K302" s="39"/>
    </row>
    <row r="303" spans="1:11" ht="15.75" hidden="1" customHeight="1" x14ac:dyDescent="0.25">
      <c r="A303" s="1"/>
      <c r="B303" s="7"/>
      <c r="C303" s="7"/>
      <c r="D303" s="7"/>
      <c r="E303" s="39"/>
      <c r="F303" s="11"/>
      <c r="G303" s="39"/>
      <c r="H303" s="39"/>
      <c r="I303" s="39"/>
      <c r="J303" s="39"/>
      <c r="K303" s="39"/>
    </row>
    <row r="304" spans="1:11" ht="15.75" hidden="1" customHeight="1" x14ac:dyDescent="0.25">
      <c r="A304" s="1"/>
      <c r="B304" s="7"/>
      <c r="C304" s="7"/>
      <c r="D304" s="7"/>
      <c r="E304" s="39"/>
      <c r="F304" s="11"/>
      <c r="G304" s="39"/>
      <c r="H304" s="39"/>
      <c r="I304" s="39"/>
      <c r="J304" s="39"/>
      <c r="K304" s="39"/>
    </row>
    <row r="305" spans="1:11" ht="15.75" hidden="1" customHeight="1" x14ac:dyDescent="0.25">
      <c r="A305" s="1"/>
      <c r="B305" s="7"/>
      <c r="C305" s="7"/>
      <c r="D305" s="7"/>
      <c r="E305" s="39"/>
      <c r="F305" s="11"/>
      <c r="G305" s="39"/>
      <c r="H305" s="39"/>
      <c r="I305" s="39"/>
      <c r="J305" s="39"/>
      <c r="K305" s="39"/>
    </row>
    <row r="306" spans="1:11" ht="15.75" hidden="1" customHeight="1" x14ac:dyDescent="0.25">
      <c r="A306" s="1"/>
      <c r="B306" s="7"/>
      <c r="C306" s="7"/>
      <c r="D306" s="7"/>
      <c r="E306" s="39"/>
      <c r="F306" s="11"/>
      <c r="G306" s="39"/>
      <c r="H306" s="39"/>
      <c r="I306" s="39"/>
      <c r="J306" s="39"/>
      <c r="K306" s="39"/>
    </row>
    <row r="307" spans="1:11" ht="15.75" hidden="1" customHeight="1" x14ac:dyDescent="0.25">
      <c r="A307" s="1"/>
      <c r="B307" s="7"/>
      <c r="C307" s="7"/>
      <c r="D307" s="7"/>
      <c r="E307" s="39"/>
      <c r="F307" s="11"/>
      <c r="G307" s="39"/>
      <c r="H307" s="39"/>
      <c r="I307" s="39"/>
      <c r="J307" s="39"/>
      <c r="K307" s="39"/>
    </row>
    <row r="308" spans="1:11" ht="15.75" hidden="1" customHeight="1" x14ac:dyDescent="0.25">
      <c r="A308" s="1"/>
      <c r="B308" s="7"/>
      <c r="C308" s="7"/>
      <c r="D308" s="7"/>
      <c r="E308" s="39"/>
      <c r="F308" s="11"/>
      <c r="G308" s="39"/>
      <c r="H308" s="39"/>
      <c r="I308" s="39"/>
      <c r="J308" s="39"/>
      <c r="K308" s="39"/>
    </row>
    <row r="309" spans="1:11" ht="15.75" hidden="1" customHeight="1" x14ac:dyDescent="0.25">
      <c r="A309" s="1"/>
      <c r="B309" s="7"/>
      <c r="C309" s="7"/>
      <c r="D309" s="7"/>
      <c r="E309" s="39"/>
      <c r="F309" s="11"/>
      <c r="G309" s="39"/>
      <c r="H309" s="39"/>
      <c r="I309" s="39"/>
      <c r="J309" s="39"/>
      <c r="K309" s="39"/>
    </row>
    <row r="310" spans="1:11" ht="15.75" customHeight="1" x14ac:dyDescent="0.25">
      <c r="A310" s="1" t="s">
        <v>3569</v>
      </c>
      <c r="B310" s="7" t="s">
        <v>146</v>
      </c>
      <c r="C310" s="7" t="s">
        <v>2362</v>
      </c>
      <c r="D310" s="7" t="s">
        <v>109</v>
      </c>
      <c r="E310" s="39">
        <v>2</v>
      </c>
      <c r="F310" s="11">
        <v>22000</v>
      </c>
      <c r="G310" s="39">
        <v>0</v>
      </c>
      <c r="H310" s="39">
        <f>350/9200</f>
        <v>3.8043478260869568E-2</v>
      </c>
      <c r="I310" s="39" t="s">
        <v>2493</v>
      </c>
      <c r="J310" s="39"/>
      <c r="K310" s="39"/>
    </row>
    <row r="311" spans="1:11" ht="15.75" customHeight="1" x14ac:dyDescent="0.25">
      <c r="A311" s="1" t="s">
        <v>3569</v>
      </c>
      <c r="B311" s="7" t="s">
        <v>161</v>
      </c>
      <c r="C311" s="7" t="s">
        <v>2362</v>
      </c>
      <c r="D311" s="7" t="s">
        <v>109</v>
      </c>
      <c r="E311" s="39">
        <v>2</v>
      </c>
      <c r="F311" s="11">
        <v>22000</v>
      </c>
      <c r="G311" s="39">
        <v>0</v>
      </c>
      <c r="H311" s="39">
        <f>750/19100</f>
        <v>3.9267015706806283E-2</v>
      </c>
      <c r="I311" s="39" t="s">
        <v>2493</v>
      </c>
      <c r="J311" s="39"/>
      <c r="K311" s="39"/>
    </row>
    <row r="312" spans="1:11" ht="15.75" customHeight="1" x14ac:dyDescent="0.25">
      <c r="A312" s="1" t="s">
        <v>3569</v>
      </c>
      <c r="B312" s="7" t="s">
        <v>283</v>
      </c>
      <c r="C312" s="7" t="s">
        <v>2362</v>
      </c>
      <c r="D312" s="7" t="s">
        <v>109</v>
      </c>
      <c r="E312" s="39">
        <v>2</v>
      </c>
      <c r="F312" s="11">
        <v>22000</v>
      </c>
      <c r="G312" s="39">
        <v>0</v>
      </c>
      <c r="H312" s="39">
        <f t="shared" ref="H312:H313" si="1">330/7700</f>
        <v>4.2857142857142858E-2</v>
      </c>
      <c r="I312" s="39" t="s">
        <v>2493</v>
      </c>
      <c r="J312" s="39"/>
      <c r="K312" s="39"/>
    </row>
    <row r="313" spans="1:11" ht="15.75" customHeight="1" x14ac:dyDescent="0.25">
      <c r="A313" s="1" t="s">
        <v>3569</v>
      </c>
      <c r="B313" s="7" t="s">
        <v>290</v>
      </c>
      <c r="C313" s="7" t="s">
        <v>2362</v>
      </c>
      <c r="D313" s="7" t="s">
        <v>109</v>
      </c>
      <c r="E313" s="39">
        <v>2</v>
      </c>
      <c r="F313" s="11">
        <v>22000</v>
      </c>
      <c r="G313" s="39">
        <v>0</v>
      </c>
      <c r="H313" s="39">
        <f t="shared" si="1"/>
        <v>4.2857142857142858E-2</v>
      </c>
      <c r="I313" s="39" t="s">
        <v>2493</v>
      </c>
      <c r="J313" s="39"/>
      <c r="K313" s="39"/>
    </row>
    <row r="314" spans="1:11" ht="15.75" customHeight="1" x14ac:dyDescent="0.25">
      <c r="A314" s="1" t="s">
        <v>3569</v>
      </c>
      <c r="B314" s="7" t="s">
        <v>202</v>
      </c>
      <c r="C314" s="7" t="s">
        <v>2362</v>
      </c>
      <c r="D314" s="7" t="s">
        <v>109</v>
      </c>
      <c r="E314" s="39">
        <v>2</v>
      </c>
      <c r="F314" s="11">
        <v>22000</v>
      </c>
      <c r="G314" s="39">
        <v>0</v>
      </c>
      <c r="H314" s="39">
        <f>350/9200</f>
        <v>3.8043478260869568E-2</v>
      </c>
      <c r="I314" s="39" t="s">
        <v>2493</v>
      </c>
      <c r="J314" s="39"/>
      <c r="K314" s="39"/>
    </row>
    <row r="315" spans="1:11" ht="15.75" customHeight="1" x14ac:dyDescent="0.25">
      <c r="A315" s="1" t="s">
        <v>3569</v>
      </c>
      <c r="B315" s="7" t="s">
        <v>191</v>
      </c>
      <c r="C315" s="7" t="s">
        <v>2362</v>
      </c>
      <c r="D315" s="7" t="s">
        <v>109</v>
      </c>
      <c r="E315" s="39">
        <v>2</v>
      </c>
      <c r="F315" s="11">
        <v>22000</v>
      </c>
      <c r="G315" s="39">
        <v>0</v>
      </c>
      <c r="H315" s="39">
        <f>1000/27000</f>
        <v>3.7037037037037035E-2</v>
      </c>
      <c r="I315" s="39" t="s">
        <v>2493</v>
      </c>
      <c r="J315" s="39"/>
      <c r="K315" s="39"/>
    </row>
    <row r="316" spans="1:11" ht="15.75" customHeight="1" x14ac:dyDescent="0.25"/>
    <row r="317" spans="1:11" ht="15.75" customHeight="1" x14ac:dyDescent="0.25"/>
    <row r="318" spans="1:11" ht="15.75" customHeight="1" x14ac:dyDescent="0.25"/>
    <row r="319" spans="1:11" ht="15.75" customHeight="1" x14ac:dyDescent="0.25"/>
    <row r="320" spans="1:11"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K309" xr:uid="{00000000-0009-0000-0000-000019000000}">
    <filterColumn colId="0">
      <customFilters>
        <customFilter operator="notEqual" val=" "/>
      </customFilters>
    </filterColumn>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G880"/>
  <sheetViews>
    <sheetView workbookViewId="0">
      <pane ySplit="3" topLeftCell="A4" activePane="bottomLeft" state="frozen"/>
      <selection pane="bottomLeft" activeCell="C17" sqref="C17"/>
    </sheetView>
  </sheetViews>
  <sheetFormatPr defaultColWidth="14.42578125" defaultRowHeight="15" customHeight="1" x14ac:dyDescent="0.25"/>
  <cols>
    <col min="1" max="1" width="27.7109375" customWidth="1"/>
    <col min="2" max="2" width="25.5703125" customWidth="1"/>
    <col min="3" max="3" width="19.28515625" customWidth="1"/>
    <col min="4" max="4" width="32.5703125" customWidth="1"/>
    <col min="5" max="5" width="33.5703125" customWidth="1"/>
    <col min="6" max="6" width="17.28515625" customWidth="1"/>
    <col min="7" max="7" width="20.5703125" customWidth="1"/>
    <col min="8" max="26" width="17.28515625" customWidth="1"/>
  </cols>
  <sheetData>
    <row r="1" spans="1:7" x14ac:dyDescent="0.25">
      <c r="A1" s="3" t="s">
        <v>2494</v>
      </c>
    </row>
    <row r="2" spans="1:7" x14ac:dyDescent="0.25">
      <c r="A2" s="1"/>
      <c r="B2" s="1"/>
      <c r="C2" s="1"/>
      <c r="D2" s="1"/>
    </row>
    <row r="3" spans="1:7" x14ac:dyDescent="0.25">
      <c r="A3" s="2" t="s">
        <v>11</v>
      </c>
      <c r="B3" s="2" t="s">
        <v>2495</v>
      </c>
      <c r="C3" s="2" t="s">
        <v>2173</v>
      </c>
      <c r="D3" s="2" t="s">
        <v>2496</v>
      </c>
      <c r="E3" s="10" t="s">
        <v>2497</v>
      </c>
      <c r="F3" s="10" t="s">
        <v>2498</v>
      </c>
      <c r="G3" s="10" t="s">
        <v>2</v>
      </c>
    </row>
    <row r="4" spans="1:7" ht="15.75" customHeight="1" x14ac:dyDescent="0.25">
      <c r="A4" s="1" t="s">
        <v>3569</v>
      </c>
      <c r="B4" s="7" t="s">
        <v>2360</v>
      </c>
      <c r="C4" s="7" t="s">
        <v>2335</v>
      </c>
      <c r="D4" s="7" t="s">
        <v>2499</v>
      </c>
      <c r="E4" s="7" t="s">
        <v>2500</v>
      </c>
      <c r="F4" s="11">
        <v>143415.72500000001</v>
      </c>
      <c r="G4" s="7" t="s">
        <v>2501</v>
      </c>
    </row>
    <row r="5" spans="1:7" ht="15.75" customHeight="1" x14ac:dyDescent="0.25">
      <c r="A5" s="1" t="s">
        <v>3569</v>
      </c>
      <c r="B5" s="7" t="s">
        <v>2369</v>
      </c>
      <c r="C5" s="7" t="s">
        <v>2362</v>
      </c>
      <c r="D5" s="7" t="s">
        <v>2502</v>
      </c>
      <c r="E5" s="7" t="s">
        <v>2503</v>
      </c>
      <c r="F5" s="11">
        <v>50567.94</v>
      </c>
      <c r="G5" s="7" t="s">
        <v>2501</v>
      </c>
    </row>
    <row r="6" spans="1:7" ht="15.75" customHeight="1" x14ac:dyDescent="0.25">
      <c r="A6" s="1" t="s">
        <v>3569</v>
      </c>
      <c r="B6" s="7" t="s">
        <v>2347</v>
      </c>
      <c r="C6" s="7" t="s">
        <v>2335</v>
      </c>
      <c r="D6" s="7" t="s">
        <v>2504</v>
      </c>
      <c r="E6" s="7" t="s">
        <v>2505</v>
      </c>
      <c r="F6" s="11">
        <v>17599.82</v>
      </c>
      <c r="G6" s="7" t="s">
        <v>2501</v>
      </c>
    </row>
    <row r="7" spans="1:7" ht="15.75" customHeight="1" x14ac:dyDescent="0.25">
      <c r="A7" s="1" t="s">
        <v>3569</v>
      </c>
      <c r="B7" s="7" t="s">
        <v>2368</v>
      </c>
      <c r="C7" s="7" t="s">
        <v>2362</v>
      </c>
      <c r="D7" s="7" t="s">
        <v>2506</v>
      </c>
      <c r="E7" s="7" t="s">
        <v>2507</v>
      </c>
      <c r="F7" s="11">
        <v>36499.678999999996</v>
      </c>
      <c r="G7" s="7" t="s">
        <v>2501</v>
      </c>
    </row>
    <row r="8" spans="1:7" ht="15.75" customHeight="1" x14ac:dyDescent="0.25">
      <c r="A8" s="1" t="s">
        <v>3569</v>
      </c>
      <c r="B8" s="7" t="s">
        <v>2508</v>
      </c>
      <c r="C8" s="7" t="s">
        <v>2508</v>
      </c>
      <c r="D8" s="7" t="s">
        <v>2509</v>
      </c>
      <c r="E8" s="7" t="s">
        <v>2510</v>
      </c>
      <c r="F8" s="11">
        <v>203827.71450999999</v>
      </c>
      <c r="G8" s="7" t="s">
        <v>2501</v>
      </c>
    </row>
    <row r="9" spans="1:7" ht="15.75" customHeight="1" x14ac:dyDescent="0.25">
      <c r="A9" s="1" t="s">
        <v>3569</v>
      </c>
      <c r="B9" s="1" t="s">
        <v>2511</v>
      </c>
      <c r="C9" s="1" t="s">
        <v>2511</v>
      </c>
      <c r="D9" s="1" t="s">
        <v>2512</v>
      </c>
      <c r="E9" s="7" t="s">
        <v>2513</v>
      </c>
      <c r="F9" s="11">
        <v>83897.747495999996</v>
      </c>
      <c r="G9" s="7" t="s">
        <v>2501</v>
      </c>
    </row>
    <row r="10" spans="1:7" ht="15.75" customHeight="1" x14ac:dyDescent="0.25"/>
    <row r="11" spans="1:7" ht="15.75" customHeight="1" x14ac:dyDescent="0.25"/>
    <row r="12" spans="1:7" ht="15.75" customHeight="1" x14ac:dyDescent="0.25"/>
    <row r="13" spans="1:7" ht="15.75" customHeight="1" x14ac:dyDescent="0.25"/>
    <row r="14" spans="1:7" ht="15.75" customHeight="1" x14ac:dyDescent="0.25"/>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sheetData>
  <autoFilter ref="A3:G9" xr:uid="{00000000-0001-0000-1A00-000000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A00-000000000000}">
          <x14:formula1>
            <xm:f>Templates!$A$4:$A$12</xm:f>
          </x14:formula1>
          <xm:sqref>A4:A9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filterMode="1">
    <outlinePr summaryBelow="0" summaryRight="0"/>
  </sheetPr>
  <dimension ref="A1:E988"/>
  <sheetViews>
    <sheetView workbookViewId="0">
      <pane ySplit="3" topLeftCell="A4" activePane="bottomLeft" state="frozen"/>
      <selection pane="bottomLeft" activeCell="D50" sqref="D50"/>
    </sheetView>
  </sheetViews>
  <sheetFormatPr defaultColWidth="14.42578125" defaultRowHeight="15" customHeight="1" x14ac:dyDescent="0.25"/>
  <cols>
    <col min="1" max="1" width="24.85546875" customWidth="1"/>
    <col min="2" max="2" width="32" customWidth="1"/>
    <col min="3" max="3" width="17.28515625" customWidth="1"/>
    <col min="4" max="4" width="28.7109375" customWidth="1"/>
    <col min="5" max="5" width="24.5703125" customWidth="1"/>
    <col min="6" max="26" width="17.28515625" customWidth="1"/>
  </cols>
  <sheetData>
    <row r="1" spans="1:5" x14ac:dyDescent="0.25">
      <c r="A1" s="3" t="s">
        <v>2514</v>
      </c>
    </row>
    <row r="2" spans="1:5" x14ac:dyDescent="0.25">
      <c r="A2" s="1"/>
      <c r="B2" s="1"/>
      <c r="C2" s="1"/>
      <c r="D2" s="1" t="s">
        <v>2515</v>
      </c>
    </row>
    <row r="3" spans="1:5" x14ac:dyDescent="0.25">
      <c r="A3" s="2" t="s">
        <v>11</v>
      </c>
      <c r="B3" s="2" t="s">
        <v>374</v>
      </c>
      <c r="C3" s="2" t="s">
        <v>2516</v>
      </c>
      <c r="D3" s="2" t="s">
        <v>2517</v>
      </c>
      <c r="E3" s="10" t="s">
        <v>2</v>
      </c>
    </row>
    <row r="4" spans="1:5" x14ac:dyDescent="0.25">
      <c r="A4" s="1" t="s">
        <v>3569</v>
      </c>
      <c r="B4" s="1" t="s">
        <v>109</v>
      </c>
      <c r="C4" s="34" t="b">
        <v>0</v>
      </c>
      <c r="D4" s="31">
        <v>55000</v>
      </c>
      <c r="E4" s="7" t="s">
        <v>2518</v>
      </c>
    </row>
    <row r="5" spans="1:5" x14ac:dyDescent="0.25">
      <c r="A5" s="1" t="s">
        <v>3569</v>
      </c>
      <c r="B5" s="1" t="s">
        <v>109</v>
      </c>
      <c r="C5" s="34" t="b">
        <v>1</v>
      </c>
      <c r="D5" s="31">
        <v>55000</v>
      </c>
      <c r="E5" s="7" t="s">
        <v>2518</v>
      </c>
    </row>
    <row r="6" spans="1:5" hidden="1" x14ac:dyDescent="0.25">
      <c r="A6" s="1"/>
      <c r="B6" s="1"/>
      <c r="C6" s="34"/>
      <c r="D6" s="31"/>
      <c r="E6" s="7"/>
    </row>
    <row r="7" spans="1:5" hidden="1" x14ac:dyDescent="0.25">
      <c r="A7" s="1"/>
      <c r="B7" s="1"/>
      <c r="C7" s="34"/>
      <c r="D7" s="31"/>
      <c r="E7" s="7"/>
    </row>
    <row r="8" spans="1:5" hidden="1" x14ac:dyDescent="0.25">
      <c r="A8" s="1"/>
      <c r="B8" s="1"/>
      <c r="C8" s="34"/>
      <c r="D8" s="31"/>
      <c r="E8" s="7"/>
    </row>
    <row r="9" spans="1:5" ht="15.75" hidden="1" customHeight="1" x14ac:dyDescent="0.25">
      <c r="A9" s="1"/>
      <c r="B9" s="1"/>
      <c r="C9" s="34"/>
      <c r="D9" s="31"/>
      <c r="E9" s="7"/>
    </row>
    <row r="10" spans="1:5" ht="15.75" hidden="1" customHeight="1" x14ac:dyDescent="0.25">
      <c r="A10" s="1"/>
      <c r="B10" s="1"/>
      <c r="C10" s="34"/>
      <c r="D10" s="31"/>
      <c r="E10" s="7"/>
    </row>
    <row r="11" spans="1:5" ht="15.75" hidden="1" customHeight="1" x14ac:dyDescent="0.25">
      <c r="A11" s="1"/>
      <c r="B11" s="1"/>
      <c r="C11" s="34"/>
      <c r="D11" s="31"/>
      <c r="E11" s="7"/>
    </row>
    <row r="12" spans="1:5" ht="15.75" hidden="1" customHeight="1" x14ac:dyDescent="0.25">
      <c r="A12" s="1"/>
      <c r="B12" s="1"/>
      <c r="C12" s="34"/>
      <c r="D12" s="31"/>
      <c r="E12" s="7"/>
    </row>
    <row r="13" spans="1:5" ht="15.75" hidden="1" customHeight="1" x14ac:dyDescent="0.25">
      <c r="A13" s="1"/>
      <c r="B13" s="1"/>
      <c r="C13" s="34"/>
      <c r="D13" s="31"/>
      <c r="E13" s="7"/>
    </row>
    <row r="14" spans="1:5" ht="15.75" hidden="1" customHeight="1" x14ac:dyDescent="0.25">
      <c r="A14" s="1"/>
      <c r="B14" s="1"/>
      <c r="C14" s="34"/>
      <c r="D14" s="31"/>
      <c r="E14" s="7"/>
    </row>
    <row r="15" spans="1:5" ht="15.75" hidden="1" customHeight="1" x14ac:dyDescent="0.25">
      <c r="A15" s="1"/>
      <c r="B15" s="1"/>
      <c r="C15" s="34"/>
      <c r="D15" s="31"/>
      <c r="E15" s="7"/>
    </row>
    <row r="16" spans="1:5" ht="15.75" hidden="1" customHeight="1" x14ac:dyDescent="0.25">
      <c r="A16" s="1"/>
      <c r="B16" s="1"/>
      <c r="C16" s="34"/>
      <c r="D16" s="31"/>
      <c r="E16" s="7"/>
    </row>
    <row r="17" spans="1:5" ht="15.75" hidden="1" customHeight="1" x14ac:dyDescent="0.25">
      <c r="A17" s="1"/>
      <c r="B17" s="1"/>
      <c r="C17" s="34"/>
      <c r="D17" s="31"/>
      <c r="E17" s="7"/>
    </row>
    <row r="18" spans="1:5" ht="15.75" hidden="1" customHeight="1" x14ac:dyDescent="0.25">
      <c r="A18" s="1"/>
      <c r="B18" s="1"/>
      <c r="C18" s="34"/>
      <c r="D18" s="31"/>
      <c r="E18" s="7"/>
    </row>
    <row r="19" spans="1:5" ht="15.75" hidden="1" customHeight="1" x14ac:dyDescent="0.25">
      <c r="A19" s="1"/>
      <c r="B19" s="1"/>
      <c r="C19" s="34"/>
      <c r="D19" s="31"/>
      <c r="E19" s="7"/>
    </row>
    <row r="20" spans="1:5" ht="15.75" hidden="1" customHeight="1" x14ac:dyDescent="0.25">
      <c r="A20" s="1"/>
      <c r="B20" s="1"/>
      <c r="C20" s="34"/>
      <c r="D20" s="31"/>
      <c r="E20" s="7"/>
    </row>
    <row r="21" spans="1:5" ht="15.75" hidden="1" customHeight="1" x14ac:dyDescent="0.25">
      <c r="A21" s="1"/>
      <c r="B21" s="1"/>
      <c r="C21" s="34"/>
      <c r="D21" s="31"/>
      <c r="E21" s="7"/>
    </row>
    <row r="22" spans="1:5" ht="15.75" hidden="1" customHeight="1" x14ac:dyDescent="0.25">
      <c r="A22" s="1"/>
      <c r="B22" s="1"/>
      <c r="C22" s="34"/>
      <c r="D22" s="31"/>
      <c r="E22" s="7"/>
    </row>
    <row r="23" spans="1:5" ht="15.75" hidden="1" customHeight="1" x14ac:dyDescent="0.25">
      <c r="A23" s="1"/>
      <c r="B23" s="1"/>
      <c r="C23" s="34"/>
      <c r="D23" s="31"/>
      <c r="E23" s="7"/>
    </row>
    <row r="24" spans="1:5" ht="15.75" hidden="1" customHeight="1" x14ac:dyDescent="0.25">
      <c r="A24" s="1"/>
      <c r="B24" s="1"/>
      <c r="C24" s="34"/>
      <c r="D24" s="31"/>
      <c r="E24" s="7"/>
    </row>
    <row r="25" spans="1:5" ht="15.75" hidden="1" customHeight="1" x14ac:dyDescent="0.25">
      <c r="A25" s="1"/>
      <c r="B25" s="1"/>
      <c r="C25" s="34"/>
      <c r="D25" s="31"/>
      <c r="E25" s="7"/>
    </row>
    <row r="26" spans="1:5" ht="15.75" hidden="1" customHeight="1" x14ac:dyDescent="0.25">
      <c r="A26" s="1"/>
      <c r="B26" s="1"/>
      <c r="C26" s="34"/>
      <c r="D26" s="31"/>
      <c r="E26" s="7"/>
    </row>
    <row r="27" spans="1:5" ht="15.75" hidden="1" customHeight="1" x14ac:dyDescent="0.25">
      <c r="A27" s="1"/>
      <c r="B27" s="1"/>
      <c r="C27" s="34"/>
      <c r="D27" s="31"/>
      <c r="E27" s="7"/>
    </row>
    <row r="28" spans="1:5" ht="15.75" hidden="1" customHeight="1" x14ac:dyDescent="0.25">
      <c r="A28" s="1"/>
      <c r="B28" s="1"/>
      <c r="C28" s="34"/>
      <c r="D28" s="31"/>
      <c r="E28" s="7"/>
    </row>
    <row r="29" spans="1:5" ht="15.75" hidden="1" customHeight="1" x14ac:dyDescent="0.25">
      <c r="A29" s="1"/>
      <c r="B29" s="1"/>
      <c r="C29" s="34"/>
      <c r="D29" s="31"/>
      <c r="E29" s="7"/>
    </row>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autoFilter ref="A3:E29" xr:uid="{00000000-0009-0000-0000-00001B000000}">
    <filterColumn colId="0">
      <customFilters>
        <customFilter operator="notEqual" val=" "/>
      </customFilters>
    </filterColumn>
    <sortState xmlns:xlrd2="http://schemas.microsoft.com/office/spreadsheetml/2017/richdata2" ref="A3:E29">
      <sortCondition ref="B3:B29"/>
      <sortCondition ref="A3:A29"/>
    </sortState>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1B00-000000000000}">
          <x14:formula1>
            <xm:f>Templates!$A$4:$A$12</xm:f>
          </x14:formula1>
          <xm:sqref>A4:A29</xm:sqref>
        </x14:dataValidation>
        <x14:dataValidation type="list" allowBlank="1" xr:uid="{00000000-0002-0000-1B00-000001000000}">
          <x14:formula1>
            <xm:f>'Climate Zones'!$A$4:$A$19</xm:f>
          </x14:formula1>
          <xm:sqref>B4:B29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W1000"/>
  <sheetViews>
    <sheetView workbookViewId="0">
      <pane xSplit="1" ySplit="3" topLeftCell="B72" activePane="bottomRight" state="frozen"/>
      <selection pane="topRight" activeCell="B1" sqref="B1"/>
      <selection pane="bottomLeft" activeCell="A4" sqref="A4"/>
      <selection pane="bottomRight" activeCell="B4" sqref="B4"/>
    </sheetView>
  </sheetViews>
  <sheetFormatPr defaultColWidth="14.42578125" defaultRowHeight="15" customHeight="1" x14ac:dyDescent="0.25"/>
  <cols>
    <col min="1" max="1" width="49.28515625" customWidth="1"/>
    <col min="2" max="2" width="19" customWidth="1"/>
    <col min="3" max="3" width="11.7109375" customWidth="1"/>
    <col min="4" max="4" width="13.5703125" customWidth="1"/>
    <col min="5" max="5" width="14.85546875" customWidth="1"/>
    <col min="6" max="6" width="15" customWidth="1"/>
    <col min="7" max="9" width="12" customWidth="1"/>
    <col min="10" max="10" width="12.5703125" customWidth="1"/>
    <col min="11" max="11" width="11.5703125" customWidth="1"/>
    <col min="12" max="12" width="10.5703125" customWidth="1"/>
    <col min="13" max="13" width="12" customWidth="1"/>
    <col min="14" max="15" width="13" customWidth="1"/>
    <col min="16" max="16" width="14.7109375" customWidth="1"/>
    <col min="17" max="20" width="17.28515625" customWidth="1"/>
    <col min="21" max="22" width="14.7109375" customWidth="1"/>
    <col min="23" max="23" width="92.7109375" customWidth="1"/>
    <col min="24" max="26" width="17.28515625" customWidth="1"/>
  </cols>
  <sheetData>
    <row r="1" spans="1:23" x14ac:dyDescent="0.25">
      <c r="A1" s="81" t="s">
        <v>2519</v>
      </c>
      <c r="B1" s="81"/>
      <c r="C1" s="81"/>
      <c r="D1" s="81"/>
      <c r="E1" s="81"/>
      <c r="F1" s="81"/>
      <c r="G1" s="81"/>
      <c r="H1" s="81"/>
      <c r="I1" s="81"/>
      <c r="J1" s="81"/>
      <c r="K1" s="81"/>
      <c r="L1" s="81"/>
      <c r="M1" s="81"/>
      <c r="N1" s="81"/>
      <c r="O1" s="81"/>
      <c r="P1" s="81"/>
      <c r="Q1" s="81"/>
      <c r="R1" s="81"/>
      <c r="S1" s="81"/>
      <c r="T1" s="81"/>
      <c r="U1" s="81"/>
      <c r="V1" s="81"/>
      <c r="W1" s="81"/>
    </row>
    <row r="2" spans="1:23" x14ac:dyDescent="0.25">
      <c r="A2" s="81"/>
      <c r="B2" s="81"/>
      <c r="C2" s="81"/>
      <c r="D2" s="81"/>
      <c r="E2" s="81"/>
      <c r="F2" s="81"/>
      <c r="G2" s="81"/>
      <c r="H2" s="81"/>
      <c r="I2" s="81"/>
      <c r="J2" s="81"/>
      <c r="K2" s="81"/>
      <c r="L2" s="81"/>
      <c r="M2" s="81"/>
      <c r="N2" s="81"/>
      <c r="O2" s="81"/>
      <c r="P2" s="81"/>
      <c r="Q2" s="81"/>
      <c r="R2" s="81"/>
      <c r="S2" s="81"/>
      <c r="T2" s="81"/>
      <c r="U2" s="81"/>
      <c r="V2" s="81"/>
      <c r="W2" s="81"/>
    </row>
    <row r="3" spans="1:23" ht="39" x14ac:dyDescent="0.25">
      <c r="A3" s="81" t="s">
        <v>1</v>
      </c>
      <c r="B3" s="82" t="s">
        <v>2520</v>
      </c>
      <c r="C3" s="82" t="s">
        <v>2521</v>
      </c>
      <c r="D3" s="82" t="s">
        <v>2522</v>
      </c>
      <c r="E3" s="82" t="s">
        <v>2523</v>
      </c>
      <c r="F3" s="82" t="s">
        <v>2524</v>
      </c>
      <c r="G3" s="82" t="s">
        <v>2525</v>
      </c>
      <c r="H3" s="82" t="s">
        <v>2526</v>
      </c>
      <c r="I3" s="82" t="s">
        <v>2527</v>
      </c>
      <c r="J3" s="82" t="s">
        <v>2528</v>
      </c>
      <c r="K3" s="82" t="s">
        <v>2529</v>
      </c>
      <c r="L3" s="82" t="s">
        <v>2530</v>
      </c>
      <c r="M3" s="82" t="s">
        <v>2531</v>
      </c>
      <c r="N3" s="82" t="s">
        <v>2532</v>
      </c>
      <c r="O3" s="82" t="s">
        <v>2533</v>
      </c>
      <c r="P3" s="82" t="s">
        <v>2534</v>
      </c>
      <c r="Q3" s="82" t="s">
        <v>2535</v>
      </c>
      <c r="R3" s="82" t="s">
        <v>2536</v>
      </c>
      <c r="S3" s="82" t="s">
        <v>2537</v>
      </c>
      <c r="T3" s="82" t="s">
        <v>2538</v>
      </c>
      <c r="U3" s="82" t="s">
        <v>2539</v>
      </c>
      <c r="V3" s="82" t="s">
        <v>2540</v>
      </c>
      <c r="W3" s="82" t="s">
        <v>2541</v>
      </c>
    </row>
    <row r="4" spans="1:23" ht="14.25" customHeight="1" x14ac:dyDescent="0.25">
      <c r="A4" s="83" t="s">
        <v>2542</v>
      </c>
      <c r="B4" s="83" t="s">
        <v>2543</v>
      </c>
      <c r="C4" s="83" t="s">
        <v>2544</v>
      </c>
      <c r="D4" s="83"/>
      <c r="E4" s="83" t="s">
        <v>2545</v>
      </c>
      <c r="F4" s="83"/>
      <c r="G4" s="84">
        <v>0.99264448999999999</v>
      </c>
      <c r="H4" s="85">
        <v>5.3348529999999998E-2</v>
      </c>
      <c r="I4" s="85">
        <v>-3.7201900000000003E-2</v>
      </c>
      <c r="J4" s="85">
        <v>3.2702600000000001E-3</v>
      </c>
      <c r="K4" s="83"/>
      <c r="L4" s="83"/>
      <c r="M4" s="83"/>
      <c r="N4" s="83"/>
      <c r="O4" s="83"/>
      <c r="P4" s="83"/>
      <c r="Q4" s="83"/>
      <c r="R4" s="83"/>
      <c r="S4" s="83"/>
      <c r="T4" s="83"/>
      <c r="U4" s="83"/>
      <c r="V4" s="83"/>
      <c r="W4" s="83" t="s">
        <v>2546</v>
      </c>
    </row>
    <row r="5" spans="1:23" ht="14.25" customHeight="1" x14ac:dyDescent="0.25">
      <c r="A5" s="83" t="s">
        <v>2547</v>
      </c>
      <c r="B5" s="83" t="s">
        <v>2548</v>
      </c>
      <c r="C5" s="83" t="s">
        <v>2549</v>
      </c>
      <c r="D5" s="83" t="s">
        <v>2550</v>
      </c>
      <c r="E5" s="83" t="s">
        <v>2551</v>
      </c>
      <c r="F5" s="83" t="s">
        <v>2552</v>
      </c>
      <c r="G5" s="85">
        <v>1.757428</v>
      </c>
      <c r="H5" s="85">
        <v>5.4774000000000003E-2</v>
      </c>
      <c r="I5" s="85">
        <v>-2.9062799999999998E-3</v>
      </c>
      <c r="J5" s="85">
        <v>-3.5145000000000003E-2</v>
      </c>
      <c r="K5" s="84">
        <v>-1.56E-4</v>
      </c>
      <c r="L5" s="84">
        <v>8.9400000000000005E-4</v>
      </c>
      <c r="M5" s="83"/>
      <c r="N5" s="83"/>
      <c r="O5" s="83"/>
      <c r="P5" s="83"/>
      <c r="Q5" s="85">
        <v>4.4444400000000002</v>
      </c>
      <c r="R5" s="85">
        <v>18.33333</v>
      </c>
      <c r="S5" s="85">
        <v>12.77778</v>
      </c>
      <c r="T5" s="85">
        <v>46.111109999999996</v>
      </c>
      <c r="U5" s="83"/>
      <c r="V5" s="83"/>
      <c r="W5" s="83" t="s">
        <v>2546</v>
      </c>
    </row>
    <row r="6" spans="1:23" ht="14.25" customHeight="1" x14ac:dyDescent="0.25">
      <c r="A6" s="83" t="s">
        <v>2553</v>
      </c>
      <c r="B6" s="83" t="s">
        <v>2548</v>
      </c>
      <c r="C6" s="83" t="s">
        <v>2549</v>
      </c>
      <c r="D6" s="83"/>
      <c r="E6" s="83" t="s">
        <v>2551</v>
      </c>
      <c r="F6" s="83" t="s">
        <v>2552</v>
      </c>
      <c r="G6" s="85">
        <v>0.69115300000000002</v>
      </c>
      <c r="H6" s="85">
        <v>0</v>
      </c>
      <c r="I6" s="85">
        <v>0</v>
      </c>
      <c r="J6" s="85">
        <v>5.3550000000000004E-3</v>
      </c>
      <c r="K6" s="84">
        <v>1.7799999999999999E-4</v>
      </c>
      <c r="L6" s="85">
        <v>0</v>
      </c>
      <c r="M6" s="83"/>
      <c r="N6" s="83"/>
      <c r="O6" s="83"/>
      <c r="P6" s="83"/>
      <c r="Q6" s="85">
        <v>4.4444400000000002</v>
      </c>
      <c r="R6" s="85">
        <v>18.33333</v>
      </c>
      <c r="S6" s="85">
        <v>12.77778</v>
      </c>
      <c r="T6" s="85">
        <v>46.111109999999996</v>
      </c>
      <c r="U6" s="83"/>
      <c r="V6" s="83"/>
      <c r="W6" s="83" t="s">
        <v>2546</v>
      </c>
    </row>
    <row r="7" spans="1:23" ht="14.25" customHeight="1" x14ac:dyDescent="0.25">
      <c r="A7" s="83" t="s">
        <v>2554</v>
      </c>
      <c r="B7" s="83" t="s">
        <v>2548</v>
      </c>
      <c r="C7" s="83" t="s">
        <v>2555</v>
      </c>
      <c r="D7" s="83"/>
      <c r="E7" s="83" t="s">
        <v>2556</v>
      </c>
      <c r="F7" s="83"/>
      <c r="G7" s="85">
        <v>8.7773000000000004E-2</v>
      </c>
      <c r="H7" s="85">
        <v>0.74492100000000006</v>
      </c>
      <c r="I7" s="85">
        <v>0.16730600000000001</v>
      </c>
      <c r="J7" s="83"/>
      <c r="K7" s="83"/>
      <c r="L7" s="83"/>
      <c r="M7" s="83"/>
      <c r="N7" s="83"/>
      <c r="O7" s="83"/>
      <c r="P7" s="83"/>
      <c r="Q7" s="85">
        <v>0</v>
      </c>
      <c r="R7" s="85">
        <v>1.05</v>
      </c>
      <c r="S7" s="83"/>
      <c r="T7" s="83"/>
      <c r="U7" s="83"/>
      <c r="V7" s="83"/>
      <c r="W7" s="83" t="s">
        <v>2546</v>
      </c>
    </row>
    <row r="8" spans="1:23" ht="14.25" customHeight="1" x14ac:dyDescent="0.25">
      <c r="A8" s="83" t="s">
        <v>2557</v>
      </c>
      <c r="B8" s="83" t="s">
        <v>2558</v>
      </c>
      <c r="C8" s="83" t="s">
        <v>2549</v>
      </c>
      <c r="D8" s="83" t="s">
        <v>2550</v>
      </c>
      <c r="E8" s="83" t="s">
        <v>2551</v>
      </c>
      <c r="F8" s="83" t="s">
        <v>2552</v>
      </c>
      <c r="G8" s="85">
        <v>0.36207299999999998</v>
      </c>
      <c r="H8" s="85">
        <v>1.3860000000000001E-4</v>
      </c>
      <c r="I8" s="85">
        <v>1.4580000000000001E-3</v>
      </c>
      <c r="J8" s="85">
        <v>7.3387800000000003E-2</v>
      </c>
      <c r="K8" s="85">
        <v>-2.0606399999999999E-3</v>
      </c>
      <c r="L8" s="84">
        <v>1.01E-3</v>
      </c>
      <c r="M8" s="83"/>
      <c r="N8" s="83"/>
      <c r="O8" s="83"/>
      <c r="P8" s="83"/>
      <c r="Q8" s="85">
        <v>4.4444400000000002</v>
      </c>
      <c r="R8" s="85">
        <v>18.33333</v>
      </c>
      <c r="S8" s="85">
        <v>12.77778</v>
      </c>
      <c r="T8" s="85">
        <v>46.111109999999996</v>
      </c>
      <c r="U8" s="83"/>
      <c r="V8" s="83"/>
      <c r="W8" s="83" t="s">
        <v>2546</v>
      </c>
    </row>
    <row r="9" spans="1:23" ht="14.25" customHeight="1" x14ac:dyDescent="0.25">
      <c r="A9" s="83" t="s">
        <v>2559</v>
      </c>
      <c r="B9" s="83" t="s">
        <v>2558</v>
      </c>
      <c r="C9" s="83" t="s">
        <v>2549</v>
      </c>
      <c r="D9" s="83"/>
      <c r="E9" s="83" t="s">
        <v>2551</v>
      </c>
      <c r="F9" s="83" t="s">
        <v>2552</v>
      </c>
      <c r="G9" s="85">
        <v>0.98675000000000002</v>
      </c>
      <c r="H9" s="85">
        <v>0</v>
      </c>
      <c r="I9" s="85">
        <v>0</v>
      </c>
      <c r="J9" s="85">
        <v>-2.3400000000000001E-2</v>
      </c>
      <c r="K9" s="84">
        <v>8.0999999999999996E-4</v>
      </c>
      <c r="L9" s="85">
        <v>0</v>
      </c>
      <c r="M9" s="83"/>
      <c r="N9" s="83"/>
      <c r="O9" s="83"/>
      <c r="P9" s="83"/>
      <c r="Q9" s="85">
        <v>4.4444400000000002</v>
      </c>
      <c r="R9" s="85">
        <v>18.33333</v>
      </c>
      <c r="S9" s="85">
        <v>12.77778</v>
      </c>
      <c r="T9" s="85">
        <v>46.111109999999996</v>
      </c>
      <c r="U9" s="83"/>
      <c r="V9" s="83"/>
      <c r="W9" s="83" t="s">
        <v>2546</v>
      </c>
    </row>
    <row r="10" spans="1:23" ht="14.25" customHeight="1" x14ac:dyDescent="0.25">
      <c r="A10" s="83" t="s">
        <v>2560</v>
      </c>
      <c r="B10" s="83" t="s">
        <v>2558</v>
      </c>
      <c r="C10" s="83" t="s">
        <v>2555</v>
      </c>
      <c r="D10" s="83"/>
      <c r="E10" s="83" t="s">
        <v>2556</v>
      </c>
      <c r="F10" s="83"/>
      <c r="G10" s="85">
        <v>0.13551150000000001</v>
      </c>
      <c r="H10" s="85">
        <v>0.61798083999999998</v>
      </c>
      <c r="I10" s="85">
        <v>0.24651276999999999</v>
      </c>
      <c r="J10" s="83"/>
      <c r="K10" s="83"/>
      <c r="L10" s="83"/>
      <c r="M10" s="83"/>
      <c r="N10" s="83"/>
      <c r="O10" s="83"/>
      <c r="P10" s="83"/>
      <c r="Q10" s="85">
        <v>0</v>
      </c>
      <c r="R10" s="85">
        <v>1.05</v>
      </c>
      <c r="S10" s="83"/>
      <c r="T10" s="83"/>
      <c r="U10" s="83"/>
      <c r="V10" s="83"/>
      <c r="W10" s="83" t="s">
        <v>2546</v>
      </c>
    </row>
    <row r="11" spans="1:23" ht="14.25" customHeight="1" x14ac:dyDescent="0.25">
      <c r="A11" s="86" t="s">
        <v>2561</v>
      </c>
      <c r="B11" s="81" t="s">
        <v>2562</v>
      </c>
      <c r="C11" s="81" t="s">
        <v>2555</v>
      </c>
      <c r="D11" s="81" t="s">
        <v>2550</v>
      </c>
      <c r="E11" s="81" t="s">
        <v>2563</v>
      </c>
      <c r="F11" s="81"/>
      <c r="G11" s="86">
        <v>0.77136000000000005</v>
      </c>
      <c r="H11" s="86">
        <v>0.34053</v>
      </c>
      <c r="I11" s="86">
        <v>-0.11088000000000001</v>
      </c>
      <c r="J11" s="81"/>
      <c r="K11" s="81"/>
      <c r="L11" s="81"/>
      <c r="M11" s="81"/>
      <c r="N11" s="81"/>
      <c r="O11" s="81"/>
      <c r="P11" s="81"/>
      <c r="Q11" s="86">
        <v>0.75917999999999997</v>
      </c>
      <c r="R11" s="86">
        <v>1.1387700000000001</v>
      </c>
      <c r="S11" s="81"/>
      <c r="T11" s="81"/>
      <c r="U11" s="86"/>
      <c r="V11" s="86"/>
      <c r="W11" s="86" t="s">
        <v>2564</v>
      </c>
    </row>
    <row r="12" spans="1:23" ht="14.25" customHeight="1" x14ac:dyDescent="0.25">
      <c r="A12" s="86" t="s">
        <v>2565</v>
      </c>
      <c r="B12" s="81" t="s">
        <v>2566</v>
      </c>
      <c r="C12" s="81" t="s">
        <v>2549</v>
      </c>
      <c r="D12" s="81" t="s">
        <v>2550</v>
      </c>
      <c r="E12" s="81" t="s">
        <v>2567</v>
      </c>
      <c r="F12" s="81" t="s">
        <v>2568</v>
      </c>
      <c r="G12" s="86">
        <v>1.0433811</v>
      </c>
      <c r="H12" s="86">
        <v>4.0707699999999999E-2</v>
      </c>
      <c r="I12" s="86">
        <v>4.506E-4</v>
      </c>
      <c r="J12" s="86">
        <v>-4.1514000000000004E-3</v>
      </c>
      <c r="K12" s="86">
        <v>-8.8599999999999999E-5</v>
      </c>
      <c r="L12" s="86">
        <v>-3.4670000000000002E-4</v>
      </c>
      <c r="M12" s="81"/>
      <c r="N12" s="81"/>
      <c r="O12" s="81"/>
      <c r="P12" s="81"/>
      <c r="Q12" s="86">
        <v>5</v>
      </c>
      <c r="R12" s="86">
        <v>10</v>
      </c>
      <c r="S12" s="86">
        <v>12.7</v>
      </c>
      <c r="T12" s="86">
        <v>51.67</v>
      </c>
      <c r="U12" s="86"/>
      <c r="V12" s="86"/>
      <c r="W12" s="86" t="s">
        <v>2569</v>
      </c>
    </row>
    <row r="13" spans="1:23" ht="14.25" customHeight="1" x14ac:dyDescent="0.25">
      <c r="A13" s="86" t="s">
        <v>2570</v>
      </c>
      <c r="B13" s="81" t="s">
        <v>2566</v>
      </c>
      <c r="C13" s="81" t="s">
        <v>2549</v>
      </c>
      <c r="D13" s="81" t="s">
        <v>2571</v>
      </c>
      <c r="E13" s="81" t="s">
        <v>2567</v>
      </c>
      <c r="F13" s="81" t="s">
        <v>2568</v>
      </c>
      <c r="G13" s="86">
        <v>0.59619149999999999</v>
      </c>
      <c r="H13" s="86">
        <v>-9.9495999999999994E-3</v>
      </c>
      <c r="I13" s="86">
        <v>7.8879999999999998E-4</v>
      </c>
      <c r="J13" s="86">
        <v>4.506E-4</v>
      </c>
      <c r="K13" s="86">
        <v>4.8749999999999998E-4</v>
      </c>
      <c r="L13" s="86">
        <v>-7.6230000000000004E-4</v>
      </c>
      <c r="M13" s="81"/>
      <c r="N13" s="81"/>
      <c r="O13" s="81"/>
      <c r="P13" s="81"/>
      <c r="Q13" s="86">
        <v>5</v>
      </c>
      <c r="R13" s="86">
        <v>10</v>
      </c>
      <c r="S13" s="86">
        <v>12.7</v>
      </c>
      <c r="T13" s="86">
        <v>51.67</v>
      </c>
      <c r="U13" s="86"/>
      <c r="V13" s="86"/>
      <c r="W13" s="86" t="s">
        <v>2569</v>
      </c>
    </row>
    <row r="14" spans="1:23" ht="14.25" customHeight="1" x14ac:dyDescent="0.25">
      <c r="A14" s="86" t="s">
        <v>2572</v>
      </c>
      <c r="B14" s="81" t="s">
        <v>2566</v>
      </c>
      <c r="C14" s="81" t="s">
        <v>2549</v>
      </c>
      <c r="D14" s="81" t="s">
        <v>2550</v>
      </c>
      <c r="E14" s="81" t="s">
        <v>2567</v>
      </c>
      <c r="F14" s="81" t="s">
        <v>2568</v>
      </c>
      <c r="G14" s="86">
        <v>1.0433825000000001</v>
      </c>
      <c r="H14" s="86">
        <v>4.0707300000000002E-2</v>
      </c>
      <c r="I14" s="86">
        <v>4.506E-4</v>
      </c>
      <c r="J14" s="86">
        <v>-4.1514000000000004E-3</v>
      </c>
      <c r="K14" s="86">
        <v>-8.8599999999999999E-5</v>
      </c>
      <c r="L14" s="86">
        <v>-3.4670000000000002E-4</v>
      </c>
      <c r="M14" s="81"/>
      <c r="N14" s="81"/>
      <c r="O14" s="81"/>
      <c r="P14" s="81"/>
      <c r="Q14" s="86">
        <v>5</v>
      </c>
      <c r="R14" s="86">
        <v>10</v>
      </c>
      <c r="S14" s="86">
        <v>12.7</v>
      </c>
      <c r="T14" s="86">
        <v>51.67</v>
      </c>
      <c r="U14" s="86"/>
      <c r="V14" s="86"/>
      <c r="W14" s="86" t="s">
        <v>2569</v>
      </c>
    </row>
    <row r="15" spans="1:23" ht="14.25" customHeight="1" x14ac:dyDescent="0.25">
      <c r="A15" s="86" t="s">
        <v>2573</v>
      </c>
      <c r="B15" s="81" t="s">
        <v>2566</v>
      </c>
      <c r="C15" s="81" t="s">
        <v>2549</v>
      </c>
      <c r="D15" s="81" t="s">
        <v>2571</v>
      </c>
      <c r="E15" s="81" t="s">
        <v>2567</v>
      </c>
      <c r="F15" s="81" t="s">
        <v>2568</v>
      </c>
      <c r="G15" s="86">
        <v>0.59619149999999999</v>
      </c>
      <c r="H15" s="86">
        <v>-9.9495999999999994E-3</v>
      </c>
      <c r="I15" s="86">
        <v>7.8879999999999998E-4</v>
      </c>
      <c r="J15" s="86">
        <v>4.506E-4</v>
      </c>
      <c r="K15" s="86">
        <v>4.8749999999999998E-4</v>
      </c>
      <c r="L15" s="86">
        <v>-7.6230000000000004E-4</v>
      </c>
      <c r="M15" s="81"/>
      <c r="N15" s="81"/>
      <c r="O15" s="81"/>
      <c r="P15" s="81"/>
      <c r="Q15" s="86">
        <v>5</v>
      </c>
      <c r="R15" s="86">
        <v>10</v>
      </c>
      <c r="S15" s="86">
        <v>12.7</v>
      </c>
      <c r="T15" s="86">
        <v>51.67</v>
      </c>
      <c r="U15" s="86"/>
      <c r="V15" s="86"/>
      <c r="W15" s="86" t="s">
        <v>2569</v>
      </c>
    </row>
    <row r="16" spans="1:23" ht="14.25" customHeight="1" x14ac:dyDescent="0.25">
      <c r="A16" s="86" t="s">
        <v>2574</v>
      </c>
      <c r="B16" s="81" t="s">
        <v>2566</v>
      </c>
      <c r="C16" s="81" t="s">
        <v>2555</v>
      </c>
      <c r="D16" s="87" t="s">
        <v>2571</v>
      </c>
      <c r="E16" s="87" t="s">
        <v>2550</v>
      </c>
      <c r="F16" s="81"/>
      <c r="G16" s="87">
        <v>0.14099999999999999</v>
      </c>
      <c r="H16" s="87">
        <v>0.65500000000000003</v>
      </c>
      <c r="I16" s="87">
        <v>0.20300000000000001</v>
      </c>
      <c r="J16" s="81"/>
      <c r="K16" s="81"/>
      <c r="L16" s="81"/>
      <c r="M16" s="81"/>
      <c r="N16" s="81"/>
      <c r="O16" s="81"/>
      <c r="P16" s="81"/>
      <c r="Q16" s="86">
        <v>0</v>
      </c>
      <c r="R16" s="86">
        <v>1</v>
      </c>
      <c r="S16" s="81"/>
      <c r="T16" s="81"/>
      <c r="U16" s="86"/>
      <c r="V16" s="86"/>
      <c r="W16" s="86" t="s">
        <v>2575</v>
      </c>
    </row>
    <row r="17" spans="1:23" ht="14.25" customHeight="1" x14ac:dyDescent="0.25">
      <c r="A17" s="86" t="s">
        <v>2576</v>
      </c>
      <c r="B17" s="81" t="s">
        <v>2566</v>
      </c>
      <c r="C17" s="81" t="s">
        <v>2555</v>
      </c>
      <c r="D17" s="87" t="s">
        <v>2571</v>
      </c>
      <c r="E17" s="87" t="s">
        <v>2550</v>
      </c>
      <c r="F17" s="81"/>
      <c r="G17" s="87">
        <v>0.14099999999999999</v>
      </c>
      <c r="H17" s="87">
        <v>0.65500000000000003</v>
      </c>
      <c r="I17" s="87">
        <v>0.20300000000000001</v>
      </c>
      <c r="J17" s="81"/>
      <c r="K17" s="81"/>
      <c r="L17" s="81"/>
      <c r="M17" s="81"/>
      <c r="N17" s="81"/>
      <c r="O17" s="81"/>
      <c r="P17" s="81"/>
      <c r="Q17" s="86">
        <v>0</v>
      </c>
      <c r="R17" s="86">
        <v>1</v>
      </c>
      <c r="S17" s="81"/>
      <c r="T17" s="81"/>
      <c r="U17" s="86"/>
      <c r="V17" s="86"/>
      <c r="W17" s="86" t="s">
        <v>2569</v>
      </c>
    </row>
    <row r="18" spans="1:23" ht="14.25" customHeight="1" x14ac:dyDescent="0.25">
      <c r="A18" s="86" t="s">
        <v>2577</v>
      </c>
      <c r="B18" s="81" t="s">
        <v>2566</v>
      </c>
      <c r="C18" s="81" t="s">
        <v>2555</v>
      </c>
      <c r="D18" s="87" t="s">
        <v>2571</v>
      </c>
      <c r="E18" s="87" t="s">
        <v>2550</v>
      </c>
      <c r="F18" s="81"/>
      <c r="G18" s="87">
        <v>0.14099999999999999</v>
      </c>
      <c r="H18" s="87">
        <v>0.65500000000000003</v>
      </c>
      <c r="I18" s="87">
        <v>0.20300000000000001</v>
      </c>
      <c r="J18" s="81"/>
      <c r="K18" s="81"/>
      <c r="L18" s="81"/>
      <c r="M18" s="81"/>
      <c r="N18" s="81"/>
      <c r="O18" s="81"/>
      <c r="P18" s="81"/>
      <c r="Q18" s="86">
        <v>0</v>
      </c>
      <c r="R18" s="86">
        <v>1</v>
      </c>
      <c r="S18" s="81"/>
      <c r="T18" s="81"/>
      <c r="U18" s="86"/>
      <c r="V18" s="86"/>
      <c r="W18" s="86" t="s">
        <v>2569</v>
      </c>
    </row>
    <row r="19" spans="1:23" ht="14.25" customHeight="1" x14ac:dyDescent="0.25">
      <c r="A19" s="86" t="s">
        <v>2578</v>
      </c>
      <c r="B19" s="81" t="s">
        <v>2566</v>
      </c>
      <c r="C19" s="81" t="s">
        <v>2555</v>
      </c>
      <c r="D19" s="87" t="s">
        <v>2571</v>
      </c>
      <c r="E19" s="87" t="s">
        <v>2550</v>
      </c>
      <c r="F19" s="81"/>
      <c r="G19" s="87">
        <v>0.14099999999999999</v>
      </c>
      <c r="H19" s="87">
        <v>0.65500000000000003</v>
      </c>
      <c r="I19" s="87">
        <v>0.20300000000000001</v>
      </c>
      <c r="J19" s="81"/>
      <c r="K19" s="81"/>
      <c r="L19" s="81"/>
      <c r="M19" s="81"/>
      <c r="N19" s="81"/>
      <c r="O19" s="81"/>
      <c r="P19" s="81"/>
      <c r="Q19" s="86">
        <v>0</v>
      </c>
      <c r="R19" s="86">
        <v>1</v>
      </c>
      <c r="S19" s="81"/>
      <c r="T19" s="81"/>
      <c r="U19" s="86"/>
      <c r="V19" s="86"/>
      <c r="W19" s="86" t="s">
        <v>2569</v>
      </c>
    </row>
    <row r="20" spans="1:23" ht="14.25" customHeight="1" x14ac:dyDescent="0.25">
      <c r="A20" s="86" t="s">
        <v>2579</v>
      </c>
      <c r="B20" s="81" t="s">
        <v>2566</v>
      </c>
      <c r="C20" s="81" t="s">
        <v>2555</v>
      </c>
      <c r="D20" s="87" t="s">
        <v>2571</v>
      </c>
      <c r="E20" s="87" t="s">
        <v>2550</v>
      </c>
      <c r="F20" s="81"/>
      <c r="G20" s="87">
        <v>0.14099999999999999</v>
      </c>
      <c r="H20" s="87">
        <v>0.65500000000000003</v>
      </c>
      <c r="I20" s="87">
        <v>0.20300000000000001</v>
      </c>
      <c r="J20" s="81"/>
      <c r="K20" s="81"/>
      <c r="L20" s="81"/>
      <c r="M20" s="81"/>
      <c r="N20" s="81"/>
      <c r="O20" s="81"/>
      <c r="P20" s="81"/>
      <c r="Q20" s="86">
        <v>0</v>
      </c>
      <c r="R20" s="86">
        <v>1</v>
      </c>
      <c r="S20" s="81"/>
      <c r="T20" s="81"/>
      <c r="U20" s="86"/>
      <c r="V20" s="86"/>
      <c r="W20" s="86" t="s">
        <v>2569</v>
      </c>
    </row>
    <row r="21" spans="1:23" ht="14.25" customHeight="1" x14ac:dyDescent="0.25">
      <c r="A21" s="83" t="s">
        <v>2580</v>
      </c>
      <c r="B21" s="83" t="s">
        <v>2581</v>
      </c>
      <c r="C21" s="83" t="s">
        <v>2555</v>
      </c>
      <c r="D21" s="83"/>
      <c r="E21" s="83" t="s">
        <v>2556</v>
      </c>
      <c r="F21" s="83"/>
      <c r="G21" s="85">
        <v>0.22714300000000001</v>
      </c>
      <c r="H21" s="85">
        <v>1.1789289999999999</v>
      </c>
      <c r="I21" s="84">
        <v>-0.41071400000000002</v>
      </c>
      <c r="J21" s="83"/>
      <c r="K21" s="88"/>
      <c r="L21" s="88"/>
      <c r="M21" s="83"/>
      <c r="N21" s="83"/>
      <c r="O21" s="83"/>
      <c r="P21" s="83"/>
      <c r="Q21" s="83"/>
      <c r="R21" s="83"/>
      <c r="S21" s="83"/>
      <c r="T21" s="83"/>
      <c r="U21" s="85">
        <v>0.68</v>
      </c>
      <c r="V21" s="85">
        <v>1</v>
      </c>
      <c r="W21" s="83" t="s">
        <v>2546</v>
      </c>
    </row>
    <row r="22" spans="1:23" ht="14.25" customHeight="1" x14ac:dyDescent="0.25">
      <c r="A22" s="83" t="s">
        <v>2582</v>
      </c>
      <c r="B22" s="83" t="s">
        <v>2581</v>
      </c>
      <c r="C22" s="83" t="s">
        <v>2555</v>
      </c>
      <c r="D22" s="83"/>
      <c r="E22" s="83" t="s">
        <v>2556</v>
      </c>
      <c r="F22" s="83"/>
      <c r="G22" s="85">
        <v>0.584345</v>
      </c>
      <c r="H22" s="85">
        <v>-0.57916699999999999</v>
      </c>
      <c r="I22" s="85">
        <v>0.97023800000000004</v>
      </c>
      <c r="J22" s="83"/>
      <c r="K22" s="83"/>
      <c r="L22" s="83"/>
      <c r="M22" s="83"/>
      <c r="N22" s="83"/>
      <c r="O22" s="83"/>
      <c r="P22" s="83"/>
      <c r="Q22" s="83"/>
      <c r="R22" s="83"/>
      <c r="S22" s="83"/>
      <c r="T22" s="83"/>
      <c r="U22" s="85">
        <v>0.48</v>
      </c>
      <c r="V22" s="85">
        <v>1</v>
      </c>
      <c r="W22" s="83" t="s">
        <v>2546</v>
      </c>
    </row>
    <row r="23" spans="1:23" ht="14.25" customHeight="1" x14ac:dyDescent="0.25">
      <c r="A23" s="83" t="s">
        <v>2583</v>
      </c>
      <c r="B23" s="83" t="s">
        <v>2584</v>
      </c>
      <c r="C23" s="83" t="s">
        <v>2555</v>
      </c>
      <c r="D23" s="83"/>
      <c r="E23" s="83" t="s">
        <v>2556</v>
      </c>
      <c r="F23" s="83"/>
      <c r="G23" s="85">
        <v>2.6999990000000001E-2</v>
      </c>
      <c r="H23" s="85">
        <v>1.10549998</v>
      </c>
      <c r="I23" s="85">
        <v>-0.13249960999999999</v>
      </c>
      <c r="J23" s="83"/>
      <c r="K23" s="83"/>
      <c r="L23" s="83"/>
      <c r="M23" s="83"/>
      <c r="N23" s="83"/>
      <c r="O23" s="83"/>
      <c r="P23" s="83"/>
      <c r="Q23" s="83"/>
      <c r="R23" s="83"/>
      <c r="S23" s="83"/>
      <c r="T23" s="83"/>
      <c r="U23" s="83"/>
      <c r="V23" s="83"/>
      <c r="W23" s="83" t="s">
        <v>2546</v>
      </c>
    </row>
    <row r="24" spans="1:23" ht="14.25" customHeight="1" x14ac:dyDescent="0.25">
      <c r="A24" s="86" t="s">
        <v>2585</v>
      </c>
      <c r="B24" s="81" t="s">
        <v>2586</v>
      </c>
      <c r="C24" s="81" t="s">
        <v>2544</v>
      </c>
      <c r="D24" s="81" t="s">
        <v>2587</v>
      </c>
      <c r="E24" s="81" t="s">
        <v>2550</v>
      </c>
      <c r="F24" s="81"/>
      <c r="G24" s="86">
        <v>1</v>
      </c>
      <c r="H24" s="86">
        <v>0</v>
      </c>
      <c r="I24" s="86">
        <v>0</v>
      </c>
      <c r="J24" s="86">
        <v>0</v>
      </c>
      <c r="K24" s="81"/>
      <c r="L24" s="81"/>
      <c r="M24" s="81"/>
      <c r="N24" s="81"/>
      <c r="O24" s="81"/>
      <c r="P24" s="81"/>
      <c r="Q24" s="86">
        <v>0</v>
      </c>
      <c r="R24" s="86">
        <v>1</v>
      </c>
      <c r="S24" s="86"/>
      <c r="T24" s="86"/>
      <c r="U24" s="81"/>
      <c r="V24" s="81"/>
      <c r="W24" s="86" t="s">
        <v>2588</v>
      </c>
    </row>
    <row r="25" spans="1:23" ht="14.25" customHeight="1" x14ac:dyDescent="0.25">
      <c r="A25" s="86" t="s">
        <v>2589</v>
      </c>
      <c r="B25" s="81" t="s">
        <v>2586</v>
      </c>
      <c r="C25" s="81" t="s">
        <v>2544</v>
      </c>
      <c r="D25" s="81" t="s">
        <v>2587</v>
      </c>
      <c r="E25" s="81" t="s">
        <v>2550</v>
      </c>
      <c r="F25" s="81"/>
      <c r="G25" s="86">
        <v>0.77910000000000001</v>
      </c>
      <c r="H25" s="86">
        <v>1.4744999999999999</v>
      </c>
      <c r="I25" s="86">
        <v>-2.5794999999999999</v>
      </c>
      <c r="J25" s="86">
        <v>1.3467</v>
      </c>
      <c r="K25" s="81"/>
      <c r="L25" s="81"/>
      <c r="M25" s="81"/>
      <c r="N25" s="81"/>
      <c r="O25" s="81"/>
      <c r="P25" s="81"/>
      <c r="Q25" s="86">
        <v>0</v>
      </c>
      <c r="R25" s="86">
        <v>1.3</v>
      </c>
      <c r="S25" s="86"/>
      <c r="T25" s="86"/>
      <c r="U25" s="81"/>
      <c r="V25" s="81"/>
      <c r="W25" s="86" t="s">
        <v>2590</v>
      </c>
    </row>
    <row r="26" spans="1:23" ht="14.25" customHeight="1" x14ac:dyDescent="0.25">
      <c r="A26" s="86" t="s">
        <v>2591</v>
      </c>
      <c r="B26" s="81" t="s">
        <v>2586</v>
      </c>
      <c r="C26" s="81" t="s">
        <v>2544</v>
      </c>
      <c r="D26" s="81" t="s">
        <v>2587</v>
      </c>
      <c r="E26" s="81" t="s">
        <v>2550</v>
      </c>
      <c r="F26" s="81"/>
      <c r="G26" s="86">
        <v>0.74629999999999996</v>
      </c>
      <c r="H26" s="86">
        <v>1.3196000000000001</v>
      </c>
      <c r="I26" s="86">
        <v>-2.2153999999999998</v>
      </c>
      <c r="J26" s="86">
        <v>1.1674</v>
      </c>
      <c r="K26" s="81"/>
      <c r="L26" s="81"/>
      <c r="M26" s="81"/>
      <c r="N26" s="81"/>
      <c r="O26" s="81"/>
      <c r="P26" s="81"/>
      <c r="Q26" s="86">
        <v>0</v>
      </c>
      <c r="R26" s="86">
        <v>1.3</v>
      </c>
      <c r="S26" s="86"/>
      <c r="T26" s="86"/>
      <c r="U26" s="81"/>
      <c r="V26" s="81"/>
      <c r="W26" s="86" t="s">
        <v>2590</v>
      </c>
    </row>
    <row r="27" spans="1:23" ht="14.25" customHeight="1" x14ac:dyDescent="0.25">
      <c r="A27" s="81" t="s">
        <v>2592</v>
      </c>
      <c r="B27" s="81" t="s">
        <v>2586</v>
      </c>
      <c r="C27" s="81" t="s">
        <v>2544</v>
      </c>
      <c r="D27" s="81" t="s">
        <v>2587</v>
      </c>
      <c r="E27" s="81" t="s">
        <v>2550</v>
      </c>
      <c r="F27" s="81"/>
      <c r="G27" s="81">
        <v>0.29010000000000002</v>
      </c>
      <c r="H27" s="81">
        <v>2.6663999999999999</v>
      </c>
      <c r="I27" s="81">
        <v>-3.7639999999999998</v>
      </c>
      <c r="J27" s="89">
        <v>1.82</v>
      </c>
      <c r="K27" s="81"/>
      <c r="L27" s="81"/>
      <c r="M27" s="81"/>
      <c r="N27" s="81"/>
      <c r="O27" s="81"/>
      <c r="P27" s="81"/>
      <c r="Q27" s="81">
        <v>0</v>
      </c>
      <c r="R27" s="81">
        <v>1</v>
      </c>
      <c r="S27" s="81"/>
      <c r="T27" s="81"/>
      <c r="U27" s="81"/>
      <c r="V27" s="81"/>
      <c r="W27" s="81" t="s">
        <v>2593</v>
      </c>
    </row>
    <row r="28" spans="1:23" ht="14.25" customHeight="1" x14ac:dyDescent="0.25">
      <c r="A28" s="83" t="s">
        <v>2594</v>
      </c>
      <c r="B28" s="83" t="s">
        <v>2543</v>
      </c>
      <c r="C28" s="83" t="s">
        <v>2544</v>
      </c>
      <c r="D28" s="83"/>
      <c r="E28" s="83" t="s">
        <v>2545</v>
      </c>
      <c r="F28" s="83"/>
      <c r="G28" s="85">
        <v>0.93700587999999996</v>
      </c>
      <c r="H28" s="85">
        <v>5.1307030000000003E-2</v>
      </c>
      <c r="I28" s="85">
        <v>-6.4663899999999998E-3</v>
      </c>
      <c r="J28" s="85">
        <v>1.7267000000000001E-4</v>
      </c>
      <c r="K28" s="83"/>
      <c r="L28" s="83"/>
      <c r="M28" s="83"/>
      <c r="N28" s="83"/>
      <c r="O28" s="83"/>
      <c r="P28" s="83"/>
      <c r="Q28" s="83"/>
      <c r="R28" s="83"/>
      <c r="S28" s="83"/>
      <c r="T28" s="83"/>
      <c r="U28" s="83"/>
      <c r="V28" s="83"/>
      <c r="W28" s="83" t="s">
        <v>2546</v>
      </c>
    </row>
    <row r="29" spans="1:23" ht="14.25" customHeight="1" x14ac:dyDescent="0.25">
      <c r="A29" s="83" t="s">
        <v>2595</v>
      </c>
      <c r="B29" s="83" t="s">
        <v>2596</v>
      </c>
      <c r="C29" s="83" t="s">
        <v>2549</v>
      </c>
      <c r="D29" s="83" t="s">
        <v>2550</v>
      </c>
      <c r="E29" s="83" t="s">
        <v>2551</v>
      </c>
      <c r="F29" s="83" t="s">
        <v>2597</v>
      </c>
      <c r="G29" s="85">
        <v>0.94533053</v>
      </c>
      <c r="H29" s="85">
        <v>6.8473818000000006E-2</v>
      </c>
      <c r="I29" s="85">
        <v>-3.3616940000000001E-3</v>
      </c>
      <c r="J29" s="85">
        <v>1.08108E-4</v>
      </c>
      <c r="K29" s="84">
        <v>-2.2499999999999999E-4</v>
      </c>
      <c r="L29" s="84">
        <v>8.2000000000000001E-5</v>
      </c>
      <c r="M29" s="83"/>
      <c r="N29" s="83"/>
      <c r="O29" s="83"/>
      <c r="P29" s="83"/>
      <c r="Q29" s="83"/>
      <c r="R29" s="83"/>
      <c r="S29" s="83"/>
      <c r="T29" s="83"/>
      <c r="U29" s="83"/>
      <c r="V29" s="83"/>
      <c r="W29" s="83" t="s">
        <v>2546</v>
      </c>
    </row>
    <row r="30" spans="1:23" ht="14.25" customHeight="1" x14ac:dyDescent="0.25">
      <c r="A30" s="83" t="s">
        <v>2598</v>
      </c>
      <c r="B30" s="83" t="s">
        <v>2596</v>
      </c>
      <c r="C30" s="83" t="s">
        <v>2549</v>
      </c>
      <c r="D30" s="83" t="s">
        <v>2571</v>
      </c>
      <c r="E30" s="83" t="s">
        <v>2551</v>
      </c>
      <c r="F30" s="83" t="s">
        <v>2597</v>
      </c>
      <c r="G30" s="85">
        <v>0.47343824000000001</v>
      </c>
      <c r="H30" s="85">
        <v>1.5708041999999998E-2</v>
      </c>
      <c r="I30" s="84">
        <v>-9.4799999999999995E-4</v>
      </c>
      <c r="J30" s="85">
        <v>1.2260718E-2</v>
      </c>
      <c r="K30" s="84">
        <v>9.5500000000000004E-5</v>
      </c>
      <c r="L30" s="84">
        <v>-3.5199999999999999E-4</v>
      </c>
      <c r="M30" s="83"/>
      <c r="N30" s="83"/>
      <c r="O30" s="83"/>
      <c r="P30" s="83"/>
      <c r="Q30" s="83"/>
      <c r="R30" s="83"/>
      <c r="S30" s="83"/>
      <c r="T30" s="83"/>
      <c r="U30" s="83"/>
      <c r="V30" s="83"/>
      <c r="W30" s="83" t="s">
        <v>2546</v>
      </c>
    </row>
    <row r="31" spans="1:23" ht="14.25" customHeight="1" x14ac:dyDescent="0.25">
      <c r="A31" s="83" t="s">
        <v>2599</v>
      </c>
      <c r="B31" s="83" t="s">
        <v>2596</v>
      </c>
      <c r="C31" s="83" t="s">
        <v>2555</v>
      </c>
      <c r="D31" s="83" t="s">
        <v>2571</v>
      </c>
      <c r="E31" s="83" t="s">
        <v>2556</v>
      </c>
      <c r="F31" s="83"/>
      <c r="G31" s="85">
        <v>0.24257999999999999</v>
      </c>
      <c r="H31" s="85">
        <v>0.41467999999999999</v>
      </c>
      <c r="I31" s="85">
        <v>0.34273973000000002</v>
      </c>
      <c r="J31" s="83"/>
      <c r="K31" s="83"/>
      <c r="L31" s="83"/>
      <c r="M31" s="83"/>
      <c r="N31" s="83"/>
      <c r="O31" s="83"/>
      <c r="P31" s="83"/>
      <c r="Q31" s="83"/>
      <c r="R31" s="83"/>
      <c r="S31" s="83"/>
      <c r="T31" s="83"/>
      <c r="U31" s="83"/>
      <c r="V31" s="83"/>
      <c r="W31" s="83" t="s">
        <v>2546</v>
      </c>
    </row>
    <row r="32" spans="1:23" ht="14.25" customHeight="1" x14ac:dyDescent="0.25">
      <c r="A32" s="83" t="s">
        <v>2600</v>
      </c>
      <c r="B32" s="83" t="s">
        <v>2601</v>
      </c>
      <c r="C32" s="83" t="s">
        <v>2549</v>
      </c>
      <c r="D32" s="83" t="s">
        <v>2550</v>
      </c>
      <c r="E32" s="83" t="s">
        <v>2551</v>
      </c>
      <c r="F32" s="83" t="s">
        <v>2552</v>
      </c>
      <c r="G32" s="85">
        <v>0.36460761000000003</v>
      </c>
      <c r="H32" s="85">
        <v>-3.0523554000000001E-2</v>
      </c>
      <c r="I32" s="85">
        <v>-1.929776E-3</v>
      </c>
      <c r="J32" s="85">
        <v>6.6367925999999994E-2</v>
      </c>
      <c r="K32" s="85">
        <v>-1.8919659999999999E-3</v>
      </c>
      <c r="L32" s="85">
        <v>3.1106269999999999E-3</v>
      </c>
      <c r="M32" s="83"/>
      <c r="N32" s="83"/>
      <c r="O32" s="83"/>
      <c r="P32" s="83"/>
      <c r="Q32" s="83"/>
      <c r="R32" s="83"/>
      <c r="S32" s="83"/>
      <c r="T32" s="83"/>
      <c r="U32" s="83"/>
      <c r="V32" s="83"/>
      <c r="W32" s="83" t="s">
        <v>2546</v>
      </c>
    </row>
    <row r="33" spans="1:23" ht="14.25" customHeight="1" x14ac:dyDescent="0.25">
      <c r="A33" s="83" t="s">
        <v>2602</v>
      </c>
      <c r="B33" s="83" t="s">
        <v>2601</v>
      </c>
      <c r="C33" s="83" t="s">
        <v>2549</v>
      </c>
      <c r="D33" s="83" t="s">
        <v>2571</v>
      </c>
      <c r="E33" s="83" t="s">
        <v>2551</v>
      </c>
      <c r="F33" s="83" t="s">
        <v>2552</v>
      </c>
      <c r="G33" s="85">
        <v>0.65868459000000001</v>
      </c>
      <c r="H33" s="85">
        <v>-2.5336457999999999E-2</v>
      </c>
      <c r="I33" s="84">
        <v>9.9099999999999991E-4</v>
      </c>
      <c r="J33" s="85">
        <v>1.2803220000000001E-2</v>
      </c>
      <c r="K33" s="84">
        <v>1.7100000000000001E-4</v>
      </c>
      <c r="L33" s="84">
        <v>-3.01E-4</v>
      </c>
      <c r="M33" s="83"/>
      <c r="N33" s="83"/>
      <c r="O33" s="83"/>
      <c r="P33" s="83"/>
      <c r="Q33" s="83"/>
      <c r="R33" s="83"/>
      <c r="S33" s="83"/>
      <c r="T33" s="83"/>
      <c r="U33" s="83"/>
      <c r="V33" s="83"/>
      <c r="W33" s="83" t="s">
        <v>2546</v>
      </c>
    </row>
    <row r="34" spans="1:23" ht="14.25" customHeight="1" x14ac:dyDescent="0.25">
      <c r="A34" s="83" t="s">
        <v>2603</v>
      </c>
      <c r="B34" s="83" t="s">
        <v>2601</v>
      </c>
      <c r="C34" s="83" t="s">
        <v>2549</v>
      </c>
      <c r="D34" s="83" t="s">
        <v>2571</v>
      </c>
      <c r="E34" s="83" t="s">
        <v>2556</v>
      </c>
      <c r="F34" s="83" t="s">
        <v>2604</v>
      </c>
      <c r="G34" s="85">
        <v>0.27969645999999998</v>
      </c>
      <c r="H34" s="85">
        <v>0.57375735000000005</v>
      </c>
      <c r="I34" s="85">
        <v>0.25690463000000002</v>
      </c>
      <c r="J34" s="85">
        <v>-1.0452906E-2</v>
      </c>
      <c r="K34" s="84">
        <v>4.75E-4</v>
      </c>
      <c r="L34" s="85">
        <v>-6.3541259999999999E-3</v>
      </c>
      <c r="M34" s="83"/>
      <c r="N34" s="83"/>
      <c r="O34" s="83"/>
      <c r="P34" s="83"/>
      <c r="Q34" s="83"/>
      <c r="R34" s="83"/>
      <c r="S34" s="83"/>
      <c r="T34" s="83"/>
      <c r="U34" s="83"/>
      <c r="V34" s="83"/>
      <c r="W34" s="83" t="s">
        <v>2546</v>
      </c>
    </row>
    <row r="35" spans="1:23" ht="14.25" customHeight="1" x14ac:dyDescent="0.25">
      <c r="A35" s="83" t="s">
        <v>2605</v>
      </c>
      <c r="B35" s="83" t="s">
        <v>2601</v>
      </c>
      <c r="C35" s="83" t="s">
        <v>2549</v>
      </c>
      <c r="D35" s="83" t="s">
        <v>2550</v>
      </c>
      <c r="E35" s="83" t="s">
        <v>2551</v>
      </c>
      <c r="F35" s="83" t="s">
        <v>2552</v>
      </c>
      <c r="G35" s="85">
        <v>0.36211012999999997</v>
      </c>
      <c r="H35" s="85">
        <v>-3.2249753999999999E-2</v>
      </c>
      <c r="I35" s="84">
        <v>-8.8599999999999996E-4</v>
      </c>
      <c r="J35" s="85">
        <v>6.6743838E-2</v>
      </c>
      <c r="K35" s="85">
        <v>-1.731488E-3</v>
      </c>
      <c r="L35" s="85">
        <v>2.1803579999999999E-3</v>
      </c>
      <c r="M35" s="83"/>
      <c r="N35" s="83"/>
      <c r="O35" s="83"/>
      <c r="P35" s="83"/>
      <c r="Q35" s="83"/>
      <c r="R35" s="83"/>
      <c r="S35" s="83"/>
      <c r="T35" s="83"/>
      <c r="U35" s="83"/>
      <c r="V35" s="83"/>
      <c r="W35" s="83" t="s">
        <v>2546</v>
      </c>
    </row>
    <row r="36" spans="1:23" ht="14.25" customHeight="1" x14ac:dyDescent="0.25">
      <c r="A36" s="83" t="s">
        <v>2606</v>
      </c>
      <c r="B36" s="83" t="s">
        <v>2601</v>
      </c>
      <c r="C36" s="83" t="s">
        <v>2549</v>
      </c>
      <c r="D36" s="83" t="s">
        <v>2571</v>
      </c>
      <c r="E36" s="83" t="s">
        <v>2551</v>
      </c>
      <c r="F36" s="83" t="s">
        <v>2552</v>
      </c>
      <c r="G36" s="85">
        <v>0.41386133000000003</v>
      </c>
      <c r="H36" s="85">
        <v>-8.8037675999999995E-2</v>
      </c>
      <c r="I36" s="84">
        <v>9.7999999999999997E-4</v>
      </c>
      <c r="J36" s="85">
        <v>5.6770307999999998E-2</v>
      </c>
      <c r="K36" s="84">
        <v>-9.4600000000000001E-4</v>
      </c>
      <c r="L36" s="85">
        <v>1.4187309999999999E-3</v>
      </c>
      <c r="M36" s="83"/>
      <c r="N36" s="83"/>
      <c r="O36" s="83"/>
      <c r="P36" s="83"/>
      <c r="Q36" s="83"/>
      <c r="R36" s="83"/>
      <c r="S36" s="83"/>
      <c r="T36" s="83"/>
      <c r="U36" s="83"/>
      <c r="V36" s="83"/>
      <c r="W36" s="83" t="s">
        <v>2546</v>
      </c>
    </row>
    <row r="37" spans="1:23" ht="14.25" customHeight="1" x14ac:dyDescent="0.25">
      <c r="A37" s="83" t="s">
        <v>2607</v>
      </c>
      <c r="B37" s="83" t="s">
        <v>2601</v>
      </c>
      <c r="C37" s="83" t="s">
        <v>2549</v>
      </c>
      <c r="D37" s="83" t="s">
        <v>2571</v>
      </c>
      <c r="E37" s="83" t="s">
        <v>2556</v>
      </c>
      <c r="F37" s="83" t="s">
        <v>2604</v>
      </c>
      <c r="G37" s="85">
        <v>0.14703036999999999</v>
      </c>
      <c r="H37" s="85">
        <v>-3.4966699999999999E-3</v>
      </c>
      <c r="I37" s="85">
        <v>1.01161313</v>
      </c>
      <c r="J37" s="85">
        <v>-6.4745460000000003E-3</v>
      </c>
      <c r="K37" s="84">
        <v>8.8000000000000003E-4</v>
      </c>
      <c r="L37" s="85">
        <v>-2.0960478000000001E-2</v>
      </c>
      <c r="M37" s="83"/>
      <c r="N37" s="83"/>
      <c r="O37" s="83"/>
      <c r="P37" s="83"/>
      <c r="Q37" s="83"/>
      <c r="R37" s="83"/>
      <c r="S37" s="83"/>
      <c r="T37" s="83"/>
      <c r="U37" s="83"/>
      <c r="V37" s="83"/>
      <c r="W37" s="83" t="s">
        <v>2546</v>
      </c>
    </row>
    <row r="38" spans="1:23" ht="15.75" customHeight="1" x14ac:dyDescent="0.25">
      <c r="A38" s="86" t="s">
        <v>2608</v>
      </c>
      <c r="B38" s="81" t="s">
        <v>2566</v>
      </c>
      <c r="C38" s="81" t="s">
        <v>2549</v>
      </c>
      <c r="D38" s="81" t="s">
        <v>2550</v>
      </c>
      <c r="E38" s="81" t="s">
        <v>2567</v>
      </c>
      <c r="F38" s="81" t="s">
        <v>2568</v>
      </c>
      <c r="G38" s="86">
        <v>0.74464509999999995</v>
      </c>
      <c r="H38" s="86">
        <v>1.1485799999999999E-2</v>
      </c>
      <c r="I38" s="86">
        <v>1.4800000000000001E-5</v>
      </c>
      <c r="J38" s="86">
        <v>2.2401000000000001E-2</v>
      </c>
      <c r="K38" s="86">
        <v>-6.8800000000000003E-4</v>
      </c>
      <c r="L38" s="86">
        <v>9.8390000000000001E-4</v>
      </c>
      <c r="M38" s="81"/>
      <c r="N38" s="81"/>
      <c r="O38" s="81"/>
      <c r="P38" s="81"/>
      <c r="Q38" s="86">
        <v>5</v>
      </c>
      <c r="R38" s="86">
        <v>10</v>
      </c>
      <c r="S38" s="86">
        <v>24</v>
      </c>
      <c r="T38" s="86">
        <v>35</v>
      </c>
      <c r="U38" s="86"/>
      <c r="V38" s="86"/>
      <c r="W38" s="86" t="s">
        <v>2609</v>
      </c>
    </row>
    <row r="39" spans="1:23" ht="15.75" customHeight="1" x14ac:dyDescent="0.25">
      <c r="A39" s="86" t="s">
        <v>2610</v>
      </c>
      <c r="B39" s="81" t="s">
        <v>2566</v>
      </c>
      <c r="C39" s="81" t="s">
        <v>2549</v>
      </c>
      <c r="D39" s="81" t="s">
        <v>2571</v>
      </c>
      <c r="E39" s="81" t="s">
        <v>2567</v>
      </c>
      <c r="F39" s="81" t="s">
        <v>2568</v>
      </c>
      <c r="G39" s="86">
        <v>0.77287700000000004</v>
      </c>
      <c r="H39" s="86">
        <v>2.2100999999999999E-2</v>
      </c>
      <c r="I39" s="86">
        <v>-7.9900000000000004E-5</v>
      </c>
      <c r="J39" s="86">
        <v>-7.0045000000000003E-3</v>
      </c>
      <c r="K39" s="86">
        <v>4.7629999999999998E-4</v>
      </c>
      <c r="L39" s="86">
        <v>-1.0612E-3</v>
      </c>
      <c r="M39" s="81"/>
      <c r="N39" s="81"/>
      <c r="O39" s="81"/>
      <c r="P39" s="81"/>
      <c r="Q39" s="86">
        <v>5</v>
      </c>
      <c r="R39" s="86">
        <v>10</v>
      </c>
      <c r="S39" s="86">
        <v>24</v>
      </c>
      <c r="T39" s="86">
        <v>35</v>
      </c>
      <c r="U39" s="86"/>
      <c r="V39" s="86"/>
      <c r="W39" s="86" t="s">
        <v>2609</v>
      </c>
    </row>
    <row r="40" spans="1:23" ht="15.75" customHeight="1" x14ac:dyDescent="0.25">
      <c r="A40" s="86" t="s">
        <v>2611</v>
      </c>
      <c r="B40" s="87" t="s">
        <v>2566</v>
      </c>
      <c r="C40" s="87" t="s">
        <v>2612</v>
      </c>
      <c r="D40" s="87" t="s">
        <v>2571</v>
      </c>
      <c r="E40" s="87" t="s">
        <v>2613</v>
      </c>
      <c r="F40" s="87" t="s">
        <v>2550</v>
      </c>
      <c r="G40" s="87">
        <v>-0.13605320000000001</v>
      </c>
      <c r="H40" s="87">
        <v>8.6427029999999998E-3</v>
      </c>
      <c r="I40" s="87">
        <v>3.8555830000000001E-6</v>
      </c>
      <c r="J40" s="87">
        <v>1.0240340000000001</v>
      </c>
      <c r="K40" s="87">
        <v>6.0474439999999997E-2</v>
      </c>
      <c r="L40" s="87">
        <v>-8.9478600000000002E-3</v>
      </c>
      <c r="M40" s="87">
        <v>0</v>
      </c>
      <c r="N40" s="87">
        <v>5.7066020000000002E-2</v>
      </c>
      <c r="O40" s="87">
        <v>0</v>
      </c>
      <c r="P40" s="87">
        <v>0</v>
      </c>
      <c r="Q40" s="87">
        <v>31.13</v>
      </c>
      <c r="R40" s="87">
        <v>36.520000000000003</v>
      </c>
      <c r="S40" s="87">
        <v>0.19</v>
      </c>
      <c r="T40" s="87">
        <v>1.03</v>
      </c>
      <c r="U40" s="86"/>
      <c r="V40" s="86"/>
      <c r="W40" s="86" t="s">
        <v>2609</v>
      </c>
    </row>
    <row r="41" spans="1:23" ht="15.75" customHeight="1" x14ac:dyDescent="0.25">
      <c r="A41" s="86" t="s">
        <v>2614</v>
      </c>
      <c r="B41" s="81" t="s">
        <v>2566</v>
      </c>
      <c r="C41" s="81" t="s">
        <v>2555</v>
      </c>
      <c r="D41" s="87" t="s">
        <v>2571</v>
      </c>
      <c r="E41" s="87" t="s">
        <v>2550</v>
      </c>
      <c r="F41" s="81"/>
      <c r="G41" s="90">
        <v>0.114437</v>
      </c>
      <c r="H41" s="90">
        <v>0.545933</v>
      </c>
      <c r="I41" s="90">
        <v>0.34229900000000002</v>
      </c>
      <c r="J41" s="81"/>
      <c r="K41" s="81"/>
      <c r="L41" s="81"/>
      <c r="M41" s="81"/>
      <c r="N41" s="81"/>
      <c r="O41" s="81"/>
      <c r="P41" s="81"/>
      <c r="Q41" s="81">
        <v>0</v>
      </c>
      <c r="R41" s="81">
        <v>1</v>
      </c>
      <c r="S41" s="81"/>
      <c r="T41" s="81"/>
      <c r="U41" s="86">
        <v>0.11</v>
      </c>
      <c r="V41" s="86"/>
      <c r="W41" s="86" t="s">
        <v>2615</v>
      </c>
    </row>
    <row r="42" spans="1:23" ht="15.75" customHeight="1" x14ac:dyDescent="0.25">
      <c r="A42" s="81" t="s">
        <v>2616</v>
      </c>
      <c r="B42" s="81" t="s">
        <v>2566</v>
      </c>
      <c r="C42" s="81" t="s">
        <v>2549</v>
      </c>
      <c r="D42" s="81" t="s">
        <v>2571</v>
      </c>
      <c r="E42" s="81" t="s">
        <v>2567</v>
      </c>
      <c r="F42" s="81" t="s">
        <v>2568</v>
      </c>
      <c r="G42" s="91">
        <v>0.54278400000000004</v>
      </c>
      <c r="H42" s="91">
        <v>-1.3906999999999999E-2</v>
      </c>
      <c r="I42" s="91">
        <v>4.7600000000000002E-4</v>
      </c>
      <c r="J42" s="91">
        <v>1.2197E-2</v>
      </c>
      <c r="K42" s="91">
        <v>1.4899999999999999E-4</v>
      </c>
      <c r="L42" s="91">
        <v>-3.3399999999999999E-4</v>
      </c>
      <c r="M42" s="81"/>
      <c r="N42" s="81"/>
      <c r="O42" s="81"/>
      <c r="P42" s="81"/>
      <c r="Q42" s="86">
        <v>4.4400000000000004</v>
      </c>
      <c r="R42" s="86">
        <v>12.22</v>
      </c>
      <c r="S42" s="86">
        <v>23.89</v>
      </c>
      <c r="T42" s="86">
        <v>46.11</v>
      </c>
      <c r="U42" s="86">
        <v>0.72</v>
      </c>
      <c r="V42" s="86">
        <v>1.3</v>
      </c>
      <c r="W42" s="86" t="s">
        <v>2615</v>
      </c>
    </row>
    <row r="43" spans="1:23" ht="15.75" customHeight="1" x14ac:dyDescent="0.25">
      <c r="A43" s="81" t="s">
        <v>2617</v>
      </c>
      <c r="B43" s="81" t="s">
        <v>2566</v>
      </c>
      <c r="C43" s="81" t="s">
        <v>2549</v>
      </c>
      <c r="D43" s="81" t="s">
        <v>2550</v>
      </c>
      <c r="E43" s="81" t="s">
        <v>2567</v>
      </c>
      <c r="F43" s="81" t="s">
        <v>2568</v>
      </c>
      <c r="G43" s="91">
        <v>1.1260300000000001</v>
      </c>
      <c r="H43" s="91">
        <v>4.1570999999999997E-2</v>
      </c>
      <c r="I43" s="91">
        <v>2.5300000000000002E-4</v>
      </c>
      <c r="J43" s="91">
        <v>-1.0526000000000001E-2</v>
      </c>
      <c r="K43" s="91">
        <v>1.0000000000000001E-5</v>
      </c>
      <c r="L43" s="91">
        <v>-2.5599999999999999E-4</v>
      </c>
      <c r="M43" s="81"/>
      <c r="N43" s="81"/>
      <c r="O43" s="81"/>
      <c r="P43" s="81"/>
      <c r="Q43" s="86">
        <v>4.4400000000000004</v>
      </c>
      <c r="R43" s="86">
        <v>12.22</v>
      </c>
      <c r="S43" s="86">
        <v>23.89</v>
      </c>
      <c r="T43" s="86">
        <v>46.11</v>
      </c>
      <c r="U43" s="86">
        <v>0.82</v>
      </c>
      <c r="V43" s="86">
        <v>1.3</v>
      </c>
      <c r="W43" s="86" t="s">
        <v>2615</v>
      </c>
    </row>
    <row r="44" spans="1:23" ht="15.75" customHeight="1" x14ac:dyDescent="0.25">
      <c r="A44" s="86" t="s">
        <v>2618</v>
      </c>
      <c r="B44" s="81" t="s">
        <v>2566</v>
      </c>
      <c r="C44" s="81" t="s">
        <v>2555</v>
      </c>
      <c r="D44" s="87" t="s">
        <v>2571</v>
      </c>
      <c r="E44" s="87" t="s">
        <v>2550</v>
      </c>
      <c r="F44" s="81"/>
      <c r="G44" s="90">
        <v>3.6486999999999999E-2</v>
      </c>
      <c r="H44" s="90">
        <v>0.73474300000000003</v>
      </c>
      <c r="I44" s="90">
        <v>0.219947</v>
      </c>
      <c r="J44" s="81"/>
      <c r="K44" s="81"/>
      <c r="L44" s="81"/>
      <c r="M44" s="81"/>
      <c r="N44" s="81"/>
      <c r="O44" s="81"/>
      <c r="P44" s="81"/>
      <c r="Q44" s="81">
        <v>0</v>
      </c>
      <c r="R44" s="81">
        <v>1</v>
      </c>
      <c r="S44" s="81"/>
      <c r="T44" s="81"/>
      <c r="U44" s="86">
        <v>0.04</v>
      </c>
      <c r="V44" s="86"/>
      <c r="W44" s="86" t="s">
        <v>2615</v>
      </c>
    </row>
    <row r="45" spans="1:23" ht="15.75" customHeight="1" x14ac:dyDescent="0.25">
      <c r="A45" s="81" t="s">
        <v>2619</v>
      </c>
      <c r="B45" s="81" t="s">
        <v>2566</v>
      </c>
      <c r="C45" s="81" t="s">
        <v>2549</v>
      </c>
      <c r="D45" s="81" t="s">
        <v>2571</v>
      </c>
      <c r="E45" s="81" t="s">
        <v>2567</v>
      </c>
      <c r="F45" s="81" t="s">
        <v>2568</v>
      </c>
      <c r="G45" s="91">
        <v>0.57062400000000002</v>
      </c>
      <c r="H45" s="91">
        <v>1.1953999999999999E-2</v>
      </c>
      <c r="I45" s="91">
        <v>-5.22E-4</v>
      </c>
      <c r="J45" s="91">
        <v>-3.1999999999999999E-5</v>
      </c>
      <c r="K45" s="91">
        <v>4.2099999999999999E-4</v>
      </c>
      <c r="L45" s="91">
        <v>-6.0599999999999998E-4</v>
      </c>
      <c r="M45" s="81"/>
      <c r="N45" s="81"/>
      <c r="O45" s="81"/>
      <c r="P45" s="81"/>
      <c r="Q45" s="86">
        <v>4.4400000000000004</v>
      </c>
      <c r="R45" s="86">
        <v>12.22</v>
      </c>
      <c r="S45" s="86">
        <v>23.89</v>
      </c>
      <c r="T45" s="86">
        <v>46.11</v>
      </c>
      <c r="U45" s="86">
        <v>0.7</v>
      </c>
      <c r="V45" s="86">
        <v>1.38</v>
      </c>
      <c r="W45" s="86" t="s">
        <v>2615</v>
      </c>
    </row>
    <row r="46" spans="1:23" ht="15.75" customHeight="1" x14ac:dyDescent="0.25">
      <c r="A46" s="81" t="s">
        <v>2620</v>
      </c>
      <c r="B46" s="81" t="s">
        <v>2566</v>
      </c>
      <c r="C46" s="81" t="s">
        <v>2549</v>
      </c>
      <c r="D46" s="81" t="s">
        <v>2550</v>
      </c>
      <c r="E46" s="81" t="s">
        <v>2567</v>
      </c>
      <c r="F46" s="81" t="s">
        <v>2568</v>
      </c>
      <c r="G46" s="91">
        <v>0.98595900000000003</v>
      </c>
      <c r="H46" s="91">
        <v>4.9487000000000003E-2</v>
      </c>
      <c r="I46" s="91">
        <v>-2.9799999999999998E-4</v>
      </c>
      <c r="J46" s="91">
        <v>-3.7369999999999999E-3</v>
      </c>
      <c r="K46" s="91">
        <v>-4.5000000000000003E-5</v>
      </c>
      <c r="L46" s="91">
        <v>-5.0199999999999995E-4</v>
      </c>
      <c r="M46" s="81"/>
      <c r="N46" s="81"/>
      <c r="O46" s="81"/>
      <c r="P46" s="81"/>
      <c r="Q46" s="86">
        <v>4.4400000000000004</v>
      </c>
      <c r="R46" s="86">
        <v>12.22</v>
      </c>
      <c r="S46" s="86">
        <v>23.89</v>
      </c>
      <c r="T46" s="86">
        <v>46.11</v>
      </c>
      <c r="U46" s="86">
        <v>0.82</v>
      </c>
      <c r="V46" s="86">
        <v>1.3</v>
      </c>
      <c r="W46" s="86" t="s">
        <v>2615</v>
      </c>
    </row>
    <row r="47" spans="1:23" ht="15.75" customHeight="1" x14ac:dyDescent="0.25">
      <c r="A47" s="86" t="s">
        <v>2621</v>
      </c>
      <c r="B47" s="81" t="s">
        <v>2566</v>
      </c>
      <c r="C47" s="81" t="s">
        <v>2555</v>
      </c>
      <c r="D47" s="87" t="s">
        <v>2571</v>
      </c>
      <c r="E47" s="87" t="s">
        <v>2550</v>
      </c>
      <c r="F47" s="81"/>
      <c r="G47" s="90">
        <v>6.3690999999999998E-2</v>
      </c>
      <c r="H47" s="90">
        <v>0.58488799999999996</v>
      </c>
      <c r="I47" s="90">
        <v>0.35280299999999998</v>
      </c>
      <c r="J47" s="81"/>
      <c r="K47" s="81"/>
      <c r="L47" s="81"/>
      <c r="M47" s="81"/>
      <c r="N47" s="81"/>
      <c r="O47" s="81"/>
      <c r="P47" s="81"/>
      <c r="Q47" s="81">
        <v>0</v>
      </c>
      <c r="R47" s="81">
        <v>1</v>
      </c>
      <c r="S47" s="81"/>
      <c r="T47" s="81"/>
      <c r="U47" s="86">
        <v>0.06</v>
      </c>
      <c r="V47" s="86"/>
      <c r="W47" s="86" t="s">
        <v>2615</v>
      </c>
    </row>
    <row r="48" spans="1:23" ht="15.75" customHeight="1" x14ac:dyDescent="0.25">
      <c r="A48" s="81" t="s">
        <v>2622</v>
      </c>
      <c r="B48" s="81" t="s">
        <v>2566</v>
      </c>
      <c r="C48" s="81" t="s">
        <v>2549</v>
      </c>
      <c r="D48" s="81" t="s">
        <v>2571</v>
      </c>
      <c r="E48" s="81" t="s">
        <v>2567</v>
      </c>
      <c r="F48" s="81" t="s">
        <v>2568</v>
      </c>
      <c r="G48" s="91">
        <v>0.70219399999999998</v>
      </c>
      <c r="H48" s="91">
        <v>-4.4660000000000004E-3</v>
      </c>
      <c r="I48" s="91">
        <v>5.3499999999999999E-4</v>
      </c>
      <c r="J48" s="91">
        <v>-5.5059999999999996E-3</v>
      </c>
      <c r="K48" s="91">
        <v>5.44E-4</v>
      </c>
      <c r="L48" s="91">
        <v>-7.2900000000000005E-4</v>
      </c>
      <c r="M48" s="81"/>
      <c r="N48" s="81"/>
      <c r="O48" s="81"/>
      <c r="P48" s="81"/>
      <c r="Q48" s="86">
        <v>4.4400000000000004</v>
      </c>
      <c r="R48" s="86">
        <v>12.22</v>
      </c>
      <c r="S48" s="86">
        <v>23.89</v>
      </c>
      <c r="T48" s="86">
        <v>46.11</v>
      </c>
      <c r="U48" s="86">
        <v>0.69</v>
      </c>
      <c r="V48" s="86">
        <v>1.45</v>
      </c>
      <c r="W48" s="86" t="s">
        <v>2615</v>
      </c>
    </row>
    <row r="49" spans="1:23" ht="15.75" customHeight="1" x14ac:dyDescent="0.25">
      <c r="A49" s="81" t="s">
        <v>2623</v>
      </c>
      <c r="B49" s="81" t="s">
        <v>2566</v>
      </c>
      <c r="C49" s="81" t="s">
        <v>2549</v>
      </c>
      <c r="D49" s="81" t="s">
        <v>2550</v>
      </c>
      <c r="E49" s="81" t="s">
        <v>2567</v>
      </c>
      <c r="F49" s="81" t="s">
        <v>2568</v>
      </c>
      <c r="G49" s="91">
        <v>1.02138</v>
      </c>
      <c r="H49" s="91">
        <v>3.7020999999999998E-2</v>
      </c>
      <c r="I49" s="91">
        <v>2.33E-4</v>
      </c>
      <c r="J49" s="91">
        <v>-3.8930000000000002E-3</v>
      </c>
      <c r="K49" s="91">
        <v>-6.4999999999999994E-5</v>
      </c>
      <c r="L49" s="91">
        <v>-2.6899999999999998E-4</v>
      </c>
      <c r="M49" s="81"/>
      <c r="N49" s="81"/>
      <c r="O49" s="81"/>
      <c r="P49" s="81"/>
      <c r="Q49" s="86">
        <v>4.4400000000000004</v>
      </c>
      <c r="R49" s="86">
        <v>12.22</v>
      </c>
      <c r="S49" s="86">
        <v>23.89</v>
      </c>
      <c r="T49" s="86">
        <v>46.11</v>
      </c>
      <c r="U49" s="86">
        <v>0.82</v>
      </c>
      <c r="V49" s="86">
        <v>1.3</v>
      </c>
      <c r="W49" s="86" t="s">
        <v>2615</v>
      </c>
    </row>
    <row r="50" spans="1:23" ht="15.75" customHeight="1" x14ac:dyDescent="0.25">
      <c r="A50" s="83" t="s">
        <v>2624</v>
      </c>
      <c r="B50" s="83" t="s">
        <v>2596</v>
      </c>
      <c r="C50" s="83" t="s">
        <v>2549</v>
      </c>
      <c r="D50" s="83" t="s">
        <v>2550</v>
      </c>
      <c r="E50" s="83" t="s">
        <v>2551</v>
      </c>
      <c r="F50" s="83" t="s">
        <v>2597</v>
      </c>
      <c r="G50" s="85">
        <v>1.13076899</v>
      </c>
      <c r="H50" s="85">
        <v>3.1579830000000003E-2</v>
      </c>
      <c r="I50" s="84">
        <v>3.5799999999999997E-4</v>
      </c>
      <c r="J50" s="85">
        <v>-9.8563320000000006E-3</v>
      </c>
      <c r="K50" s="84">
        <v>1.01E-5</v>
      </c>
      <c r="L50" s="84">
        <v>-1.4999999999999999E-4</v>
      </c>
      <c r="M50" s="83"/>
      <c r="N50" s="83"/>
      <c r="O50" s="83"/>
      <c r="P50" s="83"/>
      <c r="Q50" s="83"/>
      <c r="R50" s="83"/>
      <c r="S50" s="83"/>
      <c r="T50" s="83"/>
      <c r="U50" s="83"/>
      <c r="V50" s="83"/>
      <c r="W50" s="83" t="s">
        <v>2546</v>
      </c>
    </row>
    <row r="51" spans="1:23" ht="15.75" customHeight="1" x14ac:dyDescent="0.25">
      <c r="A51" s="83" t="s">
        <v>2625</v>
      </c>
      <c r="B51" s="83" t="s">
        <v>2596</v>
      </c>
      <c r="C51" s="83" t="s">
        <v>2549</v>
      </c>
      <c r="D51" s="83" t="s">
        <v>2571</v>
      </c>
      <c r="E51" s="83" t="s">
        <v>2551</v>
      </c>
      <c r="F51" s="83" t="s">
        <v>2597</v>
      </c>
      <c r="G51" s="85">
        <v>0.56374060000000004</v>
      </c>
      <c r="H51" s="85">
        <v>-9.2259179999999996E-3</v>
      </c>
      <c r="I51" s="84">
        <v>3.5300000000000002E-4</v>
      </c>
      <c r="J51" s="85">
        <v>9.4521780000000003E-3</v>
      </c>
      <c r="K51" s="84">
        <v>1.8699999999999999E-4</v>
      </c>
      <c r="L51" s="84">
        <v>-3.1399999999999999E-4</v>
      </c>
      <c r="M51" s="83"/>
      <c r="N51" s="83"/>
      <c r="O51" s="83"/>
      <c r="P51" s="83"/>
      <c r="Q51" s="83"/>
      <c r="R51" s="83"/>
      <c r="S51" s="83"/>
      <c r="T51" s="83"/>
      <c r="U51" s="83"/>
      <c r="V51" s="83"/>
      <c r="W51" s="83" t="s">
        <v>2546</v>
      </c>
    </row>
    <row r="52" spans="1:23" ht="15.75" customHeight="1" x14ac:dyDescent="0.25">
      <c r="A52" s="83" t="s">
        <v>2626</v>
      </c>
      <c r="B52" s="83" t="s">
        <v>2596</v>
      </c>
      <c r="C52" s="83" t="s">
        <v>2549</v>
      </c>
      <c r="D52" s="83" t="s">
        <v>2550</v>
      </c>
      <c r="E52" s="83" t="s">
        <v>2627</v>
      </c>
      <c r="F52" s="85">
        <v>39</v>
      </c>
      <c r="G52" s="85">
        <v>0.92141508000000005</v>
      </c>
      <c r="H52" s="85">
        <v>-3.4136819999999999E-3</v>
      </c>
      <c r="I52" s="84">
        <v>-3.8600000000000003E-6</v>
      </c>
      <c r="J52" s="84">
        <v>3.2399999999999998E-2</v>
      </c>
      <c r="K52" s="84">
        <v>6.11E-4</v>
      </c>
      <c r="L52" s="84">
        <v>-5.1799999999999999E-5</v>
      </c>
      <c r="M52" s="83"/>
      <c r="N52" s="83"/>
      <c r="O52" s="83"/>
      <c r="P52" s="83"/>
      <c r="Q52" s="83"/>
      <c r="R52" s="83"/>
      <c r="S52" s="83"/>
      <c r="T52" s="83"/>
      <c r="U52" s="83"/>
      <c r="V52" s="83"/>
      <c r="W52" s="83" t="s">
        <v>2546</v>
      </c>
    </row>
    <row r="53" spans="1:23" ht="15.75" customHeight="1" x14ac:dyDescent="0.25">
      <c r="A53" s="83" t="s">
        <v>2628</v>
      </c>
      <c r="B53" s="83" t="s">
        <v>2596</v>
      </c>
      <c r="C53" s="83" t="s">
        <v>2549</v>
      </c>
      <c r="D53" s="83" t="s">
        <v>2550</v>
      </c>
      <c r="E53" s="83" t="s">
        <v>2627</v>
      </c>
      <c r="F53" s="83" t="s">
        <v>2629</v>
      </c>
      <c r="G53" s="85">
        <v>0.94069022999999996</v>
      </c>
      <c r="H53" s="85">
        <v>-4.0358879999999996E-3</v>
      </c>
      <c r="I53" s="84">
        <v>4.2100000000000002E-7</v>
      </c>
      <c r="J53" s="85">
        <v>4.6218905999999997E-2</v>
      </c>
      <c r="K53" s="85">
        <v>-1.7031710000000001E-3</v>
      </c>
      <c r="L53" s="84">
        <v>-2.2700000000000001E-7</v>
      </c>
      <c r="M53" s="83"/>
      <c r="N53" s="83"/>
      <c r="O53" s="83"/>
      <c r="P53" s="83"/>
      <c r="Q53" s="83"/>
      <c r="R53" s="83"/>
      <c r="S53" s="83"/>
      <c r="T53" s="83"/>
      <c r="U53" s="83"/>
      <c r="V53" s="83"/>
      <c r="W53" s="83" t="s">
        <v>2546</v>
      </c>
    </row>
    <row r="54" spans="1:23" ht="15.75" customHeight="1" x14ac:dyDescent="0.25">
      <c r="A54" s="83" t="s">
        <v>2630</v>
      </c>
      <c r="B54" s="83" t="s">
        <v>2596</v>
      </c>
      <c r="C54" s="83" t="s">
        <v>2549</v>
      </c>
      <c r="D54" s="83" t="s">
        <v>2571</v>
      </c>
      <c r="E54" s="83" t="s">
        <v>2627</v>
      </c>
      <c r="F54" s="85">
        <v>39</v>
      </c>
      <c r="G54" s="85">
        <v>0.33398381999999999</v>
      </c>
      <c r="H54" s="85">
        <v>1.9817694E-2</v>
      </c>
      <c r="I54" s="84">
        <v>1.2E-5</v>
      </c>
      <c r="J54" s="85">
        <v>4.8024000000000001E-3</v>
      </c>
      <c r="K54" s="84">
        <v>-3.3200000000000001E-5</v>
      </c>
      <c r="L54" s="84">
        <v>-8.9800000000000004E-4</v>
      </c>
      <c r="M54" s="83"/>
      <c r="N54" s="83"/>
      <c r="O54" s="83"/>
      <c r="P54" s="83"/>
      <c r="Q54" s="83"/>
      <c r="R54" s="83"/>
      <c r="S54" s="83"/>
      <c r="T54" s="83"/>
      <c r="U54" s="83"/>
      <c r="V54" s="83"/>
      <c r="W54" s="83" t="s">
        <v>2546</v>
      </c>
    </row>
    <row r="55" spans="1:23" ht="15.75" customHeight="1" x14ac:dyDescent="0.25">
      <c r="A55" s="83" t="s">
        <v>2631</v>
      </c>
      <c r="B55" s="83" t="s">
        <v>2596</v>
      </c>
      <c r="C55" s="83" t="s">
        <v>2549</v>
      </c>
      <c r="D55" s="83" t="s">
        <v>2571</v>
      </c>
      <c r="E55" s="83" t="s">
        <v>2627</v>
      </c>
      <c r="F55" s="83" t="s">
        <v>2629</v>
      </c>
      <c r="G55" s="85">
        <v>0.38886862999999999</v>
      </c>
      <c r="H55" s="85">
        <v>1.8107261999999999E-2</v>
      </c>
      <c r="I55" s="84">
        <v>1.9400000000000001E-5</v>
      </c>
      <c r="J55" s="85">
        <v>-2.6683668000000001E-2</v>
      </c>
      <c r="K55" s="85">
        <v>2.0566550000000001E-3</v>
      </c>
      <c r="L55" s="84">
        <v>-4.9899999999999999E-4</v>
      </c>
      <c r="M55" s="83"/>
      <c r="N55" s="83"/>
      <c r="O55" s="83"/>
      <c r="P55" s="83"/>
      <c r="Q55" s="83"/>
      <c r="R55" s="83"/>
      <c r="S55" s="83"/>
      <c r="T55" s="83"/>
      <c r="U55" s="83"/>
      <c r="V55" s="83"/>
      <c r="W55" s="83" t="s">
        <v>2546</v>
      </c>
    </row>
    <row r="56" spans="1:23" ht="15.75" customHeight="1" x14ac:dyDescent="0.25">
      <c r="A56" s="83" t="s">
        <v>2632</v>
      </c>
      <c r="B56" s="83" t="s">
        <v>2633</v>
      </c>
      <c r="C56" s="83" t="s">
        <v>2549</v>
      </c>
      <c r="D56" s="83" t="s">
        <v>2550</v>
      </c>
      <c r="E56" s="83" t="s">
        <v>2551</v>
      </c>
      <c r="F56" s="83" t="s">
        <v>2552</v>
      </c>
      <c r="G56" s="85">
        <v>35.683620609999998</v>
      </c>
      <c r="H56" s="85">
        <v>0.62273100999999997</v>
      </c>
      <c r="I56" s="85">
        <v>-5.6779320000000001E-3</v>
      </c>
      <c r="J56" s="85">
        <v>-0.24894877500000001</v>
      </c>
      <c r="K56" s="85">
        <v>-3.4612860000000001E-3</v>
      </c>
      <c r="L56" s="85">
        <v>1.1142622E-2</v>
      </c>
      <c r="M56" s="83"/>
      <c r="N56" s="83"/>
      <c r="O56" s="83"/>
      <c r="P56" s="83"/>
      <c r="Q56" s="83"/>
      <c r="R56" s="83"/>
      <c r="S56" s="83"/>
      <c r="T56" s="83"/>
      <c r="U56" s="83"/>
      <c r="V56" s="83"/>
      <c r="W56" s="83" t="s">
        <v>2546</v>
      </c>
    </row>
    <row r="57" spans="1:23" ht="15.75" customHeight="1" x14ac:dyDescent="0.25">
      <c r="A57" s="83" t="s">
        <v>2634</v>
      </c>
      <c r="B57" s="83" t="s">
        <v>2633</v>
      </c>
      <c r="C57" s="83" t="s">
        <v>2549</v>
      </c>
      <c r="D57" s="83" t="s">
        <v>2550</v>
      </c>
      <c r="E57" s="83" t="s">
        <v>2551</v>
      </c>
      <c r="F57" s="83" t="s">
        <v>2552</v>
      </c>
      <c r="G57" s="85">
        <v>0.96601398999999999</v>
      </c>
      <c r="H57" s="85">
        <v>4.0500540000000002E-2</v>
      </c>
      <c r="I57" s="84">
        <v>5.8900000000000001E-4</v>
      </c>
      <c r="J57" s="85">
        <v>-8.0986679999999998E-3</v>
      </c>
      <c r="K57" s="84">
        <v>6.6500000000000004E-5</v>
      </c>
      <c r="L57" s="84">
        <v>-4.5399999999999998E-4</v>
      </c>
      <c r="M57" s="83"/>
      <c r="N57" s="83"/>
      <c r="O57" s="83"/>
      <c r="P57" s="83"/>
      <c r="Q57" s="83"/>
      <c r="R57" s="83"/>
      <c r="S57" s="83"/>
      <c r="T57" s="83"/>
      <c r="U57" s="83"/>
      <c r="V57" s="83"/>
      <c r="W57" s="83" t="s">
        <v>2546</v>
      </c>
    </row>
    <row r="58" spans="1:23" ht="15.75" customHeight="1" x14ac:dyDescent="0.25">
      <c r="A58" s="83" t="s">
        <v>2635</v>
      </c>
      <c r="B58" s="83" t="s">
        <v>2633</v>
      </c>
      <c r="C58" s="83" t="s">
        <v>2549</v>
      </c>
      <c r="D58" s="83" t="s">
        <v>2571</v>
      </c>
      <c r="E58" s="83" t="s">
        <v>2551</v>
      </c>
      <c r="F58" s="83" t="s">
        <v>2552</v>
      </c>
      <c r="G58" s="85">
        <v>0.111287472</v>
      </c>
      <c r="H58" s="85">
        <v>-2.0945569999999999E-3</v>
      </c>
      <c r="I58" s="84">
        <v>2.0100000000000001E-4</v>
      </c>
      <c r="J58" s="85">
        <v>1.70532E-3</v>
      </c>
      <c r="K58" s="84">
        <v>1.6799999999999999E-4</v>
      </c>
      <c r="L58" s="84">
        <v>-3.0800000000000001E-4</v>
      </c>
      <c r="M58" s="83"/>
      <c r="N58" s="83"/>
      <c r="O58" s="83"/>
      <c r="P58" s="83"/>
      <c r="Q58" s="83"/>
      <c r="R58" s="83"/>
      <c r="S58" s="83"/>
      <c r="T58" s="83"/>
      <c r="U58" s="83"/>
      <c r="V58" s="83"/>
      <c r="W58" s="83" t="s">
        <v>2546</v>
      </c>
    </row>
    <row r="59" spans="1:23" ht="15.75" customHeight="1" x14ac:dyDescent="0.25">
      <c r="A59" s="83" t="s">
        <v>2636</v>
      </c>
      <c r="B59" s="83" t="s">
        <v>2633</v>
      </c>
      <c r="C59" s="83" t="s">
        <v>2549</v>
      </c>
      <c r="D59" s="83" t="s">
        <v>2571</v>
      </c>
      <c r="E59" s="83" t="s">
        <v>2551</v>
      </c>
      <c r="F59" s="83" t="s">
        <v>2552</v>
      </c>
      <c r="G59" s="85">
        <v>0.61092869000000005</v>
      </c>
      <c r="H59" s="85">
        <v>-1.6352352000000001E-2</v>
      </c>
      <c r="I59" s="84">
        <v>4.0700000000000003E-4</v>
      </c>
      <c r="J59" s="85">
        <v>3.044232E-3</v>
      </c>
      <c r="K59" s="84">
        <v>5.9199999999999997E-4</v>
      </c>
      <c r="L59" s="84">
        <v>-6.6799999999999997E-4</v>
      </c>
      <c r="M59" s="83"/>
      <c r="N59" s="83"/>
      <c r="O59" s="83"/>
      <c r="P59" s="83"/>
      <c r="Q59" s="83"/>
      <c r="R59" s="83"/>
      <c r="S59" s="83"/>
      <c r="T59" s="83"/>
      <c r="U59" s="83"/>
      <c r="V59" s="83"/>
      <c r="W59" s="83" t="s">
        <v>2546</v>
      </c>
    </row>
    <row r="60" spans="1:23" ht="15.75" customHeight="1" x14ac:dyDescent="0.25">
      <c r="A60" s="83" t="s">
        <v>2637</v>
      </c>
      <c r="B60" s="83" t="s">
        <v>2633</v>
      </c>
      <c r="C60" s="83" t="s">
        <v>2549</v>
      </c>
      <c r="D60" s="83" t="s">
        <v>2550</v>
      </c>
      <c r="E60" s="83" t="s">
        <v>2638</v>
      </c>
      <c r="F60" s="83" t="s">
        <v>2639</v>
      </c>
      <c r="G60" s="85">
        <v>29.914016</v>
      </c>
      <c r="H60" s="85">
        <v>0.1544256</v>
      </c>
      <c r="I60" s="85">
        <v>-4.1472000000000002E-3</v>
      </c>
      <c r="J60" s="85">
        <v>0.68325119999999995</v>
      </c>
      <c r="K60" s="85">
        <v>-2.03148E-3</v>
      </c>
      <c r="L60" s="85">
        <v>1.99584E-3</v>
      </c>
      <c r="M60" s="83"/>
      <c r="N60" s="83"/>
      <c r="O60" s="83"/>
      <c r="P60" s="83"/>
      <c r="Q60" s="83"/>
      <c r="R60" s="83"/>
      <c r="S60" s="83"/>
      <c r="T60" s="83"/>
      <c r="U60" s="83"/>
      <c r="V60" s="83"/>
      <c r="W60" s="83" t="s">
        <v>2546</v>
      </c>
    </row>
    <row r="61" spans="1:23" ht="15.75" customHeight="1" x14ac:dyDescent="0.25">
      <c r="A61" s="83" t="s">
        <v>2640</v>
      </c>
      <c r="B61" s="83" t="s">
        <v>2633</v>
      </c>
      <c r="C61" s="83" t="s">
        <v>2549</v>
      </c>
      <c r="D61" s="83" t="s">
        <v>2550</v>
      </c>
      <c r="E61" s="83" t="s">
        <v>2638</v>
      </c>
      <c r="F61" s="83" t="s">
        <v>2639</v>
      </c>
      <c r="G61" s="85">
        <v>0.84649611999999996</v>
      </c>
      <c r="H61" s="85">
        <v>-2.6480700000000002E-3</v>
      </c>
      <c r="I61" s="84">
        <v>2.3099999999999999E-5</v>
      </c>
      <c r="J61" s="85">
        <v>2.7001259999999999E-2</v>
      </c>
      <c r="K61" s="84">
        <v>1.2999999999999999E-4</v>
      </c>
      <c r="L61" s="84">
        <v>-1.27E-4</v>
      </c>
      <c r="M61" s="83"/>
      <c r="N61" s="83"/>
      <c r="O61" s="83"/>
      <c r="P61" s="83"/>
      <c r="Q61" s="83"/>
      <c r="R61" s="83"/>
      <c r="S61" s="83"/>
      <c r="T61" s="83"/>
      <c r="U61" s="83"/>
      <c r="V61" s="83"/>
      <c r="W61" s="83" t="s">
        <v>2546</v>
      </c>
    </row>
    <row r="62" spans="1:23" ht="15.75" customHeight="1" x14ac:dyDescent="0.25">
      <c r="A62" s="83" t="s">
        <v>2641</v>
      </c>
      <c r="B62" s="83" t="s">
        <v>2633</v>
      </c>
      <c r="C62" s="83" t="s">
        <v>2549</v>
      </c>
      <c r="D62" s="83" t="s">
        <v>2571</v>
      </c>
      <c r="E62" s="83" t="s">
        <v>2638</v>
      </c>
      <c r="F62" s="83" t="s">
        <v>2639</v>
      </c>
      <c r="G62" s="85">
        <v>0.12003999999999999</v>
      </c>
      <c r="H62" s="85">
        <v>-1.1232E-4</v>
      </c>
      <c r="I62" s="84">
        <v>9.8499999999999995E-5</v>
      </c>
      <c r="J62" s="85">
        <v>-1.07928E-3</v>
      </c>
      <c r="K62" s="84">
        <v>7.3200000000000004E-5</v>
      </c>
      <c r="L62" s="84">
        <v>-1.34E-4</v>
      </c>
      <c r="M62" s="83"/>
      <c r="N62" s="83"/>
      <c r="O62" s="83"/>
      <c r="P62" s="83"/>
      <c r="Q62" s="83"/>
      <c r="R62" s="83"/>
      <c r="S62" s="83"/>
      <c r="T62" s="83"/>
      <c r="U62" s="83"/>
      <c r="V62" s="83"/>
      <c r="W62" s="83" t="s">
        <v>2546</v>
      </c>
    </row>
    <row r="63" spans="1:23" ht="15.75" customHeight="1" x14ac:dyDescent="0.25">
      <c r="A63" s="83" t="s">
        <v>2642</v>
      </c>
      <c r="B63" s="83" t="s">
        <v>2633</v>
      </c>
      <c r="C63" s="83" t="s">
        <v>2549</v>
      </c>
      <c r="D63" s="83" t="s">
        <v>2571</v>
      </c>
      <c r="E63" s="83" t="s">
        <v>2638</v>
      </c>
      <c r="F63" s="83" t="s">
        <v>2639</v>
      </c>
      <c r="G63" s="85">
        <v>0.2068226</v>
      </c>
      <c r="H63" s="85">
        <v>1.8812142E-2</v>
      </c>
      <c r="I63" s="84">
        <v>1.05E-4</v>
      </c>
      <c r="J63" s="85">
        <v>-1.2659724000000001E-2</v>
      </c>
      <c r="K63" s="84">
        <v>4.06E-4</v>
      </c>
      <c r="L63" s="84">
        <v>-3.9899999999999999E-4</v>
      </c>
      <c r="M63" s="83"/>
      <c r="N63" s="83"/>
      <c r="O63" s="83"/>
      <c r="P63" s="83"/>
      <c r="Q63" s="83"/>
      <c r="R63" s="83"/>
      <c r="S63" s="83"/>
      <c r="T63" s="83"/>
      <c r="U63" s="83"/>
      <c r="V63" s="83"/>
      <c r="W63" s="83" t="s">
        <v>2546</v>
      </c>
    </row>
    <row r="64" spans="1:23" ht="15.75" customHeight="1" x14ac:dyDescent="0.25">
      <c r="A64" s="86" t="s">
        <v>2643</v>
      </c>
      <c r="B64" s="81" t="s">
        <v>2566</v>
      </c>
      <c r="C64" s="81" t="s">
        <v>2555</v>
      </c>
      <c r="D64" s="87" t="s">
        <v>2571</v>
      </c>
      <c r="E64" s="87" t="s">
        <v>2550</v>
      </c>
      <c r="F64" s="81"/>
      <c r="G64" s="90">
        <v>0.22214900000000001</v>
      </c>
      <c r="H64" s="90">
        <v>0.50315600000000005</v>
      </c>
      <c r="I64" s="90">
        <v>0.25690499999999999</v>
      </c>
      <c r="J64" s="81"/>
      <c r="K64" s="81"/>
      <c r="L64" s="81"/>
      <c r="M64" s="81"/>
      <c r="N64" s="81"/>
      <c r="O64" s="81"/>
      <c r="P64" s="81"/>
      <c r="Q64" s="81">
        <v>0.1</v>
      </c>
      <c r="R64" s="81">
        <v>1</v>
      </c>
      <c r="S64" s="81"/>
      <c r="T64" s="81"/>
      <c r="U64" s="86">
        <v>0.28000000000000003</v>
      </c>
      <c r="V64" s="86"/>
      <c r="W64" s="86" t="s">
        <v>2615</v>
      </c>
    </row>
    <row r="65" spans="1:23" ht="15.75" customHeight="1" x14ac:dyDescent="0.25">
      <c r="A65" s="81" t="s">
        <v>2644</v>
      </c>
      <c r="B65" s="81" t="s">
        <v>2566</v>
      </c>
      <c r="C65" s="81" t="s">
        <v>2549</v>
      </c>
      <c r="D65" s="81" t="s">
        <v>2550</v>
      </c>
      <c r="E65" s="81" t="s">
        <v>2567</v>
      </c>
      <c r="F65" s="81" t="s">
        <v>2613</v>
      </c>
      <c r="G65" s="91">
        <v>0.65864299999999998</v>
      </c>
      <c r="H65" s="91">
        <v>-2.5339E-2</v>
      </c>
      <c r="I65" s="91">
        <v>9.9099999999999991E-4</v>
      </c>
      <c r="J65" s="91">
        <v>1.2801E-2</v>
      </c>
      <c r="K65" s="91">
        <v>1.7100000000000001E-4</v>
      </c>
      <c r="L65" s="91">
        <v>-3.01E-4</v>
      </c>
      <c r="M65" s="81"/>
      <c r="N65" s="81"/>
      <c r="O65" s="81"/>
      <c r="P65" s="81"/>
      <c r="Q65" s="86">
        <v>4.4400000000000004</v>
      </c>
      <c r="R65" s="86">
        <v>12.22</v>
      </c>
      <c r="S65" s="86">
        <v>15.56</v>
      </c>
      <c r="T65" s="86">
        <v>29.44</v>
      </c>
      <c r="U65" s="86">
        <v>0.68</v>
      </c>
      <c r="V65" s="86">
        <v>1.05</v>
      </c>
      <c r="W65" s="86" t="s">
        <v>2615</v>
      </c>
    </row>
    <row r="66" spans="1:23" ht="15.75" customHeight="1" x14ac:dyDescent="0.25">
      <c r="A66" s="81" t="s">
        <v>2645</v>
      </c>
      <c r="B66" s="81" t="s">
        <v>2566</v>
      </c>
      <c r="C66" s="81" t="s">
        <v>2549</v>
      </c>
      <c r="D66" s="81" t="s">
        <v>2550</v>
      </c>
      <c r="E66" s="81" t="s">
        <v>2567</v>
      </c>
      <c r="F66" s="81" t="s">
        <v>2613</v>
      </c>
      <c r="G66" s="91">
        <v>0.36469099999999999</v>
      </c>
      <c r="H66" s="91">
        <v>-3.0521E-2</v>
      </c>
      <c r="I66" s="91">
        <v>-1.9300000000000001E-3</v>
      </c>
      <c r="J66" s="91">
        <v>6.6374000000000002E-2</v>
      </c>
      <c r="K66" s="91">
        <v>-1.892E-3</v>
      </c>
      <c r="L66" s="91">
        <v>3.1110000000000001E-3</v>
      </c>
      <c r="M66" s="81"/>
      <c r="N66" s="81"/>
      <c r="O66" s="81"/>
      <c r="P66" s="81"/>
      <c r="Q66" s="86">
        <v>4.4400000000000004</v>
      </c>
      <c r="R66" s="86">
        <v>12.22</v>
      </c>
      <c r="S66" s="86">
        <v>15.56</v>
      </c>
      <c r="T66" s="86">
        <v>29.44</v>
      </c>
      <c r="U66" s="86">
        <v>0.87</v>
      </c>
      <c r="V66" s="86">
        <v>0.91</v>
      </c>
      <c r="W66" s="86" t="s">
        <v>2615</v>
      </c>
    </row>
    <row r="67" spans="1:23" ht="15.75" customHeight="1" x14ac:dyDescent="0.25">
      <c r="A67" s="86" t="s">
        <v>2646</v>
      </c>
      <c r="B67" s="81" t="s">
        <v>2566</v>
      </c>
      <c r="C67" s="81" t="s">
        <v>2555</v>
      </c>
      <c r="D67" s="87" t="s">
        <v>2571</v>
      </c>
      <c r="E67" s="87" t="s">
        <v>2550</v>
      </c>
      <c r="F67" s="81"/>
      <c r="G67" s="90">
        <v>5.5482999999999998E-2</v>
      </c>
      <c r="H67" s="90">
        <v>0.45186599999999999</v>
      </c>
      <c r="I67" s="90">
        <v>0.48824200000000001</v>
      </c>
      <c r="J67" s="81"/>
      <c r="K67" s="81"/>
      <c r="L67" s="81"/>
      <c r="M67" s="81"/>
      <c r="N67" s="81"/>
      <c r="O67" s="81"/>
      <c r="P67" s="81"/>
      <c r="Q67" s="81">
        <v>0.1</v>
      </c>
      <c r="R67" s="81">
        <v>1</v>
      </c>
      <c r="S67" s="81"/>
      <c r="T67" s="81"/>
      <c r="U67" s="86">
        <v>0.11</v>
      </c>
      <c r="V67" s="86"/>
      <c r="W67" s="86" t="s">
        <v>2615</v>
      </c>
    </row>
    <row r="68" spans="1:23" ht="15.75" customHeight="1" x14ac:dyDescent="0.25">
      <c r="A68" s="81" t="s">
        <v>2647</v>
      </c>
      <c r="B68" s="81" t="s">
        <v>2566</v>
      </c>
      <c r="C68" s="81" t="s">
        <v>2549</v>
      </c>
      <c r="D68" s="81" t="s">
        <v>2550</v>
      </c>
      <c r="E68" s="81" t="s">
        <v>2567</v>
      </c>
      <c r="F68" s="81" t="s">
        <v>2613</v>
      </c>
      <c r="G68" s="91">
        <v>0.75637600000000005</v>
      </c>
      <c r="H68" s="91">
        <v>-1.5018999999999999E-2</v>
      </c>
      <c r="I68" s="91">
        <v>1.56E-4</v>
      </c>
      <c r="J68" s="91">
        <v>2.4599999999999999E-3</v>
      </c>
      <c r="K68" s="91">
        <v>5.1500000000000005E-4</v>
      </c>
      <c r="L68" s="91">
        <v>-6.87E-4</v>
      </c>
      <c r="M68" s="81"/>
      <c r="N68" s="81"/>
      <c r="O68" s="81"/>
      <c r="P68" s="81"/>
      <c r="Q68" s="86">
        <v>4.4400000000000004</v>
      </c>
      <c r="R68" s="86">
        <v>12.22</v>
      </c>
      <c r="S68" s="86">
        <v>15.56</v>
      </c>
      <c r="T68" s="86">
        <v>29.44</v>
      </c>
      <c r="U68" s="86">
        <v>0.63</v>
      </c>
      <c r="V68" s="86">
        <v>1.1200000000000001</v>
      </c>
      <c r="W68" s="86" t="s">
        <v>2615</v>
      </c>
    </row>
    <row r="69" spans="1:23" ht="15.75" customHeight="1" x14ac:dyDescent="0.25">
      <c r="A69" s="81" t="s">
        <v>2648</v>
      </c>
      <c r="B69" s="81" t="s">
        <v>2566</v>
      </c>
      <c r="C69" s="81" t="s">
        <v>2549</v>
      </c>
      <c r="D69" s="81" t="s">
        <v>2550</v>
      </c>
      <c r="E69" s="81" t="s">
        <v>2567</v>
      </c>
      <c r="F69" s="81" t="s">
        <v>2613</v>
      </c>
      <c r="G69" s="91">
        <v>1.35608</v>
      </c>
      <c r="H69" s="91">
        <v>4.8750000000000002E-2</v>
      </c>
      <c r="I69" s="91">
        <v>-8.8800000000000001E-4</v>
      </c>
      <c r="J69" s="91">
        <v>-1.4525E-2</v>
      </c>
      <c r="K69" s="91">
        <v>-2.8600000000000001E-4</v>
      </c>
      <c r="L69" s="91">
        <v>-4.0000000000000003E-5</v>
      </c>
      <c r="M69" s="81"/>
      <c r="N69" s="81"/>
      <c r="O69" s="81"/>
      <c r="P69" s="81"/>
      <c r="Q69" s="86">
        <v>4.4400000000000004</v>
      </c>
      <c r="R69" s="86">
        <v>12.22</v>
      </c>
      <c r="S69" s="86">
        <v>15.56</v>
      </c>
      <c r="T69" s="86">
        <v>29.44</v>
      </c>
      <c r="U69" s="86">
        <v>0.87</v>
      </c>
      <c r="V69" s="86">
        <v>1.52</v>
      </c>
      <c r="W69" s="86" t="s">
        <v>2615</v>
      </c>
    </row>
    <row r="70" spans="1:23" ht="15.75" customHeight="1" x14ac:dyDescent="0.25">
      <c r="A70" s="86" t="s">
        <v>2649</v>
      </c>
      <c r="B70" s="81" t="s">
        <v>2566</v>
      </c>
      <c r="C70" s="81" t="s">
        <v>2555</v>
      </c>
      <c r="D70" s="87" t="s">
        <v>2571</v>
      </c>
      <c r="E70" s="87" t="s">
        <v>2550</v>
      </c>
      <c r="F70" s="81"/>
      <c r="G70" s="90">
        <v>0.10742599999999999</v>
      </c>
      <c r="H70" s="90">
        <v>0.156775</v>
      </c>
      <c r="I70" s="90">
        <v>0.73934500000000003</v>
      </c>
      <c r="J70" s="81"/>
      <c r="K70" s="81"/>
      <c r="L70" s="81"/>
      <c r="M70" s="81"/>
      <c r="N70" s="81"/>
      <c r="O70" s="81"/>
      <c r="P70" s="81"/>
      <c r="Q70" s="81">
        <v>0.1</v>
      </c>
      <c r="R70" s="81">
        <v>1</v>
      </c>
      <c r="S70" s="81"/>
      <c r="T70" s="81"/>
      <c r="U70" s="86">
        <v>0.13</v>
      </c>
      <c r="V70" s="86"/>
      <c r="W70" s="86" t="s">
        <v>2615</v>
      </c>
    </row>
    <row r="71" spans="1:23" ht="15.75" customHeight="1" x14ac:dyDescent="0.25">
      <c r="A71" s="81" t="s">
        <v>2650</v>
      </c>
      <c r="B71" s="81" t="s">
        <v>2566</v>
      </c>
      <c r="C71" s="81" t="s">
        <v>2549</v>
      </c>
      <c r="D71" s="81" t="s">
        <v>2550</v>
      </c>
      <c r="E71" s="81" t="s">
        <v>2567</v>
      </c>
      <c r="F71" s="81" t="s">
        <v>2613</v>
      </c>
      <c r="G71" s="91">
        <v>0.73762499999999998</v>
      </c>
      <c r="H71" s="91">
        <v>1.456E-3</v>
      </c>
      <c r="I71" s="91">
        <v>-2.23E-4</v>
      </c>
      <c r="J71" s="91">
        <v>7.1159999999999999E-3</v>
      </c>
      <c r="K71" s="91">
        <v>2.6699999999999998E-4</v>
      </c>
      <c r="L71" s="91">
        <v>-7.3499999999999998E-4</v>
      </c>
      <c r="M71" s="81"/>
      <c r="N71" s="81"/>
      <c r="O71" s="81"/>
      <c r="P71" s="81"/>
      <c r="Q71" s="86">
        <v>4.4400000000000004</v>
      </c>
      <c r="R71" s="86">
        <v>12.22</v>
      </c>
      <c r="S71" s="86">
        <v>15.56</v>
      </c>
      <c r="T71" s="86">
        <v>29.44</v>
      </c>
      <c r="U71" s="86">
        <v>0.76</v>
      </c>
      <c r="V71" s="86">
        <v>1.08</v>
      </c>
      <c r="W71" s="86" t="s">
        <v>2615</v>
      </c>
    </row>
    <row r="72" spans="1:23" ht="15.75" customHeight="1" x14ac:dyDescent="0.25">
      <c r="A72" s="81" t="s">
        <v>2651</v>
      </c>
      <c r="B72" s="81" t="s">
        <v>2566</v>
      </c>
      <c r="C72" s="81" t="s">
        <v>2549</v>
      </c>
      <c r="D72" s="81" t="s">
        <v>2550</v>
      </c>
      <c r="E72" s="81" t="s">
        <v>2567</v>
      </c>
      <c r="F72" s="81" t="s">
        <v>2613</v>
      </c>
      <c r="G72" s="91">
        <v>0.85445400000000005</v>
      </c>
      <c r="H72" s="91">
        <v>4.2526000000000001E-2</v>
      </c>
      <c r="I72" s="91">
        <v>-1.85E-4</v>
      </c>
      <c r="J72" s="91">
        <v>1.1697000000000001E-2</v>
      </c>
      <c r="K72" s="91">
        <v>-4.9700000000000005E-4</v>
      </c>
      <c r="L72" s="91">
        <v>-4.1199999999999999E-4</v>
      </c>
      <c r="M72" s="81"/>
      <c r="N72" s="81"/>
      <c r="O72" s="81"/>
      <c r="P72" s="81"/>
      <c r="Q72" s="86">
        <v>4.4400000000000004</v>
      </c>
      <c r="R72" s="86">
        <v>12.22</v>
      </c>
      <c r="S72" s="86">
        <v>15.56</v>
      </c>
      <c r="T72" s="86">
        <v>29.44</v>
      </c>
      <c r="U72" s="86">
        <v>0.9</v>
      </c>
      <c r="V72" s="86">
        <v>1.33</v>
      </c>
      <c r="W72" s="86" t="s">
        <v>2615</v>
      </c>
    </row>
    <row r="73" spans="1:23" ht="15.75" customHeight="1" x14ac:dyDescent="0.25">
      <c r="A73" s="86" t="s">
        <v>2652</v>
      </c>
      <c r="B73" s="81" t="s">
        <v>2566</v>
      </c>
      <c r="C73" s="81" t="s">
        <v>2555</v>
      </c>
      <c r="D73" s="87" t="s">
        <v>2571</v>
      </c>
      <c r="E73" s="87" t="s">
        <v>2550</v>
      </c>
      <c r="F73" s="81"/>
      <c r="G73" s="90">
        <v>0.20838899999999999</v>
      </c>
      <c r="H73" s="90">
        <v>-0.121404</v>
      </c>
      <c r="I73" s="90">
        <v>0.91845500000000002</v>
      </c>
      <c r="J73" s="81"/>
      <c r="K73" s="81"/>
      <c r="L73" s="81"/>
      <c r="M73" s="81"/>
      <c r="N73" s="81"/>
      <c r="O73" s="81"/>
      <c r="P73" s="81"/>
      <c r="Q73" s="81">
        <v>0.1</v>
      </c>
      <c r="R73" s="81">
        <v>1</v>
      </c>
      <c r="S73" s="81"/>
      <c r="T73" s="81"/>
      <c r="U73" s="86">
        <v>0.21</v>
      </c>
      <c r="V73" s="86"/>
      <c r="W73" s="86" t="s">
        <v>2615</v>
      </c>
    </row>
    <row r="74" spans="1:23" ht="15.75" customHeight="1" x14ac:dyDescent="0.25">
      <c r="A74" s="81" t="s">
        <v>2653</v>
      </c>
      <c r="B74" s="81" t="s">
        <v>2566</v>
      </c>
      <c r="C74" s="81" t="s">
        <v>2549</v>
      </c>
      <c r="D74" s="81" t="s">
        <v>2550</v>
      </c>
      <c r="E74" s="81" t="s">
        <v>2567</v>
      </c>
      <c r="F74" s="81" t="s">
        <v>2613</v>
      </c>
      <c r="G74" s="91">
        <v>0.71110799999999996</v>
      </c>
      <c r="H74" s="91">
        <v>-2.3515000000000001E-2</v>
      </c>
      <c r="I74" s="91">
        <v>1.194E-3</v>
      </c>
      <c r="J74" s="91">
        <v>1.7736999999999999E-2</v>
      </c>
      <c r="K74" s="91">
        <v>1.5200000000000001E-4</v>
      </c>
      <c r="L74" s="91">
        <v>-1.1590000000000001E-3</v>
      </c>
      <c r="M74" s="81"/>
      <c r="N74" s="81"/>
      <c r="O74" s="81"/>
      <c r="P74" s="81"/>
      <c r="Q74" s="86">
        <v>4.4400000000000004</v>
      </c>
      <c r="R74" s="86">
        <v>12.22</v>
      </c>
      <c r="S74" s="86">
        <v>15.56</v>
      </c>
      <c r="T74" s="86">
        <v>29.44</v>
      </c>
      <c r="U74" s="86">
        <v>0.69</v>
      </c>
      <c r="V74" s="86">
        <v>1.1299999999999999</v>
      </c>
      <c r="W74" s="86" t="s">
        <v>2615</v>
      </c>
    </row>
    <row r="75" spans="1:23" ht="15.75" customHeight="1" x14ac:dyDescent="0.25">
      <c r="A75" s="81" t="s">
        <v>2654</v>
      </c>
      <c r="B75" s="81" t="s">
        <v>2566</v>
      </c>
      <c r="C75" s="81" t="s">
        <v>2549</v>
      </c>
      <c r="D75" s="81" t="s">
        <v>2550</v>
      </c>
      <c r="E75" s="81" t="s">
        <v>2567</v>
      </c>
      <c r="F75" s="81" t="s">
        <v>2613</v>
      </c>
      <c r="G75" s="92">
        <v>1.1550800000000001</v>
      </c>
      <c r="H75" s="91">
        <v>3.6503000000000001E-2</v>
      </c>
      <c r="I75" s="91">
        <v>-4.9899999999999999E-4</v>
      </c>
      <c r="J75" s="91">
        <v>-1.4549999999999999E-3</v>
      </c>
      <c r="K75" s="91">
        <v>-4.3899999999999999E-4</v>
      </c>
      <c r="L75" s="91">
        <v>-1.7200000000000001E-4</v>
      </c>
      <c r="M75" s="81"/>
      <c r="N75" s="81"/>
      <c r="O75" s="81"/>
      <c r="P75" s="81"/>
      <c r="Q75" s="86">
        <v>4.4400000000000004</v>
      </c>
      <c r="R75" s="86">
        <v>12.22</v>
      </c>
      <c r="S75" s="86">
        <v>15.56</v>
      </c>
      <c r="T75" s="86">
        <v>29.44</v>
      </c>
      <c r="U75" s="86">
        <v>0.86</v>
      </c>
      <c r="V75" s="86">
        <v>1.37</v>
      </c>
      <c r="W75" s="86" t="s">
        <v>2615</v>
      </c>
    </row>
    <row r="76" spans="1:23" ht="15.75" customHeight="1" x14ac:dyDescent="0.25">
      <c r="A76" s="86" t="s">
        <v>2655</v>
      </c>
      <c r="B76" s="81" t="s">
        <v>2566</v>
      </c>
      <c r="C76" s="81" t="s">
        <v>2555</v>
      </c>
      <c r="D76" s="87" t="s">
        <v>2571</v>
      </c>
      <c r="E76" s="87" t="s">
        <v>2550</v>
      </c>
      <c r="F76" s="81"/>
      <c r="G76" s="90">
        <v>0.31096499999999999</v>
      </c>
      <c r="H76" s="90">
        <v>0.322519</v>
      </c>
      <c r="I76" s="90">
        <v>0.37274499999999999</v>
      </c>
      <c r="J76" s="81"/>
      <c r="K76" s="81"/>
      <c r="L76" s="81"/>
      <c r="M76" s="81"/>
      <c r="N76" s="81"/>
      <c r="O76" s="81"/>
      <c r="P76" s="81"/>
      <c r="Q76" s="81">
        <v>0.1</v>
      </c>
      <c r="R76" s="81">
        <v>1</v>
      </c>
      <c r="S76" s="81"/>
      <c r="T76" s="81"/>
      <c r="U76" s="86">
        <v>0.35</v>
      </c>
      <c r="V76" s="86"/>
      <c r="W76" s="86" t="s">
        <v>2615</v>
      </c>
    </row>
    <row r="77" spans="1:23" ht="15.75" customHeight="1" x14ac:dyDescent="0.25">
      <c r="A77" s="81" t="s">
        <v>2656</v>
      </c>
      <c r="B77" s="81" t="s">
        <v>2566</v>
      </c>
      <c r="C77" s="81" t="s">
        <v>2549</v>
      </c>
      <c r="D77" s="81" t="s">
        <v>2550</v>
      </c>
      <c r="E77" s="81" t="s">
        <v>2567</v>
      </c>
      <c r="F77" s="81" t="s">
        <v>2613</v>
      </c>
      <c r="G77" s="92">
        <v>0.66530699999999998</v>
      </c>
      <c r="H77" s="91">
        <v>-9.3390000000000001E-3</v>
      </c>
      <c r="I77" s="91">
        <v>4.8299999999999998E-4</v>
      </c>
      <c r="J77" s="91">
        <v>9.4920000000000004E-3</v>
      </c>
      <c r="K77" s="91">
        <v>5.44E-4</v>
      </c>
      <c r="L77" s="91">
        <v>-8.6399999999999997E-4</v>
      </c>
      <c r="M77" s="81"/>
      <c r="N77" s="81"/>
      <c r="O77" s="81"/>
      <c r="P77" s="81"/>
      <c r="Q77" s="86">
        <v>4.4400000000000004</v>
      </c>
      <c r="R77" s="86">
        <v>12.22</v>
      </c>
      <c r="S77" s="86">
        <v>15.56</v>
      </c>
      <c r="T77" s="86">
        <v>29.44</v>
      </c>
      <c r="U77" s="86">
        <v>0.74</v>
      </c>
      <c r="V77" s="86">
        <v>1.27</v>
      </c>
      <c r="W77" s="86" t="s">
        <v>2615</v>
      </c>
    </row>
    <row r="78" spans="1:23" ht="15.75" customHeight="1" x14ac:dyDescent="0.25">
      <c r="A78" s="81" t="s">
        <v>2657</v>
      </c>
      <c r="B78" s="81" t="s">
        <v>2566</v>
      </c>
      <c r="C78" s="81" t="s">
        <v>2549</v>
      </c>
      <c r="D78" s="81" t="s">
        <v>2550</v>
      </c>
      <c r="E78" s="81" t="s">
        <v>2567</v>
      </c>
      <c r="F78" s="81" t="s">
        <v>2613</v>
      </c>
      <c r="G78" s="91">
        <v>0.96743999999999997</v>
      </c>
      <c r="H78" s="91">
        <v>3.7081999999999997E-2</v>
      </c>
      <c r="I78" s="91">
        <v>4.3399999999999998E-4</v>
      </c>
      <c r="J78" s="91">
        <v>-5.8370000000000002E-3</v>
      </c>
      <c r="K78" s="91">
        <v>-4.8999999999999998E-5</v>
      </c>
      <c r="L78" s="91">
        <v>-2.7399999999999999E-4</v>
      </c>
      <c r="M78" s="81"/>
      <c r="N78" s="81"/>
      <c r="O78" s="81"/>
      <c r="P78" s="81"/>
      <c r="Q78" s="86">
        <v>4.4400000000000004</v>
      </c>
      <c r="R78" s="86">
        <v>12.22</v>
      </c>
      <c r="S78" s="86">
        <v>15.56</v>
      </c>
      <c r="T78" s="86">
        <v>29.44</v>
      </c>
      <c r="U78" s="86">
        <v>0.89</v>
      </c>
      <c r="V78" s="86">
        <v>1.33</v>
      </c>
      <c r="W78" s="86" t="s">
        <v>2615</v>
      </c>
    </row>
    <row r="79" spans="1:23" ht="15.75" customHeight="1" x14ac:dyDescent="0.25">
      <c r="A79" s="86" t="s">
        <v>2658</v>
      </c>
      <c r="B79" s="81" t="s">
        <v>2566</v>
      </c>
      <c r="C79" s="81" t="s">
        <v>2555</v>
      </c>
      <c r="D79" s="87" t="s">
        <v>2571</v>
      </c>
      <c r="E79" s="87" t="s">
        <v>2550</v>
      </c>
      <c r="F79" s="81"/>
      <c r="G79" s="90">
        <v>0</v>
      </c>
      <c r="H79" s="90">
        <v>0.62060000000000004</v>
      </c>
      <c r="I79" s="90">
        <v>0.38929999999999998</v>
      </c>
      <c r="J79" s="81"/>
      <c r="K79" s="81"/>
      <c r="L79" s="81"/>
      <c r="M79" s="81"/>
      <c r="N79" s="81"/>
      <c r="O79" s="81"/>
      <c r="P79" s="81"/>
      <c r="Q79" s="81">
        <v>0.1</v>
      </c>
      <c r="R79" s="81">
        <v>1</v>
      </c>
      <c r="S79" s="81"/>
      <c r="T79" s="81"/>
      <c r="U79" s="86">
        <v>7.0000000000000007E-2</v>
      </c>
      <c r="V79" s="86"/>
      <c r="W79" s="86" t="s">
        <v>2615</v>
      </c>
    </row>
    <row r="80" spans="1:23" ht="15.75" customHeight="1" x14ac:dyDescent="0.25">
      <c r="A80" s="81" t="s">
        <v>2659</v>
      </c>
      <c r="B80" s="81" t="s">
        <v>2566</v>
      </c>
      <c r="C80" s="81" t="s">
        <v>2549</v>
      </c>
      <c r="D80" s="81" t="s">
        <v>2550</v>
      </c>
      <c r="E80" s="81" t="s">
        <v>2567</v>
      </c>
      <c r="F80" s="81" t="s">
        <v>2613</v>
      </c>
      <c r="G80" s="91">
        <v>0.42826500000000001</v>
      </c>
      <c r="H80" s="91">
        <v>-2.4070999999999999E-2</v>
      </c>
      <c r="I80" s="91">
        <v>8.4900000000000004E-4</v>
      </c>
      <c r="J80" s="91">
        <v>1.6416E-2</v>
      </c>
      <c r="K80" s="91">
        <v>3.8099999999999999E-4</v>
      </c>
      <c r="L80" s="91">
        <v>-5.9000000000000003E-4</v>
      </c>
      <c r="M80" s="81"/>
      <c r="N80" s="81"/>
      <c r="O80" s="81"/>
      <c r="P80" s="81"/>
      <c r="Q80" s="86">
        <v>4.4400000000000004</v>
      </c>
      <c r="R80" s="86">
        <v>12.22</v>
      </c>
      <c r="S80" s="86">
        <v>15.56</v>
      </c>
      <c r="T80" s="86">
        <v>29.44</v>
      </c>
      <c r="U80" s="86">
        <v>0.5</v>
      </c>
      <c r="V80" s="86">
        <v>1.07</v>
      </c>
      <c r="W80" s="86" t="s">
        <v>2615</v>
      </c>
    </row>
    <row r="81" spans="1:23" ht="15.75" customHeight="1" x14ac:dyDescent="0.25">
      <c r="A81" s="81" t="s">
        <v>2660</v>
      </c>
      <c r="B81" s="81" t="s">
        <v>2566</v>
      </c>
      <c r="C81" s="81" t="s">
        <v>2549</v>
      </c>
      <c r="D81" s="81" t="s">
        <v>2550</v>
      </c>
      <c r="E81" s="81" t="s">
        <v>2567</v>
      </c>
      <c r="F81" s="81" t="s">
        <v>2613</v>
      </c>
      <c r="G81" s="91">
        <v>0.899926</v>
      </c>
      <c r="H81" s="91">
        <v>3.0102E-2</v>
      </c>
      <c r="I81" s="91">
        <v>-3.3199999999999999E-4</v>
      </c>
      <c r="J81" s="91">
        <v>-1.743E-3</v>
      </c>
      <c r="K81" s="91">
        <v>-9.2E-5</v>
      </c>
      <c r="L81" s="91">
        <v>2.2900000000000001E-4</v>
      </c>
      <c r="M81" s="81"/>
      <c r="N81" s="81"/>
      <c r="O81" s="81"/>
      <c r="P81" s="81"/>
      <c r="Q81" s="86">
        <v>4.4400000000000004</v>
      </c>
      <c r="R81" s="86">
        <v>12.22</v>
      </c>
      <c r="S81" s="86">
        <v>15.56</v>
      </c>
      <c r="T81" s="86">
        <v>29.44</v>
      </c>
      <c r="U81" s="86">
        <v>0.93</v>
      </c>
      <c r="V81" s="86">
        <v>1.21</v>
      </c>
      <c r="W81" s="86" t="s">
        <v>2615</v>
      </c>
    </row>
    <row r="82" spans="1:23" ht="15.75" customHeight="1" x14ac:dyDescent="0.25">
      <c r="A82" s="83" t="s">
        <v>2661</v>
      </c>
      <c r="B82" s="83" t="s">
        <v>2662</v>
      </c>
      <c r="C82" s="83" t="s">
        <v>2555</v>
      </c>
      <c r="D82" s="83" t="s">
        <v>2550</v>
      </c>
      <c r="E82" s="83" t="s">
        <v>2663</v>
      </c>
      <c r="F82" s="83"/>
      <c r="G82" s="85">
        <v>4.8800000000000003E-2</v>
      </c>
      <c r="H82" s="85">
        <v>1.38</v>
      </c>
      <c r="I82" s="85">
        <v>-0.42499999999999999</v>
      </c>
      <c r="J82" s="83"/>
      <c r="K82" s="83"/>
      <c r="L82" s="83"/>
      <c r="M82" s="83"/>
      <c r="N82" s="83"/>
      <c r="O82" s="83"/>
      <c r="P82" s="83"/>
      <c r="Q82" s="85">
        <v>0</v>
      </c>
      <c r="R82" s="85">
        <v>1.05</v>
      </c>
      <c r="S82" s="83"/>
      <c r="T82" s="83"/>
      <c r="U82" s="83"/>
      <c r="V82" s="83"/>
      <c r="W82" s="83" t="s">
        <v>2546</v>
      </c>
    </row>
    <row r="83" spans="1:23" ht="15.75" customHeight="1" x14ac:dyDescent="0.25">
      <c r="A83" s="83" t="s">
        <v>2664</v>
      </c>
      <c r="B83" s="83" t="s">
        <v>2662</v>
      </c>
      <c r="C83" s="83" t="s">
        <v>2549</v>
      </c>
      <c r="D83" s="83" t="s">
        <v>2550</v>
      </c>
      <c r="E83" s="83" t="s">
        <v>2665</v>
      </c>
      <c r="F83" s="83" t="s">
        <v>2666</v>
      </c>
      <c r="G83" s="85">
        <v>1.6726783999999999</v>
      </c>
      <c r="H83" s="85">
        <v>-0.13378464000000001</v>
      </c>
      <c r="I83" s="85">
        <v>6.5123999999999998E-3</v>
      </c>
      <c r="J83" s="85">
        <v>3.8280960000000003E-2</v>
      </c>
      <c r="K83" s="84">
        <v>8.2600000000000002E-5</v>
      </c>
      <c r="L83" s="85">
        <v>-5.8689359999999999E-3</v>
      </c>
      <c r="M83" s="83"/>
      <c r="N83" s="83"/>
      <c r="O83" s="83"/>
      <c r="P83" s="83"/>
      <c r="Q83" s="85">
        <v>15.55556</v>
      </c>
      <c r="R83" s="85">
        <v>29.44444</v>
      </c>
      <c r="S83" s="85">
        <v>4.4444400000000002</v>
      </c>
      <c r="T83" s="85">
        <v>18.33333</v>
      </c>
      <c r="U83" s="83"/>
      <c r="V83" s="83"/>
      <c r="W83" s="83" t="s">
        <v>2546</v>
      </c>
    </row>
    <row r="84" spans="1:23" ht="15.75" customHeight="1" x14ac:dyDescent="0.25">
      <c r="A84" s="83" t="s">
        <v>2667</v>
      </c>
      <c r="B84" s="83" t="s">
        <v>2662</v>
      </c>
      <c r="C84" s="83" t="s">
        <v>2555</v>
      </c>
      <c r="D84" s="83" t="s">
        <v>2550</v>
      </c>
      <c r="E84" s="83" t="s">
        <v>2668</v>
      </c>
      <c r="F84" s="83"/>
      <c r="G84" s="85">
        <v>0.218</v>
      </c>
      <c r="H84" s="85">
        <v>3199.5088000000001</v>
      </c>
      <c r="I84" s="84">
        <v>-3280000</v>
      </c>
      <c r="J84" s="83"/>
      <c r="K84" s="83"/>
      <c r="L84" s="83"/>
      <c r="M84" s="83"/>
      <c r="N84" s="83"/>
      <c r="O84" s="83"/>
      <c r="P84" s="83"/>
      <c r="Q84" s="85">
        <v>0</v>
      </c>
      <c r="R84" s="85">
        <v>1</v>
      </c>
      <c r="S84" s="83"/>
      <c r="T84" s="83"/>
      <c r="U84" s="83"/>
      <c r="V84" s="83"/>
      <c r="W84" s="83" t="s">
        <v>2546</v>
      </c>
    </row>
    <row r="85" spans="1:23" ht="15.75" customHeight="1" x14ac:dyDescent="0.25">
      <c r="A85" s="86" t="s">
        <v>2429</v>
      </c>
      <c r="B85" s="81" t="s">
        <v>2669</v>
      </c>
      <c r="C85" s="81" t="s">
        <v>2544</v>
      </c>
      <c r="D85" s="81"/>
      <c r="E85" s="81"/>
      <c r="F85" s="81"/>
      <c r="G85" s="86">
        <v>0.34749999999999998</v>
      </c>
      <c r="H85" s="86">
        <v>2.9600000000000001E-2</v>
      </c>
      <c r="I85" s="86">
        <v>6.9999999999999999E-4</v>
      </c>
      <c r="J85" s="86">
        <v>3.0000000000000001E-5</v>
      </c>
      <c r="K85" s="81"/>
      <c r="L85" s="81"/>
      <c r="M85" s="81"/>
      <c r="N85" s="81"/>
      <c r="O85" s="81"/>
      <c r="P85" s="81"/>
      <c r="Q85" s="86">
        <v>-55</v>
      </c>
      <c r="R85" s="86">
        <v>55</v>
      </c>
      <c r="S85" s="86"/>
      <c r="T85" s="86"/>
      <c r="U85" s="81"/>
      <c r="V85" s="81"/>
      <c r="W85" s="86" t="s">
        <v>2670</v>
      </c>
    </row>
    <row r="86" spans="1:23" ht="15.75" customHeight="1" x14ac:dyDescent="0.25">
      <c r="A86" s="86" t="s">
        <v>2671</v>
      </c>
      <c r="B86" s="81" t="s">
        <v>2669</v>
      </c>
      <c r="C86" s="81" t="s">
        <v>2544</v>
      </c>
      <c r="D86" s="81"/>
      <c r="E86" s="81"/>
      <c r="F86" s="81"/>
      <c r="G86" s="86">
        <v>0.33789999999999998</v>
      </c>
      <c r="H86" s="86">
        <v>3.09E-2</v>
      </c>
      <c r="I86" s="86">
        <v>5.0000000000000001E-4</v>
      </c>
      <c r="J86" s="86">
        <v>4.0000000000000003E-5</v>
      </c>
      <c r="K86" s="81"/>
      <c r="L86" s="81"/>
      <c r="M86" s="81"/>
      <c r="N86" s="81"/>
      <c r="O86" s="81"/>
      <c r="P86" s="81"/>
      <c r="Q86" s="86">
        <v>-55</v>
      </c>
      <c r="R86" s="86">
        <v>55</v>
      </c>
      <c r="S86" s="86"/>
      <c r="T86" s="86"/>
      <c r="U86" s="81"/>
      <c r="V86" s="81"/>
      <c r="W86" s="86" t="s">
        <v>2670</v>
      </c>
    </row>
    <row r="87" spans="1:23" ht="15.75" customHeight="1" x14ac:dyDescent="0.25">
      <c r="A87" s="83" t="s">
        <v>2672</v>
      </c>
      <c r="B87" s="83" t="s">
        <v>2673</v>
      </c>
      <c r="C87" s="83" t="s">
        <v>2674</v>
      </c>
      <c r="D87" s="83"/>
      <c r="E87" s="83" t="s">
        <v>2675</v>
      </c>
      <c r="F87" s="83"/>
      <c r="G87" s="85">
        <v>0.33</v>
      </c>
      <c r="H87" s="85">
        <v>1419.6496</v>
      </c>
      <c r="I87" s="83"/>
      <c r="J87" s="83"/>
      <c r="K87" s="83"/>
      <c r="L87" s="83"/>
      <c r="M87" s="83"/>
      <c r="N87" s="83"/>
      <c r="O87" s="83"/>
      <c r="P87" s="83"/>
      <c r="Q87" s="83"/>
      <c r="R87" s="83"/>
      <c r="S87" s="83"/>
      <c r="T87" s="83"/>
      <c r="U87" s="85">
        <v>0.8</v>
      </c>
      <c r="V87" s="83"/>
      <c r="W87" s="83" t="s">
        <v>2546</v>
      </c>
    </row>
    <row r="88" spans="1:23" ht="15.75" customHeight="1" x14ac:dyDescent="0.25">
      <c r="A88" s="83" t="s">
        <v>2676</v>
      </c>
      <c r="B88" s="83" t="s">
        <v>2662</v>
      </c>
      <c r="C88" s="83" t="s">
        <v>2674</v>
      </c>
      <c r="D88" s="83" t="s">
        <v>2550</v>
      </c>
      <c r="E88" s="83" t="s">
        <v>2556</v>
      </c>
      <c r="F88" s="83"/>
      <c r="G88" s="85">
        <v>1</v>
      </c>
      <c r="H88" s="85">
        <v>0</v>
      </c>
      <c r="I88" s="83"/>
      <c r="J88" s="83"/>
      <c r="K88" s="83"/>
      <c r="L88" s="83"/>
      <c r="M88" s="83"/>
      <c r="N88" s="83"/>
      <c r="O88" s="83"/>
      <c r="P88" s="83"/>
      <c r="Q88" s="83"/>
      <c r="R88" s="83"/>
      <c r="S88" s="83"/>
      <c r="T88" s="83"/>
      <c r="U88" s="83"/>
      <c r="V88" s="83"/>
      <c r="W88" s="83" t="s">
        <v>2546</v>
      </c>
    </row>
    <row r="89" spans="1:23" ht="15.75" customHeight="1" x14ac:dyDescent="0.25">
      <c r="A89" s="81" t="s">
        <v>2677</v>
      </c>
      <c r="B89" s="81" t="s">
        <v>2562</v>
      </c>
      <c r="C89" s="81" t="s">
        <v>2544</v>
      </c>
      <c r="D89" s="86" t="s">
        <v>2571</v>
      </c>
      <c r="E89" s="86" t="s">
        <v>2563</v>
      </c>
      <c r="F89" s="81"/>
      <c r="G89" s="91">
        <v>1.0079480000000001</v>
      </c>
      <c r="H89" s="91">
        <v>0.345441</v>
      </c>
      <c r="I89" s="91">
        <v>-0.69228900000000004</v>
      </c>
      <c r="J89" s="91">
        <v>0.33889900000000001</v>
      </c>
      <c r="K89" s="81"/>
      <c r="L89" s="81"/>
      <c r="M89" s="81"/>
      <c r="N89" s="81"/>
      <c r="O89" s="81"/>
      <c r="P89" s="81"/>
      <c r="Q89" s="81">
        <v>0</v>
      </c>
      <c r="R89" s="86">
        <v>1</v>
      </c>
      <c r="S89" s="86"/>
      <c r="T89" s="86"/>
      <c r="U89" s="81"/>
      <c r="V89" s="81"/>
      <c r="W89" s="86" t="s">
        <v>2615</v>
      </c>
    </row>
    <row r="90" spans="1:23" ht="15.75" customHeight="1" x14ac:dyDescent="0.25">
      <c r="A90" s="81" t="s">
        <v>2678</v>
      </c>
      <c r="B90" s="81" t="s">
        <v>2562</v>
      </c>
      <c r="C90" s="81" t="s">
        <v>2544</v>
      </c>
      <c r="D90" s="81" t="s">
        <v>2550</v>
      </c>
      <c r="E90" s="81" t="s">
        <v>2563</v>
      </c>
      <c r="F90" s="81"/>
      <c r="G90" s="91">
        <v>0.47278599999999998</v>
      </c>
      <c r="H90" s="91">
        <v>1.2433419999999999</v>
      </c>
      <c r="I90" s="91">
        <v>-1.0387059999999999</v>
      </c>
      <c r="J90" s="91">
        <v>0.32257799999999998</v>
      </c>
      <c r="K90" s="81"/>
      <c r="L90" s="81"/>
      <c r="M90" s="81"/>
      <c r="N90" s="81"/>
      <c r="O90" s="81"/>
      <c r="P90" s="81"/>
      <c r="Q90" s="86">
        <v>-100</v>
      </c>
      <c r="R90" s="86">
        <v>100</v>
      </c>
      <c r="S90" s="86">
        <v>0.47</v>
      </c>
      <c r="T90" s="86"/>
      <c r="U90" s="81"/>
      <c r="V90" s="81"/>
      <c r="W90" s="86" t="s">
        <v>2615</v>
      </c>
    </row>
    <row r="91" spans="1:23" ht="15.75" customHeight="1" x14ac:dyDescent="0.25">
      <c r="A91" s="81" t="s">
        <v>2679</v>
      </c>
      <c r="B91" s="81" t="s">
        <v>2562</v>
      </c>
      <c r="C91" s="81" t="s">
        <v>2544</v>
      </c>
      <c r="D91" s="81" t="s">
        <v>2571</v>
      </c>
      <c r="E91" s="81" t="s">
        <v>2550</v>
      </c>
      <c r="F91" s="81"/>
      <c r="G91" s="91">
        <v>0</v>
      </c>
      <c r="H91" s="91">
        <v>5.1090999999999998</v>
      </c>
      <c r="I91" s="91">
        <v>-8.5515000000000008</v>
      </c>
      <c r="J91" s="91">
        <v>4.4744000000000002</v>
      </c>
      <c r="K91" s="81"/>
      <c r="L91" s="81"/>
      <c r="M91" s="81"/>
      <c r="N91" s="81"/>
      <c r="O91" s="81"/>
      <c r="P91" s="81"/>
      <c r="Q91" s="86">
        <v>0.7</v>
      </c>
      <c r="R91" s="86">
        <v>1</v>
      </c>
      <c r="S91" s="86">
        <v>0.92</v>
      </c>
      <c r="T91" s="86">
        <v>1</v>
      </c>
      <c r="U91" s="81"/>
      <c r="V91" s="81"/>
      <c r="W91" s="86" t="s">
        <v>2615</v>
      </c>
    </row>
    <row r="92" spans="1:23" ht="15.75" customHeight="1" x14ac:dyDescent="0.25">
      <c r="A92" s="81" t="s">
        <v>2680</v>
      </c>
      <c r="B92" s="81" t="s">
        <v>2562</v>
      </c>
      <c r="C92" s="81" t="s">
        <v>2549</v>
      </c>
      <c r="D92" s="81" t="s">
        <v>2571</v>
      </c>
      <c r="E92" s="81" t="s">
        <v>2681</v>
      </c>
      <c r="F92" s="81" t="s">
        <v>2568</v>
      </c>
      <c r="G92" s="91">
        <v>0.11670899999999999</v>
      </c>
      <c r="H92" s="91">
        <v>2.8458000000000001E-2</v>
      </c>
      <c r="I92" s="91">
        <v>-4.1100000000000002E-4</v>
      </c>
      <c r="J92" s="91">
        <v>2.1422E-2</v>
      </c>
      <c r="K92" s="91">
        <v>1.6200000000000001E-4</v>
      </c>
      <c r="L92" s="91">
        <v>-6.8000000000000005E-4</v>
      </c>
      <c r="M92" s="81"/>
      <c r="N92" s="81"/>
      <c r="O92" s="81"/>
      <c r="P92" s="81"/>
      <c r="Q92" s="86">
        <v>13.89</v>
      </c>
      <c r="R92" s="86">
        <v>25</v>
      </c>
      <c r="S92" s="86">
        <v>23.89</v>
      </c>
      <c r="T92" s="86">
        <v>46.11</v>
      </c>
      <c r="U92" s="86">
        <v>0.77</v>
      </c>
      <c r="V92" s="86">
        <v>1.33</v>
      </c>
      <c r="W92" s="86" t="s">
        <v>2615</v>
      </c>
    </row>
    <row r="93" spans="1:23" ht="15.75" customHeight="1" x14ac:dyDescent="0.25">
      <c r="A93" s="81" t="s">
        <v>2682</v>
      </c>
      <c r="B93" s="81" t="s">
        <v>2562</v>
      </c>
      <c r="C93" s="81" t="s">
        <v>2549</v>
      </c>
      <c r="D93" s="81" t="s">
        <v>2550</v>
      </c>
      <c r="E93" s="81" t="s">
        <v>2681</v>
      </c>
      <c r="F93" s="81" t="s">
        <v>2568</v>
      </c>
      <c r="G93" s="91">
        <v>0.86778999999999995</v>
      </c>
      <c r="H93" s="91">
        <v>1.4245000000000001E-2</v>
      </c>
      <c r="I93" s="91">
        <v>5.5400000000000002E-4</v>
      </c>
      <c r="J93" s="91">
        <v>-7.5690000000000002E-3</v>
      </c>
      <c r="K93" s="91">
        <v>3.1999999999999999E-5</v>
      </c>
      <c r="L93" s="91">
        <v>-1.9100000000000001E-4</v>
      </c>
      <c r="M93" s="81"/>
      <c r="N93" s="81"/>
      <c r="O93" s="81"/>
      <c r="P93" s="81"/>
      <c r="Q93" s="86">
        <v>13.89</v>
      </c>
      <c r="R93" s="86">
        <v>25</v>
      </c>
      <c r="S93" s="86">
        <v>23.89</v>
      </c>
      <c r="T93" s="86">
        <v>46.11</v>
      </c>
      <c r="U93" s="86">
        <v>0.77</v>
      </c>
      <c r="V93" s="86">
        <v>1.29</v>
      </c>
      <c r="W93" s="86" t="s">
        <v>2615</v>
      </c>
    </row>
    <row r="94" spans="1:23" ht="15.75" customHeight="1" x14ac:dyDescent="0.25">
      <c r="A94" s="81" t="s">
        <v>2683</v>
      </c>
      <c r="B94" s="81" t="s">
        <v>2562</v>
      </c>
      <c r="C94" s="81" t="s">
        <v>2549</v>
      </c>
      <c r="D94" s="81" t="s">
        <v>2571</v>
      </c>
      <c r="E94" s="81" t="s">
        <v>2681</v>
      </c>
      <c r="F94" s="81" t="s">
        <v>2568</v>
      </c>
      <c r="G94" s="91">
        <v>-0.199992</v>
      </c>
      <c r="H94" s="91">
        <v>-3.5686000000000002E-2</v>
      </c>
      <c r="I94" s="91">
        <v>7.8700000000000005E-4</v>
      </c>
      <c r="J94" s="91">
        <v>7.4833999999999998E-2</v>
      </c>
      <c r="K94" s="91">
        <v>-5.1599999999999997E-4</v>
      </c>
      <c r="L94" s="91">
        <v>-5.7300000000000005E-4</v>
      </c>
      <c r="M94" s="81"/>
      <c r="N94" s="81"/>
      <c r="O94" s="81"/>
      <c r="P94" s="81"/>
      <c r="Q94" s="86">
        <v>13.89</v>
      </c>
      <c r="R94" s="86">
        <v>25</v>
      </c>
      <c r="S94" s="86">
        <v>23.89</v>
      </c>
      <c r="T94" s="86">
        <v>46.11</v>
      </c>
      <c r="U94" s="86">
        <v>0.55000000000000004</v>
      </c>
      <c r="V94" s="86">
        <v>1.44</v>
      </c>
      <c r="W94" s="86" t="s">
        <v>2615</v>
      </c>
    </row>
    <row r="95" spans="1:23" ht="15.75" customHeight="1" x14ac:dyDescent="0.25">
      <c r="A95" s="81" t="s">
        <v>2684</v>
      </c>
      <c r="B95" s="81" t="s">
        <v>2562</v>
      </c>
      <c r="C95" s="81" t="s">
        <v>2549</v>
      </c>
      <c r="D95" s="81" t="s">
        <v>2571</v>
      </c>
      <c r="E95" s="81" t="s">
        <v>2681</v>
      </c>
      <c r="F95" s="81" t="s">
        <v>2568</v>
      </c>
      <c r="G95" s="91">
        <v>-1.7904739999999999</v>
      </c>
      <c r="H95" s="91">
        <v>-2.8777E-2</v>
      </c>
      <c r="I95" s="91">
        <v>7.6300000000000001E-4</v>
      </c>
      <c r="J95" s="91">
        <v>0.153391</v>
      </c>
      <c r="K95" s="91">
        <v>-1.482E-3</v>
      </c>
      <c r="L95" s="91">
        <v>-7.2099999999999996E-4</v>
      </c>
      <c r="M95" s="81"/>
      <c r="N95" s="81"/>
      <c r="O95" s="81"/>
      <c r="P95" s="81"/>
      <c r="Q95" s="86">
        <v>13.89</v>
      </c>
      <c r="R95" s="86">
        <v>25</v>
      </c>
      <c r="S95" s="86">
        <v>23.89</v>
      </c>
      <c r="T95" s="86">
        <v>46.11</v>
      </c>
      <c r="U95" s="86">
        <v>0.35</v>
      </c>
      <c r="V95" s="86">
        <v>1.42</v>
      </c>
      <c r="W95" s="86" t="s">
        <v>2615</v>
      </c>
    </row>
    <row r="96" spans="1:23" ht="15.75" customHeight="1" x14ac:dyDescent="0.25">
      <c r="A96" s="81" t="s">
        <v>2685</v>
      </c>
      <c r="B96" s="81" t="s">
        <v>2562</v>
      </c>
      <c r="C96" s="81" t="s">
        <v>2549</v>
      </c>
      <c r="D96" s="81" t="s">
        <v>2571</v>
      </c>
      <c r="E96" s="81" t="s">
        <v>2681</v>
      </c>
      <c r="F96" s="81" t="s">
        <v>2568</v>
      </c>
      <c r="G96" s="91">
        <v>0.68668399999999996</v>
      </c>
      <c r="H96" s="91">
        <v>-3.5825999999999997E-2</v>
      </c>
      <c r="I96" s="91">
        <v>7.8100000000000001E-4</v>
      </c>
      <c r="J96" s="91">
        <v>2.5564E-2</v>
      </c>
      <c r="K96" s="91">
        <v>1.63E-4</v>
      </c>
      <c r="L96" s="91">
        <v>-5.5900000000000004E-4</v>
      </c>
      <c r="M96" s="81"/>
      <c r="N96" s="81"/>
      <c r="O96" s="81"/>
      <c r="P96" s="81"/>
      <c r="Q96" s="86">
        <v>13.89</v>
      </c>
      <c r="R96" s="86">
        <v>25</v>
      </c>
      <c r="S96" s="86">
        <v>23.89</v>
      </c>
      <c r="T96" s="86">
        <v>46.11</v>
      </c>
      <c r="U96" s="86">
        <v>0.65</v>
      </c>
      <c r="V96" s="86">
        <v>1.51</v>
      </c>
      <c r="W96" s="86" t="s">
        <v>2615</v>
      </c>
    </row>
    <row r="97" spans="1:23" ht="15.75" customHeight="1" x14ac:dyDescent="0.25">
      <c r="A97" s="81" t="s">
        <v>2686</v>
      </c>
      <c r="B97" s="81" t="s">
        <v>2562</v>
      </c>
      <c r="C97" s="81" t="s">
        <v>2549</v>
      </c>
      <c r="D97" s="81" t="s">
        <v>2571</v>
      </c>
      <c r="E97" s="81" t="s">
        <v>2681</v>
      </c>
      <c r="F97" s="81" t="s">
        <v>2568</v>
      </c>
      <c r="G97" s="91">
        <v>-3.0605380000000002</v>
      </c>
      <c r="H97" s="91">
        <v>-2.3206999999999998E-2</v>
      </c>
      <c r="I97" s="91">
        <v>7.4399999999999998E-4</v>
      </c>
      <c r="J97" s="91">
        <v>0.21609300000000001</v>
      </c>
      <c r="K97" s="91">
        <v>-2.2529999999999998E-3</v>
      </c>
      <c r="L97" s="91">
        <v>-8.3900000000000001E-4</v>
      </c>
      <c r="M97" s="81"/>
      <c r="N97" s="81"/>
      <c r="O97" s="81"/>
      <c r="P97" s="81"/>
      <c r="Q97" s="86">
        <v>13.89</v>
      </c>
      <c r="R97" s="86">
        <v>25</v>
      </c>
      <c r="S97" s="86">
        <v>23.89</v>
      </c>
      <c r="T97" s="86">
        <v>46.11</v>
      </c>
      <c r="U97" s="86">
        <v>0.2</v>
      </c>
      <c r="V97" s="86">
        <v>1.4</v>
      </c>
      <c r="W97" s="86" t="s">
        <v>2615</v>
      </c>
    </row>
    <row r="98" spans="1:23" ht="15.75" customHeight="1" x14ac:dyDescent="0.25">
      <c r="A98" s="81" t="s">
        <v>2687</v>
      </c>
      <c r="B98" s="81" t="s">
        <v>2562</v>
      </c>
      <c r="C98" s="81" t="s">
        <v>2549</v>
      </c>
      <c r="D98" s="81" t="s">
        <v>2571</v>
      </c>
      <c r="E98" s="81" t="s">
        <v>2681</v>
      </c>
      <c r="F98" s="81" t="s">
        <v>2568</v>
      </c>
      <c r="G98" s="91">
        <v>-1.2471209999999999</v>
      </c>
      <c r="H98" s="91">
        <v>-2.7512999999999999E-2</v>
      </c>
      <c r="I98" s="91">
        <v>7.5199999999999996E-4</v>
      </c>
      <c r="J98" s="91">
        <v>0.12112299999999999</v>
      </c>
      <c r="K98" s="91">
        <v>-1.013E-3</v>
      </c>
      <c r="L98" s="91">
        <v>-7.36E-4</v>
      </c>
      <c r="M98" s="81"/>
      <c r="N98" s="81"/>
      <c r="O98" s="81"/>
      <c r="P98" s="81"/>
      <c r="Q98" s="86">
        <v>13.89</v>
      </c>
      <c r="R98" s="86">
        <v>25</v>
      </c>
      <c r="S98" s="86">
        <v>23.89</v>
      </c>
      <c r="T98" s="86">
        <v>46.11</v>
      </c>
      <c r="U98" s="86">
        <v>0.41</v>
      </c>
      <c r="V98" s="86">
        <v>1.48</v>
      </c>
      <c r="W98" s="86" t="s">
        <v>2615</v>
      </c>
    </row>
    <row r="99" spans="1:23" ht="15.75" customHeight="1" x14ac:dyDescent="0.25">
      <c r="A99" s="81" t="s">
        <v>2688</v>
      </c>
      <c r="B99" s="81" t="s">
        <v>2562</v>
      </c>
      <c r="C99" s="81" t="s">
        <v>2549</v>
      </c>
      <c r="D99" s="81" t="s">
        <v>2571</v>
      </c>
      <c r="E99" s="81" t="s">
        <v>2681</v>
      </c>
      <c r="F99" s="81" t="s">
        <v>2568</v>
      </c>
      <c r="G99" s="91">
        <v>-2.72492</v>
      </c>
      <c r="H99" s="91">
        <v>-2.112E-2</v>
      </c>
      <c r="I99" s="91">
        <v>7.2999999999999996E-4</v>
      </c>
      <c r="J99" s="91">
        <v>0.194128</v>
      </c>
      <c r="K99" s="91">
        <v>-1.9109999999999999E-3</v>
      </c>
      <c r="L99" s="91">
        <v>-8.7200000000000005E-4</v>
      </c>
      <c r="M99" s="81"/>
      <c r="N99" s="81"/>
      <c r="O99" s="81"/>
      <c r="P99" s="81"/>
      <c r="Q99" s="86">
        <v>13.89</v>
      </c>
      <c r="R99" s="86">
        <v>25</v>
      </c>
      <c r="S99" s="86">
        <v>23.89</v>
      </c>
      <c r="T99" s="86">
        <v>46.11</v>
      </c>
      <c r="U99" s="86">
        <v>0.23</v>
      </c>
      <c r="V99" s="86">
        <v>1.45</v>
      </c>
      <c r="W99" s="86" t="s">
        <v>2615</v>
      </c>
    </row>
    <row r="100" spans="1:23" ht="15.75" customHeight="1" x14ac:dyDescent="0.25">
      <c r="A100" s="81" t="s">
        <v>2689</v>
      </c>
      <c r="B100" s="81" t="s">
        <v>2562</v>
      </c>
      <c r="C100" s="81" t="s">
        <v>2544</v>
      </c>
      <c r="D100" s="81" t="s">
        <v>2571</v>
      </c>
      <c r="E100" s="81" t="s">
        <v>2550</v>
      </c>
      <c r="F100" s="81"/>
      <c r="G100" s="91">
        <v>1</v>
      </c>
      <c r="H100" s="91">
        <v>0</v>
      </c>
      <c r="I100" s="91">
        <v>0</v>
      </c>
      <c r="J100" s="91">
        <v>0</v>
      </c>
      <c r="K100" s="81"/>
      <c r="L100" s="81"/>
      <c r="M100" s="81"/>
      <c r="N100" s="81"/>
      <c r="O100" s="81"/>
      <c r="P100" s="81"/>
      <c r="Q100" s="86">
        <v>0.7</v>
      </c>
      <c r="R100" s="86">
        <v>1</v>
      </c>
      <c r="S100" s="86">
        <v>1</v>
      </c>
      <c r="T100" s="86">
        <v>1</v>
      </c>
      <c r="U100" s="81"/>
      <c r="V100" s="81"/>
      <c r="W100" s="86" t="s">
        <v>2615</v>
      </c>
    </row>
    <row r="101" spans="1:23" ht="15.75" customHeight="1" x14ac:dyDescent="0.25">
      <c r="A101" s="81" t="s">
        <v>2690</v>
      </c>
      <c r="B101" s="81" t="s">
        <v>2562</v>
      </c>
      <c r="C101" s="81" t="s">
        <v>2555</v>
      </c>
      <c r="D101" s="86" t="s">
        <v>2571</v>
      </c>
      <c r="E101" s="86" t="s">
        <v>2563</v>
      </c>
      <c r="F101" s="81"/>
      <c r="G101" s="91">
        <v>1.1559999999999999</v>
      </c>
      <c r="H101" s="91">
        <v>-0.18160000000000001</v>
      </c>
      <c r="I101" s="91">
        <v>2.5600000000000001E-2</v>
      </c>
      <c r="J101" s="81"/>
      <c r="K101" s="81"/>
      <c r="L101" s="81"/>
      <c r="M101" s="81"/>
      <c r="N101" s="81"/>
      <c r="O101" s="81"/>
      <c r="P101" s="81"/>
      <c r="Q101" s="81">
        <v>0</v>
      </c>
      <c r="R101" s="81">
        <v>1</v>
      </c>
      <c r="S101" s="81"/>
      <c r="T101" s="81"/>
      <c r="U101" s="86"/>
      <c r="V101" s="86"/>
      <c r="W101" s="86" t="s">
        <v>2615</v>
      </c>
    </row>
    <row r="102" spans="1:23" ht="15.75" customHeight="1" x14ac:dyDescent="0.25">
      <c r="A102" s="81" t="s">
        <v>2691</v>
      </c>
      <c r="B102" s="81" t="s">
        <v>2562</v>
      </c>
      <c r="C102" s="81" t="s">
        <v>2555</v>
      </c>
      <c r="D102" s="81" t="s">
        <v>2550</v>
      </c>
      <c r="E102" s="81" t="s">
        <v>2563</v>
      </c>
      <c r="F102" s="81"/>
      <c r="G102" s="91">
        <v>0.8</v>
      </c>
      <c r="H102" s="91">
        <v>0.2</v>
      </c>
      <c r="I102" s="91">
        <v>0</v>
      </c>
      <c r="J102" s="81"/>
      <c r="K102" s="81"/>
      <c r="L102" s="81"/>
      <c r="M102" s="81"/>
      <c r="N102" s="81"/>
      <c r="O102" s="81"/>
      <c r="P102" s="81"/>
      <c r="Q102" s="81">
        <v>0.5</v>
      </c>
      <c r="R102" s="81">
        <v>1.5</v>
      </c>
      <c r="S102" s="81"/>
      <c r="T102" s="81"/>
      <c r="U102" s="86"/>
      <c r="V102" s="86"/>
      <c r="W102" s="86" t="s">
        <v>2615</v>
      </c>
    </row>
    <row r="103" spans="1:23" ht="15.75" customHeight="1" x14ac:dyDescent="0.25">
      <c r="A103" s="81" t="s">
        <v>2692</v>
      </c>
      <c r="B103" s="81" t="s">
        <v>2562</v>
      </c>
      <c r="C103" s="81" t="s">
        <v>2544</v>
      </c>
      <c r="D103" s="81" t="s">
        <v>2571</v>
      </c>
      <c r="E103" s="81" t="s">
        <v>2550</v>
      </c>
      <c r="F103" s="81"/>
      <c r="G103" s="91">
        <v>0.85</v>
      </c>
      <c r="H103" s="91">
        <v>0.15</v>
      </c>
      <c r="I103" s="91">
        <v>0</v>
      </c>
      <c r="J103" s="91">
        <v>0</v>
      </c>
      <c r="K103" s="81"/>
      <c r="L103" s="81"/>
      <c r="M103" s="81"/>
      <c r="N103" s="81"/>
      <c r="O103" s="81"/>
      <c r="P103" s="81"/>
      <c r="Q103" s="86">
        <v>0.7</v>
      </c>
      <c r="R103" s="86">
        <v>1</v>
      </c>
      <c r="S103" s="86">
        <v>0.96</v>
      </c>
      <c r="T103" s="86">
        <v>1</v>
      </c>
      <c r="U103" s="81"/>
      <c r="V103" s="81"/>
      <c r="W103" s="86" t="s">
        <v>2615</v>
      </c>
    </row>
    <row r="104" spans="1:23" ht="15.75" customHeight="1" x14ac:dyDescent="0.25">
      <c r="A104" s="81" t="s">
        <v>2693</v>
      </c>
      <c r="B104" s="81" t="s">
        <v>2562</v>
      </c>
      <c r="C104" s="81" t="s">
        <v>2549</v>
      </c>
      <c r="D104" s="81" t="s">
        <v>2571</v>
      </c>
      <c r="E104" s="81" t="s">
        <v>2681</v>
      </c>
      <c r="F104" s="81" t="s">
        <v>2568</v>
      </c>
      <c r="G104" s="91">
        <v>0.34143400000000002</v>
      </c>
      <c r="H104" s="91">
        <v>3.4810000000000001E-2</v>
      </c>
      <c r="I104" s="91">
        <v>-6.2500000000000001E-4</v>
      </c>
      <c r="J104" s="91">
        <v>4.9410000000000001E-3</v>
      </c>
      <c r="K104" s="91">
        <v>4.37E-4</v>
      </c>
      <c r="L104" s="91">
        <v>-7.2900000000000005E-4</v>
      </c>
      <c r="M104" s="81"/>
      <c r="N104" s="81"/>
      <c r="O104" s="81"/>
      <c r="P104" s="81"/>
      <c r="Q104" s="86">
        <v>13.89</v>
      </c>
      <c r="R104" s="86">
        <v>25</v>
      </c>
      <c r="S104" s="86">
        <v>23.89</v>
      </c>
      <c r="T104" s="86">
        <v>46.11</v>
      </c>
      <c r="U104" s="86">
        <v>0.75</v>
      </c>
      <c r="V104" s="86">
        <v>1.4</v>
      </c>
      <c r="W104" s="86" t="s">
        <v>2615</v>
      </c>
    </row>
    <row r="105" spans="1:23" ht="15.75" customHeight="1" x14ac:dyDescent="0.25">
      <c r="A105" s="81" t="s">
        <v>2694</v>
      </c>
      <c r="B105" s="81" t="s">
        <v>2562</v>
      </c>
      <c r="C105" s="81" t="s">
        <v>2549</v>
      </c>
      <c r="D105" s="81" t="s">
        <v>2550</v>
      </c>
      <c r="E105" s="81" t="s">
        <v>2681</v>
      </c>
      <c r="F105" s="81" t="s">
        <v>2568</v>
      </c>
      <c r="G105" s="91">
        <v>0.94287900000000002</v>
      </c>
      <c r="H105" s="91">
        <v>9.5379999999999996E-3</v>
      </c>
      <c r="I105" s="91">
        <v>6.8400000000000004E-4</v>
      </c>
      <c r="J105" s="91">
        <v>-1.1002E-2</v>
      </c>
      <c r="K105" s="91">
        <v>6.0000000000000002E-6</v>
      </c>
      <c r="L105" s="91">
        <v>-1.0000000000000001E-5</v>
      </c>
      <c r="M105" s="81"/>
      <c r="N105" s="81"/>
      <c r="O105" s="81"/>
      <c r="P105" s="81"/>
      <c r="Q105" s="86">
        <v>13.89</v>
      </c>
      <c r="R105" s="86">
        <v>25</v>
      </c>
      <c r="S105" s="86">
        <v>23.89</v>
      </c>
      <c r="T105" s="86">
        <v>46.11</v>
      </c>
      <c r="U105" s="86">
        <v>0.71</v>
      </c>
      <c r="V105" s="86">
        <v>1.34</v>
      </c>
      <c r="W105" s="86" t="s">
        <v>2615</v>
      </c>
    </row>
    <row r="106" spans="1:23" ht="15.75" customHeight="1" x14ac:dyDescent="0.25">
      <c r="A106" s="86" t="s">
        <v>2695</v>
      </c>
      <c r="B106" s="81"/>
      <c r="C106" s="81" t="s">
        <v>2544</v>
      </c>
      <c r="D106" s="81"/>
      <c r="E106" s="81"/>
      <c r="F106" s="81"/>
      <c r="G106" s="86">
        <v>1</v>
      </c>
      <c r="H106" s="86">
        <v>0</v>
      </c>
      <c r="I106" s="86">
        <v>0</v>
      </c>
      <c r="J106" s="86">
        <v>0</v>
      </c>
      <c r="K106" s="81"/>
      <c r="L106" s="81"/>
      <c r="M106" s="81"/>
      <c r="N106" s="81"/>
      <c r="O106" s="81"/>
      <c r="P106" s="81"/>
      <c r="Q106" s="86">
        <v>-100</v>
      </c>
      <c r="R106" s="86">
        <v>100</v>
      </c>
      <c r="S106" s="86"/>
      <c r="T106" s="86"/>
      <c r="U106" s="81"/>
      <c r="V106" s="81"/>
      <c r="W106" s="86" t="s">
        <v>2696</v>
      </c>
    </row>
    <row r="107" spans="1:23" ht="15.75" customHeight="1" x14ac:dyDescent="0.25">
      <c r="A107" s="86" t="s">
        <v>2697</v>
      </c>
      <c r="B107" s="81" t="s">
        <v>2562</v>
      </c>
      <c r="C107" s="81" t="s">
        <v>2555</v>
      </c>
      <c r="D107" s="81" t="s">
        <v>2571</v>
      </c>
      <c r="E107" s="81" t="s">
        <v>2550</v>
      </c>
      <c r="F107" s="81"/>
      <c r="G107" s="86">
        <v>0.90949555999999998</v>
      </c>
      <c r="H107" s="86">
        <v>9.8647730000000003E-2</v>
      </c>
      <c r="I107" s="86">
        <v>-8.1948799999999999E-3</v>
      </c>
      <c r="J107" s="81"/>
      <c r="K107" s="81"/>
      <c r="L107" s="81"/>
      <c r="M107" s="81"/>
      <c r="N107" s="81"/>
      <c r="O107" s="81"/>
      <c r="P107" s="81"/>
      <c r="Q107" s="86">
        <v>0</v>
      </c>
      <c r="R107" s="86">
        <v>1</v>
      </c>
      <c r="S107" s="81"/>
      <c r="T107" s="81"/>
      <c r="U107" s="86"/>
      <c r="V107" s="86"/>
      <c r="W107" s="86" t="s">
        <v>2698</v>
      </c>
    </row>
    <row r="108" spans="1:23" ht="15.75" customHeight="1" x14ac:dyDescent="0.25">
      <c r="A108" s="86" t="s">
        <v>2699</v>
      </c>
      <c r="B108" s="81" t="s">
        <v>2562</v>
      </c>
      <c r="C108" s="81" t="s">
        <v>2555</v>
      </c>
      <c r="D108" s="86" t="s">
        <v>2571</v>
      </c>
      <c r="E108" s="86" t="s">
        <v>2563</v>
      </c>
      <c r="F108" s="81"/>
      <c r="G108" s="86">
        <v>1.2055</v>
      </c>
      <c r="H108" s="86">
        <v>-0.32952999999999999</v>
      </c>
      <c r="I108" s="86">
        <v>0.12307999999999999</v>
      </c>
      <c r="J108" s="81"/>
      <c r="K108" s="81"/>
      <c r="L108" s="81"/>
      <c r="M108" s="81"/>
      <c r="N108" s="81"/>
      <c r="O108" s="81"/>
      <c r="P108" s="81"/>
      <c r="Q108" s="86">
        <v>0.75917999999999997</v>
      </c>
      <c r="R108" s="86">
        <v>1.1387700000000001</v>
      </c>
      <c r="S108" s="81"/>
      <c r="T108" s="81"/>
      <c r="U108" s="86"/>
      <c r="V108" s="86"/>
      <c r="W108" s="86" t="s">
        <v>2564</v>
      </c>
    </row>
    <row r="109" spans="1:23" ht="15.75" customHeight="1" x14ac:dyDescent="0.25">
      <c r="A109" s="93" t="s">
        <v>2700</v>
      </c>
      <c r="B109" s="81"/>
      <c r="C109" s="81" t="s">
        <v>2549</v>
      </c>
      <c r="D109" s="81"/>
      <c r="E109" s="81"/>
      <c r="F109" s="81"/>
      <c r="G109" s="93">
        <v>0.86778999999999995</v>
      </c>
      <c r="H109" s="93">
        <v>1.4245000000000001E-2</v>
      </c>
      <c r="I109" s="93">
        <v>5.5400000000000002E-4</v>
      </c>
      <c r="J109" s="93">
        <v>-7.5690000000000002E-3</v>
      </c>
      <c r="K109" s="94">
        <v>3.1999999999999999E-5</v>
      </c>
      <c r="L109" s="94">
        <v>-1.9100000000000001E-4</v>
      </c>
      <c r="M109" s="81"/>
      <c r="N109" s="81"/>
      <c r="O109" s="81"/>
      <c r="P109" s="81"/>
      <c r="Q109" s="93">
        <v>0</v>
      </c>
      <c r="R109" s="93">
        <v>100</v>
      </c>
      <c r="S109" s="93">
        <v>0</v>
      </c>
      <c r="T109" s="93">
        <v>100</v>
      </c>
      <c r="U109" s="93"/>
      <c r="V109" s="93"/>
      <c r="W109" s="93" t="s">
        <v>2701</v>
      </c>
    </row>
    <row r="110" spans="1:23" ht="15.75" customHeight="1" x14ac:dyDescent="0.25">
      <c r="A110" s="93" t="s">
        <v>2702</v>
      </c>
      <c r="B110" s="81"/>
      <c r="C110" s="81" t="s">
        <v>2549</v>
      </c>
      <c r="D110" s="81"/>
      <c r="E110" s="81"/>
      <c r="F110" s="81"/>
      <c r="G110" s="93">
        <v>-0.199992</v>
      </c>
      <c r="H110" s="93">
        <v>-3.5686000000000002E-2</v>
      </c>
      <c r="I110" s="93">
        <v>7.8700000000000005E-4</v>
      </c>
      <c r="J110" s="93">
        <v>7.4833999999999998E-2</v>
      </c>
      <c r="K110" s="93">
        <v>-5.1599999999999997E-4</v>
      </c>
      <c r="L110" s="93">
        <v>-5.7300000000000005E-4</v>
      </c>
      <c r="M110" s="81"/>
      <c r="N110" s="81"/>
      <c r="O110" s="81"/>
      <c r="P110" s="81"/>
      <c r="Q110" s="93">
        <v>13.9</v>
      </c>
      <c r="R110" s="93">
        <v>25</v>
      </c>
      <c r="S110" s="93">
        <v>23.9</v>
      </c>
      <c r="T110" s="93">
        <v>43.3</v>
      </c>
      <c r="U110" s="93"/>
      <c r="V110" s="93"/>
      <c r="W110" s="93" t="s">
        <v>2701</v>
      </c>
    </row>
    <row r="111" spans="1:23" ht="15.75" customHeight="1" x14ac:dyDescent="0.25">
      <c r="A111" s="93" t="s">
        <v>2703</v>
      </c>
      <c r="B111" s="81"/>
      <c r="C111" s="81" t="s">
        <v>2549</v>
      </c>
      <c r="D111" s="81"/>
      <c r="E111" s="81"/>
      <c r="F111" s="81"/>
      <c r="G111" s="93">
        <v>0.94258779999999998</v>
      </c>
      <c r="H111" s="93">
        <v>9.5433500000000008E-3</v>
      </c>
      <c r="I111" s="93">
        <v>6.8376999999999999E-4</v>
      </c>
      <c r="J111" s="93">
        <v>-1.1042700000000001E-2</v>
      </c>
      <c r="K111" s="94">
        <v>5.2499999999999997E-6</v>
      </c>
      <c r="L111" s="94">
        <v>-9.7200000000000001E-6</v>
      </c>
      <c r="M111" s="81"/>
      <c r="N111" s="81"/>
      <c r="O111" s="81"/>
      <c r="P111" s="81"/>
      <c r="Q111" s="93">
        <v>17</v>
      </c>
      <c r="R111" s="93">
        <v>22</v>
      </c>
      <c r="S111" s="93">
        <v>13</v>
      </c>
      <c r="T111" s="93">
        <v>46</v>
      </c>
      <c r="U111" s="93"/>
      <c r="V111" s="93"/>
      <c r="W111" s="93" t="s">
        <v>2701</v>
      </c>
    </row>
    <row r="112" spans="1:23" ht="15.75" customHeight="1" x14ac:dyDescent="0.25">
      <c r="A112" s="93" t="s">
        <v>2704</v>
      </c>
      <c r="B112" s="81"/>
      <c r="C112" s="81" t="s">
        <v>2549</v>
      </c>
      <c r="D112" s="81"/>
      <c r="E112" s="81"/>
      <c r="F112" s="81"/>
      <c r="G112" s="93">
        <v>0.34241440000000001</v>
      </c>
      <c r="H112" s="93">
        <v>3.4885010000000001E-2</v>
      </c>
      <c r="I112" s="93">
        <v>-6.2370000000000004E-4</v>
      </c>
      <c r="J112" s="93">
        <v>4.9772200000000001E-3</v>
      </c>
      <c r="K112" s="93">
        <v>4.3794999999999999E-4</v>
      </c>
      <c r="L112" s="93">
        <v>-7.2800000000000002E-4</v>
      </c>
      <c r="M112" s="81"/>
      <c r="N112" s="81"/>
      <c r="O112" s="81"/>
      <c r="P112" s="81"/>
      <c r="Q112" s="93">
        <v>17</v>
      </c>
      <c r="R112" s="93">
        <v>22</v>
      </c>
      <c r="S112" s="93">
        <v>13</v>
      </c>
      <c r="T112" s="93">
        <v>46</v>
      </c>
      <c r="U112" s="93"/>
      <c r="V112" s="93"/>
      <c r="W112" s="93" t="s">
        <v>2701</v>
      </c>
    </row>
    <row r="113" spans="1:23" ht="15.75" customHeight="1" x14ac:dyDescent="0.25">
      <c r="A113" s="93" t="s">
        <v>2705</v>
      </c>
      <c r="B113" s="81" t="s">
        <v>2562</v>
      </c>
      <c r="C113" s="81" t="s">
        <v>2555</v>
      </c>
      <c r="D113" s="81" t="s">
        <v>2550</v>
      </c>
      <c r="E113" s="81" t="s">
        <v>2563</v>
      </c>
      <c r="F113" s="81"/>
      <c r="G113" s="93">
        <v>0.8</v>
      </c>
      <c r="H113" s="93">
        <v>0.2</v>
      </c>
      <c r="I113" s="93">
        <v>0</v>
      </c>
      <c r="J113" s="81"/>
      <c r="K113" s="81"/>
      <c r="L113" s="81"/>
      <c r="M113" s="81"/>
      <c r="N113" s="81"/>
      <c r="O113" s="81"/>
      <c r="P113" s="81"/>
      <c r="Q113" s="93">
        <v>0.5</v>
      </c>
      <c r="R113" s="93">
        <v>1.5</v>
      </c>
      <c r="S113" s="81"/>
      <c r="T113" s="81"/>
      <c r="U113" s="93"/>
      <c r="V113" s="93"/>
      <c r="W113" s="93" t="s">
        <v>2701</v>
      </c>
    </row>
    <row r="114" spans="1:23" ht="15.75" customHeight="1" x14ac:dyDescent="0.25">
      <c r="A114" s="93" t="s">
        <v>2706</v>
      </c>
      <c r="B114" s="81" t="s">
        <v>2562</v>
      </c>
      <c r="C114" s="81" t="s">
        <v>2555</v>
      </c>
      <c r="D114" s="86" t="s">
        <v>2571</v>
      </c>
      <c r="E114" s="86" t="s">
        <v>2563</v>
      </c>
      <c r="F114" s="81"/>
      <c r="G114" s="93">
        <v>1.1559999999999999</v>
      </c>
      <c r="H114" s="93">
        <v>-0.18160000000000001</v>
      </c>
      <c r="I114" s="93">
        <v>2.5600000000000001E-2</v>
      </c>
      <c r="J114" s="81"/>
      <c r="K114" s="81"/>
      <c r="L114" s="81"/>
      <c r="M114" s="81"/>
      <c r="N114" s="81"/>
      <c r="O114" s="81"/>
      <c r="P114" s="81"/>
      <c r="Q114" s="93">
        <v>0.5</v>
      </c>
      <c r="R114" s="93">
        <v>1.5</v>
      </c>
      <c r="S114" s="81"/>
      <c r="T114" s="81"/>
      <c r="U114" s="93"/>
      <c r="V114" s="93"/>
      <c r="W114" s="93" t="s">
        <v>2701</v>
      </c>
    </row>
    <row r="115" spans="1:23" ht="15.75" customHeight="1" x14ac:dyDescent="0.25">
      <c r="A115" s="93" t="s">
        <v>2707</v>
      </c>
      <c r="B115" s="81"/>
      <c r="C115" s="81" t="s">
        <v>2555</v>
      </c>
      <c r="D115" s="81"/>
      <c r="E115" s="81"/>
      <c r="F115" s="81"/>
      <c r="G115" s="93">
        <v>1</v>
      </c>
      <c r="H115" s="93">
        <v>0</v>
      </c>
      <c r="I115" s="93">
        <v>0</v>
      </c>
      <c r="J115" s="81"/>
      <c r="K115" s="81"/>
      <c r="L115" s="81"/>
      <c r="M115" s="81"/>
      <c r="N115" s="81"/>
      <c r="O115" s="81"/>
      <c r="P115" s="81"/>
      <c r="Q115" s="93">
        <v>0</v>
      </c>
      <c r="R115" s="93">
        <v>1</v>
      </c>
      <c r="S115" s="81"/>
      <c r="T115" s="81"/>
      <c r="U115" s="93"/>
      <c r="V115" s="93"/>
      <c r="W115" s="93" t="s">
        <v>2701</v>
      </c>
    </row>
    <row r="116" spans="1:23" ht="15.75" customHeight="1" x14ac:dyDescent="0.25">
      <c r="A116" s="93" t="s">
        <v>2708</v>
      </c>
      <c r="B116" s="81"/>
      <c r="C116" s="81" t="s">
        <v>2555</v>
      </c>
      <c r="D116" s="81"/>
      <c r="E116" s="81"/>
      <c r="F116" s="81"/>
      <c r="G116" s="93">
        <v>0.8</v>
      </c>
      <c r="H116" s="93">
        <v>0.2</v>
      </c>
      <c r="I116" s="93">
        <v>0</v>
      </c>
      <c r="J116" s="81"/>
      <c r="K116" s="81"/>
      <c r="L116" s="81"/>
      <c r="M116" s="81"/>
      <c r="N116" s="81"/>
      <c r="O116" s="81"/>
      <c r="P116" s="81"/>
      <c r="Q116" s="93">
        <v>0.5</v>
      </c>
      <c r="R116" s="93">
        <v>1.5</v>
      </c>
      <c r="S116" s="81"/>
      <c r="T116" s="81"/>
      <c r="U116" s="93"/>
      <c r="V116" s="93"/>
      <c r="W116" s="93" t="s">
        <v>2701</v>
      </c>
    </row>
    <row r="117" spans="1:23" ht="15.75" customHeight="1" x14ac:dyDescent="0.25">
      <c r="A117" s="93" t="s">
        <v>2709</v>
      </c>
      <c r="B117" s="81"/>
      <c r="C117" s="81" t="s">
        <v>2555</v>
      </c>
      <c r="D117" s="81"/>
      <c r="E117" s="81"/>
      <c r="F117" s="81"/>
      <c r="G117" s="93">
        <v>1.1552</v>
      </c>
      <c r="H117" s="93">
        <v>-0.18079999999999999</v>
      </c>
      <c r="I117" s="93">
        <v>2.5600000000000001E-2</v>
      </c>
      <c r="J117" s="81"/>
      <c r="K117" s="81"/>
      <c r="L117" s="81"/>
      <c r="M117" s="81"/>
      <c r="N117" s="81"/>
      <c r="O117" s="81"/>
      <c r="P117" s="81"/>
      <c r="Q117" s="93">
        <v>0.5</v>
      </c>
      <c r="R117" s="93">
        <v>1.5</v>
      </c>
      <c r="S117" s="81"/>
      <c r="T117" s="81"/>
      <c r="U117" s="93"/>
      <c r="V117" s="93"/>
      <c r="W117" s="93" t="s">
        <v>2701</v>
      </c>
    </row>
    <row r="118" spans="1:23" ht="15.75" customHeight="1" x14ac:dyDescent="0.25">
      <c r="A118" s="93" t="s">
        <v>2710</v>
      </c>
      <c r="B118" s="81"/>
      <c r="C118" s="81" t="s">
        <v>2555</v>
      </c>
      <c r="D118" s="81"/>
      <c r="E118" s="81"/>
      <c r="F118" s="81"/>
      <c r="G118" s="93">
        <v>0.85</v>
      </c>
      <c r="H118" s="93">
        <v>0.15</v>
      </c>
      <c r="I118" s="93">
        <v>0</v>
      </c>
      <c r="J118" s="81"/>
      <c r="K118" s="81"/>
      <c r="L118" s="81"/>
      <c r="M118" s="81"/>
      <c r="N118" s="81"/>
      <c r="O118" s="81"/>
      <c r="P118" s="81"/>
      <c r="Q118" s="93">
        <v>0</v>
      </c>
      <c r="R118" s="93">
        <v>1</v>
      </c>
      <c r="S118" s="81"/>
      <c r="T118" s="81"/>
      <c r="U118" s="93"/>
      <c r="V118" s="93"/>
      <c r="W118" s="93" t="s">
        <v>2701</v>
      </c>
    </row>
    <row r="119" spans="1:23" ht="15.75" customHeight="1" x14ac:dyDescent="0.25">
      <c r="A119" s="83" t="s">
        <v>2711</v>
      </c>
      <c r="B119" s="83" t="s">
        <v>2712</v>
      </c>
      <c r="C119" s="83" t="s">
        <v>2674</v>
      </c>
      <c r="D119" s="83"/>
      <c r="E119" s="83" t="s">
        <v>2556</v>
      </c>
      <c r="F119" s="83"/>
      <c r="G119" s="85">
        <v>0</v>
      </c>
      <c r="H119" s="85">
        <v>1</v>
      </c>
      <c r="I119" s="88"/>
      <c r="J119" s="83"/>
      <c r="K119" s="83"/>
      <c r="L119" s="83"/>
      <c r="M119" s="83"/>
      <c r="N119" s="83"/>
      <c r="O119" s="83"/>
      <c r="P119" s="83"/>
      <c r="Q119" s="83"/>
      <c r="R119" s="83"/>
      <c r="S119" s="83"/>
      <c r="T119" s="83"/>
      <c r="U119" s="83"/>
      <c r="V119" s="83"/>
      <c r="W119" s="83" t="s">
        <v>2546</v>
      </c>
    </row>
    <row r="120" spans="1:23" ht="15.75" customHeight="1" x14ac:dyDescent="0.25">
      <c r="A120" s="95" t="s">
        <v>2713</v>
      </c>
      <c r="B120" s="96" t="s">
        <v>2714</v>
      </c>
      <c r="C120" s="96" t="s">
        <v>2544</v>
      </c>
      <c r="D120" s="97"/>
      <c r="E120" s="97"/>
      <c r="F120" s="97"/>
      <c r="G120" s="98">
        <v>2.3632E-2</v>
      </c>
      <c r="H120" s="98">
        <v>6.2319999999999997E-4</v>
      </c>
      <c r="I120" s="99">
        <v>2.832E-5</v>
      </c>
      <c r="J120" s="99">
        <v>4.4035E-7</v>
      </c>
      <c r="K120" s="97"/>
      <c r="L120" s="97"/>
      <c r="M120" s="97"/>
      <c r="N120" s="97"/>
      <c r="O120" s="97"/>
      <c r="P120" s="97"/>
      <c r="Q120" s="98">
        <v>-23</v>
      </c>
      <c r="R120" s="98">
        <v>7</v>
      </c>
      <c r="S120" s="97"/>
      <c r="T120" s="97"/>
      <c r="U120" s="97"/>
      <c r="V120" s="97"/>
      <c r="W120" s="97"/>
    </row>
    <row r="121" spans="1:23" ht="15.75" customHeight="1" x14ac:dyDescent="0.25">
      <c r="A121" s="95" t="s">
        <v>2492</v>
      </c>
      <c r="B121" s="96" t="s">
        <v>2714</v>
      </c>
      <c r="C121" s="96" t="s">
        <v>2674</v>
      </c>
      <c r="D121" s="96" t="s">
        <v>2715</v>
      </c>
      <c r="E121" s="96" t="s">
        <v>2716</v>
      </c>
      <c r="F121" s="97"/>
      <c r="G121" s="100">
        <v>0</v>
      </c>
      <c r="H121" s="100">
        <v>16383.614460000001</v>
      </c>
      <c r="I121" s="97"/>
      <c r="J121" s="97"/>
      <c r="K121" s="97"/>
      <c r="L121" s="97"/>
      <c r="M121" s="97"/>
      <c r="N121" s="97"/>
      <c r="O121" s="97"/>
      <c r="P121" s="97"/>
      <c r="Q121" s="100">
        <v>-100</v>
      </c>
      <c r="R121" s="100">
        <v>100</v>
      </c>
      <c r="S121" s="97"/>
      <c r="T121" s="97"/>
      <c r="U121" s="97"/>
      <c r="V121" s="97"/>
      <c r="W121" s="95" t="s">
        <v>2717</v>
      </c>
    </row>
    <row r="122" spans="1:23" ht="15.75" customHeight="1" x14ac:dyDescent="0.25">
      <c r="A122" s="95" t="s">
        <v>2490</v>
      </c>
      <c r="B122" s="96" t="s">
        <v>2714</v>
      </c>
      <c r="C122" s="96" t="s">
        <v>2674</v>
      </c>
      <c r="D122" s="96" t="s">
        <v>2715</v>
      </c>
      <c r="E122" s="96" t="s">
        <v>2716</v>
      </c>
      <c r="F122" s="97"/>
      <c r="G122" s="100">
        <v>0</v>
      </c>
      <c r="H122" s="100">
        <v>20626.342110000001</v>
      </c>
      <c r="I122" s="97"/>
      <c r="J122" s="97"/>
      <c r="K122" s="97"/>
      <c r="L122" s="97"/>
      <c r="M122" s="97"/>
      <c r="N122" s="97"/>
      <c r="O122" s="97"/>
      <c r="P122" s="97"/>
      <c r="Q122" s="100">
        <v>-100</v>
      </c>
      <c r="R122" s="100">
        <v>100</v>
      </c>
      <c r="S122" s="97"/>
      <c r="T122" s="97"/>
      <c r="U122" s="97"/>
      <c r="V122" s="97"/>
      <c r="W122" s="95" t="s">
        <v>2717</v>
      </c>
    </row>
    <row r="123" spans="1:23" ht="15.75" customHeight="1" x14ac:dyDescent="0.25">
      <c r="A123" s="95" t="s">
        <v>2718</v>
      </c>
      <c r="B123" s="96" t="s">
        <v>2714</v>
      </c>
      <c r="C123" s="97" t="s">
        <v>2544</v>
      </c>
      <c r="D123" s="97"/>
      <c r="E123" s="97"/>
      <c r="F123" s="97"/>
      <c r="G123" s="100">
        <v>2.6526280999999902E-2</v>
      </c>
      <c r="H123" s="100">
        <v>1.078032E-3</v>
      </c>
      <c r="I123" s="101">
        <v>-6.02558E-5</v>
      </c>
      <c r="J123" s="101">
        <v>1.23731999999999E-6</v>
      </c>
      <c r="K123" s="97"/>
      <c r="L123" s="97"/>
      <c r="M123" s="97"/>
      <c r="N123" s="97"/>
      <c r="O123" s="97"/>
      <c r="P123" s="97"/>
      <c r="Q123" s="100">
        <v>-35</v>
      </c>
      <c r="R123" s="100">
        <v>20</v>
      </c>
      <c r="S123" s="97"/>
      <c r="T123" s="97"/>
      <c r="U123" s="97"/>
      <c r="V123" s="97"/>
      <c r="W123" s="97"/>
    </row>
    <row r="124" spans="1:23" ht="15.75" customHeight="1" x14ac:dyDescent="0.25">
      <c r="A124" s="83" t="s">
        <v>2719</v>
      </c>
      <c r="B124" s="83" t="s">
        <v>2720</v>
      </c>
      <c r="C124" s="83" t="s">
        <v>2721</v>
      </c>
      <c r="D124" s="83" t="s">
        <v>2550</v>
      </c>
      <c r="E124" s="83" t="s">
        <v>2722</v>
      </c>
      <c r="F124" s="83" t="s">
        <v>2723</v>
      </c>
      <c r="G124" s="85">
        <v>3.3300000000000003E-2</v>
      </c>
      <c r="H124" s="85">
        <v>0</v>
      </c>
      <c r="I124" s="85">
        <v>0</v>
      </c>
      <c r="J124" s="83"/>
      <c r="K124" s="83"/>
      <c r="L124" s="83"/>
      <c r="M124" s="83"/>
      <c r="N124" s="83"/>
      <c r="O124" s="83"/>
      <c r="P124" s="83"/>
      <c r="Q124" s="85">
        <v>-23.332999999999998</v>
      </c>
      <c r="R124" s="85">
        <v>29.443999999999999</v>
      </c>
      <c r="S124" s="85">
        <v>-23.332999999999998</v>
      </c>
      <c r="T124" s="85">
        <v>29.443999999999999</v>
      </c>
      <c r="U124" s="83"/>
      <c r="V124" s="83"/>
      <c r="W124" s="83" t="s">
        <v>2546</v>
      </c>
    </row>
    <row r="125" spans="1:23" ht="15.75" customHeight="1" x14ac:dyDescent="0.25">
      <c r="A125" s="83" t="s">
        <v>2724</v>
      </c>
      <c r="B125" s="83" t="s">
        <v>2720</v>
      </c>
      <c r="C125" s="83" t="s">
        <v>2721</v>
      </c>
      <c r="D125" s="83" t="s">
        <v>2550</v>
      </c>
      <c r="E125" s="83" t="s">
        <v>2722</v>
      </c>
      <c r="F125" s="83" t="s">
        <v>2723</v>
      </c>
      <c r="G125" s="85">
        <v>3.3300000000000003E-2</v>
      </c>
      <c r="H125" s="85">
        <v>0</v>
      </c>
      <c r="I125" s="85">
        <v>0</v>
      </c>
      <c r="J125" s="83"/>
      <c r="K125" s="83"/>
      <c r="L125" s="83"/>
      <c r="M125" s="83"/>
      <c r="N125" s="83"/>
      <c r="O125" s="83"/>
      <c r="P125" s="83"/>
      <c r="Q125" s="85">
        <v>-23.332999999999998</v>
      </c>
      <c r="R125" s="85">
        <v>29.443999999999999</v>
      </c>
      <c r="S125" s="85">
        <v>-23.332999999999998</v>
      </c>
      <c r="T125" s="85">
        <v>29.443999999999999</v>
      </c>
      <c r="U125" s="83"/>
      <c r="V125" s="83"/>
      <c r="W125" s="83" t="s">
        <v>2546</v>
      </c>
    </row>
    <row r="126" spans="1:23" ht="15.75" customHeight="1" x14ac:dyDescent="0.25">
      <c r="A126" s="83" t="s">
        <v>2725</v>
      </c>
      <c r="B126" s="83" t="s">
        <v>2720</v>
      </c>
      <c r="C126" s="83" t="s">
        <v>2721</v>
      </c>
      <c r="D126" s="83" t="s">
        <v>2550</v>
      </c>
      <c r="E126" s="83" t="s">
        <v>2722</v>
      </c>
      <c r="F126" s="83" t="s">
        <v>2723</v>
      </c>
      <c r="G126" s="85">
        <v>3.3300000000000003E-2</v>
      </c>
      <c r="H126" s="85">
        <v>0</v>
      </c>
      <c r="I126" s="85">
        <v>0</v>
      </c>
      <c r="J126" s="83"/>
      <c r="K126" s="83"/>
      <c r="L126" s="83"/>
      <c r="M126" s="83"/>
      <c r="N126" s="83"/>
      <c r="O126" s="83"/>
      <c r="P126" s="83"/>
      <c r="Q126" s="85">
        <v>-23.332999999999998</v>
      </c>
      <c r="R126" s="85">
        <v>29.443999999999999</v>
      </c>
      <c r="S126" s="85">
        <v>-23.332999999999998</v>
      </c>
      <c r="T126" s="85">
        <v>29.443999999999999</v>
      </c>
      <c r="U126" s="83"/>
      <c r="V126" s="83"/>
      <c r="W126" s="83" t="s">
        <v>2546</v>
      </c>
    </row>
    <row r="127" spans="1:23" ht="15.75" customHeight="1" x14ac:dyDescent="0.25">
      <c r="A127" s="83" t="s">
        <v>2726</v>
      </c>
      <c r="B127" s="83" t="s">
        <v>2720</v>
      </c>
      <c r="C127" s="83" t="s">
        <v>2721</v>
      </c>
      <c r="D127" s="83" t="s">
        <v>2550</v>
      </c>
      <c r="E127" s="83" t="s">
        <v>2722</v>
      </c>
      <c r="F127" s="83" t="s">
        <v>2723</v>
      </c>
      <c r="G127" s="85">
        <v>5.8299999999999998E-2</v>
      </c>
      <c r="H127" s="85">
        <v>0</v>
      </c>
      <c r="I127" s="85">
        <v>0</v>
      </c>
      <c r="J127" s="83"/>
      <c r="K127" s="83"/>
      <c r="L127" s="83"/>
      <c r="M127" s="83"/>
      <c r="N127" s="83"/>
      <c r="O127" s="83"/>
      <c r="P127" s="83"/>
      <c r="Q127" s="85">
        <v>-23.332999999999998</v>
      </c>
      <c r="R127" s="85">
        <v>29.443999999999999</v>
      </c>
      <c r="S127" s="85">
        <v>-23.332999999999998</v>
      </c>
      <c r="T127" s="85">
        <v>29.443999999999999</v>
      </c>
      <c r="U127" s="83"/>
      <c r="V127" s="83"/>
      <c r="W127" s="83" t="s">
        <v>2546</v>
      </c>
    </row>
    <row r="128" spans="1:23" ht="15.75" customHeight="1" x14ac:dyDescent="0.25">
      <c r="A128" s="83" t="s">
        <v>2727</v>
      </c>
      <c r="B128" s="83" t="s">
        <v>2728</v>
      </c>
      <c r="C128" s="83" t="s">
        <v>2549</v>
      </c>
      <c r="D128" s="83"/>
      <c r="E128" s="83" t="s">
        <v>2729</v>
      </c>
      <c r="F128" s="83" t="s">
        <v>2730</v>
      </c>
      <c r="G128" s="85">
        <v>18784.36736</v>
      </c>
      <c r="H128" s="85">
        <v>-3209.5249920000001</v>
      </c>
      <c r="I128" s="85">
        <v>-11.883056399999999</v>
      </c>
      <c r="J128" s="85">
        <v>3874.59</v>
      </c>
      <c r="K128" s="85">
        <v>-1.6962699999999999</v>
      </c>
      <c r="L128" s="85">
        <v>-23.531759999999998</v>
      </c>
      <c r="M128" s="83"/>
      <c r="N128" s="83"/>
      <c r="O128" s="83"/>
      <c r="P128" s="83"/>
      <c r="Q128" s="85">
        <v>7.2222200000000001</v>
      </c>
      <c r="R128" s="85">
        <v>46.111109999999996</v>
      </c>
      <c r="S128" s="85">
        <v>0</v>
      </c>
      <c r="T128" s="85">
        <v>0.1</v>
      </c>
      <c r="U128" s="83"/>
      <c r="V128" s="83"/>
      <c r="W128" s="83" t="s">
        <v>2546</v>
      </c>
    </row>
    <row r="129" spans="1:23" ht="15.75" customHeight="1" x14ac:dyDescent="0.25">
      <c r="A129" s="83" t="s">
        <v>2731</v>
      </c>
      <c r="B129" s="83" t="s">
        <v>2728</v>
      </c>
      <c r="C129" s="83" t="s">
        <v>2549</v>
      </c>
      <c r="D129" s="83"/>
      <c r="E129" s="83" t="s">
        <v>2732</v>
      </c>
      <c r="F129" s="83" t="s">
        <v>2733</v>
      </c>
      <c r="G129" s="85">
        <v>-0.27680768</v>
      </c>
      <c r="H129" s="85">
        <v>7.1770464000000006E-2</v>
      </c>
      <c r="I129" s="84">
        <v>7.3499999999999998E-4</v>
      </c>
      <c r="J129" s="85">
        <v>0.145668672</v>
      </c>
      <c r="K129" s="84">
        <v>5.9100000000000005E-4</v>
      </c>
      <c r="L129" s="85">
        <v>-2.6482459999999999E-3</v>
      </c>
      <c r="M129" s="83"/>
      <c r="N129" s="83"/>
      <c r="O129" s="83"/>
      <c r="P129" s="83"/>
      <c r="Q129" s="85">
        <v>12.77778</v>
      </c>
      <c r="R129" s="85">
        <v>46.111109999999996</v>
      </c>
      <c r="S129" s="85">
        <v>12.77778</v>
      </c>
      <c r="T129" s="85">
        <v>46.111109999999996</v>
      </c>
      <c r="U129" s="83"/>
      <c r="V129" s="83"/>
      <c r="W129" s="83" t="s">
        <v>2546</v>
      </c>
    </row>
    <row r="130" spans="1:23" ht="15.75" customHeight="1" x14ac:dyDescent="0.25">
      <c r="A130" s="83" t="s">
        <v>2734</v>
      </c>
      <c r="B130" s="83" t="s">
        <v>2728</v>
      </c>
      <c r="C130" s="83" t="s">
        <v>2549</v>
      </c>
      <c r="D130" s="83"/>
      <c r="E130" s="83" t="s">
        <v>2732</v>
      </c>
      <c r="F130" s="83" t="s">
        <v>2733</v>
      </c>
      <c r="G130" s="85">
        <v>-5.2342079999999999E-2</v>
      </c>
      <c r="H130" s="85">
        <v>7.6111488000000005E-2</v>
      </c>
      <c r="I130" s="84">
        <v>5.0199999999999995E-4</v>
      </c>
      <c r="J130" s="85">
        <v>0.11464641</v>
      </c>
      <c r="K130" s="85">
        <v>1.2353150000000001E-3</v>
      </c>
      <c r="L130" s="85">
        <v>-2.453879E-3</v>
      </c>
      <c r="M130" s="83"/>
      <c r="N130" s="83"/>
      <c r="O130" s="83"/>
      <c r="P130" s="83"/>
      <c r="Q130" s="85">
        <v>12.77778</v>
      </c>
      <c r="R130" s="85">
        <v>46.111109999999996</v>
      </c>
      <c r="S130" s="85">
        <v>12.77778</v>
      </c>
      <c r="T130" s="85">
        <v>46.111109999999996</v>
      </c>
      <c r="U130" s="83"/>
      <c r="V130" s="83"/>
      <c r="W130" s="83" t="s">
        <v>2546</v>
      </c>
    </row>
    <row r="131" spans="1:23" ht="15.75" customHeight="1" x14ac:dyDescent="0.25">
      <c r="A131" s="83" t="s">
        <v>2735</v>
      </c>
      <c r="B131" s="83" t="s">
        <v>2728</v>
      </c>
      <c r="C131" s="83" t="s">
        <v>2549</v>
      </c>
      <c r="D131" s="83"/>
      <c r="E131" s="83" t="s">
        <v>2729</v>
      </c>
      <c r="F131" s="83" t="s">
        <v>2730</v>
      </c>
      <c r="G131" s="85">
        <v>3.3302399999999999</v>
      </c>
      <c r="H131" s="85">
        <v>-1.0673999999999999E-2</v>
      </c>
      <c r="I131" s="85">
        <v>0</v>
      </c>
      <c r="J131" s="85">
        <v>4.0400000000000002E-3</v>
      </c>
      <c r="K131" s="85">
        <v>0</v>
      </c>
      <c r="L131" s="85">
        <v>0</v>
      </c>
      <c r="M131" s="83"/>
      <c r="N131" s="83"/>
      <c r="O131" s="83"/>
      <c r="P131" s="83"/>
      <c r="Q131" s="85">
        <v>7.2222200000000001</v>
      </c>
      <c r="R131" s="85">
        <v>46.111109999999996</v>
      </c>
      <c r="S131" s="85">
        <v>0</v>
      </c>
      <c r="T131" s="85">
        <v>0.1</v>
      </c>
      <c r="U131" s="83"/>
      <c r="V131" s="83"/>
      <c r="W131" s="83" t="s">
        <v>2546</v>
      </c>
    </row>
    <row r="132" spans="1:23" ht="15.75" customHeight="1" x14ac:dyDescent="0.25">
      <c r="A132" s="83" t="s">
        <v>2736</v>
      </c>
      <c r="B132" s="83" t="s">
        <v>2728</v>
      </c>
      <c r="C132" s="83" t="s">
        <v>2549</v>
      </c>
      <c r="D132" s="83"/>
      <c r="E132" s="83" t="s">
        <v>2732</v>
      </c>
      <c r="F132" s="83" t="s">
        <v>2733</v>
      </c>
      <c r="G132" s="85">
        <v>80.580687359999999</v>
      </c>
      <c r="H132" s="85">
        <v>-0.62721734399999995</v>
      </c>
      <c r="I132" s="85">
        <v>1.7074800000000001E-2</v>
      </c>
      <c r="J132" s="85">
        <v>-2.1862113120000002</v>
      </c>
      <c r="K132" s="84">
        <v>4.3699999999999998E-5</v>
      </c>
      <c r="L132" s="85">
        <v>1.8960674E-2</v>
      </c>
      <c r="M132" s="83"/>
      <c r="N132" s="83"/>
      <c r="O132" s="83"/>
      <c r="P132" s="83"/>
      <c r="Q132" s="85">
        <v>12.77778</v>
      </c>
      <c r="R132" s="85">
        <v>40.55556</v>
      </c>
      <c r="S132" s="85">
        <v>12.77778</v>
      </c>
      <c r="T132" s="85">
        <v>46.111109999999996</v>
      </c>
      <c r="U132" s="83"/>
      <c r="V132" s="83"/>
      <c r="W132" s="83" t="s">
        <v>2546</v>
      </c>
    </row>
    <row r="133" spans="1:23" ht="15.75" customHeight="1" x14ac:dyDescent="0.25">
      <c r="A133" s="83" t="s">
        <v>2737</v>
      </c>
      <c r="B133" s="83" t="s">
        <v>2728</v>
      </c>
      <c r="C133" s="83" t="s">
        <v>2549</v>
      </c>
      <c r="D133" s="83"/>
      <c r="E133" s="83" t="s">
        <v>2732</v>
      </c>
      <c r="F133" s="83" t="s">
        <v>2733</v>
      </c>
      <c r="G133" s="85">
        <v>20.309014080000001</v>
      </c>
      <c r="H133" s="85">
        <v>-0.159663744</v>
      </c>
      <c r="I133" s="85">
        <v>4.6008000000000004E-3</v>
      </c>
      <c r="J133" s="85">
        <v>-0.58662293399999998</v>
      </c>
      <c r="K133" s="84">
        <v>-2.4000000000000001E-4</v>
      </c>
      <c r="L133" s="85">
        <v>5.2060639999999998E-3</v>
      </c>
      <c r="M133" s="83"/>
      <c r="N133" s="83"/>
      <c r="O133" s="83"/>
      <c r="P133" s="83"/>
      <c r="Q133" s="85">
        <v>12.77778</v>
      </c>
      <c r="R133" s="85">
        <v>46.111109999999996</v>
      </c>
      <c r="S133" s="85">
        <v>12.77778</v>
      </c>
      <c r="T133" s="85">
        <v>46.111109999999996</v>
      </c>
      <c r="U133" s="83"/>
      <c r="V133" s="83"/>
      <c r="W133" s="83" t="s">
        <v>2546</v>
      </c>
    </row>
    <row r="134" spans="1:23" ht="15.75" customHeight="1" x14ac:dyDescent="0.25">
      <c r="A134" s="83" t="s">
        <v>2738</v>
      </c>
      <c r="B134" s="83" t="s">
        <v>2728</v>
      </c>
      <c r="C134" s="83" t="s">
        <v>2549</v>
      </c>
      <c r="D134" s="83"/>
      <c r="E134" s="83" t="s">
        <v>2729</v>
      </c>
      <c r="F134" s="83" t="s">
        <v>2730</v>
      </c>
      <c r="G134" s="85">
        <v>31.533280000000001</v>
      </c>
      <c r="H134" s="85">
        <v>1.0173167999999999</v>
      </c>
      <c r="I134" s="85">
        <v>-3.3371999999999998E-3</v>
      </c>
      <c r="J134" s="85">
        <v>0.29499999999999998</v>
      </c>
      <c r="K134" s="84">
        <v>-1.7000000000000001E-4</v>
      </c>
      <c r="L134" s="85">
        <v>-1.5696E-3</v>
      </c>
      <c r="M134" s="83"/>
      <c r="N134" s="83"/>
      <c r="O134" s="83"/>
      <c r="P134" s="83"/>
      <c r="Q134" s="85">
        <v>7.2222200000000001</v>
      </c>
      <c r="R134" s="85">
        <v>46.111109999999996</v>
      </c>
      <c r="S134" s="85">
        <v>0</v>
      </c>
      <c r="T134" s="85">
        <v>0.1</v>
      </c>
      <c r="U134" s="83"/>
      <c r="V134" s="83"/>
      <c r="W134" s="83" t="s">
        <v>2546</v>
      </c>
    </row>
    <row r="135" spans="1:23" ht="15.75" customHeight="1" x14ac:dyDescent="0.25">
      <c r="A135" s="83" t="s">
        <v>2739</v>
      </c>
      <c r="B135" s="83" t="s">
        <v>2728</v>
      </c>
      <c r="C135" s="83" t="s">
        <v>2721</v>
      </c>
      <c r="D135" s="83"/>
      <c r="E135" s="83" t="s">
        <v>2732</v>
      </c>
      <c r="F135" s="83" t="s">
        <v>2733</v>
      </c>
      <c r="G135" s="85">
        <v>34.64</v>
      </c>
      <c r="H135" s="85">
        <v>1.6235999999999999</v>
      </c>
      <c r="I135" s="85">
        <v>0.25740000000000002</v>
      </c>
      <c r="J135" s="83"/>
      <c r="K135" s="83"/>
      <c r="L135" s="83"/>
      <c r="M135" s="83"/>
      <c r="N135" s="83"/>
      <c r="O135" s="83"/>
      <c r="P135" s="83"/>
      <c r="Q135" s="85">
        <v>12.77778</v>
      </c>
      <c r="R135" s="85">
        <v>46.111109999999996</v>
      </c>
      <c r="S135" s="85">
        <v>12.77778</v>
      </c>
      <c r="T135" s="85">
        <v>46.111109999999996</v>
      </c>
      <c r="U135" s="83"/>
      <c r="V135" s="83"/>
      <c r="W135" s="83" t="s">
        <v>2546</v>
      </c>
    </row>
    <row r="136" spans="1:23" ht="15.75" customHeight="1" x14ac:dyDescent="0.25">
      <c r="A136" s="83" t="s">
        <v>2740</v>
      </c>
      <c r="B136" s="83" t="s">
        <v>2728</v>
      </c>
      <c r="C136" s="83" t="s">
        <v>2721</v>
      </c>
      <c r="D136" s="83"/>
      <c r="E136" s="83" t="s">
        <v>2732</v>
      </c>
      <c r="F136" s="83" t="s">
        <v>2733</v>
      </c>
      <c r="G136" s="85">
        <v>32.769199999999998</v>
      </c>
      <c r="H136" s="85">
        <v>1.7496</v>
      </c>
      <c r="I136" s="85">
        <v>6.5879999999999994E-2</v>
      </c>
      <c r="J136" s="83"/>
      <c r="K136" s="83"/>
      <c r="L136" s="83"/>
      <c r="M136" s="83"/>
      <c r="N136" s="83"/>
      <c r="O136" s="83"/>
      <c r="P136" s="83"/>
      <c r="Q136" s="85">
        <v>12.77778</v>
      </c>
      <c r="R136" s="85">
        <v>46.111109999999996</v>
      </c>
      <c r="S136" s="85">
        <v>12.77778</v>
      </c>
      <c r="T136" s="85">
        <v>46.111109999999996</v>
      </c>
      <c r="U136" s="83"/>
      <c r="V136" s="83"/>
      <c r="W136" s="83" t="s">
        <v>2546</v>
      </c>
    </row>
    <row r="137" spans="1:23" ht="15.75" customHeight="1" x14ac:dyDescent="0.25">
      <c r="A137" s="83" t="s">
        <v>2741</v>
      </c>
      <c r="B137" s="83" t="s">
        <v>2728</v>
      </c>
      <c r="C137" s="83" t="s">
        <v>2549</v>
      </c>
      <c r="D137" s="83"/>
      <c r="E137" s="83" t="s">
        <v>2729</v>
      </c>
      <c r="F137" s="83" t="s">
        <v>2730</v>
      </c>
      <c r="G137" s="85">
        <v>7.8270400000000002</v>
      </c>
      <c r="H137" s="85">
        <v>0.119376</v>
      </c>
      <c r="I137" s="85">
        <v>1.44504E-2</v>
      </c>
      <c r="J137" s="85">
        <v>8.3099999999999993E-2</v>
      </c>
      <c r="K137" s="85">
        <v>6.9700000000000003E-4</v>
      </c>
      <c r="L137" s="85">
        <v>2.862E-3</v>
      </c>
      <c r="M137" s="83"/>
      <c r="N137" s="83"/>
      <c r="O137" s="83"/>
      <c r="P137" s="83"/>
      <c r="Q137" s="85">
        <v>7.2222200000000001</v>
      </c>
      <c r="R137" s="85">
        <v>46.111109999999996</v>
      </c>
      <c r="S137" s="85">
        <v>0</v>
      </c>
      <c r="T137" s="85">
        <v>0.1</v>
      </c>
      <c r="U137" s="83"/>
      <c r="V137" s="83"/>
      <c r="W137" s="83" t="s">
        <v>2546</v>
      </c>
    </row>
    <row r="138" spans="1:23" ht="15.75" customHeight="1" x14ac:dyDescent="0.25">
      <c r="A138" s="83" t="s">
        <v>2742</v>
      </c>
      <c r="B138" s="83" t="s">
        <v>2743</v>
      </c>
      <c r="C138" s="83" t="s">
        <v>2555</v>
      </c>
      <c r="D138" s="83"/>
      <c r="E138" s="83" t="s">
        <v>2675</v>
      </c>
      <c r="F138" s="83"/>
      <c r="G138" s="85">
        <v>1.18</v>
      </c>
      <c r="H138" s="85">
        <v>-546.67103999999995</v>
      </c>
      <c r="I138" s="84">
        <v>333000</v>
      </c>
      <c r="J138" s="83"/>
      <c r="K138" s="83"/>
      <c r="L138" s="83"/>
      <c r="M138" s="83"/>
      <c r="N138" s="83"/>
      <c r="O138" s="83"/>
      <c r="P138" s="83"/>
      <c r="Q138" s="85">
        <v>0</v>
      </c>
      <c r="R138" s="85">
        <v>1.05</v>
      </c>
      <c r="S138" s="83"/>
      <c r="T138" s="83"/>
      <c r="U138" s="83"/>
      <c r="V138" s="83"/>
      <c r="W138" s="83" t="s">
        <v>2546</v>
      </c>
    </row>
    <row r="139" spans="1:23" ht="15.75" customHeight="1" x14ac:dyDescent="0.25">
      <c r="A139" s="86" t="s">
        <v>2744</v>
      </c>
      <c r="B139" s="81" t="s">
        <v>2562</v>
      </c>
      <c r="C139" s="81" t="s">
        <v>2544</v>
      </c>
      <c r="D139" s="81" t="s">
        <v>2550</v>
      </c>
      <c r="E139" s="81" t="s">
        <v>2563</v>
      </c>
      <c r="F139" s="81"/>
      <c r="G139" s="86">
        <v>1</v>
      </c>
      <c r="H139" s="86">
        <v>0</v>
      </c>
      <c r="I139" s="86">
        <v>0</v>
      </c>
      <c r="J139" s="86">
        <v>0</v>
      </c>
      <c r="K139" s="81"/>
      <c r="L139" s="81"/>
      <c r="M139" s="81"/>
      <c r="N139" s="81"/>
      <c r="O139" s="81"/>
      <c r="P139" s="81"/>
      <c r="Q139" s="86">
        <v>-100</v>
      </c>
      <c r="R139" s="86">
        <v>100</v>
      </c>
      <c r="S139" s="86"/>
      <c r="T139" s="86"/>
      <c r="U139" s="81"/>
      <c r="V139" s="81"/>
      <c r="W139" s="86" t="s">
        <v>2745</v>
      </c>
    </row>
    <row r="140" spans="1:23" ht="15.75" customHeight="1" x14ac:dyDescent="0.25">
      <c r="A140" s="86" t="s">
        <v>2746</v>
      </c>
      <c r="B140" s="81" t="s">
        <v>2562</v>
      </c>
      <c r="C140" s="81" t="s">
        <v>2549</v>
      </c>
      <c r="D140" s="81" t="s">
        <v>2550</v>
      </c>
      <c r="E140" s="81" t="s">
        <v>2681</v>
      </c>
      <c r="F140" s="81" t="s">
        <v>2568</v>
      </c>
      <c r="G140" s="86">
        <v>0.97121230000000003</v>
      </c>
      <c r="H140" s="86">
        <v>-1.5275502E-2</v>
      </c>
      <c r="I140" s="86">
        <v>1.4434523999999999E-3</v>
      </c>
      <c r="J140" s="86">
        <v>-3.9321000000000001E-4</v>
      </c>
      <c r="K140" s="86">
        <v>-6.8364000000000003E-6</v>
      </c>
      <c r="L140" s="86">
        <v>-2.9059559999999998E-4</v>
      </c>
      <c r="M140" s="81"/>
      <c r="N140" s="81"/>
      <c r="O140" s="81"/>
      <c r="P140" s="81"/>
      <c r="Q140" s="86">
        <v>-100</v>
      </c>
      <c r="R140" s="86">
        <v>100</v>
      </c>
      <c r="S140" s="86">
        <v>-100</v>
      </c>
      <c r="T140" s="86">
        <v>100</v>
      </c>
      <c r="U140" s="86"/>
      <c r="V140" s="86"/>
      <c r="W140" s="86" t="s">
        <v>2745</v>
      </c>
    </row>
    <row r="141" spans="1:23" ht="15.75" customHeight="1" x14ac:dyDescent="0.25">
      <c r="A141" s="86" t="s">
        <v>2747</v>
      </c>
      <c r="B141" s="81" t="s">
        <v>2562</v>
      </c>
      <c r="C141" s="81" t="s">
        <v>2544</v>
      </c>
      <c r="D141" s="86" t="s">
        <v>2571</v>
      </c>
      <c r="E141" s="86" t="s">
        <v>2563</v>
      </c>
      <c r="F141" s="81"/>
      <c r="G141" s="86">
        <v>1</v>
      </c>
      <c r="H141" s="86">
        <v>0</v>
      </c>
      <c r="I141" s="86">
        <v>0</v>
      </c>
      <c r="J141" s="86">
        <v>0</v>
      </c>
      <c r="K141" s="81"/>
      <c r="L141" s="81"/>
      <c r="M141" s="81"/>
      <c r="N141" s="81"/>
      <c r="O141" s="81"/>
      <c r="P141" s="81"/>
      <c r="Q141" s="86">
        <v>-100</v>
      </c>
      <c r="R141" s="86">
        <v>100</v>
      </c>
      <c r="S141" s="86"/>
      <c r="T141" s="86"/>
      <c r="U141" s="81"/>
      <c r="V141" s="81"/>
      <c r="W141" s="86" t="s">
        <v>2745</v>
      </c>
    </row>
    <row r="142" spans="1:23" ht="15.75" customHeight="1" x14ac:dyDescent="0.25">
      <c r="A142" s="86" t="s">
        <v>2748</v>
      </c>
      <c r="B142" s="81" t="s">
        <v>2562</v>
      </c>
      <c r="C142" s="81" t="s">
        <v>2549</v>
      </c>
      <c r="D142" s="81" t="s">
        <v>2571</v>
      </c>
      <c r="E142" s="81" t="s">
        <v>2681</v>
      </c>
      <c r="F142" s="81" t="s">
        <v>2568</v>
      </c>
      <c r="G142" s="86">
        <v>0.28687132999999998</v>
      </c>
      <c r="H142" s="86">
        <v>2.3902164E-2</v>
      </c>
      <c r="I142" s="86">
        <v>-8.1064799999999997E-4</v>
      </c>
      <c r="J142" s="86">
        <v>1.3458546E-2</v>
      </c>
      <c r="K142" s="86">
        <v>3.389364E-4</v>
      </c>
      <c r="L142" s="86">
        <v>-4.870044E-4</v>
      </c>
      <c r="M142" s="81"/>
      <c r="N142" s="81"/>
      <c r="O142" s="81"/>
      <c r="P142" s="81"/>
      <c r="Q142" s="86">
        <v>-100</v>
      </c>
      <c r="R142" s="86">
        <v>100</v>
      </c>
      <c r="S142" s="86">
        <v>-100</v>
      </c>
      <c r="T142" s="86">
        <v>100</v>
      </c>
      <c r="U142" s="86"/>
      <c r="V142" s="86"/>
      <c r="W142" s="86" t="s">
        <v>2745</v>
      </c>
    </row>
    <row r="143" spans="1:23" ht="15.75" customHeight="1" x14ac:dyDescent="0.25">
      <c r="A143" s="86" t="s">
        <v>2749</v>
      </c>
      <c r="B143" s="81" t="s">
        <v>2562</v>
      </c>
      <c r="C143" s="81" t="s">
        <v>2555</v>
      </c>
      <c r="D143" s="81" t="s">
        <v>2571</v>
      </c>
      <c r="E143" s="81" t="s">
        <v>2550</v>
      </c>
      <c r="F143" s="81"/>
      <c r="G143" s="86">
        <v>0.90949555999999998</v>
      </c>
      <c r="H143" s="86">
        <v>9.8647730000000003E-2</v>
      </c>
      <c r="I143" s="86">
        <v>-8.1948799999999999E-3</v>
      </c>
      <c r="J143" s="81"/>
      <c r="K143" s="81"/>
      <c r="L143" s="81"/>
      <c r="M143" s="81"/>
      <c r="N143" s="81"/>
      <c r="O143" s="81"/>
      <c r="P143" s="81"/>
      <c r="Q143" s="86">
        <v>0</v>
      </c>
      <c r="R143" s="86">
        <v>1</v>
      </c>
      <c r="S143" s="81"/>
      <c r="T143" s="81"/>
      <c r="U143" s="86"/>
      <c r="V143" s="86"/>
      <c r="W143" s="86"/>
    </row>
    <row r="144" spans="1:23" ht="15.75" customHeight="1" x14ac:dyDescent="0.25">
      <c r="A144" s="83" t="s">
        <v>2750</v>
      </c>
      <c r="B144" s="83" t="s">
        <v>2584</v>
      </c>
      <c r="C144" s="83" t="s">
        <v>2544</v>
      </c>
      <c r="D144" s="83" t="s">
        <v>2571</v>
      </c>
      <c r="E144" s="83" t="s">
        <v>2556</v>
      </c>
      <c r="F144" s="83"/>
      <c r="G144" s="85">
        <v>0.35071223000000001</v>
      </c>
      <c r="H144" s="85">
        <v>0.30805349999999998</v>
      </c>
      <c r="I144" s="85">
        <v>-0.54137360000000001</v>
      </c>
      <c r="J144" s="85">
        <v>0.87198823000000003</v>
      </c>
      <c r="K144" s="83"/>
      <c r="L144" s="83"/>
      <c r="M144" s="83"/>
      <c r="N144" s="83"/>
      <c r="O144" s="83"/>
      <c r="P144" s="83"/>
      <c r="Q144" s="85">
        <v>0</v>
      </c>
      <c r="R144" s="85">
        <v>1.05</v>
      </c>
      <c r="S144" s="83"/>
      <c r="T144" s="83"/>
      <c r="U144" s="83"/>
      <c r="V144" s="83"/>
      <c r="W144" s="83" t="s">
        <v>2546</v>
      </c>
    </row>
    <row r="145" spans="1:23" ht="15.75" customHeight="1" x14ac:dyDescent="0.25">
      <c r="A145" s="83" t="s">
        <v>2751</v>
      </c>
      <c r="B145" s="83" t="s">
        <v>2752</v>
      </c>
      <c r="C145" s="83" t="s">
        <v>2674</v>
      </c>
      <c r="D145" s="83" t="s">
        <v>2571</v>
      </c>
      <c r="E145" s="83" t="s">
        <v>2556</v>
      </c>
      <c r="F145" s="83"/>
      <c r="G145" s="85">
        <v>0</v>
      </c>
      <c r="H145" s="85">
        <v>1</v>
      </c>
      <c r="I145" s="83"/>
      <c r="J145" s="83"/>
      <c r="K145" s="83"/>
      <c r="L145" s="83"/>
      <c r="M145" s="83"/>
      <c r="N145" s="83"/>
      <c r="O145" s="83"/>
      <c r="P145" s="83"/>
      <c r="Q145" s="83"/>
      <c r="R145" s="83"/>
      <c r="S145" s="83"/>
      <c r="T145" s="83"/>
      <c r="U145" s="83"/>
      <c r="V145" s="83"/>
      <c r="W145" s="83" t="s">
        <v>2546</v>
      </c>
    </row>
    <row r="146" spans="1:23" ht="15.75" customHeight="1" x14ac:dyDescent="0.25">
      <c r="A146" s="83" t="s">
        <v>2753</v>
      </c>
      <c r="B146" s="83" t="s">
        <v>2754</v>
      </c>
      <c r="C146" s="83" t="s">
        <v>2555</v>
      </c>
      <c r="D146" s="83"/>
      <c r="E146" s="83" t="s">
        <v>2556</v>
      </c>
      <c r="F146" s="83"/>
      <c r="G146" s="85">
        <v>2.1826000000000002E-2</v>
      </c>
      <c r="H146" s="85">
        <v>0.97763</v>
      </c>
      <c r="I146" s="85">
        <v>5.4299999999999997E-4</v>
      </c>
      <c r="J146" s="83"/>
      <c r="K146" s="83"/>
      <c r="L146" s="83"/>
      <c r="M146" s="83"/>
      <c r="N146" s="83"/>
      <c r="O146" s="83"/>
      <c r="P146" s="83"/>
      <c r="Q146" s="83"/>
      <c r="R146" s="83"/>
      <c r="S146" s="83"/>
      <c r="T146" s="83"/>
      <c r="U146" s="83"/>
      <c r="V146" s="83"/>
      <c r="W146" s="83" t="s">
        <v>2546</v>
      </c>
    </row>
    <row r="147" spans="1:23" ht="15.75" customHeight="1" x14ac:dyDescent="0.25">
      <c r="A147" s="83" t="s">
        <v>2755</v>
      </c>
      <c r="B147" s="83" t="s">
        <v>2754</v>
      </c>
      <c r="C147" s="83" t="s">
        <v>2555</v>
      </c>
      <c r="D147" s="83"/>
      <c r="E147" s="83" t="s">
        <v>2556</v>
      </c>
      <c r="F147" s="83"/>
      <c r="G147" s="85">
        <v>0</v>
      </c>
      <c r="H147" s="85">
        <v>0.99945700000000004</v>
      </c>
      <c r="I147" s="85">
        <v>5.4299999999999997E-4</v>
      </c>
      <c r="J147" s="83"/>
      <c r="K147" s="83"/>
      <c r="L147" s="83"/>
      <c r="M147" s="83"/>
      <c r="N147" s="83"/>
      <c r="O147" s="83"/>
      <c r="P147" s="83"/>
      <c r="Q147" s="83"/>
      <c r="R147" s="83"/>
      <c r="S147" s="83"/>
      <c r="T147" s="83"/>
      <c r="U147" s="83"/>
      <c r="V147" s="83"/>
      <c r="W147" s="83" t="s">
        <v>2546</v>
      </c>
    </row>
    <row r="148" spans="1:23" ht="15.75" customHeight="1" x14ac:dyDescent="0.25">
      <c r="A148" s="83" t="s">
        <v>2756</v>
      </c>
      <c r="B148" s="83" t="s">
        <v>2757</v>
      </c>
      <c r="C148" s="83" t="s">
        <v>2549</v>
      </c>
      <c r="D148" s="83" t="s">
        <v>2550</v>
      </c>
      <c r="E148" s="83" t="s">
        <v>2758</v>
      </c>
      <c r="F148" s="83" t="s">
        <v>2759</v>
      </c>
      <c r="G148" s="85">
        <v>0.74922297999999998</v>
      </c>
      <c r="H148" s="85">
        <v>0</v>
      </c>
      <c r="I148" s="85">
        <v>0</v>
      </c>
      <c r="J148" s="85">
        <v>2.8130328E-2</v>
      </c>
      <c r="K148" s="84">
        <v>2.3599999999999999E-4</v>
      </c>
      <c r="L148" s="85">
        <v>0</v>
      </c>
      <c r="M148" s="83"/>
      <c r="N148" s="83"/>
      <c r="O148" s="83"/>
      <c r="P148" s="83"/>
      <c r="Q148" s="83"/>
      <c r="R148" s="83"/>
      <c r="S148" s="83"/>
      <c r="T148" s="83"/>
      <c r="U148" s="83"/>
      <c r="V148" s="83"/>
      <c r="W148" s="83" t="s">
        <v>2546</v>
      </c>
    </row>
    <row r="149" spans="1:23" ht="15.75" customHeight="1" x14ac:dyDescent="0.25">
      <c r="A149" s="83" t="s">
        <v>2760</v>
      </c>
      <c r="B149" s="83" t="s">
        <v>2757</v>
      </c>
      <c r="C149" s="83" t="s">
        <v>2544</v>
      </c>
      <c r="D149" s="83" t="s">
        <v>2571</v>
      </c>
      <c r="E149" s="83" t="s">
        <v>2556</v>
      </c>
      <c r="F149" s="83"/>
      <c r="G149" s="85">
        <v>8.5652149999999996E-2</v>
      </c>
      <c r="H149" s="85">
        <v>0.93881371000000002</v>
      </c>
      <c r="I149" s="85">
        <v>-0.18343609999999999</v>
      </c>
      <c r="J149" s="85">
        <v>0.15897022</v>
      </c>
      <c r="K149" s="83"/>
      <c r="L149" s="83"/>
      <c r="M149" s="83"/>
      <c r="N149" s="83"/>
      <c r="O149" s="83"/>
      <c r="P149" s="83"/>
      <c r="Q149" s="83"/>
      <c r="R149" s="83"/>
      <c r="S149" s="83"/>
      <c r="T149" s="83"/>
      <c r="U149" s="83"/>
      <c r="V149" s="83"/>
      <c r="W149" s="83" t="s">
        <v>2546</v>
      </c>
    </row>
    <row r="150" spans="1:23" ht="15.75" customHeight="1" x14ac:dyDescent="0.25">
      <c r="A150" s="83" t="s">
        <v>2761</v>
      </c>
      <c r="B150" s="83" t="s">
        <v>2757</v>
      </c>
      <c r="C150" s="83" t="s">
        <v>2549</v>
      </c>
      <c r="D150" s="83" t="s">
        <v>2571</v>
      </c>
      <c r="E150" s="83" t="s">
        <v>2758</v>
      </c>
      <c r="F150" s="83" t="s">
        <v>2759</v>
      </c>
      <c r="G150" s="85">
        <v>1.2531170199999999</v>
      </c>
      <c r="H150" s="85">
        <v>0</v>
      </c>
      <c r="I150" s="85">
        <v>0</v>
      </c>
      <c r="J150" s="85">
        <v>-3.3921486000000001E-2</v>
      </c>
      <c r="K150" s="84">
        <v>4.26E-4</v>
      </c>
      <c r="L150" s="85">
        <v>0</v>
      </c>
      <c r="M150" s="83"/>
      <c r="N150" s="83"/>
      <c r="O150" s="83"/>
      <c r="P150" s="83"/>
      <c r="Q150" s="83"/>
      <c r="R150" s="83"/>
      <c r="S150" s="83"/>
      <c r="T150" s="83"/>
      <c r="U150" s="83"/>
      <c r="V150" s="83"/>
      <c r="W150" s="83" t="s">
        <v>2546</v>
      </c>
    </row>
    <row r="151" spans="1:23" ht="15.75" customHeight="1" x14ac:dyDescent="0.25">
      <c r="A151" s="86" t="s">
        <v>2762</v>
      </c>
      <c r="B151" s="81" t="s">
        <v>2562</v>
      </c>
      <c r="C151" s="81" t="s">
        <v>2555</v>
      </c>
      <c r="D151" s="81" t="s">
        <v>2550</v>
      </c>
      <c r="E151" s="81" t="s">
        <v>2563</v>
      </c>
      <c r="F151" s="81"/>
      <c r="G151" s="86">
        <v>0.8</v>
      </c>
      <c r="H151" s="86">
        <v>0.2</v>
      </c>
      <c r="I151" s="86">
        <v>0</v>
      </c>
      <c r="J151" s="81"/>
      <c r="K151" s="81"/>
      <c r="L151" s="81"/>
      <c r="M151" s="81"/>
      <c r="N151" s="81"/>
      <c r="O151" s="81"/>
      <c r="P151" s="81"/>
      <c r="Q151" s="86">
        <v>0.5</v>
      </c>
      <c r="R151" s="86">
        <v>1.5</v>
      </c>
      <c r="S151" s="81"/>
      <c r="T151" s="81"/>
      <c r="U151" s="86"/>
      <c r="V151" s="86"/>
      <c r="W151" s="86" t="s">
        <v>2763</v>
      </c>
    </row>
    <row r="152" spans="1:23" ht="15.75" customHeight="1" x14ac:dyDescent="0.25">
      <c r="A152" s="83" t="s">
        <v>2764</v>
      </c>
      <c r="B152" s="83" t="s">
        <v>2720</v>
      </c>
      <c r="C152" s="83" t="s">
        <v>2555</v>
      </c>
      <c r="D152" s="83" t="s">
        <v>2550</v>
      </c>
      <c r="E152" s="83" t="s">
        <v>2663</v>
      </c>
      <c r="F152" s="83"/>
      <c r="G152" s="85">
        <v>-0.25423410000000002</v>
      </c>
      <c r="H152" s="85">
        <v>1.2182557000000001</v>
      </c>
      <c r="I152" s="85">
        <v>3.5978410000000002E-2</v>
      </c>
      <c r="J152" s="83"/>
      <c r="K152" s="83"/>
      <c r="L152" s="83"/>
      <c r="M152" s="83"/>
      <c r="N152" s="83"/>
      <c r="O152" s="83"/>
      <c r="P152" s="83"/>
      <c r="Q152" s="85">
        <v>0</v>
      </c>
      <c r="R152" s="85">
        <v>1.05</v>
      </c>
      <c r="S152" s="83"/>
      <c r="T152" s="83"/>
      <c r="U152" s="83"/>
      <c r="V152" s="83"/>
      <c r="W152" s="83" t="s">
        <v>2546</v>
      </c>
    </row>
    <row r="153" spans="1:23" ht="15.75" customHeight="1" x14ac:dyDescent="0.25">
      <c r="A153" s="83" t="s">
        <v>2765</v>
      </c>
      <c r="B153" s="83" t="s">
        <v>2720</v>
      </c>
      <c r="C153" s="83" t="s">
        <v>2549</v>
      </c>
      <c r="D153" s="83" t="s">
        <v>2550</v>
      </c>
      <c r="E153" s="83" t="s">
        <v>2665</v>
      </c>
      <c r="F153" s="83" t="s">
        <v>2759</v>
      </c>
      <c r="G153" s="85">
        <v>0.84630939999999999</v>
      </c>
      <c r="H153" s="85">
        <v>1.4259096000000001E-2</v>
      </c>
      <c r="I153" s="84">
        <v>1.84E-4</v>
      </c>
      <c r="J153" s="85">
        <v>-1.4791716E-2</v>
      </c>
      <c r="K153" s="84">
        <v>-5.48E-6</v>
      </c>
      <c r="L153" s="84">
        <v>4.8700000000000002E-4</v>
      </c>
      <c r="M153" s="83"/>
      <c r="N153" s="83"/>
      <c r="O153" s="83"/>
      <c r="P153" s="83"/>
      <c r="Q153" s="85">
        <v>12.77778</v>
      </c>
      <c r="R153" s="85">
        <v>29.44444</v>
      </c>
      <c r="S153" s="85">
        <v>12.77778</v>
      </c>
      <c r="T153" s="85">
        <v>46.111109999999996</v>
      </c>
      <c r="U153" s="83"/>
      <c r="V153" s="83"/>
      <c r="W153" s="83" t="s">
        <v>2546</v>
      </c>
    </row>
    <row r="154" spans="1:23" ht="15.75" customHeight="1" x14ac:dyDescent="0.25">
      <c r="A154" s="83" t="s">
        <v>2766</v>
      </c>
      <c r="B154" s="83" t="s">
        <v>2720</v>
      </c>
      <c r="C154" s="83" t="s">
        <v>2674</v>
      </c>
      <c r="D154" s="83" t="s">
        <v>2550</v>
      </c>
      <c r="E154" s="83" t="s">
        <v>2556</v>
      </c>
      <c r="F154" s="83"/>
      <c r="G154" s="85">
        <v>1</v>
      </c>
      <c r="H154" s="85">
        <v>0</v>
      </c>
      <c r="I154" s="83"/>
      <c r="J154" s="83"/>
      <c r="K154" s="83"/>
      <c r="L154" s="83"/>
      <c r="M154" s="83"/>
      <c r="N154" s="83"/>
      <c r="O154" s="83"/>
      <c r="P154" s="83"/>
      <c r="Q154" s="83"/>
      <c r="R154" s="83"/>
      <c r="S154" s="83"/>
      <c r="T154" s="83"/>
      <c r="U154" s="83"/>
      <c r="V154" s="83"/>
      <c r="W154" s="83" t="s">
        <v>2546</v>
      </c>
    </row>
    <row r="155" spans="1:23" ht="15.75" customHeight="1" x14ac:dyDescent="0.25">
      <c r="A155" s="83" t="s">
        <v>2767</v>
      </c>
      <c r="B155" s="83" t="s">
        <v>2720</v>
      </c>
      <c r="C155" s="83" t="s">
        <v>2544</v>
      </c>
      <c r="D155" s="83" t="s">
        <v>2550</v>
      </c>
      <c r="E155" s="83" t="s">
        <v>2663</v>
      </c>
      <c r="F155" s="83"/>
      <c r="G155" s="85">
        <v>6.4293959999999997E-2</v>
      </c>
      <c r="H155" s="85">
        <v>1.99755645</v>
      </c>
      <c r="I155" s="85">
        <v>-1.44277024</v>
      </c>
      <c r="J155" s="85">
        <v>0.38091757999999998</v>
      </c>
      <c r="K155" s="83"/>
      <c r="L155" s="83"/>
      <c r="M155" s="83"/>
      <c r="N155" s="83"/>
      <c r="O155" s="83"/>
      <c r="P155" s="83"/>
      <c r="Q155" s="83"/>
      <c r="R155" s="83"/>
      <c r="S155" s="83"/>
      <c r="T155" s="83"/>
      <c r="U155" s="83"/>
      <c r="V155" s="83"/>
      <c r="W155" s="83" t="s">
        <v>2546</v>
      </c>
    </row>
    <row r="156" spans="1:23" ht="15.75" customHeight="1" x14ac:dyDescent="0.25">
      <c r="A156" s="83" t="s">
        <v>2768</v>
      </c>
      <c r="B156" s="83" t="s">
        <v>2720</v>
      </c>
      <c r="C156" s="83" t="s">
        <v>2549</v>
      </c>
      <c r="D156" s="83" t="s">
        <v>2550</v>
      </c>
      <c r="E156" s="83" t="s">
        <v>2665</v>
      </c>
      <c r="F156" s="83" t="s">
        <v>2597</v>
      </c>
      <c r="G156" s="85">
        <v>0.86791562</v>
      </c>
      <c r="H156" s="85">
        <v>1.4247648E-2</v>
      </c>
      <c r="I156" s="84">
        <v>5.5400000000000002E-4</v>
      </c>
      <c r="J156" s="85">
        <v>-7.5580559999999996E-3</v>
      </c>
      <c r="K156" s="84">
        <v>3.3000000000000003E-5</v>
      </c>
      <c r="L156" s="84">
        <v>-1.92E-4</v>
      </c>
      <c r="M156" s="83"/>
      <c r="N156" s="83"/>
      <c r="O156" s="83"/>
      <c r="P156" s="83"/>
      <c r="Q156" s="85">
        <v>12.77778</v>
      </c>
      <c r="R156" s="85">
        <v>29.44444</v>
      </c>
      <c r="S156" s="85">
        <v>21.11111</v>
      </c>
      <c r="T156" s="85">
        <v>46.111109999999996</v>
      </c>
      <c r="U156" s="83"/>
      <c r="V156" s="83"/>
      <c r="W156" s="83" t="s">
        <v>2546</v>
      </c>
    </row>
    <row r="157" spans="1:23" ht="15.75" customHeight="1" x14ac:dyDescent="0.25">
      <c r="A157" s="83" t="s">
        <v>2769</v>
      </c>
      <c r="B157" s="83" t="s">
        <v>2720</v>
      </c>
      <c r="C157" s="83" t="s">
        <v>2549</v>
      </c>
      <c r="D157" s="83" t="s">
        <v>2550</v>
      </c>
      <c r="E157" s="83" t="s">
        <v>2770</v>
      </c>
      <c r="F157" s="83" t="s">
        <v>2597</v>
      </c>
      <c r="G157" s="85">
        <v>32</v>
      </c>
      <c r="H157" s="85">
        <v>9.5492965959999996</v>
      </c>
      <c r="I157" s="85">
        <v>0</v>
      </c>
      <c r="J157" s="85">
        <v>0</v>
      </c>
      <c r="K157" s="85">
        <v>0</v>
      </c>
      <c r="L157" s="85">
        <v>0</v>
      </c>
      <c r="M157" s="83"/>
      <c r="N157" s="83"/>
      <c r="O157" s="83"/>
      <c r="P157" s="83"/>
      <c r="Q157" s="85">
        <v>0</v>
      </c>
      <c r="R157" s="85">
        <v>1.05</v>
      </c>
      <c r="S157" s="85">
        <v>12.77778</v>
      </c>
      <c r="T157" s="85">
        <v>46.111109999999996</v>
      </c>
      <c r="U157" s="83"/>
      <c r="V157" s="83"/>
      <c r="W157" s="83" t="s">
        <v>2546</v>
      </c>
    </row>
    <row r="158" spans="1:23" ht="15.75" customHeight="1" x14ac:dyDescent="0.25">
      <c r="A158" s="83" t="s">
        <v>2771</v>
      </c>
      <c r="B158" s="83" t="s">
        <v>2720</v>
      </c>
      <c r="C158" s="83" t="s">
        <v>2549</v>
      </c>
      <c r="D158" s="83" t="s">
        <v>2772</v>
      </c>
      <c r="E158" s="83" t="s">
        <v>2556</v>
      </c>
      <c r="F158" s="83" t="s">
        <v>2597</v>
      </c>
      <c r="G158" s="85">
        <v>1</v>
      </c>
      <c r="H158" s="85">
        <v>0</v>
      </c>
      <c r="I158" s="85">
        <v>0</v>
      </c>
      <c r="J158" s="85">
        <v>0</v>
      </c>
      <c r="K158" s="85">
        <v>0</v>
      </c>
      <c r="L158" s="85">
        <v>0</v>
      </c>
      <c r="M158" s="83"/>
      <c r="N158" s="83"/>
      <c r="O158" s="83"/>
      <c r="P158" s="83"/>
      <c r="Q158" s="85">
        <v>0</v>
      </c>
      <c r="R158" s="85">
        <v>1.05</v>
      </c>
      <c r="S158" s="85">
        <v>12.77778</v>
      </c>
      <c r="T158" s="85">
        <v>46.111109999999996</v>
      </c>
      <c r="U158" s="83"/>
      <c r="V158" s="83"/>
      <c r="W158" s="83" t="s">
        <v>2546</v>
      </c>
    </row>
    <row r="159" spans="1:23" ht="15.75" customHeight="1" x14ac:dyDescent="0.25">
      <c r="A159" s="83" t="s">
        <v>2773</v>
      </c>
      <c r="B159" s="83" t="s">
        <v>2720</v>
      </c>
      <c r="C159" s="83" t="s">
        <v>2674</v>
      </c>
      <c r="D159" s="83" t="s">
        <v>2550</v>
      </c>
      <c r="E159" s="83" t="s">
        <v>2556</v>
      </c>
      <c r="F159" s="83"/>
      <c r="G159" s="85">
        <v>0.7</v>
      </c>
      <c r="H159" s="85">
        <v>0.3</v>
      </c>
      <c r="I159" s="83"/>
      <c r="J159" s="83"/>
      <c r="K159" s="83"/>
      <c r="L159" s="83"/>
      <c r="M159" s="83"/>
      <c r="N159" s="83"/>
      <c r="O159" s="83"/>
      <c r="P159" s="83"/>
      <c r="Q159" s="83"/>
      <c r="R159" s="83"/>
      <c r="S159" s="83"/>
      <c r="T159" s="83"/>
      <c r="U159" s="83"/>
      <c r="V159" s="83"/>
      <c r="W159" s="83" t="s">
        <v>2546</v>
      </c>
    </row>
    <row r="160" spans="1:23" ht="15.75" customHeight="1" x14ac:dyDescent="0.25">
      <c r="A160" s="83" t="s">
        <v>2774</v>
      </c>
      <c r="B160" s="83" t="s">
        <v>2720</v>
      </c>
      <c r="C160" s="83" t="s">
        <v>2549</v>
      </c>
      <c r="D160" s="83" t="s">
        <v>2571</v>
      </c>
      <c r="E160" s="83" t="s">
        <v>2665</v>
      </c>
      <c r="F160" s="83" t="s">
        <v>2597</v>
      </c>
      <c r="G160" s="85">
        <v>0.1210048</v>
      </c>
      <c r="H160" s="85">
        <v>2.8533599999999999E-2</v>
      </c>
      <c r="I160" s="84">
        <v>-4.1100000000000002E-4</v>
      </c>
      <c r="J160" s="85">
        <v>2.1349440000000001E-2</v>
      </c>
      <c r="K160" s="84">
        <v>1.6100000000000001E-4</v>
      </c>
      <c r="L160" s="84">
        <v>-6.8000000000000005E-4</v>
      </c>
      <c r="M160" s="83"/>
      <c r="N160" s="83"/>
      <c r="O160" s="83"/>
      <c r="P160" s="83"/>
      <c r="Q160" s="85">
        <v>12.77778</v>
      </c>
      <c r="R160" s="85">
        <v>29.44444</v>
      </c>
      <c r="S160" s="85">
        <v>21.11111</v>
      </c>
      <c r="T160" s="85">
        <v>46.111109999999996</v>
      </c>
      <c r="U160" s="83"/>
      <c r="V160" s="83"/>
      <c r="W160" s="83" t="s">
        <v>2546</v>
      </c>
    </row>
    <row r="161" spans="1:23" ht="15.75" customHeight="1" x14ac:dyDescent="0.25">
      <c r="A161" s="83" t="s">
        <v>2775</v>
      </c>
      <c r="B161" s="83" t="s">
        <v>2720</v>
      </c>
      <c r="C161" s="83" t="s">
        <v>2544</v>
      </c>
      <c r="D161" s="83" t="s">
        <v>2571</v>
      </c>
      <c r="E161" s="83" t="s">
        <v>2556</v>
      </c>
      <c r="F161" s="83"/>
      <c r="G161" s="85">
        <v>0.20100000000000001</v>
      </c>
      <c r="H161" s="85">
        <v>-3.1199999999999999E-2</v>
      </c>
      <c r="I161" s="85">
        <v>1.95</v>
      </c>
      <c r="J161" s="85">
        <v>-1.1200000000000001</v>
      </c>
      <c r="K161" s="83"/>
      <c r="L161" s="83"/>
      <c r="M161" s="83"/>
      <c r="N161" s="83"/>
      <c r="O161" s="83"/>
      <c r="P161" s="83"/>
      <c r="Q161" s="85">
        <v>0</v>
      </c>
      <c r="R161" s="85">
        <v>1.05</v>
      </c>
      <c r="S161" s="83"/>
      <c r="T161" s="83"/>
      <c r="U161" s="83"/>
      <c r="V161" s="83"/>
      <c r="W161" s="83" t="s">
        <v>2546</v>
      </c>
    </row>
    <row r="162" spans="1:23" ht="15.75" customHeight="1" x14ac:dyDescent="0.25">
      <c r="A162" s="83" t="s">
        <v>2776</v>
      </c>
      <c r="B162" s="83" t="s">
        <v>2720</v>
      </c>
      <c r="C162" s="83" t="s">
        <v>2549</v>
      </c>
      <c r="D162" s="83" t="s">
        <v>2571</v>
      </c>
      <c r="E162" s="83" t="s">
        <v>2770</v>
      </c>
      <c r="F162" s="83" t="s">
        <v>2597</v>
      </c>
      <c r="G162" s="85">
        <v>32</v>
      </c>
      <c r="H162" s="85">
        <v>9.5492965959999996</v>
      </c>
      <c r="I162" s="85">
        <v>0</v>
      </c>
      <c r="J162" s="85">
        <v>0</v>
      </c>
      <c r="K162" s="85">
        <v>0</v>
      </c>
      <c r="L162" s="85">
        <v>0</v>
      </c>
      <c r="M162" s="83"/>
      <c r="N162" s="83"/>
      <c r="O162" s="83"/>
      <c r="P162" s="83"/>
      <c r="Q162" s="85">
        <v>0</v>
      </c>
      <c r="R162" s="85">
        <v>1.05</v>
      </c>
      <c r="S162" s="85">
        <v>12.77778</v>
      </c>
      <c r="T162" s="85">
        <v>46.111109999999996</v>
      </c>
      <c r="U162" s="83"/>
      <c r="V162" s="83"/>
      <c r="W162" s="83" t="s">
        <v>2546</v>
      </c>
    </row>
    <row r="163" spans="1:23" ht="15.75" customHeight="1" x14ac:dyDescent="0.25">
      <c r="A163" s="83" t="s">
        <v>2777</v>
      </c>
      <c r="B163" s="83" t="s">
        <v>2720</v>
      </c>
      <c r="C163" s="83" t="s">
        <v>2721</v>
      </c>
      <c r="D163" s="83" t="s">
        <v>2550</v>
      </c>
      <c r="E163" s="83" t="s">
        <v>2665</v>
      </c>
      <c r="F163" s="83" t="s">
        <v>2597</v>
      </c>
      <c r="G163" s="85">
        <v>1</v>
      </c>
      <c r="H163" s="85">
        <v>0</v>
      </c>
      <c r="I163" s="85">
        <v>0</v>
      </c>
      <c r="J163" s="83"/>
      <c r="K163" s="83"/>
      <c r="L163" s="83"/>
      <c r="M163" s="83"/>
      <c r="N163" s="83"/>
      <c r="O163" s="83"/>
      <c r="P163" s="83"/>
      <c r="Q163" s="85">
        <v>12.77778</v>
      </c>
      <c r="R163" s="85">
        <v>29.44444</v>
      </c>
      <c r="S163" s="85">
        <v>21.11111</v>
      </c>
      <c r="T163" s="85">
        <v>46.111109999999996</v>
      </c>
      <c r="U163" s="83"/>
      <c r="V163" s="83"/>
      <c r="W163" s="83" t="s">
        <v>2546</v>
      </c>
    </row>
    <row r="164" spans="1:23" ht="15.75" customHeight="1" x14ac:dyDescent="0.25">
      <c r="A164" s="83" t="s">
        <v>2778</v>
      </c>
      <c r="B164" s="83" t="s">
        <v>2720</v>
      </c>
      <c r="C164" s="83" t="s">
        <v>2549</v>
      </c>
      <c r="D164" s="83" t="s">
        <v>2550</v>
      </c>
      <c r="E164" s="83" t="s">
        <v>2770</v>
      </c>
      <c r="F164" s="83" t="s">
        <v>2597</v>
      </c>
      <c r="G164" s="85">
        <v>1</v>
      </c>
      <c r="H164" s="85">
        <v>0</v>
      </c>
      <c r="I164" s="85">
        <v>0</v>
      </c>
      <c r="J164" s="85">
        <v>0</v>
      </c>
      <c r="K164" s="85">
        <v>0</v>
      </c>
      <c r="L164" s="85">
        <v>0</v>
      </c>
      <c r="M164" s="83"/>
      <c r="N164" s="83"/>
      <c r="O164" s="83"/>
      <c r="P164" s="83"/>
      <c r="Q164" s="85">
        <v>0</v>
      </c>
      <c r="R164" s="85">
        <v>1.05</v>
      </c>
      <c r="S164" s="85">
        <v>12.77778</v>
      </c>
      <c r="T164" s="85">
        <v>46.111109999999996</v>
      </c>
      <c r="U164" s="83"/>
      <c r="V164" s="83"/>
      <c r="W164" s="83" t="s">
        <v>2546</v>
      </c>
    </row>
    <row r="165" spans="1:23" ht="15.75" customHeight="1" x14ac:dyDescent="0.25">
      <c r="A165" s="83" t="s">
        <v>2246</v>
      </c>
      <c r="B165" s="83" t="s">
        <v>2720</v>
      </c>
      <c r="C165" s="83" t="s">
        <v>2549</v>
      </c>
      <c r="D165" s="83" t="s">
        <v>2550</v>
      </c>
      <c r="E165" s="83" t="s">
        <v>2759</v>
      </c>
      <c r="F165" s="83" t="s">
        <v>2597</v>
      </c>
      <c r="G165" s="85">
        <v>0.74225920000000001</v>
      </c>
      <c r="H165" s="85">
        <v>0</v>
      </c>
      <c r="I165" s="85">
        <v>0</v>
      </c>
      <c r="J165" s="85">
        <v>3.0682602E-2</v>
      </c>
      <c r="K165" s="84">
        <v>3.2299999999999999E-5</v>
      </c>
      <c r="L165" s="85">
        <v>0</v>
      </c>
      <c r="M165" s="83"/>
      <c r="N165" s="83"/>
      <c r="O165" s="83"/>
      <c r="P165" s="83"/>
      <c r="Q165" s="85">
        <v>12.77778</v>
      </c>
      <c r="R165" s="85">
        <v>29.44444</v>
      </c>
      <c r="S165" s="85">
        <v>-12.22222</v>
      </c>
      <c r="T165" s="85">
        <v>29.44444</v>
      </c>
      <c r="U165" s="83"/>
      <c r="V165" s="83"/>
      <c r="W165" s="83" t="s">
        <v>2546</v>
      </c>
    </row>
    <row r="166" spans="1:23" ht="15.75" customHeight="1" x14ac:dyDescent="0.25">
      <c r="A166" s="83" t="s">
        <v>2779</v>
      </c>
      <c r="B166" s="83" t="s">
        <v>2720</v>
      </c>
      <c r="C166" s="83" t="s">
        <v>2549</v>
      </c>
      <c r="D166" s="83" t="s">
        <v>2550</v>
      </c>
      <c r="E166" s="83" t="s">
        <v>2770</v>
      </c>
      <c r="F166" s="83" t="s">
        <v>2597</v>
      </c>
      <c r="G166" s="85">
        <v>32</v>
      </c>
      <c r="H166" s="85">
        <v>9.5492965959999996</v>
      </c>
      <c r="I166" s="85">
        <v>0</v>
      </c>
      <c r="J166" s="85">
        <v>0</v>
      </c>
      <c r="K166" s="85">
        <v>0</v>
      </c>
      <c r="L166" s="85">
        <v>0</v>
      </c>
      <c r="M166" s="83"/>
      <c r="N166" s="83"/>
      <c r="O166" s="83"/>
      <c r="P166" s="83"/>
      <c r="Q166" s="85">
        <v>0</v>
      </c>
      <c r="R166" s="85">
        <v>1.05</v>
      </c>
      <c r="S166" s="85">
        <v>-23.33333</v>
      </c>
      <c r="T166" s="85">
        <v>29.44444</v>
      </c>
      <c r="U166" s="83"/>
      <c r="V166" s="83"/>
      <c r="W166" s="83" t="s">
        <v>2546</v>
      </c>
    </row>
    <row r="167" spans="1:23" ht="15.75" customHeight="1" x14ac:dyDescent="0.25">
      <c r="A167" s="83" t="s">
        <v>2780</v>
      </c>
      <c r="B167" s="83" t="s">
        <v>2720</v>
      </c>
      <c r="C167" s="83" t="s">
        <v>2549</v>
      </c>
      <c r="D167" s="83" t="s">
        <v>2772</v>
      </c>
      <c r="E167" s="83" t="s">
        <v>2556</v>
      </c>
      <c r="F167" s="83" t="s">
        <v>2597</v>
      </c>
      <c r="G167" s="85">
        <v>1</v>
      </c>
      <c r="H167" s="85">
        <v>0</v>
      </c>
      <c r="I167" s="85">
        <v>0</v>
      </c>
      <c r="J167" s="85">
        <v>0</v>
      </c>
      <c r="K167" s="85">
        <v>0</v>
      </c>
      <c r="L167" s="85">
        <v>0</v>
      </c>
      <c r="M167" s="83"/>
      <c r="N167" s="83"/>
      <c r="O167" s="83"/>
      <c r="P167" s="83"/>
      <c r="Q167" s="85">
        <v>0</v>
      </c>
      <c r="R167" s="85">
        <v>1.05</v>
      </c>
      <c r="S167" s="85">
        <v>-23.33333</v>
      </c>
      <c r="T167" s="85">
        <v>29.44444</v>
      </c>
      <c r="U167" s="83"/>
      <c r="V167" s="83"/>
      <c r="W167" s="83" t="s">
        <v>2546</v>
      </c>
    </row>
    <row r="168" spans="1:23" ht="15.75" customHeight="1" x14ac:dyDescent="0.25">
      <c r="A168" s="83" t="s">
        <v>2781</v>
      </c>
      <c r="B168" s="83" t="s">
        <v>2720</v>
      </c>
      <c r="C168" s="83" t="s">
        <v>2674</v>
      </c>
      <c r="D168" s="83" t="s">
        <v>2550</v>
      </c>
      <c r="E168" s="83" t="s">
        <v>2556</v>
      </c>
      <c r="F168" s="83"/>
      <c r="G168" s="85">
        <v>0.75</v>
      </c>
      <c r="H168" s="85">
        <v>0.25</v>
      </c>
      <c r="I168" s="83"/>
      <c r="J168" s="83"/>
      <c r="K168" s="83"/>
      <c r="L168" s="83"/>
      <c r="M168" s="83"/>
      <c r="N168" s="83"/>
      <c r="O168" s="83"/>
      <c r="P168" s="83"/>
      <c r="Q168" s="83"/>
      <c r="R168" s="83"/>
      <c r="S168" s="83"/>
      <c r="T168" s="83"/>
      <c r="U168" s="83"/>
      <c r="V168" s="83"/>
      <c r="W168" s="83" t="s">
        <v>2546</v>
      </c>
    </row>
    <row r="169" spans="1:23" ht="15.75" customHeight="1" x14ac:dyDescent="0.25">
      <c r="A169" s="83" t="s">
        <v>2782</v>
      </c>
      <c r="B169" s="83" t="s">
        <v>2720</v>
      </c>
      <c r="C169" s="83" t="s">
        <v>2549</v>
      </c>
      <c r="D169" s="83" t="s">
        <v>2571</v>
      </c>
      <c r="E169" s="83" t="s">
        <v>2759</v>
      </c>
      <c r="F169" s="83" t="s">
        <v>2597</v>
      </c>
      <c r="G169" s="85">
        <v>1.25399584</v>
      </c>
      <c r="H169" s="85">
        <v>0</v>
      </c>
      <c r="I169" s="85">
        <v>0</v>
      </c>
      <c r="J169" s="85">
        <v>-4.0063337999999997E-2</v>
      </c>
      <c r="K169" s="85">
        <v>1.0877E-3</v>
      </c>
      <c r="L169" s="85">
        <v>0</v>
      </c>
      <c r="M169" s="83"/>
      <c r="N169" s="83"/>
      <c r="O169" s="83"/>
      <c r="P169" s="83"/>
      <c r="Q169" s="85">
        <v>12.77778</v>
      </c>
      <c r="R169" s="85">
        <v>29.44444</v>
      </c>
      <c r="S169" s="85">
        <v>-12.22222</v>
      </c>
      <c r="T169" s="85">
        <v>29.44444</v>
      </c>
      <c r="U169" s="83"/>
      <c r="V169" s="83"/>
      <c r="W169" s="83" t="s">
        <v>2546</v>
      </c>
    </row>
    <row r="170" spans="1:23" ht="15.75" customHeight="1" x14ac:dyDescent="0.25">
      <c r="A170" s="83" t="s">
        <v>2783</v>
      </c>
      <c r="B170" s="83" t="s">
        <v>2720</v>
      </c>
      <c r="C170" s="83" t="s">
        <v>2544</v>
      </c>
      <c r="D170" s="83" t="s">
        <v>2571</v>
      </c>
      <c r="E170" s="83" t="s">
        <v>2556</v>
      </c>
      <c r="F170" s="83"/>
      <c r="G170" s="85">
        <v>8.5699999999999998E-2</v>
      </c>
      <c r="H170" s="85">
        <v>0.93899999999999995</v>
      </c>
      <c r="I170" s="85">
        <v>-0.183</v>
      </c>
      <c r="J170" s="85">
        <v>0.159</v>
      </c>
      <c r="K170" s="83"/>
      <c r="L170" s="83"/>
      <c r="M170" s="83"/>
      <c r="N170" s="83"/>
      <c r="O170" s="83"/>
      <c r="P170" s="83"/>
      <c r="Q170" s="85">
        <v>0</v>
      </c>
      <c r="R170" s="85">
        <v>1.05</v>
      </c>
      <c r="S170" s="83"/>
      <c r="T170" s="83"/>
      <c r="U170" s="83"/>
      <c r="V170" s="83"/>
      <c r="W170" s="83" t="s">
        <v>2546</v>
      </c>
    </row>
    <row r="171" spans="1:23" ht="15.75" customHeight="1" x14ac:dyDescent="0.25">
      <c r="A171" s="83" t="s">
        <v>2784</v>
      </c>
      <c r="B171" s="83" t="s">
        <v>2720</v>
      </c>
      <c r="C171" s="83" t="s">
        <v>2549</v>
      </c>
      <c r="D171" s="83" t="s">
        <v>2571</v>
      </c>
      <c r="E171" s="83" t="s">
        <v>2770</v>
      </c>
      <c r="F171" s="83" t="s">
        <v>2597</v>
      </c>
      <c r="G171" s="85">
        <v>32</v>
      </c>
      <c r="H171" s="85">
        <v>9.5492965959999996</v>
      </c>
      <c r="I171" s="85">
        <v>0</v>
      </c>
      <c r="J171" s="85">
        <v>0</v>
      </c>
      <c r="K171" s="85">
        <v>0</v>
      </c>
      <c r="L171" s="85">
        <v>0</v>
      </c>
      <c r="M171" s="83"/>
      <c r="N171" s="83"/>
      <c r="O171" s="83"/>
      <c r="P171" s="83"/>
      <c r="Q171" s="85">
        <v>0</v>
      </c>
      <c r="R171" s="85">
        <v>1.05</v>
      </c>
      <c r="S171" s="85">
        <v>-23.33333</v>
      </c>
      <c r="T171" s="85">
        <v>29.44444</v>
      </c>
      <c r="U171" s="83"/>
      <c r="V171" s="83"/>
      <c r="W171" s="83" t="s">
        <v>2546</v>
      </c>
    </row>
    <row r="172" spans="1:23" ht="15.75" customHeight="1" x14ac:dyDescent="0.25">
      <c r="A172" s="83" t="s">
        <v>2785</v>
      </c>
      <c r="B172" s="83" t="s">
        <v>2720</v>
      </c>
      <c r="C172" s="83" t="s">
        <v>2721</v>
      </c>
      <c r="D172" s="83" t="s">
        <v>2550</v>
      </c>
      <c r="E172" s="83" t="s">
        <v>2759</v>
      </c>
      <c r="F172" s="83" t="s">
        <v>2597</v>
      </c>
      <c r="G172" s="85">
        <v>1</v>
      </c>
      <c r="H172" s="85">
        <v>0</v>
      </c>
      <c r="I172" s="85">
        <v>0</v>
      </c>
      <c r="J172" s="83"/>
      <c r="K172" s="83"/>
      <c r="L172" s="83"/>
      <c r="M172" s="83"/>
      <c r="N172" s="83"/>
      <c r="O172" s="83"/>
      <c r="P172" s="83"/>
      <c r="Q172" s="85">
        <v>12.77778</v>
      </c>
      <c r="R172" s="85">
        <v>29.44444</v>
      </c>
      <c r="S172" s="85">
        <v>-12.22222</v>
      </c>
      <c r="T172" s="85">
        <v>29.44444</v>
      </c>
      <c r="U172" s="83"/>
      <c r="V172" s="83"/>
      <c r="W172" s="83" t="s">
        <v>2546</v>
      </c>
    </row>
    <row r="173" spans="1:23" ht="15.75" customHeight="1" x14ac:dyDescent="0.25">
      <c r="A173" s="83" t="s">
        <v>2786</v>
      </c>
      <c r="B173" s="83" t="s">
        <v>2720</v>
      </c>
      <c r="C173" s="83" t="s">
        <v>2549</v>
      </c>
      <c r="D173" s="83" t="s">
        <v>2550</v>
      </c>
      <c r="E173" s="83" t="s">
        <v>2770</v>
      </c>
      <c r="F173" s="83" t="s">
        <v>2597</v>
      </c>
      <c r="G173" s="85">
        <v>1</v>
      </c>
      <c r="H173" s="85">
        <v>0</v>
      </c>
      <c r="I173" s="85">
        <v>0</v>
      </c>
      <c r="J173" s="85">
        <v>0</v>
      </c>
      <c r="K173" s="85">
        <v>0</v>
      </c>
      <c r="L173" s="85">
        <v>0</v>
      </c>
      <c r="M173" s="83"/>
      <c r="N173" s="83"/>
      <c r="O173" s="83"/>
      <c r="P173" s="83"/>
      <c r="Q173" s="85">
        <v>0</v>
      </c>
      <c r="R173" s="85">
        <v>1.05</v>
      </c>
      <c r="S173" s="85">
        <v>-23.33333</v>
      </c>
      <c r="T173" s="85">
        <v>29.44444</v>
      </c>
      <c r="U173" s="83"/>
      <c r="V173" s="83"/>
      <c r="W173" s="83" t="s">
        <v>2546</v>
      </c>
    </row>
    <row r="174" spans="1:23" ht="15.75" customHeight="1" x14ac:dyDescent="0.25">
      <c r="A174" s="83" t="s">
        <v>2787</v>
      </c>
      <c r="B174" s="83" t="s">
        <v>2720</v>
      </c>
      <c r="C174" s="83" t="s">
        <v>2544</v>
      </c>
      <c r="D174" s="83" t="s">
        <v>2550</v>
      </c>
      <c r="E174" s="83" t="s">
        <v>2663</v>
      </c>
      <c r="F174" s="83"/>
      <c r="G174" s="85">
        <v>0.34465605999999999</v>
      </c>
      <c r="H174" s="85">
        <v>0.89289890999999999</v>
      </c>
      <c r="I174" s="85">
        <v>-0.35544979999999998</v>
      </c>
      <c r="J174" s="85">
        <v>0.11789479999999999</v>
      </c>
      <c r="K174" s="83"/>
      <c r="L174" s="83"/>
      <c r="M174" s="83"/>
      <c r="N174" s="83"/>
      <c r="O174" s="83"/>
      <c r="P174" s="83"/>
      <c r="Q174" s="85">
        <v>0</v>
      </c>
      <c r="R174" s="85">
        <v>1.05</v>
      </c>
      <c r="S174" s="83"/>
      <c r="T174" s="83"/>
      <c r="U174" s="83"/>
      <c r="V174" s="83"/>
      <c r="W174" s="83" t="s">
        <v>2546</v>
      </c>
    </row>
    <row r="175" spans="1:23" ht="15.75" customHeight="1" x14ac:dyDescent="0.25">
      <c r="A175" s="83" t="s">
        <v>2788</v>
      </c>
      <c r="B175" s="83" t="s">
        <v>2720</v>
      </c>
      <c r="C175" s="83" t="s">
        <v>2549</v>
      </c>
      <c r="D175" s="83" t="s">
        <v>2550</v>
      </c>
      <c r="E175" s="83" t="s">
        <v>2665</v>
      </c>
      <c r="F175" s="83" t="s">
        <v>2597</v>
      </c>
      <c r="G175" s="85">
        <v>2.93224448</v>
      </c>
      <c r="H175" s="85">
        <v>-9.4459680000000004E-2</v>
      </c>
      <c r="I175" s="84">
        <v>2.0000000000000001E-4</v>
      </c>
      <c r="J175" s="85">
        <v>-7.1768159999999999E-3</v>
      </c>
      <c r="K175" s="84">
        <v>1.03E-5</v>
      </c>
      <c r="L175" s="84">
        <v>1.0900000000000001E-4</v>
      </c>
      <c r="M175" s="83"/>
      <c r="N175" s="83"/>
      <c r="O175" s="83"/>
      <c r="P175" s="83"/>
      <c r="Q175" s="85">
        <v>12.77778</v>
      </c>
      <c r="R175" s="85">
        <v>29.44444</v>
      </c>
      <c r="S175" s="85">
        <v>21.11111</v>
      </c>
      <c r="T175" s="85">
        <v>46.111109999999996</v>
      </c>
      <c r="U175" s="83"/>
      <c r="V175" s="83"/>
      <c r="W175" s="83" t="s">
        <v>2546</v>
      </c>
    </row>
    <row r="176" spans="1:23" ht="15.75" customHeight="1" x14ac:dyDescent="0.25">
      <c r="A176" s="81" t="s">
        <v>2224</v>
      </c>
      <c r="B176" s="81" t="s">
        <v>2562</v>
      </c>
      <c r="C176" s="81" t="s">
        <v>2555</v>
      </c>
      <c r="D176" s="81" t="s">
        <v>2550</v>
      </c>
      <c r="E176" s="81" t="s">
        <v>2563</v>
      </c>
      <c r="F176" s="81"/>
      <c r="G176" s="81">
        <v>1</v>
      </c>
      <c r="H176" s="81">
        <v>0</v>
      </c>
      <c r="I176" s="81">
        <v>0</v>
      </c>
      <c r="J176" s="81"/>
      <c r="K176" s="81"/>
      <c r="L176" s="81"/>
      <c r="M176" s="81"/>
      <c r="N176" s="81"/>
      <c r="O176" s="81"/>
      <c r="P176" s="81"/>
      <c r="Q176" s="81">
        <v>0</v>
      </c>
      <c r="R176" s="81">
        <v>1</v>
      </c>
      <c r="S176" s="81"/>
      <c r="T176" s="81"/>
      <c r="U176" s="81"/>
      <c r="V176" s="81"/>
      <c r="W176" s="81" t="s">
        <v>2593</v>
      </c>
    </row>
    <row r="177" spans="1:23" ht="15.75" customHeight="1" x14ac:dyDescent="0.25">
      <c r="A177" s="81" t="s">
        <v>2789</v>
      </c>
      <c r="B177" s="81" t="s">
        <v>2562</v>
      </c>
      <c r="C177" s="81" t="s">
        <v>2549</v>
      </c>
      <c r="D177" s="81" t="s">
        <v>2550</v>
      </c>
      <c r="E177" s="81" t="s">
        <v>2681</v>
      </c>
      <c r="F177" s="81" t="s">
        <v>2568</v>
      </c>
      <c r="G177" s="81">
        <v>0.86790500000000004</v>
      </c>
      <c r="H177" s="81">
        <v>1.4245900000000001E-2</v>
      </c>
      <c r="I177" s="81">
        <v>5.5436000000000005E-4</v>
      </c>
      <c r="J177" s="81">
        <v>-7.5575E-3</v>
      </c>
      <c r="K177" s="89">
        <v>3.3000000000000003E-5</v>
      </c>
      <c r="L177" s="81">
        <v>-1.918E-4</v>
      </c>
      <c r="M177" s="81"/>
      <c r="N177" s="81"/>
      <c r="O177" s="81"/>
      <c r="P177" s="81"/>
      <c r="Q177" s="81">
        <v>13</v>
      </c>
      <c r="R177" s="81">
        <v>24</v>
      </c>
      <c r="S177" s="81">
        <v>24</v>
      </c>
      <c r="T177" s="81">
        <v>46</v>
      </c>
      <c r="U177" s="81"/>
      <c r="V177" s="81"/>
      <c r="W177" s="81" t="s">
        <v>2593</v>
      </c>
    </row>
    <row r="178" spans="1:23" ht="15.75" customHeight="1" x14ac:dyDescent="0.25">
      <c r="A178" s="81" t="s">
        <v>2226</v>
      </c>
      <c r="B178" s="81" t="s">
        <v>2562</v>
      </c>
      <c r="C178" s="81" t="s">
        <v>2555</v>
      </c>
      <c r="D178" s="86" t="s">
        <v>2571</v>
      </c>
      <c r="E178" s="86" t="s">
        <v>2563</v>
      </c>
      <c r="F178" s="81"/>
      <c r="G178" s="81">
        <v>1</v>
      </c>
      <c r="H178" s="81">
        <v>0</v>
      </c>
      <c r="I178" s="81">
        <v>0</v>
      </c>
      <c r="J178" s="81"/>
      <c r="K178" s="81"/>
      <c r="L178" s="81"/>
      <c r="M178" s="81"/>
      <c r="N178" s="81"/>
      <c r="O178" s="81"/>
      <c r="P178" s="81"/>
      <c r="Q178" s="81">
        <v>0</v>
      </c>
      <c r="R178" s="81">
        <v>1</v>
      </c>
      <c r="S178" s="81"/>
      <c r="T178" s="81"/>
      <c r="U178" s="81"/>
      <c r="V178" s="81"/>
      <c r="W178" s="81" t="s">
        <v>2593</v>
      </c>
    </row>
    <row r="179" spans="1:23" ht="15.75" customHeight="1" x14ac:dyDescent="0.25">
      <c r="A179" s="81" t="s">
        <v>2790</v>
      </c>
      <c r="B179" s="81" t="s">
        <v>2562</v>
      </c>
      <c r="C179" s="81" t="s">
        <v>2549</v>
      </c>
      <c r="D179" s="81" t="s">
        <v>2571</v>
      </c>
      <c r="E179" s="81" t="s">
        <v>2681</v>
      </c>
      <c r="F179" s="81" t="s">
        <v>2568</v>
      </c>
      <c r="G179" s="81">
        <v>0.116936</v>
      </c>
      <c r="H179" s="81">
        <v>2.8493299999999999E-2</v>
      </c>
      <c r="I179" s="81">
        <v>-4.1120000000000002E-4</v>
      </c>
      <c r="J179" s="81">
        <v>2.1410800000000001E-2</v>
      </c>
      <c r="K179" s="81">
        <v>1.6102999999999999E-4</v>
      </c>
      <c r="L179" s="81">
        <v>-6.7909999999999997E-4</v>
      </c>
      <c r="M179" s="81"/>
      <c r="N179" s="81"/>
      <c r="O179" s="81"/>
      <c r="P179" s="81"/>
      <c r="Q179" s="81">
        <v>13</v>
      </c>
      <c r="R179" s="81">
        <v>24</v>
      </c>
      <c r="S179" s="81">
        <v>24</v>
      </c>
      <c r="T179" s="81">
        <v>46</v>
      </c>
      <c r="U179" s="81"/>
      <c r="V179" s="81"/>
      <c r="W179" s="81" t="s">
        <v>2593</v>
      </c>
    </row>
    <row r="180" spans="1:23" ht="15.75" customHeight="1" x14ac:dyDescent="0.25">
      <c r="A180" s="81" t="s">
        <v>2257</v>
      </c>
      <c r="B180" s="81" t="s">
        <v>2562</v>
      </c>
      <c r="C180" s="81" t="s">
        <v>2544</v>
      </c>
      <c r="D180" s="81" t="s">
        <v>2571</v>
      </c>
      <c r="E180" s="81" t="s">
        <v>2550</v>
      </c>
      <c r="F180" s="81"/>
      <c r="G180" s="81">
        <v>2.7699999999999999E-2</v>
      </c>
      <c r="H180" s="81">
        <v>4.9150999999999998</v>
      </c>
      <c r="I180" s="81">
        <v>-8.1839999999999993</v>
      </c>
      <c r="J180" s="81">
        <v>4.2702</v>
      </c>
      <c r="K180" s="81"/>
      <c r="L180" s="81"/>
      <c r="M180" s="81"/>
      <c r="N180" s="81"/>
      <c r="O180" s="81"/>
      <c r="P180" s="81"/>
      <c r="Q180" s="81">
        <v>0.7</v>
      </c>
      <c r="R180" s="81">
        <v>1</v>
      </c>
      <c r="S180" s="81"/>
      <c r="T180" s="81"/>
      <c r="U180" s="81"/>
      <c r="V180" s="81"/>
      <c r="W180" s="81" t="s">
        <v>2791</v>
      </c>
    </row>
    <row r="181" spans="1:23" ht="15.75" customHeight="1" x14ac:dyDescent="0.25">
      <c r="A181" s="81" t="s">
        <v>2247</v>
      </c>
      <c r="B181" s="81" t="s">
        <v>2792</v>
      </c>
      <c r="C181" s="81" t="s">
        <v>2544</v>
      </c>
      <c r="D181" s="81" t="s">
        <v>2550</v>
      </c>
      <c r="E181" s="81" t="s">
        <v>2563</v>
      </c>
      <c r="F181" s="81"/>
      <c r="G181" s="81">
        <v>0.84</v>
      </c>
      <c r="H181" s="81">
        <v>0.16</v>
      </c>
      <c r="I181" s="81">
        <v>0</v>
      </c>
      <c r="J181" s="81">
        <v>0</v>
      </c>
      <c r="K181" s="81"/>
      <c r="L181" s="81"/>
      <c r="M181" s="81"/>
      <c r="N181" s="81"/>
      <c r="O181" s="81"/>
      <c r="P181" s="81"/>
      <c r="Q181" s="81">
        <v>0.5</v>
      </c>
      <c r="R181" s="81">
        <v>1.5</v>
      </c>
      <c r="S181" s="81"/>
      <c r="T181" s="81"/>
      <c r="U181" s="81"/>
      <c r="V181" s="81"/>
      <c r="W181" s="81" t="s">
        <v>2593</v>
      </c>
    </row>
    <row r="182" spans="1:23" ht="15.75" customHeight="1" x14ac:dyDescent="0.25">
      <c r="A182" s="81" t="s">
        <v>2793</v>
      </c>
      <c r="B182" s="81" t="s">
        <v>2792</v>
      </c>
      <c r="C182" s="81" t="s">
        <v>2544</v>
      </c>
      <c r="D182" s="81" t="s">
        <v>2550</v>
      </c>
      <c r="E182" s="81" t="s">
        <v>2568</v>
      </c>
      <c r="F182" s="81"/>
      <c r="G182" s="89">
        <v>0.72899999999999998</v>
      </c>
      <c r="H182" s="89">
        <v>3.1899999999999998E-2</v>
      </c>
      <c r="I182" s="89">
        <v>1.36E-4</v>
      </c>
      <c r="J182" s="89">
        <v>-8.7499999999999992E-6</v>
      </c>
      <c r="K182" s="81"/>
      <c r="L182" s="81"/>
      <c r="M182" s="81"/>
      <c r="N182" s="81"/>
      <c r="O182" s="81"/>
      <c r="P182" s="81"/>
      <c r="Q182" s="81">
        <v>-20</v>
      </c>
      <c r="R182" s="81">
        <v>20</v>
      </c>
      <c r="S182" s="81"/>
      <c r="T182" s="81"/>
      <c r="U182" s="81"/>
      <c r="V182" s="81"/>
      <c r="W182" s="81" t="s">
        <v>2593</v>
      </c>
    </row>
    <row r="183" spans="1:23" ht="15.75" customHeight="1" x14ac:dyDescent="0.25">
      <c r="A183" s="81" t="s">
        <v>2248</v>
      </c>
      <c r="B183" s="81" t="s">
        <v>2562</v>
      </c>
      <c r="C183" s="81" t="s">
        <v>2555</v>
      </c>
      <c r="D183" s="86" t="s">
        <v>2571</v>
      </c>
      <c r="E183" s="86" t="s">
        <v>2563</v>
      </c>
      <c r="F183" s="81"/>
      <c r="G183" s="81">
        <v>1.3824000000000001</v>
      </c>
      <c r="H183" s="81">
        <v>-0.43359999999999999</v>
      </c>
      <c r="I183" s="81">
        <v>5.1200000000000002E-2</v>
      </c>
      <c r="J183" s="81"/>
      <c r="K183" s="81"/>
      <c r="L183" s="81"/>
      <c r="M183" s="81"/>
      <c r="N183" s="81"/>
      <c r="O183" s="81"/>
      <c r="P183" s="81"/>
      <c r="Q183" s="81">
        <v>0</v>
      </c>
      <c r="R183" s="81">
        <v>1</v>
      </c>
      <c r="S183" s="81"/>
      <c r="T183" s="81"/>
      <c r="U183" s="81"/>
      <c r="V183" s="81"/>
      <c r="W183" s="81" t="s">
        <v>2593</v>
      </c>
    </row>
    <row r="184" spans="1:23" ht="15.75" customHeight="1" x14ac:dyDescent="0.25">
      <c r="A184" s="81" t="s">
        <v>2794</v>
      </c>
      <c r="B184" s="81" t="s">
        <v>2792</v>
      </c>
      <c r="C184" s="81" t="s">
        <v>2544</v>
      </c>
      <c r="D184" s="81" t="s">
        <v>2571</v>
      </c>
      <c r="E184" s="81" t="s">
        <v>2568</v>
      </c>
      <c r="F184" s="81"/>
      <c r="G184" s="81">
        <v>1.2182999999999999</v>
      </c>
      <c r="H184" s="81">
        <v>-3.6119999999999999E-2</v>
      </c>
      <c r="I184" s="81">
        <v>1.42E-3</v>
      </c>
      <c r="J184" s="89">
        <v>-2.6800000000000001E-5</v>
      </c>
      <c r="K184" s="81"/>
      <c r="L184" s="81"/>
      <c r="M184" s="81"/>
      <c r="N184" s="81"/>
      <c r="O184" s="81"/>
      <c r="P184" s="81"/>
      <c r="Q184" s="81">
        <v>-20</v>
      </c>
      <c r="R184" s="81">
        <v>20</v>
      </c>
      <c r="S184" s="81"/>
      <c r="T184" s="81"/>
      <c r="U184" s="81"/>
      <c r="V184" s="81"/>
      <c r="W184" s="81" t="s">
        <v>2593</v>
      </c>
    </row>
    <row r="185" spans="1:23" ht="15.75" customHeight="1" x14ac:dyDescent="0.25">
      <c r="A185" s="81" t="s">
        <v>2249</v>
      </c>
      <c r="B185" s="81" t="s">
        <v>2792</v>
      </c>
      <c r="C185" s="81" t="s">
        <v>2544</v>
      </c>
      <c r="D185" s="81" t="s">
        <v>2571</v>
      </c>
      <c r="E185" s="81" t="s">
        <v>2550</v>
      </c>
      <c r="F185" s="81"/>
      <c r="G185" s="81">
        <v>0.36959999999999998</v>
      </c>
      <c r="H185" s="81">
        <v>2.3361999999999998</v>
      </c>
      <c r="I185" s="81">
        <v>-2.9577</v>
      </c>
      <c r="J185" s="81">
        <v>1.2596000000000001</v>
      </c>
      <c r="K185" s="81"/>
      <c r="L185" s="81"/>
      <c r="M185" s="81"/>
      <c r="N185" s="81"/>
      <c r="O185" s="81"/>
      <c r="P185" s="81"/>
      <c r="Q185" s="81">
        <v>0.7</v>
      </c>
      <c r="R185" s="81">
        <v>1</v>
      </c>
      <c r="S185" s="81"/>
      <c r="T185" s="81"/>
      <c r="U185" s="81"/>
      <c r="V185" s="81"/>
      <c r="W185" s="81" t="s">
        <v>2593</v>
      </c>
    </row>
    <row r="186" spans="1:23" ht="15.75" customHeight="1" x14ac:dyDescent="0.25">
      <c r="A186" s="83" t="s">
        <v>2795</v>
      </c>
      <c r="B186" s="83" t="s">
        <v>2543</v>
      </c>
      <c r="C186" s="83" t="s">
        <v>2544</v>
      </c>
      <c r="D186" s="83"/>
      <c r="E186" s="83" t="s">
        <v>2545</v>
      </c>
      <c r="F186" s="83"/>
      <c r="G186" s="85">
        <v>0.93235891999999998</v>
      </c>
      <c r="H186" s="85">
        <v>5.557786E-2</v>
      </c>
      <c r="I186" s="85">
        <v>-7.2378399999999997E-3</v>
      </c>
      <c r="J186" s="85">
        <v>1.6577000000000001E-4</v>
      </c>
      <c r="K186" s="83"/>
      <c r="L186" s="83"/>
      <c r="M186" s="83"/>
      <c r="N186" s="83"/>
      <c r="O186" s="83"/>
      <c r="P186" s="83"/>
      <c r="Q186" s="83"/>
      <c r="R186" s="83"/>
      <c r="S186" s="83"/>
      <c r="T186" s="83"/>
      <c r="U186" s="83"/>
      <c r="V186" s="83"/>
      <c r="W186" s="83" t="s">
        <v>2546</v>
      </c>
    </row>
    <row r="187" spans="1:23" ht="15.75" customHeight="1" x14ac:dyDescent="0.25">
      <c r="A187" s="83" t="s">
        <v>2796</v>
      </c>
      <c r="B187" s="83" t="s">
        <v>2797</v>
      </c>
      <c r="C187" s="83" t="s">
        <v>2674</v>
      </c>
      <c r="D187" s="83" t="s">
        <v>2571</v>
      </c>
      <c r="E187" s="83" t="s">
        <v>2556</v>
      </c>
      <c r="F187" s="83"/>
      <c r="G187" s="85">
        <v>0.02</v>
      </c>
      <c r="H187" s="85">
        <v>0.98</v>
      </c>
      <c r="I187" s="83"/>
      <c r="J187" s="83"/>
      <c r="K187" s="83"/>
      <c r="L187" s="83"/>
      <c r="M187" s="83"/>
      <c r="N187" s="83"/>
      <c r="O187" s="83"/>
      <c r="P187" s="83"/>
      <c r="Q187" s="83"/>
      <c r="R187" s="83"/>
      <c r="S187" s="83"/>
      <c r="T187" s="83"/>
      <c r="U187" s="83"/>
      <c r="V187" s="83"/>
      <c r="W187" s="83" t="s">
        <v>2546</v>
      </c>
    </row>
    <row r="188" spans="1:23" ht="15.75" customHeight="1" x14ac:dyDescent="0.25">
      <c r="A188" s="83" t="s">
        <v>2798</v>
      </c>
      <c r="B188" s="83" t="s">
        <v>2797</v>
      </c>
      <c r="C188" s="83" t="s">
        <v>2674</v>
      </c>
      <c r="D188" s="83" t="s">
        <v>2571</v>
      </c>
      <c r="E188" s="83" t="s">
        <v>2556</v>
      </c>
      <c r="F188" s="83"/>
      <c r="G188" s="85">
        <v>0.03</v>
      </c>
      <c r="H188" s="85">
        <v>0.97</v>
      </c>
      <c r="I188" s="83"/>
      <c r="J188" s="83"/>
      <c r="K188" s="83"/>
      <c r="L188" s="83"/>
      <c r="M188" s="83"/>
      <c r="N188" s="83"/>
      <c r="O188" s="83"/>
      <c r="P188" s="83"/>
      <c r="Q188" s="83"/>
      <c r="R188" s="83"/>
      <c r="S188" s="83"/>
      <c r="T188" s="83"/>
      <c r="U188" s="83"/>
      <c r="V188" s="83"/>
      <c r="W188" s="83" t="s">
        <v>2546</v>
      </c>
    </row>
    <row r="189" spans="1:23" ht="15.75" customHeight="1" x14ac:dyDescent="0.25">
      <c r="A189" s="83" t="s">
        <v>2799</v>
      </c>
      <c r="B189" s="83" t="s">
        <v>2800</v>
      </c>
      <c r="C189" s="83" t="s">
        <v>2549</v>
      </c>
      <c r="D189" s="83" t="s">
        <v>2550</v>
      </c>
      <c r="E189" s="83" t="s">
        <v>2551</v>
      </c>
      <c r="F189" s="83" t="s">
        <v>2552</v>
      </c>
      <c r="G189" s="85">
        <v>1.0224597600000001</v>
      </c>
      <c r="H189" s="85">
        <v>3.3624396000000001E-2</v>
      </c>
      <c r="I189" s="85">
        <v>0</v>
      </c>
      <c r="J189" s="85">
        <v>-8.3758500000000007E-3</v>
      </c>
      <c r="K189" s="85">
        <v>0</v>
      </c>
      <c r="L189" s="85">
        <v>0</v>
      </c>
      <c r="M189" s="83"/>
      <c r="N189" s="83"/>
      <c r="O189" s="83"/>
      <c r="P189" s="83"/>
      <c r="Q189" s="85">
        <v>4.4444400000000002</v>
      </c>
      <c r="R189" s="85">
        <v>18.33333</v>
      </c>
      <c r="S189" s="85">
        <v>12.77778</v>
      </c>
      <c r="T189" s="85">
        <v>46.111109999999996</v>
      </c>
      <c r="U189" s="83"/>
      <c r="V189" s="83"/>
      <c r="W189" s="83" t="s">
        <v>2546</v>
      </c>
    </row>
    <row r="190" spans="1:23" ht="15.75" customHeight="1" x14ac:dyDescent="0.25">
      <c r="A190" s="83" t="s">
        <v>2801</v>
      </c>
      <c r="B190" s="83" t="s">
        <v>2800</v>
      </c>
      <c r="C190" s="83" t="s">
        <v>2544</v>
      </c>
      <c r="D190" s="83"/>
      <c r="E190" s="83" t="s">
        <v>2552</v>
      </c>
      <c r="F190" s="83"/>
      <c r="G190" s="85">
        <v>0.81658293000000004</v>
      </c>
      <c r="H190" s="85">
        <v>6.2292600000000004E-3</v>
      </c>
      <c r="I190" s="85">
        <v>0</v>
      </c>
      <c r="J190" s="85">
        <v>0</v>
      </c>
      <c r="K190" s="83"/>
      <c r="L190" s="83"/>
      <c r="M190" s="83"/>
      <c r="N190" s="83"/>
      <c r="O190" s="83"/>
      <c r="P190" s="83"/>
      <c r="Q190" s="85">
        <v>60</v>
      </c>
      <c r="R190" s="85">
        <v>150</v>
      </c>
      <c r="S190" s="83"/>
      <c r="T190" s="83"/>
      <c r="U190" s="83"/>
      <c r="V190" s="83"/>
      <c r="W190" s="83" t="s">
        <v>2546</v>
      </c>
    </row>
    <row r="191" spans="1:23" ht="15.75" customHeight="1" x14ac:dyDescent="0.25">
      <c r="A191" s="83" t="s">
        <v>2802</v>
      </c>
      <c r="B191" s="83" t="s">
        <v>2800</v>
      </c>
      <c r="C191" s="83" t="s">
        <v>2544</v>
      </c>
      <c r="D191" s="83"/>
      <c r="E191" s="83" t="s">
        <v>2556</v>
      </c>
      <c r="F191" s="83"/>
      <c r="G191" s="85">
        <v>1.0526992100000001</v>
      </c>
      <c r="H191" s="85">
        <v>-5.2699120000000002E-2</v>
      </c>
      <c r="I191" s="85">
        <v>0</v>
      </c>
      <c r="J191" s="85">
        <v>0</v>
      </c>
      <c r="K191" s="83"/>
      <c r="L191" s="83"/>
      <c r="M191" s="83"/>
      <c r="N191" s="83"/>
      <c r="O191" s="83"/>
      <c r="P191" s="83"/>
      <c r="Q191" s="85">
        <v>0</v>
      </c>
      <c r="R191" s="85">
        <v>1.05</v>
      </c>
      <c r="S191" s="83"/>
      <c r="T191" s="83"/>
      <c r="U191" s="83"/>
      <c r="V191" s="83"/>
      <c r="W191" s="83" t="s">
        <v>2546</v>
      </c>
    </row>
    <row r="192" spans="1:23" ht="15.75" customHeight="1" x14ac:dyDescent="0.25">
      <c r="A192" s="83" t="s">
        <v>2803</v>
      </c>
      <c r="B192" s="83" t="s">
        <v>2800</v>
      </c>
      <c r="C192" s="83" t="s">
        <v>2549</v>
      </c>
      <c r="D192" s="83"/>
      <c r="E192" s="83" t="s">
        <v>2551</v>
      </c>
      <c r="F192" s="83" t="s">
        <v>2552</v>
      </c>
      <c r="G192" s="85">
        <v>0.76855671999999997</v>
      </c>
      <c r="H192" s="85">
        <v>-1.6619742E-2</v>
      </c>
      <c r="I192" s="85">
        <v>1.1634519999999999E-3</v>
      </c>
      <c r="J192" s="85">
        <v>7.4510820000000004E-3</v>
      </c>
      <c r="K192" s="84">
        <v>3.0200000000000002E-4</v>
      </c>
      <c r="L192" s="84">
        <v>-9.7099999999999997E-4</v>
      </c>
      <c r="M192" s="83"/>
      <c r="N192" s="83"/>
      <c r="O192" s="83"/>
      <c r="P192" s="83"/>
      <c r="Q192" s="85">
        <v>4.4444400000000002</v>
      </c>
      <c r="R192" s="85">
        <v>18.33333</v>
      </c>
      <c r="S192" s="85">
        <v>12.77778</v>
      </c>
      <c r="T192" s="85">
        <v>46.111109999999996</v>
      </c>
      <c r="U192" s="83"/>
      <c r="V192" s="83"/>
      <c r="W192" s="83" t="s">
        <v>2546</v>
      </c>
    </row>
    <row r="193" spans="1:23" ht="15.75" customHeight="1" x14ac:dyDescent="0.25">
      <c r="A193" s="83" t="s">
        <v>2804</v>
      </c>
      <c r="B193" s="83" t="s">
        <v>2800</v>
      </c>
      <c r="C193" s="83" t="s">
        <v>2555</v>
      </c>
      <c r="D193" s="83"/>
      <c r="E193" s="83" t="s">
        <v>2556</v>
      </c>
      <c r="F193" s="83"/>
      <c r="G193" s="85">
        <v>0.12571636</v>
      </c>
      <c r="H193" s="85">
        <v>0.34714212999999999</v>
      </c>
      <c r="I193" s="85">
        <v>0.52714163000000003</v>
      </c>
      <c r="J193" s="83"/>
      <c r="K193" s="83"/>
      <c r="L193" s="83"/>
      <c r="M193" s="83"/>
      <c r="N193" s="83"/>
      <c r="O193" s="83"/>
      <c r="P193" s="83"/>
      <c r="Q193" s="85">
        <v>0</v>
      </c>
      <c r="R193" s="85">
        <v>1.05</v>
      </c>
      <c r="S193" s="83"/>
      <c r="T193" s="83"/>
      <c r="U193" s="83"/>
      <c r="V193" s="83"/>
      <c r="W193" s="83" t="s">
        <v>2546</v>
      </c>
    </row>
    <row r="194" spans="1:23" ht="15.75" customHeight="1" x14ac:dyDescent="0.25">
      <c r="A194" s="83" t="s">
        <v>2805</v>
      </c>
      <c r="B194" s="83" t="s">
        <v>2806</v>
      </c>
      <c r="C194" s="83" t="s">
        <v>2555</v>
      </c>
      <c r="D194" s="83"/>
      <c r="E194" s="83" t="s">
        <v>2556</v>
      </c>
      <c r="F194" s="83"/>
      <c r="G194" s="85">
        <v>2.4516E-2</v>
      </c>
      <c r="H194" s="85">
        <v>0.33238709999999999</v>
      </c>
      <c r="I194" s="85">
        <v>0.64309680000000002</v>
      </c>
      <c r="J194" s="83"/>
      <c r="K194" s="83"/>
      <c r="L194" s="83"/>
      <c r="M194" s="83"/>
      <c r="N194" s="83"/>
      <c r="O194" s="83"/>
      <c r="P194" s="83"/>
      <c r="Q194" s="85">
        <v>0</v>
      </c>
      <c r="R194" s="85">
        <v>1.05</v>
      </c>
      <c r="S194" s="83"/>
      <c r="T194" s="83"/>
      <c r="U194" s="83"/>
      <c r="V194" s="83"/>
      <c r="W194" s="83" t="s">
        <v>2546</v>
      </c>
    </row>
    <row r="195" spans="1:23" ht="15.75" customHeight="1" x14ac:dyDescent="0.25">
      <c r="A195" s="83" t="s">
        <v>2807</v>
      </c>
      <c r="B195" s="83" t="s">
        <v>2806</v>
      </c>
      <c r="C195" s="83" t="s">
        <v>2674</v>
      </c>
      <c r="D195" s="83"/>
      <c r="E195" s="83" t="s">
        <v>2556</v>
      </c>
      <c r="F195" s="83"/>
      <c r="G195" s="85">
        <v>0.107</v>
      </c>
      <c r="H195" s="85">
        <v>0.89300000000000002</v>
      </c>
      <c r="I195" s="83"/>
      <c r="J195" s="83"/>
      <c r="K195" s="83"/>
      <c r="L195" s="83"/>
      <c r="M195" s="83"/>
      <c r="N195" s="83"/>
      <c r="O195" s="83"/>
      <c r="P195" s="83"/>
      <c r="Q195" s="83"/>
      <c r="R195" s="83"/>
      <c r="S195" s="83"/>
      <c r="T195" s="83"/>
      <c r="U195" s="83"/>
      <c r="V195" s="83"/>
      <c r="W195" s="83" t="s">
        <v>2546</v>
      </c>
    </row>
    <row r="196" spans="1:23" ht="15.75" customHeight="1" x14ac:dyDescent="0.25">
      <c r="A196" s="83" t="s">
        <v>2808</v>
      </c>
      <c r="B196" s="83" t="s">
        <v>2806</v>
      </c>
      <c r="C196" s="83" t="s">
        <v>2555</v>
      </c>
      <c r="D196" s="83"/>
      <c r="E196" s="83" t="s">
        <v>2556</v>
      </c>
      <c r="F196" s="83"/>
      <c r="G196" s="85">
        <v>0.28793600000000003</v>
      </c>
      <c r="H196" s="85">
        <v>1.0204515999999999</v>
      </c>
      <c r="I196" s="85">
        <v>-0.30838710000000003</v>
      </c>
      <c r="J196" s="83"/>
      <c r="K196" s="83"/>
      <c r="L196" s="83"/>
      <c r="M196" s="83"/>
      <c r="N196" s="83"/>
      <c r="O196" s="83"/>
      <c r="P196" s="83"/>
      <c r="Q196" s="85">
        <v>0</v>
      </c>
      <c r="R196" s="85">
        <v>1.05</v>
      </c>
      <c r="S196" s="83"/>
      <c r="T196" s="83"/>
      <c r="U196" s="83"/>
      <c r="V196" s="83"/>
      <c r="W196" s="83" t="s">
        <v>2546</v>
      </c>
    </row>
    <row r="197" spans="1:23" ht="15.75" customHeight="1" x14ac:dyDescent="0.25">
      <c r="A197" s="83" t="s">
        <v>2809</v>
      </c>
      <c r="B197" s="83" t="s">
        <v>2810</v>
      </c>
      <c r="C197" s="83" t="s">
        <v>2549</v>
      </c>
      <c r="D197" s="83" t="s">
        <v>2550</v>
      </c>
      <c r="E197" s="83" t="s">
        <v>2811</v>
      </c>
      <c r="F197" s="83" t="s">
        <v>2812</v>
      </c>
      <c r="G197" s="85">
        <v>-0.16463568000000001</v>
      </c>
      <c r="H197" s="85">
        <v>4.8677022E-2</v>
      </c>
      <c r="I197" s="85">
        <v>-1.437296E-3</v>
      </c>
      <c r="J197" s="85">
        <v>7.2275255999999996E-2</v>
      </c>
      <c r="K197" s="84">
        <v>9.2400000000000002E-4</v>
      </c>
      <c r="L197" s="85">
        <v>5.0854389999999998E-3</v>
      </c>
      <c r="M197" s="83"/>
      <c r="N197" s="83"/>
      <c r="O197" s="83"/>
      <c r="P197" s="83"/>
      <c r="Q197" s="83"/>
      <c r="R197" s="83"/>
      <c r="S197" s="83"/>
      <c r="T197" s="83"/>
      <c r="U197" s="83"/>
      <c r="V197" s="83"/>
      <c r="W197" s="83" t="s">
        <v>2546</v>
      </c>
    </row>
    <row r="198" spans="1:23" ht="15.75" customHeight="1" x14ac:dyDescent="0.25">
      <c r="A198" s="83" t="s">
        <v>2813</v>
      </c>
      <c r="B198" s="83" t="s">
        <v>2810</v>
      </c>
      <c r="C198" s="83" t="s">
        <v>2549</v>
      </c>
      <c r="D198" s="83" t="s">
        <v>2550</v>
      </c>
      <c r="E198" s="83" t="s">
        <v>2814</v>
      </c>
      <c r="F198" s="83" t="s">
        <v>2812</v>
      </c>
      <c r="G198" s="85">
        <v>0</v>
      </c>
      <c r="H198" s="85">
        <v>0.18</v>
      </c>
      <c r="I198" s="85">
        <v>0</v>
      </c>
      <c r="J198" s="85">
        <v>0</v>
      </c>
      <c r="K198" s="85">
        <v>0</v>
      </c>
      <c r="L198" s="85">
        <v>0</v>
      </c>
      <c r="M198" s="83"/>
      <c r="N198" s="83"/>
      <c r="O198" s="83"/>
      <c r="P198" s="83"/>
      <c r="Q198" s="83"/>
      <c r="R198" s="83"/>
      <c r="S198" s="83"/>
      <c r="T198" s="83"/>
      <c r="U198" s="83"/>
      <c r="V198" s="83"/>
      <c r="W198" s="83" t="s">
        <v>2546</v>
      </c>
    </row>
    <row r="199" spans="1:23" ht="15.75" customHeight="1" x14ac:dyDescent="0.25">
      <c r="A199" s="83" t="s">
        <v>2815</v>
      </c>
      <c r="B199" s="83" t="s">
        <v>2584</v>
      </c>
      <c r="C199" s="83" t="s">
        <v>2555</v>
      </c>
      <c r="D199" s="83"/>
      <c r="E199" s="83" t="s">
        <v>2556</v>
      </c>
      <c r="F199" s="83"/>
      <c r="G199" s="85">
        <v>1.5999920000000001E-2</v>
      </c>
      <c r="H199" s="85">
        <v>0.94495331999999999</v>
      </c>
      <c r="I199" s="85">
        <v>3.9046869999999997E-2</v>
      </c>
      <c r="J199" s="83"/>
      <c r="K199" s="83"/>
      <c r="L199" s="83"/>
      <c r="M199" s="83"/>
      <c r="N199" s="83"/>
      <c r="O199" s="83"/>
      <c r="P199" s="83"/>
      <c r="Q199" s="83"/>
      <c r="R199" s="83"/>
      <c r="S199" s="83"/>
      <c r="T199" s="83"/>
      <c r="U199" s="83"/>
      <c r="V199" s="83"/>
      <c r="W199" s="83" t="s">
        <v>2546</v>
      </c>
    </row>
    <row r="200" spans="1:23" ht="15.75" customHeight="1" x14ac:dyDescent="0.25">
      <c r="A200" s="83" t="s">
        <v>2816</v>
      </c>
      <c r="B200" s="83" t="s">
        <v>2581</v>
      </c>
      <c r="C200" s="83" t="s">
        <v>2555</v>
      </c>
      <c r="D200" s="83"/>
      <c r="E200" s="83" t="s">
        <v>2556</v>
      </c>
      <c r="F200" s="83"/>
      <c r="G200" s="85">
        <v>0.190667</v>
      </c>
      <c r="H200" s="85">
        <v>0.31</v>
      </c>
      <c r="I200" s="85">
        <v>0.5</v>
      </c>
      <c r="J200" s="83"/>
      <c r="K200" s="83"/>
      <c r="L200" s="83"/>
      <c r="M200" s="83"/>
      <c r="N200" s="83"/>
      <c r="O200" s="83"/>
      <c r="P200" s="83"/>
      <c r="Q200" s="83"/>
      <c r="R200" s="83"/>
      <c r="S200" s="83"/>
      <c r="T200" s="83"/>
      <c r="U200" s="85">
        <v>0.22</v>
      </c>
      <c r="V200" s="85">
        <v>1</v>
      </c>
      <c r="W200" s="83" t="s">
        <v>2546</v>
      </c>
    </row>
    <row r="201" spans="1:23" ht="15.75" customHeight="1" x14ac:dyDescent="0.25">
      <c r="A201" s="83" t="s">
        <v>2817</v>
      </c>
      <c r="B201" s="83" t="s">
        <v>2581</v>
      </c>
      <c r="C201" s="83" t="s">
        <v>2555</v>
      </c>
      <c r="D201" s="83"/>
      <c r="E201" s="83" t="s">
        <v>2556</v>
      </c>
      <c r="F201" s="83"/>
      <c r="G201" s="85">
        <v>0.339619</v>
      </c>
      <c r="H201" s="85">
        <v>-0.84813899999999998</v>
      </c>
      <c r="I201" s="84">
        <v>1.495671</v>
      </c>
      <c r="J201" s="83"/>
      <c r="K201" s="88"/>
      <c r="L201" s="88"/>
      <c r="M201" s="83"/>
      <c r="N201" s="83"/>
      <c r="O201" s="83"/>
      <c r="P201" s="83"/>
      <c r="Q201" s="83"/>
      <c r="R201" s="83"/>
      <c r="S201" s="83"/>
      <c r="T201" s="83"/>
      <c r="U201" s="85">
        <v>0.22</v>
      </c>
      <c r="V201" s="85">
        <v>1</v>
      </c>
      <c r="W201" s="83" t="s">
        <v>2546</v>
      </c>
    </row>
    <row r="202" spans="1:23" ht="15.75" customHeight="1" x14ac:dyDescent="0.25">
      <c r="A202" s="86" t="s">
        <v>2818</v>
      </c>
      <c r="B202" s="81" t="s">
        <v>2562</v>
      </c>
      <c r="C202" s="81" t="s">
        <v>2555</v>
      </c>
      <c r="D202" s="86" t="s">
        <v>2571</v>
      </c>
      <c r="E202" s="86" t="s">
        <v>2563</v>
      </c>
      <c r="F202" s="81"/>
      <c r="G202" s="86">
        <v>1.1952499999999999</v>
      </c>
      <c r="H202" s="86">
        <v>-0.30613800000000002</v>
      </c>
      <c r="I202" s="86">
        <v>0.110973</v>
      </c>
      <c r="J202" s="81"/>
      <c r="K202" s="81"/>
      <c r="L202" s="81"/>
      <c r="M202" s="81"/>
      <c r="N202" s="81"/>
      <c r="O202" s="81"/>
      <c r="P202" s="81"/>
      <c r="Q202" s="86">
        <v>0.75</v>
      </c>
      <c r="R202" s="86">
        <v>1.25</v>
      </c>
      <c r="S202" s="81"/>
      <c r="T202" s="81"/>
      <c r="U202" s="86"/>
      <c r="V202" s="86"/>
      <c r="W202" s="86" t="s">
        <v>2819</v>
      </c>
    </row>
    <row r="203" spans="1:23" ht="15.75" customHeight="1" x14ac:dyDescent="0.25">
      <c r="A203" s="86" t="s">
        <v>2820</v>
      </c>
      <c r="B203" s="81" t="s">
        <v>2562</v>
      </c>
      <c r="C203" s="81" t="s">
        <v>2549</v>
      </c>
      <c r="D203" s="81" t="s">
        <v>2571</v>
      </c>
      <c r="E203" s="81" t="s">
        <v>2681</v>
      </c>
      <c r="F203" s="81" t="s">
        <v>2568</v>
      </c>
      <c r="G203" s="86">
        <v>-0.536161</v>
      </c>
      <c r="H203" s="86">
        <v>0.105138</v>
      </c>
      <c r="I203" s="86">
        <v>-1.7265900000000001E-3</v>
      </c>
      <c r="J203" s="86">
        <v>1.49848E-2</v>
      </c>
      <c r="K203" s="86">
        <v>6.5994800000000005E-4</v>
      </c>
      <c r="L203" s="86">
        <v>-1.7385E-3</v>
      </c>
      <c r="M203" s="81"/>
      <c r="N203" s="81"/>
      <c r="O203" s="81"/>
      <c r="P203" s="81"/>
      <c r="Q203" s="86">
        <v>16.555599999999998</v>
      </c>
      <c r="R203" s="86">
        <v>22.1111</v>
      </c>
      <c r="S203" s="86">
        <v>23.777799999999999</v>
      </c>
      <c r="T203" s="86">
        <v>47.66</v>
      </c>
      <c r="U203" s="86"/>
      <c r="V203" s="86"/>
      <c r="W203" s="86" t="s">
        <v>2821</v>
      </c>
    </row>
    <row r="204" spans="1:23" ht="15.75" customHeight="1" x14ac:dyDescent="0.25">
      <c r="A204" s="86" t="s">
        <v>2822</v>
      </c>
      <c r="B204" s="81" t="s">
        <v>2823</v>
      </c>
      <c r="C204" s="81" t="s">
        <v>2544</v>
      </c>
      <c r="D204" s="81" t="s">
        <v>2587</v>
      </c>
      <c r="E204" s="81" t="s">
        <v>2550</v>
      </c>
      <c r="F204" s="81"/>
      <c r="G204" s="86">
        <v>0.72770000000000001</v>
      </c>
      <c r="H204" s="86">
        <v>1.0667</v>
      </c>
      <c r="I204" s="86">
        <v>-1.5174000000000001</v>
      </c>
      <c r="J204" s="86">
        <v>0.72819999999999996</v>
      </c>
      <c r="K204" s="81"/>
      <c r="L204" s="81"/>
      <c r="M204" s="81"/>
      <c r="N204" s="81"/>
      <c r="O204" s="81"/>
      <c r="P204" s="81"/>
      <c r="Q204" s="86">
        <v>0</v>
      </c>
      <c r="R204" s="86">
        <v>1</v>
      </c>
      <c r="S204" s="86"/>
      <c r="T204" s="86"/>
      <c r="U204" s="81"/>
      <c r="V204" s="81"/>
      <c r="W204" s="86" t="s">
        <v>2593</v>
      </c>
    </row>
    <row r="205" spans="1:23" ht="15.75" customHeight="1" x14ac:dyDescent="0.25">
      <c r="A205" s="83" t="s">
        <v>2824</v>
      </c>
      <c r="B205" s="83" t="s">
        <v>2825</v>
      </c>
      <c r="C205" s="83" t="s">
        <v>2555</v>
      </c>
      <c r="D205" s="83" t="s">
        <v>2587</v>
      </c>
      <c r="E205" s="83" t="s">
        <v>2556</v>
      </c>
      <c r="F205" s="83"/>
      <c r="G205" s="85">
        <v>1.8599999999999998E-2</v>
      </c>
      <c r="H205" s="85">
        <v>1.0900000000000001</v>
      </c>
      <c r="I205" s="85">
        <v>-0.113</v>
      </c>
      <c r="J205" s="83"/>
      <c r="K205" s="83"/>
      <c r="L205" s="83"/>
      <c r="M205" s="83"/>
      <c r="N205" s="83"/>
      <c r="O205" s="83"/>
      <c r="P205" s="83"/>
      <c r="Q205" s="85">
        <v>0</v>
      </c>
      <c r="R205" s="85">
        <v>1.05</v>
      </c>
      <c r="S205" s="83"/>
      <c r="T205" s="83"/>
      <c r="U205" s="83"/>
      <c r="V205" s="83"/>
      <c r="W205" s="83" t="s">
        <v>2546</v>
      </c>
    </row>
    <row r="206" spans="1:23" ht="15.75" customHeight="1" x14ac:dyDescent="0.25">
      <c r="A206" s="83" t="s">
        <v>2826</v>
      </c>
      <c r="B206" s="83" t="s">
        <v>2827</v>
      </c>
      <c r="C206" s="83" t="s">
        <v>2549</v>
      </c>
      <c r="D206" s="83" t="s">
        <v>2550</v>
      </c>
      <c r="E206" s="83" t="s">
        <v>2551</v>
      </c>
      <c r="F206" s="83" t="s">
        <v>2552</v>
      </c>
      <c r="G206" s="85">
        <v>0.36207299999999998</v>
      </c>
      <c r="H206" s="85">
        <v>1.3860000000000001E-4</v>
      </c>
      <c r="I206" s="85">
        <v>1.4580000000000001E-3</v>
      </c>
      <c r="J206" s="85">
        <v>7.3387800000000003E-2</v>
      </c>
      <c r="K206" s="85">
        <v>-2.0606399999999999E-3</v>
      </c>
      <c r="L206" s="84">
        <v>1.01E-3</v>
      </c>
      <c r="M206" s="83"/>
      <c r="N206" s="83"/>
      <c r="O206" s="83"/>
      <c r="P206" s="83"/>
      <c r="Q206" s="85">
        <v>4.4444400000000002</v>
      </c>
      <c r="R206" s="85">
        <v>18.33333</v>
      </c>
      <c r="S206" s="85">
        <v>12.77778</v>
      </c>
      <c r="T206" s="85">
        <v>46.111109999999996</v>
      </c>
      <c r="U206" s="83"/>
      <c r="V206" s="83"/>
      <c r="W206" s="83" t="s">
        <v>2546</v>
      </c>
    </row>
    <row r="207" spans="1:23" ht="15.75" customHeight="1" x14ac:dyDescent="0.25">
      <c r="A207" s="83" t="s">
        <v>2828</v>
      </c>
      <c r="B207" s="83" t="s">
        <v>2827</v>
      </c>
      <c r="C207" s="83" t="s">
        <v>2555</v>
      </c>
      <c r="D207" s="83" t="s">
        <v>2550</v>
      </c>
      <c r="E207" s="83" t="s">
        <v>2829</v>
      </c>
      <c r="F207" s="83"/>
      <c r="G207" s="85">
        <v>0.86359900000000001</v>
      </c>
      <c r="H207" s="85">
        <v>-1.3049534599999999</v>
      </c>
      <c r="I207" s="85">
        <v>0.44135284000000002</v>
      </c>
      <c r="J207" s="83"/>
      <c r="K207" s="83"/>
      <c r="L207" s="83"/>
      <c r="M207" s="83"/>
      <c r="N207" s="83"/>
      <c r="O207" s="83"/>
      <c r="P207" s="83"/>
      <c r="Q207" s="83"/>
      <c r="R207" s="83"/>
      <c r="S207" s="83"/>
      <c r="T207" s="83"/>
      <c r="U207" s="83"/>
      <c r="V207" s="83"/>
      <c r="W207" s="83" t="s">
        <v>2546</v>
      </c>
    </row>
    <row r="208" spans="1:23" ht="15.75" customHeight="1" x14ac:dyDescent="0.25">
      <c r="A208" s="83" t="s">
        <v>2830</v>
      </c>
      <c r="B208" s="83" t="s">
        <v>2827</v>
      </c>
      <c r="C208" s="83" t="s">
        <v>2549</v>
      </c>
      <c r="D208" s="83"/>
      <c r="E208" s="83" t="s">
        <v>2551</v>
      </c>
      <c r="F208" s="83" t="s">
        <v>2552</v>
      </c>
      <c r="G208" s="85">
        <v>0.96182051000000002</v>
      </c>
      <c r="H208" s="85">
        <v>-5.0710499999999999E-2</v>
      </c>
      <c r="I208" s="85">
        <v>3.1554679999999998E-3</v>
      </c>
      <c r="J208" s="85">
        <v>5.7328379999999996E-3</v>
      </c>
      <c r="K208" s="84">
        <v>3.4900000000000003E-4</v>
      </c>
      <c r="L208" s="85">
        <v>-1.18516E-3</v>
      </c>
      <c r="M208" s="83"/>
      <c r="N208" s="83"/>
      <c r="O208" s="83"/>
      <c r="P208" s="83"/>
      <c r="Q208" s="85">
        <v>4.4444400000000002</v>
      </c>
      <c r="R208" s="85">
        <v>18.33333</v>
      </c>
      <c r="S208" s="85">
        <v>12.77778</v>
      </c>
      <c r="T208" s="85">
        <v>46.111109999999996</v>
      </c>
      <c r="U208" s="83"/>
      <c r="V208" s="83"/>
      <c r="W208" s="83" t="s">
        <v>2546</v>
      </c>
    </row>
    <row r="209" spans="1:23" ht="15.75" customHeight="1" x14ac:dyDescent="0.25">
      <c r="A209" s="83" t="s">
        <v>2831</v>
      </c>
      <c r="B209" s="83" t="s">
        <v>2827</v>
      </c>
      <c r="C209" s="83" t="s">
        <v>2544</v>
      </c>
      <c r="D209" s="83"/>
      <c r="E209" s="83" t="s">
        <v>2832</v>
      </c>
      <c r="F209" s="83"/>
      <c r="G209" s="85">
        <v>0.85427335999999998</v>
      </c>
      <c r="H209" s="85">
        <v>2.9975039999999998E-3</v>
      </c>
      <c r="I209" s="84">
        <v>4.2599999999999999E-5</v>
      </c>
      <c r="J209" s="85">
        <v>0</v>
      </c>
      <c r="K209" s="83"/>
      <c r="L209" s="83"/>
      <c r="M209" s="83"/>
      <c r="N209" s="83"/>
      <c r="O209" s="83"/>
      <c r="P209" s="83"/>
      <c r="Q209" s="85">
        <v>100</v>
      </c>
      <c r="R209" s="85">
        <v>300</v>
      </c>
      <c r="S209" s="83"/>
      <c r="T209" s="83"/>
      <c r="U209" s="83"/>
      <c r="V209" s="83"/>
      <c r="W209" s="83" t="s">
        <v>2546</v>
      </c>
    </row>
    <row r="210" spans="1:23" ht="15.75" customHeight="1" x14ac:dyDescent="0.25">
      <c r="A210" s="83" t="s">
        <v>2833</v>
      </c>
      <c r="B210" s="83" t="s">
        <v>2827</v>
      </c>
      <c r="C210" s="83" t="s">
        <v>2544</v>
      </c>
      <c r="D210" s="83"/>
      <c r="E210" s="83" t="s">
        <v>2832</v>
      </c>
      <c r="F210" s="83"/>
      <c r="G210" s="85">
        <v>0.59840000000000004</v>
      </c>
      <c r="H210" s="85">
        <v>-2.3400000000000001E-3</v>
      </c>
      <c r="I210" s="85">
        <v>0</v>
      </c>
      <c r="J210" s="85">
        <v>0</v>
      </c>
      <c r="K210" s="83"/>
      <c r="L210" s="83"/>
      <c r="M210" s="83"/>
      <c r="N210" s="83"/>
      <c r="O210" s="83"/>
      <c r="P210" s="83"/>
      <c r="Q210" s="85">
        <v>100</v>
      </c>
      <c r="R210" s="85">
        <v>300</v>
      </c>
      <c r="S210" s="83"/>
      <c r="T210" s="83"/>
      <c r="U210" s="83"/>
      <c r="V210" s="83"/>
      <c r="W210" s="83" t="s">
        <v>2546</v>
      </c>
    </row>
    <row r="211" spans="1:23" ht="15.75" customHeight="1" x14ac:dyDescent="0.25">
      <c r="A211" s="83" t="s">
        <v>2834</v>
      </c>
      <c r="B211" s="83" t="s">
        <v>2835</v>
      </c>
      <c r="C211" s="83" t="s">
        <v>2674</v>
      </c>
      <c r="D211" s="83" t="s">
        <v>2550</v>
      </c>
      <c r="E211" s="83" t="s">
        <v>2556</v>
      </c>
      <c r="F211" s="83"/>
      <c r="G211" s="85">
        <v>1.24</v>
      </c>
      <c r="H211" s="85">
        <v>-4.1000000000000003E-3</v>
      </c>
      <c r="I211" s="83"/>
      <c r="J211" s="83"/>
      <c r="K211" s="83"/>
      <c r="L211" s="83"/>
      <c r="M211" s="83"/>
      <c r="N211" s="83"/>
      <c r="O211" s="83"/>
      <c r="P211" s="83"/>
      <c r="Q211" s="83"/>
      <c r="R211" s="83"/>
      <c r="S211" s="83"/>
      <c r="T211" s="83"/>
      <c r="U211" s="83"/>
      <c r="V211" s="83"/>
      <c r="W211" s="83" t="s">
        <v>2546</v>
      </c>
    </row>
    <row r="212" spans="1:23" ht="15.75" customHeight="1" x14ac:dyDescent="0.25">
      <c r="A212" s="83" t="s">
        <v>2836</v>
      </c>
      <c r="B212" s="83" t="s">
        <v>2835</v>
      </c>
      <c r="C212" s="83" t="s">
        <v>2555</v>
      </c>
      <c r="D212" s="83"/>
      <c r="E212" s="83" t="s">
        <v>2556</v>
      </c>
      <c r="F212" s="83"/>
      <c r="G212" s="85">
        <v>0.295626</v>
      </c>
      <c r="H212" s="85">
        <v>0.4930194</v>
      </c>
      <c r="I212" s="85">
        <v>0.21135480000000001</v>
      </c>
      <c r="J212" s="83"/>
      <c r="K212" s="83"/>
      <c r="L212" s="83"/>
      <c r="M212" s="83"/>
      <c r="N212" s="83"/>
      <c r="O212" s="83"/>
      <c r="P212" s="83"/>
      <c r="Q212" s="85">
        <v>0</v>
      </c>
      <c r="R212" s="85">
        <v>1.05</v>
      </c>
      <c r="S212" s="83"/>
      <c r="T212" s="83"/>
      <c r="U212" s="83"/>
      <c r="V212" s="83"/>
      <c r="W212" s="83" t="s">
        <v>2546</v>
      </c>
    </row>
    <row r="213" spans="1:23" ht="15.75" customHeight="1" x14ac:dyDescent="0.25">
      <c r="A213" s="83" t="s">
        <v>2837</v>
      </c>
      <c r="B213" s="83" t="s">
        <v>2835</v>
      </c>
      <c r="C213" s="83" t="s">
        <v>2555</v>
      </c>
      <c r="D213" s="83"/>
      <c r="E213" s="83" t="s">
        <v>2556</v>
      </c>
      <c r="F213" s="83"/>
      <c r="G213" s="85">
        <v>0.44297900000000001</v>
      </c>
      <c r="H213" s="85">
        <v>0.39739999999999998</v>
      </c>
      <c r="I213" s="85">
        <v>0.15696209999999999</v>
      </c>
      <c r="J213" s="83"/>
      <c r="K213" s="83"/>
      <c r="L213" s="83"/>
      <c r="M213" s="83"/>
      <c r="N213" s="83"/>
      <c r="O213" s="83"/>
      <c r="P213" s="83"/>
      <c r="Q213" s="85">
        <v>0</v>
      </c>
      <c r="R213" s="85">
        <v>1.05</v>
      </c>
      <c r="S213" s="83"/>
      <c r="T213" s="83"/>
      <c r="U213" s="83"/>
      <c r="V213" s="83"/>
      <c r="W213" s="83" t="s">
        <v>2546</v>
      </c>
    </row>
    <row r="214" spans="1:23" ht="15.75" customHeight="1" x14ac:dyDescent="0.25">
      <c r="A214" s="83" t="s">
        <v>2838</v>
      </c>
      <c r="B214" s="83" t="s">
        <v>2839</v>
      </c>
      <c r="C214" s="83" t="s">
        <v>2555</v>
      </c>
      <c r="D214" s="83" t="s">
        <v>2550</v>
      </c>
      <c r="E214" s="83" t="s">
        <v>2663</v>
      </c>
      <c r="F214" s="83"/>
      <c r="G214" s="85">
        <v>-0.254</v>
      </c>
      <c r="H214" s="85">
        <v>1.22</v>
      </c>
      <c r="I214" s="85">
        <v>3.5999999999999997E-2</v>
      </c>
      <c r="J214" s="83"/>
      <c r="K214" s="83"/>
      <c r="L214" s="83"/>
      <c r="M214" s="83"/>
      <c r="N214" s="83"/>
      <c r="O214" s="83"/>
      <c r="P214" s="83"/>
      <c r="Q214" s="85">
        <v>0</v>
      </c>
      <c r="R214" s="85">
        <v>1.05</v>
      </c>
      <c r="S214" s="83"/>
      <c r="T214" s="83"/>
      <c r="U214" s="83"/>
      <c r="V214" s="83"/>
      <c r="W214" s="83" t="s">
        <v>2546</v>
      </c>
    </row>
    <row r="215" spans="1:23" ht="15.75" customHeight="1" x14ac:dyDescent="0.25">
      <c r="A215" s="83" t="s">
        <v>2840</v>
      </c>
      <c r="B215" s="83" t="s">
        <v>2839</v>
      </c>
      <c r="C215" s="83" t="s">
        <v>2549</v>
      </c>
      <c r="D215" s="83" t="s">
        <v>2550</v>
      </c>
      <c r="E215" s="83" t="s">
        <v>2665</v>
      </c>
      <c r="F215" s="83" t="s">
        <v>2759</v>
      </c>
      <c r="G215" s="85">
        <v>0.85028351999999996</v>
      </c>
      <c r="H215" s="85">
        <v>1.4256792000000001E-2</v>
      </c>
      <c r="I215" s="84">
        <v>1.84E-4</v>
      </c>
      <c r="J215" s="85">
        <v>-1.4791716E-2</v>
      </c>
      <c r="K215" s="84">
        <v>-5.48E-6</v>
      </c>
      <c r="L215" s="84">
        <v>4.8700000000000002E-4</v>
      </c>
      <c r="M215" s="83"/>
      <c r="N215" s="83"/>
      <c r="O215" s="83"/>
      <c r="P215" s="83"/>
      <c r="Q215" s="85">
        <v>12.77778</v>
      </c>
      <c r="R215" s="85">
        <v>29.44444</v>
      </c>
      <c r="S215" s="85">
        <v>12.77778</v>
      </c>
      <c r="T215" s="85">
        <v>46.111109999999996</v>
      </c>
      <c r="U215" s="83"/>
      <c r="V215" s="83"/>
      <c r="W215" s="83" t="s">
        <v>2546</v>
      </c>
    </row>
    <row r="216" spans="1:23" ht="15.75" customHeight="1" x14ac:dyDescent="0.25">
      <c r="A216" s="83" t="s">
        <v>2841</v>
      </c>
      <c r="B216" s="83" t="s">
        <v>2839</v>
      </c>
      <c r="C216" s="83" t="s">
        <v>2674</v>
      </c>
      <c r="D216" s="83" t="s">
        <v>2550</v>
      </c>
      <c r="E216" s="83" t="s">
        <v>2556</v>
      </c>
      <c r="F216" s="83"/>
      <c r="G216" s="85">
        <v>1</v>
      </c>
      <c r="H216" s="85">
        <v>0</v>
      </c>
      <c r="I216" s="83"/>
      <c r="J216" s="83"/>
      <c r="K216" s="83"/>
      <c r="L216" s="83"/>
      <c r="M216" s="83"/>
      <c r="N216" s="83"/>
      <c r="O216" s="83"/>
      <c r="P216" s="83"/>
      <c r="Q216" s="83"/>
      <c r="R216" s="83"/>
      <c r="S216" s="83"/>
      <c r="T216" s="83"/>
      <c r="U216" s="83"/>
      <c r="V216" s="83"/>
      <c r="W216" s="83" t="s">
        <v>2546</v>
      </c>
    </row>
    <row r="217" spans="1:23" ht="15.75" customHeight="1" x14ac:dyDescent="0.25">
      <c r="A217" s="83" t="s">
        <v>2842</v>
      </c>
      <c r="B217" s="83" t="s">
        <v>2839</v>
      </c>
      <c r="C217" s="83" t="s">
        <v>2721</v>
      </c>
      <c r="D217" s="83" t="s">
        <v>2550</v>
      </c>
      <c r="E217" s="83" t="s">
        <v>2665</v>
      </c>
      <c r="F217" s="83" t="s">
        <v>2597</v>
      </c>
      <c r="G217" s="85">
        <v>1.1688000000000001</v>
      </c>
      <c r="H217" s="85">
        <v>1.9259999999999999E-2</v>
      </c>
      <c r="I217" s="85">
        <v>-1.5389999999999999E-2</v>
      </c>
      <c r="J217" s="83"/>
      <c r="K217" s="83"/>
      <c r="L217" s="83"/>
      <c r="M217" s="83"/>
      <c r="N217" s="83"/>
      <c r="O217" s="83"/>
      <c r="P217" s="83"/>
      <c r="Q217" s="85">
        <v>12.77778</v>
      </c>
      <c r="R217" s="85">
        <v>29.44444</v>
      </c>
      <c r="S217" s="85">
        <v>12.77778</v>
      </c>
      <c r="T217" s="85">
        <v>46.111109999999996</v>
      </c>
      <c r="U217" s="83"/>
      <c r="V217" s="83"/>
      <c r="W217" s="83" t="s">
        <v>2546</v>
      </c>
    </row>
    <row r="218" spans="1:23" ht="15.75" customHeight="1" x14ac:dyDescent="0.25">
      <c r="A218" s="83" t="s">
        <v>2843</v>
      </c>
      <c r="B218" s="83" t="s">
        <v>2839</v>
      </c>
      <c r="C218" s="83" t="s">
        <v>2549</v>
      </c>
      <c r="D218" s="83" t="s">
        <v>2550</v>
      </c>
      <c r="E218" s="83" t="s">
        <v>2770</v>
      </c>
      <c r="F218" s="83" t="s">
        <v>2597</v>
      </c>
      <c r="G218" s="85">
        <v>-372.73599999999999</v>
      </c>
      <c r="H218" s="85">
        <v>-234.12965399999999</v>
      </c>
      <c r="I218" s="85">
        <v>-36.658004329999997</v>
      </c>
      <c r="J218" s="85">
        <v>0</v>
      </c>
      <c r="K218" s="85">
        <v>0</v>
      </c>
      <c r="L218" s="85">
        <v>0</v>
      </c>
      <c r="M218" s="83"/>
      <c r="N218" s="83"/>
      <c r="O218" s="83"/>
      <c r="P218" s="83"/>
      <c r="Q218" s="85">
        <v>0</v>
      </c>
      <c r="R218" s="85">
        <v>1.05</v>
      </c>
      <c r="S218" s="85">
        <v>12.77778</v>
      </c>
      <c r="T218" s="85">
        <v>46.111109999999996</v>
      </c>
      <c r="U218" s="83"/>
      <c r="V218" s="83"/>
      <c r="W218" s="83" t="s">
        <v>2546</v>
      </c>
    </row>
    <row r="219" spans="1:23" ht="15.75" customHeight="1" x14ac:dyDescent="0.25">
      <c r="A219" s="83" t="s">
        <v>2844</v>
      </c>
      <c r="B219" s="83" t="s">
        <v>2839</v>
      </c>
      <c r="C219" s="83" t="s">
        <v>2549</v>
      </c>
      <c r="D219" s="83"/>
      <c r="E219" s="83" t="s">
        <v>2556</v>
      </c>
      <c r="F219" s="83" t="s">
        <v>2597</v>
      </c>
      <c r="G219" s="85">
        <v>1</v>
      </c>
      <c r="H219" s="85">
        <v>0</v>
      </c>
      <c r="I219" s="85">
        <v>0</v>
      </c>
      <c r="J219" s="85">
        <v>0</v>
      </c>
      <c r="K219" s="85">
        <v>0</v>
      </c>
      <c r="L219" s="85">
        <v>0</v>
      </c>
      <c r="M219" s="83"/>
      <c r="N219" s="83"/>
      <c r="O219" s="83"/>
      <c r="P219" s="83"/>
      <c r="Q219" s="85">
        <v>0</v>
      </c>
      <c r="R219" s="85">
        <v>1.05</v>
      </c>
      <c r="S219" s="85">
        <v>12.77778</v>
      </c>
      <c r="T219" s="85">
        <v>46.111109999999996</v>
      </c>
      <c r="U219" s="83"/>
      <c r="V219" s="83"/>
      <c r="W219" s="83" t="s">
        <v>2546</v>
      </c>
    </row>
    <row r="220" spans="1:23" ht="15.75" customHeight="1" x14ac:dyDescent="0.25">
      <c r="A220" s="83" t="s">
        <v>2845</v>
      </c>
      <c r="B220" s="83" t="s">
        <v>2839</v>
      </c>
      <c r="C220" s="83" t="s">
        <v>2674</v>
      </c>
      <c r="D220" s="83" t="s">
        <v>2550</v>
      </c>
      <c r="E220" s="83" t="s">
        <v>2556</v>
      </c>
      <c r="F220" s="83"/>
      <c r="G220" s="85">
        <v>0.82</v>
      </c>
      <c r="H220" s="85">
        <v>0.18</v>
      </c>
      <c r="I220" s="83"/>
      <c r="J220" s="83"/>
      <c r="K220" s="83"/>
      <c r="L220" s="83"/>
      <c r="M220" s="83"/>
      <c r="N220" s="83"/>
      <c r="O220" s="83"/>
      <c r="P220" s="83"/>
      <c r="Q220" s="83"/>
      <c r="R220" s="83"/>
      <c r="S220" s="83"/>
      <c r="T220" s="83"/>
      <c r="U220" s="83"/>
      <c r="V220" s="83"/>
      <c r="W220" s="83" t="s">
        <v>2546</v>
      </c>
    </row>
    <row r="221" spans="1:23" ht="15.75" customHeight="1" x14ac:dyDescent="0.25">
      <c r="A221" s="83" t="s">
        <v>2846</v>
      </c>
      <c r="B221" s="83" t="s">
        <v>2839</v>
      </c>
      <c r="C221" s="83" t="s">
        <v>2549</v>
      </c>
      <c r="D221" s="83"/>
      <c r="E221" s="83" t="s">
        <v>2665</v>
      </c>
      <c r="F221" s="83" t="s">
        <v>2597</v>
      </c>
      <c r="G221" s="85">
        <v>1.1386752</v>
      </c>
      <c r="H221" s="85">
        <v>-4.9248E-2</v>
      </c>
      <c r="I221" s="84">
        <v>9.1399999999999999E-4</v>
      </c>
      <c r="J221" s="85">
        <v>2.1288959999999999E-2</v>
      </c>
      <c r="K221" s="84">
        <v>3.0600000000000001E-4</v>
      </c>
      <c r="L221" s="84">
        <v>-9.5299999999999996E-4</v>
      </c>
      <c r="M221" s="83"/>
      <c r="N221" s="83"/>
      <c r="O221" s="83"/>
      <c r="P221" s="83"/>
      <c r="Q221" s="85">
        <v>12.77778</v>
      </c>
      <c r="R221" s="85">
        <v>29.44444</v>
      </c>
      <c r="S221" s="85">
        <v>12.77778</v>
      </c>
      <c r="T221" s="85">
        <v>46.111109999999996</v>
      </c>
      <c r="U221" s="83"/>
      <c r="V221" s="83"/>
      <c r="W221" s="83" t="s">
        <v>2546</v>
      </c>
    </row>
    <row r="222" spans="1:23" ht="15.75" customHeight="1" x14ac:dyDescent="0.25">
      <c r="A222" s="83" t="s">
        <v>2847</v>
      </c>
      <c r="B222" s="83" t="s">
        <v>2839</v>
      </c>
      <c r="C222" s="83" t="s">
        <v>2549</v>
      </c>
      <c r="D222" s="83"/>
      <c r="E222" s="83" t="s">
        <v>2770</v>
      </c>
      <c r="F222" s="83" t="s">
        <v>2597</v>
      </c>
      <c r="G222" s="85">
        <v>-369.60597999999999</v>
      </c>
      <c r="H222" s="85">
        <v>-234.05325959999999</v>
      </c>
      <c r="I222" s="85">
        <v>-36.931571519999999</v>
      </c>
      <c r="J222" s="85">
        <v>0</v>
      </c>
      <c r="K222" s="85">
        <v>0</v>
      </c>
      <c r="L222" s="85">
        <v>0</v>
      </c>
      <c r="M222" s="83"/>
      <c r="N222" s="83"/>
      <c r="O222" s="83"/>
      <c r="P222" s="83"/>
      <c r="Q222" s="85">
        <v>0</v>
      </c>
      <c r="R222" s="85">
        <v>1.05</v>
      </c>
      <c r="S222" s="85">
        <v>12.77778</v>
      </c>
      <c r="T222" s="85">
        <v>46.111109999999996</v>
      </c>
      <c r="U222" s="83"/>
      <c r="V222" s="83"/>
      <c r="W222" s="83" t="s">
        <v>2546</v>
      </c>
    </row>
    <row r="223" spans="1:23" ht="15.75" customHeight="1" x14ac:dyDescent="0.25">
      <c r="A223" s="83" t="s">
        <v>2848</v>
      </c>
      <c r="B223" s="83" t="s">
        <v>2839</v>
      </c>
      <c r="C223" s="83" t="s">
        <v>2721</v>
      </c>
      <c r="D223" s="83" t="s">
        <v>2550</v>
      </c>
      <c r="E223" s="83" t="s">
        <v>2665</v>
      </c>
      <c r="F223" s="83" t="s">
        <v>2597</v>
      </c>
      <c r="G223" s="85">
        <v>1</v>
      </c>
      <c r="H223" s="85">
        <v>0</v>
      </c>
      <c r="I223" s="85">
        <v>0</v>
      </c>
      <c r="J223" s="83"/>
      <c r="K223" s="83"/>
      <c r="L223" s="83"/>
      <c r="M223" s="83"/>
      <c r="N223" s="83"/>
      <c r="O223" s="83"/>
      <c r="P223" s="83"/>
      <c r="Q223" s="83"/>
      <c r="R223" s="83"/>
      <c r="S223" s="83"/>
      <c r="T223" s="83"/>
      <c r="U223" s="83"/>
      <c r="V223" s="83"/>
      <c r="W223" s="83" t="s">
        <v>2546</v>
      </c>
    </row>
    <row r="224" spans="1:23" ht="15.75" customHeight="1" x14ac:dyDescent="0.25">
      <c r="A224" s="83" t="s">
        <v>2849</v>
      </c>
      <c r="B224" s="83" t="s">
        <v>2839</v>
      </c>
      <c r="C224" s="83" t="s">
        <v>2549</v>
      </c>
      <c r="D224" s="83" t="s">
        <v>2550</v>
      </c>
      <c r="E224" s="83" t="s">
        <v>2770</v>
      </c>
      <c r="F224" s="83" t="s">
        <v>2597</v>
      </c>
      <c r="G224" s="85">
        <v>1</v>
      </c>
      <c r="H224" s="85">
        <v>0</v>
      </c>
      <c r="I224" s="85">
        <v>0</v>
      </c>
      <c r="J224" s="85">
        <v>0</v>
      </c>
      <c r="K224" s="85">
        <v>0</v>
      </c>
      <c r="L224" s="85">
        <v>0</v>
      </c>
      <c r="M224" s="83"/>
      <c r="N224" s="83"/>
      <c r="O224" s="83"/>
      <c r="P224" s="83"/>
      <c r="Q224" s="85">
        <v>0</v>
      </c>
      <c r="R224" s="85">
        <v>1.05</v>
      </c>
      <c r="S224" s="85">
        <v>12.77778</v>
      </c>
      <c r="T224" s="85">
        <v>46.111109999999996</v>
      </c>
      <c r="U224" s="83"/>
      <c r="V224" s="83"/>
      <c r="W224" s="83" t="s">
        <v>2546</v>
      </c>
    </row>
    <row r="225" spans="1:23" ht="15.75" customHeight="1" x14ac:dyDescent="0.25">
      <c r="A225" s="83" t="s">
        <v>2850</v>
      </c>
      <c r="B225" s="83" t="s">
        <v>2839</v>
      </c>
      <c r="C225" s="83" t="s">
        <v>2721</v>
      </c>
      <c r="D225" s="83" t="s">
        <v>2550</v>
      </c>
      <c r="E225" s="83" t="s">
        <v>2722</v>
      </c>
      <c r="F225" s="83" t="s">
        <v>2723</v>
      </c>
      <c r="G225" s="85">
        <v>3.3300000000000003E-2</v>
      </c>
      <c r="H225" s="85">
        <v>0</v>
      </c>
      <c r="I225" s="85">
        <v>0</v>
      </c>
      <c r="J225" s="83"/>
      <c r="K225" s="83"/>
      <c r="L225" s="83"/>
      <c r="M225" s="83"/>
      <c r="N225" s="83"/>
      <c r="O225" s="83"/>
      <c r="P225" s="83"/>
      <c r="Q225" s="85">
        <v>-23.33333</v>
      </c>
      <c r="R225" s="85">
        <v>29.44444</v>
      </c>
      <c r="S225" s="85">
        <v>-23.33333</v>
      </c>
      <c r="T225" s="85">
        <v>29.44444</v>
      </c>
      <c r="U225" s="83"/>
      <c r="V225" s="83"/>
      <c r="W225" s="83" t="s">
        <v>2546</v>
      </c>
    </row>
    <row r="226" spans="1:23" ht="15.75" customHeight="1" x14ac:dyDescent="0.25">
      <c r="A226" s="83" t="s">
        <v>2851</v>
      </c>
      <c r="B226" s="83" t="s">
        <v>2839</v>
      </c>
      <c r="C226" s="83" t="s">
        <v>2549</v>
      </c>
      <c r="D226" s="83" t="s">
        <v>2550</v>
      </c>
      <c r="E226" s="83" t="s">
        <v>2759</v>
      </c>
      <c r="F226" s="83" t="s">
        <v>2597</v>
      </c>
      <c r="G226" s="85">
        <v>0.82916319999999999</v>
      </c>
      <c r="H226" s="85">
        <v>0</v>
      </c>
      <c r="I226" s="85">
        <v>0</v>
      </c>
      <c r="J226" s="85">
        <v>1.8171360000000001E-2</v>
      </c>
      <c r="K226" s="84">
        <v>2.81E-4</v>
      </c>
      <c r="L226" s="85">
        <v>0</v>
      </c>
      <c r="M226" s="83"/>
      <c r="N226" s="83"/>
      <c r="O226" s="83"/>
      <c r="P226" s="83"/>
      <c r="Q226" s="85">
        <v>7.2222200000000001</v>
      </c>
      <c r="R226" s="85">
        <v>29.44444</v>
      </c>
      <c r="S226" s="85">
        <v>-23.33333</v>
      </c>
      <c r="T226" s="85">
        <v>29.44444</v>
      </c>
      <c r="U226" s="83"/>
      <c r="V226" s="83"/>
      <c r="W226" s="83" t="s">
        <v>2546</v>
      </c>
    </row>
    <row r="227" spans="1:23" ht="15.75" customHeight="1" x14ac:dyDescent="0.25">
      <c r="A227" s="83" t="s">
        <v>2852</v>
      </c>
      <c r="B227" s="83" t="s">
        <v>2839</v>
      </c>
      <c r="C227" s="83" t="s">
        <v>2549</v>
      </c>
      <c r="D227" s="83" t="s">
        <v>2550</v>
      </c>
      <c r="E227" s="83" t="s">
        <v>2770</v>
      </c>
      <c r="F227" s="83" t="s">
        <v>2597</v>
      </c>
      <c r="G227" s="85">
        <v>157.86000000000001</v>
      </c>
      <c r="H227" s="85">
        <v>89.171331620000004</v>
      </c>
      <c r="I227" s="85">
        <v>12.584091040000001</v>
      </c>
      <c r="J227" s="85">
        <v>0</v>
      </c>
      <c r="K227" s="85">
        <v>0</v>
      </c>
      <c r="L227" s="85">
        <v>0</v>
      </c>
      <c r="M227" s="83"/>
      <c r="N227" s="83"/>
      <c r="O227" s="83"/>
      <c r="P227" s="83"/>
      <c r="Q227" s="85">
        <v>0</v>
      </c>
      <c r="R227" s="85">
        <v>1.05</v>
      </c>
      <c r="S227" s="85">
        <v>-23.33333</v>
      </c>
      <c r="T227" s="85">
        <v>29.44444</v>
      </c>
      <c r="U227" s="83"/>
      <c r="V227" s="83"/>
      <c r="W227" s="83" t="s">
        <v>2546</v>
      </c>
    </row>
    <row r="228" spans="1:23" ht="15.75" customHeight="1" x14ac:dyDescent="0.25">
      <c r="A228" s="83" t="s">
        <v>2853</v>
      </c>
      <c r="B228" s="83" t="s">
        <v>2839</v>
      </c>
      <c r="C228" s="83" t="s">
        <v>2549</v>
      </c>
      <c r="D228" s="83"/>
      <c r="E228" s="83" t="s">
        <v>2556</v>
      </c>
      <c r="F228" s="83" t="s">
        <v>2597</v>
      </c>
      <c r="G228" s="85">
        <v>1</v>
      </c>
      <c r="H228" s="85">
        <v>0</v>
      </c>
      <c r="I228" s="85">
        <v>0</v>
      </c>
      <c r="J228" s="85">
        <v>0</v>
      </c>
      <c r="K228" s="85">
        <v>0</v>
      </c>
      <c r="L228" s="85">
        <v>0</v>
      </c>
      <c r="M228" s="83"/>
      <c r="N228" s="83"/>
      <c r="O228" s="83"/>
      <c r="P228" s="83"/>
      <c r="Q228" s="85">
        <v>0</v>
      </c>
      <c r="R228" s="85">
        <v>1.05</v>
      </c>
      <c r="S228" s="85">
        <v>-23.33333</v>
      </c>
      <c r="T228" s="85">
        <v>29.44444</v>
      </c>
      <c r="U228" s="83"/>
      <c r="V228" s="83"/>
      <c r="W228" s="83" t="s">
        <v>2546</v>
      </c>
    </row>
    <row r="229" spans="1:23" ht="15.75" customHeight="1" x14ac:dyDescent="0.25">
      <c r="A229" s="83" t="s">
        <v>2854</v>
      </c>
      <c r="B229" s="83" t="s">
        <v>2839</v>
      </c>
      <c r="C229" s="83" t="s">
        <v>2674</v>
      </c>
      <c r="D229" s="83" t="s">
        <v>2550</v>
      </c>
      <c r="E229" s="83" t="s">
        <v>2556</v>
      </c>
      <c r="F229" s="83"/>
      <c r="G229" s="85">
        <v>0.82</v>
      </c>
      <c r="H229" s="85">
        <v>0.18</v>
      </c>
      <c r="I229" s="83"/>
      <c r="J229" s="83"/>
      <c r="K229" s="83"/>
      <c r="L229" s="83"/>
      <c r="M229" s="83"/>
      <c r="N229" s="83"/>
      <c r="O229" s="83"/>
      <c r="P229" s="83"/>
      <c r="Q229" s="83"/>
      <c r="R229" s="83"/>
      <c r="S229" s="83"/>
      <c r="T229" s="83"/>
      <c r="U229" s="83"/>
      <c r="V229" s="83"/>
      <c r="W229" s="83" t="s">
        <v>2546</v>
      </c>
    </row>
    <row r="230" spans="1:23" ht="15.75" customHeight="1" x14ac:dyDescent="0.25">
      <c r="A230" s="83" t="s">
        <v>2855</v>
      </c>
      <c r="B230" s="83" t="s">
        <v>2839</v>
      </c>
      <c r="C230" s="83" t="s">
        <v>2549</v>
      </c>
      <c r="D230" s="83"/>
      <c r="E230" s="83" t="s">
        <v>2759</v>
      </c>
      <c r="F230" s="83" t="s">
        <v>2597</v>
      </c>
      <c r="G230" s="85">
        <v>1.14897728</v>
      </c>
      <c r="H230" s="85">
        <v>0</v>
      </c>
      <c r="I230" s="85">
        <v>0</v>
      </c>
      <c r="J230" s="85">
        <v>-1.7395055999999999E-2</v>
      </c>
      <c r="K230" s="84">
        <v>-2.5999999999999998E-5</v>
      </c>
      <c r="L230" s="85">
        <v>0</v>
      </c>
      <c r="M230" s="83"/>
      <c r="N230" s="83"/>
      <c r="O230" s="83"/>
      <c r="P230" s="83"/>
      <c r="Q230" s="85">
        <v>7.2222200000000001</v>
      </c>
      <c r="R230" s="85">
        <v>29.44444</v>
      </c>
      <c r="S230" s="85">
        <v>-23.33333</v>
      </c>
      <c r="T230" s="85">
        <v>29.44444</v>
      </c>
      <c r="U230" s="83"/>
      <c r="V230" s="83"/>
      <c r="W230" s="83" t="s">
        <v>2546</v>
      </c>
    </row>
    <row r="231" spans="1:23" ht="15.75" customHeight="1" x14ac:dyDescent="0.25">
      <c r="A231" s="83" t="s">
        <v>2856</v>
      </c>
      <c r="B231" s="83" t="s">
        <v>2839</v>
      </c>
      <c r="C231" s="83" t="s">
        <v>2549</v>
      </c>
      <c r="D231" s="83"/>
      <c r="E231" s="83" t="s">
        <v>2770</v>
      </c>
      <c r="F231" s="83" t="s">
        <v>2597</v>
      </c>
      <c r="G231" s="85">
        <v>194.03700000000001</v>
      </c>
      <c r="H231" s="85">
        <v>109.788263</v>
      </c>
      <c r="I231" s="85">
        <v>15.50214113</v>
      </c>
      <c r="J231" s="85">
        <v>0</v>
      </c>
      <c r="K231" s="85">
        <v>0</v>
      </c>
      <c r="L231" s="85">
        <v>0</v>
      </c>
      <c r="M231" s="83"/>
      <c r="N231" s="83"/>
      <c r="O231" s="83"/>
      <c r="P231" s="83"/>
      <c r="Q231" s="85">
        <v>0</v>
      </c>
      <c r="R231" s="85">
        <v>1.05</v>
      </c>
      <c r="S231" s="85">
        <v>-23.33333</v>
      </c>
      <c r="T231" s="85">
        <v>29.44444</v>
      </c>
      <c r="U231" s="83"/>
      <c r="V231" s="83"/>
      <c r="W231" s="83" t="s">
        <v>2546</v>
      </c>
    </row>
    <row r="232" spans="1:23" ht="15.75" customHeight="1" x14ac:dyDescent="0.25">
      <c r="A232" s="83" t="s">
        <v>2857</v>
      </c>
      <c r="B232" s="83" t="s">
        <v>2839</v>
      </c>
      <c r="C232" s="83" t="s">
        <v>2721</v>
      </c>
      <c r="D232" s="83" t="s">
        <v>2550</v>
      </c>
      <c r="E232" s="83" t="s">
        <v>2759</v>
      </c>
      <c r="F232" s="83" t="s">
        <v>2597</v>
      </c>
      <c r="G232" s="85">
        <v>1</v>
      </c>
      <c r="H232" s="85">
        <v>0</v>
      </c>
      <c r="I232" s="85">
        <v>0</v>
      </c>
      <c r="J232" s="83"/>
      <c r="K232" s="83"/>
      <c r="L232" s="83"/>
      <c r="M232" s="83"/>
      <c r="N232" s="83"/>
      <c r="O232" s="83"/>
      <c r="P232" s="83"/>
      <c r="Q232" s="85">
        <v>7.2222200000000001</v>
      </c>
      <c r="R232" s="85">
        <v>29.44444</v>
      </c>
      <c r="S232" s="85">
        <v>-23.33333</v>
      </c>
      <c r="T232" s="85">
        <v>29.44444</v>
      </c>
      <c r="U232" s="83"/>
      <c r="V232" s="83"/>
      <c r="W232" s="83" t="s">
        <v>2546</v>
      </c>
    </row>
    <row r="233" spans="1:23" ht="15.75" customHeight="1" x14ac:dyDescent="0.25">
      <c r="A233" s="83" t="s">
        <v>2858</v>
      </c>
      <c r="B233" s="83" t="s">
        <v>2839</v>
      </c>
      <c r="C233" s="83" t="s">
        <v>2549</v>
      </c>
      <c r="D233" s="83" t="s">
        <v>2550</v>
      </c>
      <c r="E233" s="83" t="s">
        <v>2770</v>
      </c>
      <c r="F233" s="83" t="s">
        <v>2597</v>
      </c>
      <c r="G233" s="85">
        <v>1</v>
      </c>
      <c r="H233" s="85">
        <v>0</v>
      </c>
      <c r="I233" s="85">
        <v>0</v>
      </c>
      <c r="J233" s="85">
        <v>0</v>
      </c>
      <c r="K233" s="85">
        <v>0</v>
      </c>
      <c r="L233" s="85">
        <v>0</v>
      </c>
      <c r="M233" s="83"/>
      <c r="N233" s="83"/>
      <c r="O233" s="83"/>
      <c r="P233" s="83"/>
      <c r="Q233" s="85">
        <v>0</v>
      </c>
      <c r="R233" s="85">
        <v>1.05</v>
      </c>
      <c r="S233" s="85">
        <v>12.77778</v>
      </c>
      <c r="T233" s="85">
        <v>46.111109999999996</v>
      </c>
      <c r="U233" s="83"/>
      <c r="V233" s="83"/>
      <c r="W233" s="83" t="s">
        <v>2546</v>
      </c>
    </row>
    <row r="234" spans="1:23" ht="15.75" customHeight="1" x14ac:dyDescent="0.25">
      <c r="A234" s="83" t="s">
        <v>2859</v>
      </c>
      <c r="B234" s="83" t="s">
        <v>2839</v>
      </c>
      <c r="C234" s="83" t="s">
        <v>2549</v>
      </c>
      <c r="D234" s="83" t="s">
        <v>2550</v>
      </c>
      <c r="E234" s="83" t="s">
        <v>2665</v>
      </c>
      <c r="F234" s="83" t="s">
        <v>2597</v>
      </c>
      <c r="G234" s="85">
        <v>1.4963756800000001</v>
      </c>
      <c r="H234" s="85">
        <v>7.9056576000000003E-2</v>
      </c>
      <c r="I234" s="85">
        <v>-4.2119999999999996E-3</v>
      </c>
      <c r="J234" s="85">
        <v>-3.0189311999999999E-2</v>
      </c>
      <c r="K234" s="84">
        <v>1.5699999999999999E-4</v>
      </c>
      <c r="L234" s="84">
        <v>6.2E-4</v>
      </c>
      <c r="M234" s="83"/>
      <c r="N234" s="83"/>
      <c r="O234" s="83"/>
      <c r="P234" s="83"/>
      <c r="Q234" s="85">
        <v>12.77778</v>
      </c>
      <c r="R234" s="85">
        <v>29.44444</v>
      </c>
      <c r="S234" s="85">
        <v>12.77778</v>
      </c>
      <c r="T234" s="85">
        <v>46.111109999999996</v>
      </c>
      <c r="U234" s="83"/>
      <c r="V234" s="83"/>
      <c r="W234" s="83" t="s">
        <v>2546</v>
      </c>
    </row>
    <row r="235" spans="1:23" ht="15.75" customHeight="1" x14ac:dyDescent="0.25">
      <c r="A235" s="86" t="s">
        <v>2422</v>
      </c>
      <c r="B235" s="81" t="s">
        <v>2669</v>
      </c>
      <c r="C235" s="81" t="s">
        <v>2544</v>
      </c>
      <c r="D235" s="81"/>
      <c r="E235" s="81"/>
      <c r="F235" s="81"/>
      <c r="G235" s="86">
        <v>0.34749999999999998</v>
      </c>
      <c r="H235" s="86">
        <v>2.9600000000000001E-2</v>
      </c>
      <c r="I235" s="86">
        <v>6.9999999999999999E-4</v>
      </c>
      <c r="J235" s="86">
        <v>3.0000000000000001E-5</v>
      </c>
      <c r="K235" s="81"/>
      <c r="L235" s="81"/>
      <c r="M235" s="81"/>
      <c r="N235" s="81"/>
      <c r="O235" s="81"/>
      <c r="P235" s="81"/>
      <c r="Q235" s="86">
        <v>-55</v>
      </c>
      <c r="R235" s="86">
        <v>55</v>
      </c>
      <c r="S235" s="86"/>
      <c r="T235" s="86"/>
      <c r="U235" s="81"/>
      <c r="V235" s="81"/>
      <c r="W235" s="86" t="s">
        <v>2670</v>
      </c>
    </row>
    <row r="236" spans="1:23" ht="15.75" customHeight="1" x14ac:dyDescent="0.25">
      <c r="A236" s="86" t="s">
        <v>2860</v>
      </c>
      <c r="B236" s="81" t="s">
        <v>2669</v>
      </c>
      <c r="C236" s="81" t="s">
        <v>2544</v>
      </c>
      <c r="D236" s="81"/>
      <c r="E236" s="81"/>
      <c r="F236" s="81"/>
      <c r="G236" s="86">
        <v>0.33789999999999998</v>
      </c>
      <c r="H236" s="86">
        <v>3.09E-2</v>
      </c>
      <c r="I236" s="86">
        <v>5.0000000000000001E-4</v>
      </c>
      <c r="J236" s="86">
        <v>4.0000000000000003E-5</v>
      </c>
      <c r="K236" s="81"/>
      <c r="L236" s="81"/>
      <c r="M236" s="81"/>
      <c r="N236" s="81"/>
      <c r="O236" s="81"/>
      <c r="P236" s="81"/>
      <c r="Q236" s="86">
        <v>-55</v>
      </c>
      <c r="R236" s="86">
        <v>55</v>
      </c>
      <c r="S236" s="86"/>
      <c r="T236" s="86"/>
      <c r="U236" s="81"/>
      <c r="V236" s="81"/>
      <c r="W236" s="86" t="s">
        <v>2670</v>
      </c>
    </row>
    <row r="237" spans="1:23" ht="15.75" customHeight="1" x14ac:dyDescent="0.25">
      <c r="A237" s="83" t="s">
        <v>2861</v>
      </c>
      <c r="B237" s="83" t="s">
        <v>2862</v>
      </c>
      <c r="C237" s="83" t="s">
        <v>2544</v>
      </c>
      <c r="D237" s="83" t="s">
        <v>2571</v>
      </c>
      <c r="E237" s="83" t="s">
        <v>2556</v>
      </c>
      <c r="F237" s="83"/>
      <c r="G237" s="84">
        <v>2.7300000000000001E-6</v>
      </c>
      <c r="H237" s="85">
        <v>1.0525899999999999</v>
      </c>
      <c r="I237" s="85">
        <v>-5.5208699999999999E-2</v>
      </c>
      <c r="J237" s="85">
        <v>2.6223599999999998E-3</v>
      </c>
      <c r="K237" s="83"/>
      <c r="L237" s="83"/>
      <c r="M237" s="83"/>
      <c r="N237" s="83"/>
      <c r="O237" s="83"/>
      <c r="P237" s="83"/>
      <c r="Q237" s="83"/>
      <c r="R237" s="83"/>
      <c r="S237" s="83"/>
      <c r="T237" s="83"/>
      <c r="U237" s="83"/>
      <c r="V237" s="83"/>
      <c r="W237" s="83" t="s">
        <v>2546</v>
      </c>
    </row>
    <row r="238" spans="1:23" ht="15.75" customHeight="1" x14ac:dyDescent="0.25">
      <c r="A238" s="83" t="s">
        <v>2863</v>
      </c>
      <c r="B238" s="83" t="s">
        <v>2864</v>
      </c>
      <c r="C238" s="83" t="s">
        <v>2544</v>
      </c>
      <c r="D238" s="83" t="s">
        <v>2550</v>
      </c>
      <c r="E238" s="83" t="s">
        <v>2663</v>
      </c>
      <c r="F238" s="83"/>
      <c r="G238" s="85">
        <v>-0.82799999999999996</v>
      </c>
      <c r="H238" s="85">
        <v>14.3</v>
      </c>
      <c r="I238" s="85">
        <v>-21.9</v>
      </c>
      <c r="J238" s="85">
        <v>9.4</v>
      </c>
      <c r="K238" s="83"/>
      <c r="L238" s="83"/>
      <c r="M238" s="83"/>
      <c r="N238" s="83"/>
      <c r="O238" s="83"/>
      <c r="P238" s="83"/>
      <c r="Q238" s="83"/>
      <c r="R238" s="83"/>
      <c r="S238" s="83"/>
      <c r="T238" s="83"/>
      <c r="U238" s="83"/>
      <c r="V238" s="83"/>
      <c r="W238" s="83" t="s">
        <v>2546</v>
      </c>
    </row>
    <row r="239" spans="1:23" ht="15.75" customHeight="1" x14ac:dyDescent="0.25">
      <c r="A239" s="83" t="s">
        <v>2865</v>
      </c>
      <c r="B239" s="83" t="s">
        <v>2864</v>
      </c>
      <c r="C239" s="83" t="s">
        <v>2721</v>
      </c>
      <c r="D239" s="83" t="s">
        <v>2550</v>
      </c>
      <c r="E239" s="83" t="s">
        <v>2665</v>
      </c>
      <c r="F239" s="83" t="s">
        <v>2666</v>
      </c>
      <c r="G239" s="85">
        <v>-0.2016</v>
      </c>
      <c r="H239" s="85">
        <v>2.9700000000000001E-2</v>
      </c>
      <c r="I239" s="85">
        <v>2.6460000000000001E-2</v>
      </c>
      <c r="J239" s="83"/>
      <c r="K239" s="83"/>
      <c r="L239" s="83"/>
      <c r="M239" s="83"/>
      <c r="N239" s="83"/>
      <c r="O239" s="83"/>
      <c r="P239" s="83"/>
      <c r="Q239" s="83"/>
      <c r="R239" s="83"/>
      <c r="S239" s="83"/>
      <c r="T239" s="83"/>
      <c r="U239" s="85">
        <v>0.34736499999999998</v>
      </c>
      <c r="V239" s="85">
        <v>1.6734100000000001</v>
      </c>
      <c r="W239" s="83" t="s">
        <v>2546</v>
      </c>
    </row>
    <row r="240" spans="1:23" ht="15.75" customHeight="1" x14ac:dyDescent="0.25">
      <c r="A240" s="83" t="s">
        <v>2866</v>
      </c>
      <c r="B240" s="83" t="s">
        <v>2864</v>
      </c>
      <c r="C240" s="83" t="s">
        <v>2549</v>
      </c>
      <c r="D240" s="83" t="s">
        <v>2550</v>
      </c>
      <c r="E240" s="83" t="s">
        <v>2665</v>
      </c>
      <c r="F240" s="83" t="s">
        <v>2666</v>
      </c>
      <c r="G240" s="85">
        <v>-5.5226559999999996</v>
      </c>
      <c r="H240" s="85">
        <v>0.73576799999999998</v>
      </c>
      <c r="I240" s="85">
        <v>-1.85004E-2</v>
      </c>
      <c r="J240" s="85">
        <v>0.14188319999999999</v>
      </c>
      <c r="K240" s="84">
        <v>9.4300000000000004E-4</v>
      </c>
      <c r="L240" s="85">
        <v>-1.0206E-2</v>
      </c>
      <c r="M240" s="83"/>
      <c r="N240" s="83"/>
      <c r="O240" s="83"/>
      <c r="P240" s="83"/>
      <c r="Q240" s="83"/>
      <c r="R240" s="83"/>
      <c r="S240" s="83"/>
      <c r="T240" s="83"/>
      <c r="U240" s="83"/>
      <c r="V240" s="83"/>
      <c r="W240" s="83" t="s">
        <v>2546</v>
      </c>
    </row>
    <row r="241" spans="1:23" ht="15.75" customHeight="1" x14ac:dyDescent="0.25">
      <c r="A241" s="83" t="s">
        <v>2867</v>
      </c>
      <c r="B241" s="83" t="s">
        <v>2864</v>
      </c>
      <c r="C241" s="83" t="s">
        <v>2721</v>
      </c>
      <c r="D241" s="83" t="s">
        <v>2550</v>
      </c>
      <c r="E241" s="83" t="s">
        <v>2665</v>
      </c>
      <c r="F241" s="83" t="s">
        <v>2666</v>
      </c>
      <c r="G241" s="85">
        <v>0.88114367999999998</v>
      </c>
      <c r="H241" s="85">
        <v>1.5264E-2</v>
      </c>
      <c r="I241" s="85">
        <v>-7.493418E-3</v>
      </c>
      <c r="J241" s="83"/>
      <c r="K241" s="83"/>
      <c r="L241" s="83"/>
      <c r="M241" s="83"/>
      <c r="N241" s="83"/>
      <c r="O241" s="83"/>
      <c r="P241" s="83"/>
      <c r="Q241" s="83"/>
      <c r="R241" s="83"/>
      <c r="S241" s="83"/>
      <c r="T241" s="83"/>
      <c r="U241" s="85">
        <v>0.80341099999999999</v>
      </c>
      <c r="V241" s="85">
        <v>1.1855500000000001</v>
      </c>
      <c r="W241" s="83" t="s">
        <v>2546</v>
      </c>
    </row>
    <row r="242" spans="1:23" ht="15.75" customHeight="1" x14ac:dyDescent="0.25">
      <c r="A242" s="83" t="s">
        <v>2868</v>
      </c>
      <c r="B242" s="83" t="s">
        <v>2864</v>
      </c>
      <c r="C242" s="83" t="s">
        <v>2721</v>
      </c>
      <c r="D242" s="83" t="s">
        <v>2571</v>
      </c>
      <c r="E242" s="83" t="s">
        <v>2665</v>
      </c>
      <c r="F242" s="83" t="s">
        <v>2666</v>
      </c>
      <c r="G242" s="85">
        <v>0.41112159999999998</v>
      </c>
      <c r="H242" s="85">
        <v>-3.96E-3</v>
      </c>
      <c r="I242" s="85">
        <v>3.0111840000000001E-2</v>
      </c>
      <c r="J242" s="83"/>
      <c r="K242" s="83"/>
      <c r="L242" s="83"/>
      <c r="M242" s="83"/>
      <c r="N242" s="83"/>
      <c r="O242" s="83"/>
      <c r="P242" s="83"/>
      <c r="Q242" s="83"/>
      <c r="R242" s="83"/>
      <c r="S242" s="83"/>
      <c r="T242" s="83"/>
      <c r="U242" s="85">
        <v>0.300674</v>
      </c>
      <c r="V242" s="85">
        <v>1.80627</v>
      </c>
      <c r="W242" s="83" t="s">
        <v>2546</v>
      </c>
    </row>
    <row r="243" spans="1:23" ht="15.75" customHeight="1" x14ac:dyDescent="0.25">
      <c r="A243" s="83" t="s">
        <v>2869</v>
      </c>
      <c r="B243" s="83" t="s">
        <v>2864</v>
      </c>
      <c r="C243" s="83" t="s">
        <v>2555</v>
      </c>
      <c r="D243" s="83" t="s">
        <v>2571</v>
      </c>
      <c r="E243" s="83" t="s">
        <v>2556</v>
      </c>
      <c r="F243" s="83"/>
      <c r="G243" s="85">
        <v>4.1399999999999999E-2</v>
      </c>
      <c r="H243" s="85">
        <v>0.32800000000000001</v>
      </c>
      <c r="I243" s="85">
        <v>0.57533699999999999</v>
      </c>
      <c r="J243" s="83"/>
      <c r="K243" s="83"/>
      <c r="L243" s="83"/>
      <c r="M243" s="83"/>
      <c r="N243" s="83"/>
      <c r="O243" s="83"/>
      <c r="P243" s="83"/>
      <c r="Q243" s="83"/>
      <c r="R243" s="83"/>
      <c r="S243" s="83"/>
      <c r="T243" s="83"/>
      <c r="U243" s="85">
        <v>0</v>
      </c>
      <c r="V243" s="85">
        <v>1</v>
      </c>
      <c r="W243" s="83" t="s">
        <v>2546</v>
      </c>
    </row>
    <row r="244" spans="1:23" ht="15.75" customHeight="1" x14ac:dyDescent="0.25">
      <c r="A244" s="83" t="s">
        <v>2870</v>
      </c>
      <c r="B244" s="83" t="s">
        <v>2864</v>
      </c>
      <c r="C244" s="83" t="s">
        <v>2544</v>
      </c>
      <c r="D244" s="83" t="s">
        <v>2571</v>
      </c>
      <c r="E244" s="83" t="s">
        <v>2556</v>
      </c>
      <c r="F244" s="83"/>
      <c r="G244" s="85">
        <v>9.8799999999999999E-3</v>
      </c>
      <c r="H244" s="85">
        <v>1.08</v>
      </c>
      <c r="I244" s="85">
        <v>-0.105</v>
      </c>
      <c r="J244" s="85">
        <v>1.5100000000000001E-2</v>
      </c>
      <c r="K244" s="83"/>
      <c r="L244" s="83"/>
      <c r="M244" s="83"/>
      <c r="N244" s="83"/>
      <c r="O244" s="83"/>
      <c r="P244" s="83"/>
      <c r="Q244" s="83"/>
      <c r="R244" s="83"/>
      <c r="S244" s="83"/>
      <c r="T244" s="83"/>
      <c r="U244" s="83"/>
      <c r="V244" s="83"/>
      <c r="W244" s="83" t="s">
        <v>2546</v>
      </c>
    </row>
    <row r="245" spans="1:23" ht="15.75" customHeight="1" x14ac:dyDescent="0.25">
      <c r="A245" s="83" t="s">
        <v>2871</v>
      </c>
      <c r="B245" s="83" t="s">
        <v>2864</v>
      </c>
      <c r="C245" s="83" t="s">
        <v>2721</v>
      </c>
      <c r="D245" s="83" t="s">
        <v>2550</v>
      </c>
      <c r="E245" s="83" t="s">
        <v>2759</v>
      </c>
      <c r="F245" s="83" t="s">
        <v>2666</v>
      </c>
      <c r="G245" s="85">
        <v>1.07264</v>
      </c>
      <c r="H245" s="85">
        <v>-3.5639999999999999E-3</v>
      </c>
      <c r="I245" s="85">
        <v>2.7E-2</v>
      </c>
      <c r="J245" s="83"/>
      <c r="K245" s="83"/>
      <c r="L245" s="83"/>
      <c r="M245" s="83"/>
      <c r="N245" s="83"/>
      <c r="O245" s="83"/>
      <c r="P245" s="83"/>
      <c r="Q245" s="83"/>
      <c r="R245" s="83"/>
      <c r="S245" s="83"/>
      <c r="T245" s="83"/>
      <c r="U245" s="85">
        <v>0.96628400000000003</v>
      </c>
      <c r="V245" s="85">
        <v>1.86368</v>
      </c>
      <c r="W245" s="83" t="s">
        <v>2546</v>
      </c>
    </row>
    <row r="246" spans="1:23" ht="15.75" customHeight="1" x14ac:dyDescent="0.25">
      <c r="A246" s="83" t="s">
        <v>2872</v>
      </c>
      <c r="B246" s="83" t="s">
        <v>2864</v>
      </c>
      <c r="C246" s="83" t="s">
        <v>2721</v>
      </c>
      <c r="D246" s="83" t="s">
        <v>2571</v>
      </c>
      <c r="E246" s="83" t="s">
        <v>2759</v>
      </c>
      <c r="F246" s="83" t="s">
        <v>2666</v>
      </c>
      <c r="G246" s="85">
        <v>0.59443999999999997</v>
      </c>
      <c r="H246" s="85">
        <v>1.908E-2</v>
      </c>
      <c r="I246" s="85">
        <v>-9.7739999999999997E-3</v>
      </c>
      <c r="J246" s="83"/>
      <c r="K246" s="83"/>
      <c r="L246" s="83"/>
      <c r="M246" s="83"/>
      <c r="N246" s="83"/>
      <c r="O246" s="83"/>
      <c r="P246" s="83"/>
      <c r="Q246" s="83"/>
      <c r="R246" s="83"/>
      <c r="S246" s="83"/>
      <c r="T246" s="83"/>
      <c r="U246" s="85">
        <v>0.68192200000000003</v>
      </c>
      <c r="V246" s="85">
        <v>1.10294</v>
      </c>
      <c r="W246" s="83" t="s">
        <v>2546</v>
      </c>
    </row>
    <row r="247" spans="1:23" ht="15.75" customHeight="1" x14ac:dyDescent="0.25">
      <c r="A247" s="86" t="s">
        <v>2873</v>
      </c>
      <c r="B247" s="81" t="s">
        <v>2586</v>
      </c>
      <c r="C247" s="81" t="s">
        <v>2544</v>
      </c>
      <c r="D247" s="81" t="s">
        <v>2587</v>
      </c>
      <c r="E247" s="81" t="s">
        <v>2550</v>
      </c>
      <c r="F247" s="81"/>
      <c r="G247" s="86">
        <v>0.62642832599999998</v>
      </c>
      <c r="H247" s="86">
        <v>0.64564358200000005</v>
      </c>
      <c r="I247" s="86">
        <v>-0.77720685</v>
      </c>
      <c r="J247" s="86">
        <v>0.31380670100000002</v>
      </c>
      <c r="K247" s="81"/>
      <c r="L247" s="81"/>
      <c r="M247" s="81"/>
      <c r="N247" s="81"/>
      <c r="O247" s="81"/>
      <c r="P247" s="81"/>
      <c r="Q247" s="86">
        <v>0.1</v>
      </c>
      <c r="R247" s="86">
        <v>1</v>
      </c>
      <c r="S247" s="86"/>
      <c r="T247" s="86"/>
      <c r="U247" s="81"/>
      <c r="V247" s="81"/>
      <c r="W247" s="86" t="s">
        <v>2874</v>
      </c>
    </row>
    <row r="248" spans="1:23" ht="15.75" customHeight="1" x14ac:dyDescent="0.25">
      <c r="A248" s="83" t="s">
        <v>2875</v>
      </c>
      <c r="B248" s="83" t="s">
        <v>2876</v>
      </c>
      <c r="C248" s="83" t="s">
        <v>2674</v>
      </c>
      <c r="D248" s="83" t="s">
        <v>2571</v>
      </c>
      <c r="E248" s="83" t="s">
        <v>2877</v>
      </c>
      <c r="F248" s="83"/>
      <c r="G248" s="85">
        <v>25.8</v>
      </c>
      <c r="H248" s="85">
        <v>7.6394372769999999</v>
      </c>
      <c r="I248" s="83"/>
      <c r="J248" s="83"/>
      <c r="K248" s="83"/>
      <c r="L248" s="83"/>
      <c r="M248" s="83"/>
      <c r="N248" s="83"/>
      <c r="O248" s="83"/>
      <c r="P248" s="83"/>
      <c r="Q248" s="83"/>
      <c r="R248" s="83"/>
      <c r="S248" s="83"/>
      <c r="T248" s="83"/>
      <c r="U248" s="83"/>
      <c r="V248" s="83"/>
      <c r="W248" s="83" t="s">
        <v>2546</v>
      </c>
    </row>
    <row r="249" spans="1:23" ht="15.75" customHeight="1" x14ac:dyDescent="0.25">
      <c r="A249" s="83" t="s">
        <v>2878</v>
      </c>
      <c r="B249" s="83" t="s">
        <v>2601</v>
      </c>
      <c r="C249" s="83" t="s">
        <v>2549</v>
      </c>
      <c r="D249" s="83" t="s">
        <v>2550</v>
      </c>
      <c r="E249" s="83" t="s">
        <v>2551</v>
      </c>
      <c r="F249" s="83" t="s">
        <v>2552</v>
      </c>
      <c r="G249" s="85">
        <v>0.25789600000000001</v>
      </c>
      <c r="H249" s="85">
        <v>3.8901600000000001E-2</v>
      </c>
      <c r="I249" s="84">
        <v>-2.1699999999999999E-4</v>
      </c>
      <c r="J249" s="85">
        <v>4.6868399999999998E-2</v>
      </c>
      <c r="K249" s="84">
        <v>-9.4300000000000004E-4</v>
      </c>
      <c r="L249" s="84">
        <v>-3.4299999999999999E-4</v>
      </c>
      <c r="M249" s="83"/>
      <c r="N249" s="83"/>
      <c r="O249" s="83"/>
      <c r="P249" s="83"/>
      <c r="Q249" s="85">
        <v>4.4444400000000002</v>
      </c>
      <c r="R249" s="85">
        <v>18.33333</v>
      </c>
      <c r="S249" s="85">
        <v>12.77778</v>
      </c>
      <c r="T249" s="85">
        <v>46.111109999999996</v>
      </c>
      <c r="U249" s="83"/>
      <c r="V249" s="83"/>
      <c r="W249" s="83" t="s">
        <v>2546</v>
      </c>
    </row>
    <row r="250" spans="1:23" ht="15.75" customHeight="1" x14ac:dyDescent="0.25">
      <c r="A250" s="83" t="s">
        <v>2879</v>
      </c>
      <c r="B250" s="83" t="s">
        <v>2601</v>
      </c>
      <c r="C250" s="83" t="s">
        <v>2549</v>
      </c>
      <c r="D250" s="83" t="s">
        <v>2571</v>
      </c>
      <c r="E250" s="83" t="s">
        <v>2551</v>
      </c>
      <c r="F250" s="83" t="s">
        <v>2552</v>
      </c>
      <c r="G250" s="85">
        <v>0.93388400000000005</v>
      </c>
      <c r="H250" s="85">
        <v>-5.8212E-2</v>
      </c>
      <c r="I250" s="85">
        <v>4.5003600000000001E-3</v>
      </c>
      <c r="J250" s="85">
        <v>2.4299999999999999E-3</v>
      </c>
      <c r="K250" s="84">
        <v>4.86E-4</v>
      </c>
      <c r="L250" s="85">
        <v>-1.2149999999999999E-3</v>
      </c>
      <c r="M250" s="83"/>
      <c r="N250" s="83"/>
      <c r="O250" s="83"/>
      <c r="P250" s="83"/>
      <c r="Q250" s="85">
        <v>4.4444400000000002</v>
      </c>
      <c r="R250" s="85">
        <v>18.33333</v>
      </c>
      <c r="S250" s="85">
        <v>12.77778</v>
      </c>
      <c r="T250" s="85">
        <v>46.111109999999996</v>
      </c>
      <c r="U250" s="83"/>
      <c r="V250" s="83"/>
      <c r="W250" s="83" t="s">
        <v>2546</v>
      </c>
    </row>
    <row r="251" spans="1:23" ht="15.75" customHeight="1" x14ac:dyDescent="0.25">
      <c r="A251" s="83" t="s">
        <v>2880</v>
      </c>
      <c r="B251" s="83" t="s">
        <v>2601</v>
      </c>
      <c r="C251" s="83" t="s">
        <v>2555</v>
      </c>
      <c r="D251" s="83" t="s">
        <v>2571</v>
      </c>
      <c r="E251" s="83" t="s">
        <v>2556</v>
      </c>
      <c r="F251" s="83"/>
      <c r="G251" s="85">
        <v>0.22290299999999999</v>
      </c>
      <c r="H251" s="85">
        <v>0.31338700000000003</v>
      </c>
      <c r="I251" s="85">
        <v>0.46371000000000001</v>
      </c>
      <c r="J251" s="85"/>
      <c r="K251" s="83"/>
      <c r="L251" s="83"/>
      <c r="M251" s="83"/>
      <c r="N251" s="83"/>
      <c r="O251" s="83"/>
      <c r="P251" s="83"/>
      <c r="Q251" s="85">
        <v>0</v>
      </c>
      <c r="R251" s="85">
        <v>0.105</v>
      </c>
      <c r="S251" s="83"/>
      <c r="T251" s="83"/>
      <c r="U251" s="83"/>
      <c r="V251" s="83"/>
      <c r="W251" s="83" t="s">
        <v>2546</v>
      </c>
    </row>
    <row r="252" spans="1:23" ht="15.75" customHeight="1" x14ac:dyDescent="0.25">
      <c r="A252" s="83" t="s">
        <v>2881</v>
      </c>
      <c r="B252" s="83" t="s">
        <v>2882</v>
      </c>
      <c r="C252" s="83" t="s">
        <v>2549</v>
      </c>
      <c r="D252" s="83" t="s">
        <v>2550</v>
      </c>
      <c r="E252" s="83" t="s">
        <v>2551</v>
      </c>
      <c r="F252" s="83" t="s">
        <v>2552</v>
      </c>
      <c r="G252" s="85">
        <v>0.50788299999999997</v>
      </c>
      <c r="H252" s="85">
        <v>0.14522760000000001</v>
      </c>
      <c r="I252" s="85">
        <v>-6.2564400000000003E-3</v>
      </c>
      <c r="J252" s="85">
        <v>-1.1178E-3</v>
      </c>
      <c r="K252" s="84">
        <v>-1.2999999999999999E-4</v>
      </c>
      <c r="L252" s="84">
        <v>-2.8200000000000002E-4</v>
      </c>
      <c r="M252" s="83"/>
      <c r="N252" s="83"/>
      <c r="O252" s="83"/>
      <c r="P252" s="83"/>
      <c r="Q252" s="85">
        <v>4.4444400000000002</v>
      </c>
      <c r="R252" s="85">
        <v>18.33333</v>
      </c>
      <c r="S252" s="85">
        <v>12.77778</v>
      </c>
      <c r="T252" s="85">
        <v>46.111109999999996</v>
      </c>
      <c r="U252" s="83"/>
      <c r="V252" s="83"/>
      <c r="W252" s="83" t="s">
        <v>2546</v>
      </c>
    </row>
    <row r="253" spans="1:23" ht="15.75" customHeight="1" x14ac:dyDescent="0.25">
      <c r="A253" s="83" t="s">
        <v>2883</v>
      </c>
      <c r="B253" s="83" t="s">
        <v>2882</v>
      </c>
      <c r="C253" s="83" t="s">
        <v>2549</v>
      </c>
      <c r="D253" s="83" t="s">
        <v>2571</v>
      </c>
      <c r="E253" s="83" t="s">
        <v>2551</v>
      </c>
      <c r="F253" s="83" t="s">
        <v>2552</v>
      </c>
      <c r="G253" s="85">
        <v>1.0307569999999999</v>
      </c>
      <c r="H253" s="85">
        <v>-0.103536</v>
      </c>
      <c r="I253" s="85">
        <v>7.1020800000000002E-3</v>
      </c>
      <c r="J253" s="85">
        <v>9.3185999999999998E-3</v>
      </c>
      <c r="K253" s="84">
        <v>3.1799999999999998E-4</v>
      </c>
      <c r="L253" s="84">
        <v>-1.0399999999999999E-3</v>
      </c>
      <c r="M253" s="83"/>
      <c r="N253" s="83"/>
      <c r="O253" s="83"/>
      <c r="P253" s="83"/>
      <c r="Q253" s="85">
        <v>4.4444400000000002</v>
      </c>
      <c r="R253" s="85">
        <v>18.33333</v>
      </c>
      <c r="S253" s="85">
        <v>12.77778</v>
      </c>
      <c r="T253" s="85">
        <v>46.111109999999996</v>
      </c>
      <c r="U253" s="83"/>
      <c r="V253" s="83"/>
      <c r="W253" s="83" t="s">
        <v>2546</v>
      </c>
    </row>
    <row r="254" spans="1:23" ht="15.75" customHeight="1" x14ac:dyDescent="0.25">
      <c r="A254" s="83" t="s">
        <v>2884</v>
      </c>
      <c r="B254" s="83" t="s">
        <v>2882</v>
      </c>
      <c r="C254" s="83" t="s">
        <v>2555</v>
      </c>
      <c r="D254" s="83" t="s">
        <v>2571</v>
      </c>
      <c r="E254" s="83" t="s">
        <v>2556</v>
      </c>
      <c r="F254" s="83"/>
      <c r="G254" s="85">
        <v>8.8065000000000004E-2</v>
      </c>
      <c r="H254" s="85">
        <v>1.137742</v>
      </c>
      <c r="I254" s="85">
        <v>-0.22580600000000001</v>
      </c>
      <c r="J254" s="85"/>
      <c r="K254" s="83"/>
      <c r="L254" s="83"/>
      <c r="M254" s="83"/>
      <c r="N254" s="83"/>
      <c r="O254" s="83"/>
      <c r="P254" s="83"/>
      <c r="Q254" s="85">
        <v>0</v>
      </c>
      <c r="R254" s="85">
        <v>1.05</v>
      </c>
      <c r="S254" s="83"/>
      <c r="T254" s="83"/>
      <c r="U254" s="83"/>
      <c r="V254" s="83"/>
      <c r="W254" s="83" t="s">
        <v>2546</v>
      </c>
    </row>
    <row r="255" spans="1:23" ht="15.75" customHeight="1" x14ac:dyDescent="0.25">
      <c r="A255" s="86" t="s">
        <v>2885</v>
      </c>
      <c r="B255" s="81" t="s">
        <v>2669</v>
      </c>
      <c r="C255" s="81" t="s">
        <v>2544</v>
      </c>
      <c r="D255" s="81"/>
      <c r="E255" s="81"/>
      <c r="F255" s="81"/>
      <c r="G255" s="86">
        <v>2.3599999999999999E-2</v>
      </c>
      <c r="H255" s="86">
        <v>5.9999999999999995E-4</v>
      </c>
      <c r="I255" s="86">
        <v>0</v>
      </c>
      <c r="J255" s="86">
        <v>0</v>
      </c>
      <c r="K255" s="81"/>
      <c r="L255" s="81"/>
      <c r="M255" s="81"/>
      <c r="N255" s="81"/>
      <c r="O255" s="81"/>
      <c r="P255" s="81"/>
      <c r="Q255" s="86">
        <v>-35</v>
      </c>
      <c r="R255" s="86">
        <v>20</v>
      </c>
      <c r="S255" s="86"/>
      <c r="T255" s="86"/>
      <c r="U255" s="81"/>
      <c r="V255" s="81"/>
      <c r="W255" s="86" t="s">
        <v>2874</v>
      </c>
    </row>
    <row r="256" spans="1:23" ht="15.75" customHeight="1" x14ac:dyDescent="0.25">
      <c r="A256" s="86" t="s">
        <v>2886</v>
      </c>
      <c r="B256" s="81" t="s">
        <v>2669</v>
      </c>
      <c r="C256" s="81" t="s">
        <v>2544</v>
      </c>
      <c r="D256" s="81"/>
      <c r="E256" s="81"/>
      <c r="F256" s="81"/>
      <c r="G256" s="86">
        <v>2.6526280999999999E-2</v>
      </c>
      <c r="H256" s="86">
        <v>1.078032E-3</v>
      </c>
      <c r="I256" s="87">
        <v>6.02558E-5</v>
      </c>
      <c r="J256" s="87">
        <v>1.2373199999999999E-6</v>
      </c>
      <c r="K256" s="81"/>
      <c r="L256" s="81"/>
      <c r="M256" s="81"/>
      <c r="N256" s="81"/>
      <c r="O256" s="81"/>
      <c r="P256" s="81"/>
      <c r="Q256" s="86">
        <v>-35</v>
      </c>
      <c r="R256" s="86">
        <v>20</v>
      </c>
      <c r="S256" s="86"/>
      <c r="T256" s="86"/>
      <c r="U256" s="81"/>
      <c r="V256" s="81"/>
      <c r="W256" s="86" t="s">
        <v>2874</v>
      </c>
    </row>
    <row r="257" spans="1:23" ht="15.75" customHeight="1" x14ac:dyDescent="0.25">
      <c r="A257" s="86" t="s">
        <v>2887</v>
      </c>
      <c r="B257" s="81" t="s">
        <v>2669</v>
      </c>
      <c r="C257" s="81" t="s">
        <v>2544</v>
      </c>
      <c r="D257" s="81"/>
      <c r="E257" s="81"/>
      <c r="F257" s="81"/>
      <c r="G257" s="86">
        <v>2.3599999999999999E-2</v>
      </c>
      <c r="H257" s="86">
        <v>5.9999999999999995E-4</v>
      </c>
      <c r="I257" s="86">
        <v>0</v>
      </c>
      <c r="J257" s="86">
        <v>0</v>
      </c>
      <c r="K257" s="81"/>
      <c r="L257" s="81"/>
      <c r="M257" s="81"/>
      <c r="N257" s="81"/>
      <c r="O257" s="81"/>
      <c r="P257" s="81"/>
      <c r="Q257" s="86">
        <v>-35</v>
      </c>
      <c r="R257" s="86">
        <v>20</v>
      </c>
      <c r="S257" s="86"/>
      <c r="T257" s="86"/>
      <c r="U257" s="81"/>
      <c r="V257" s="81"/>
      <c r="W257" s="86" t="s">
        <v>2874</v>
      </c>
    </row>
    <row r="258" spans="1:23" ht="15.75" customHeight="1" x14ac:dyDescent="0.25">
      <c r="A258" s="86" t="s">
        <v>2888</v>
      </c>
      <c r="B258" s="81" t="s">
        <v>2669</v>
      </c>
      <c r="C258" s="81" t="s">
        <v>2544</v>
      </c>
      <c r="D258" s="81"/>
      <c r="E258" s="81"/>
      <c r="F258" s="81"/>
      <c r="G258" s="86">
        <v>2.6526280999999999E-2</v>
      </c>
      <c r="H258" s="86">
        <v>1.078032E-3</v>
      </c>
      <c r="I258" s="87">
        <v>6.02558E-5</v>
      </c>
      <c r="J258" s="87">
        <v>1.2373199999999999E-6</v>
      </c>
      <c r="K258" s="81"/>
      <c r="L258" s="81"/>
      <c r="M258" s="81"/>
      <c r="N258" s="81"/>
      <c r="O258" s="81"/>
      <c r="P258" s="81"/>
      <c r="Q258" s="86">
        <v>-35</v>
      </c>
      <c r="R258" s="86">
        <v>20</v>
      </c>
      <c r="S258" s="86"/>
      <c r="T258" s="86"/>
      <c r="U258" s="81"/>
      <c r="V258" s="81"/>
      <c r="W258" s="86" t="s">
        <v>2874</v>
      </c>
    </row>
    <row r="259" spans="1:23" ht="15.75" customHeight="1" x14ac:dyDescent="0.25">
      <c r="A259" s="83" t="s">
        <v>2889</v>
      </c>
      <c r="B259" s="83" t="s">
        <v>2890</v>
      </c>
      <c r="C259" s="83" t="s">
        <v>2544</v>
      </c>
      <c r="D259" s="83" t="s">
        <v>2550</v>
      </c>
      <c r="E259" s="83" t="s">
        <v>2663</v>
      </c>
      <c r="F259" s="83"/>
      <c r="G259" s="85">
        <v>-0.82799999999999996</v>
      </c>
      <c r="H259" s="85">
        <v>14.3</v>
      </c>
      <c r="I259" s="85">
        <v>-21.9</v>
      </c>
      <c r="J259" s="85">
        <v>9.4</v>
      </c>
      <c r="K259" s="83"/>
      <c r="L259" s="83"/>
      <c r="M259" s="83"/>
      <c r="N259" s="83"/>
      <c r="O259" s="83"/>
      <c r="P259" s="83"/>
      <c r="Q259" s="85">
        <v>0</v>
      </c>
      <c r="R259" s="85">
        <v>1.05</v>
      </c>
      <c r="S259" s="83"/>
      <c r="T259" s="83"/>
      <c r="U259" s="83"/>
      <c r="V259" s="83"/>
      <c r="W259" s="83" t="s">
        <v>2546</v>
      </c>
    </row>
    <row r="260" spans="1:23" ht="15.75" customHeight="1" x14ac:dyDescent="0.25">
      <c r="A260" s="83" t="s">
        <v>2891</v>
      </c>
      <c r="B260" s="83" t="s">
        <v>2890</v>
      </c>
      <c r="C260" s="83" t="s">
        <v>2549</v>
      </c>
      <c r="D260" s="83" t="s">
        <v>2550</v>
      </c>
      <c r="E260" s="83" t="s">
        <v>2665</v>
      </c>
      <c r="F260" s="83" t="s">
        <v>2666</v>
      </c>
      <c r="G260" s="85">
        <v>-5.5226559999999996</v>
      </c>
      <c r="H260" s="85">
        <v>0.73576799999999998</v>
      </c>
      <c r="I260" s="85">
        <v>-1.85004E-2</v>
      </c>
      <c r="J260" s="85">
        <v>0.14188319999999999</v>
      </c>
      <c r="K260" s="84">
        <v>9.4300000000000004E-4</v>
      </c>
      <c r="L260" s="85">
        <v>-1.0206E-2</v>
      </c>
      <c r="M260" s="83"/>
      <c r="N260" s="83"/>
      <c r="O260" s="83"/>
      <c r="P260" s="83"/>
      <c r="Q260" s="85">
        <v>12.77778</v>
      </c>
      <c r="R260" s="85">
        <v>29.44444</v>
      </c>
      <c r="S260" s="85">
        <v>12.77778</v>
      </c>
      <c r="T260" s="85">
        <v>46.111109999999996</v>
      </c>
      <c r="U260" s="83"/>
      <c r="V260" s="83"/>
      <c r="W260" s="83" t="s">
        <v>2546</v>
      </c>
    </row>
    <row r="261" spans="1:23" ht="15.75" customHeight="1" x14ac:dyDescent="0.25">
      <c r="A261" s="83" t="s">
        <v>2892</v>
      </c>
      <c r="B261" s="83" t="s">
        <v>2890</v>
      </c>
      <c r="C261" s="83" t="s">
        <v>2549</v>
      </c>
      <c r="D261" s="83" t="s">
        <v>2550</v>
      </c>
      <c r="E261" s="83" t="s">
        <v>2665</v>
      </c>
      <c r="F261" s="83" t="s">
        <v>2666</v>
      </c>
      <c r="G261" s="85">
        <v>0.38053695999999998</v>
      </c>
      <c r="H261" s="85">
        <v>4.1974272E-2</v>
      </c>
      <c r="I261" s="84">
        <v>-3.0899999999999999E-5</v>
      </c>
      <c r="J261" s="85">
        <v>-6.6428640000000001E-3</v>
      </c>
      <c r="K261" s="84">
        <v>2.2799999999999999E-5</v>
      </c>
      <c r="L261" s="84">
        <v>-8.81E-5</v>
      </c>
      <c r="M261" s="83"/>
      <c r="N261" s="83"/>
      <c r="O261" s="83"/>
      <c r="P261" s="83"/>
      <c r="Q261" s="85">
        <v>12.77778</v>
      </c>
      <c r="R261" s="85">
        <v>29.44444</v>
      </c>
      <c r="S261" s="85">
        <v>12.77778</v>
      </c>
      <c r="T261" s="85">
        <v>46.111109999999996</v>
      </c>
      <c r="U261" s="83"/>
      <c r="V261" s="83"/>
      <c r="W261" s="83" t="s">
        <v>2546</v>
      </c>
    </row>
    <row r="262" spans="1:23" ht="15.75" customHeight="1" x14ac:dyDescent="0.25">
      <c r="A262" s="83" t="s">
        <v>2893</v>
      </c>
      <c r="B262" s="83" t="s">
        <v>2890</v>
      </c>
      <c r="C262" s="83" t="s">
        <v>2549</v>
      </c>
      <c r="D262" s="83" t="s">
        <v>2571</v>
      </c>
      <c r="E262" s="83" t="s">
        <v>2665</v>
      </c>
      <c r="F262" s="83" t="s">
        <v>2666</v>
      </c>
      <c r="G262" s="85">
        <v>1.3257696000000001</v>
      </c>
      <c r="H262" s="85">
        <v>-5.0450399999999999E-2</v>
      </c>
      <c r="I262" s="84">
        <v>9.8799999999999995E-4</v>
      </c>
      <c r="J262" s="85">
        <v>2.0364480000000001E-2</v>
      </c>
      <c r="K262" s="84">
        <v>7.9099999999999998E-5</v>
      </c>
      <c r="L262" s="84">
        <v>-5.31E-4</v>
      </c>
      <c r="M262" s="83"/>
      <c r="N262" s="83"/>
      <c r="O262" s="83"/>
      <c r="P262" s="83"/>
      <c r="Q262" s="85">
        <v>12.77778</v>
      </c>
      <c r="R262" s="85">
        <v>29.44444</v>
      </c>
      <c r="S262" s="85">
        <v>12.77778</v>
      </c>
      <c r="T262" s="85">
        <v>46.111109999999996</v>
      </c>
      <c r="U262" s="83"/>
      <c r="V262" s="83"/>
      <c r="W262" s="83" t="s">
        <v>2546</v>
      </c>
    </row>
    <row r="263" spans="1:23" ht="15.75" customHeight="1" x14ac:dyDescent="0.25">
      <c r="A263" s="83" t="s">
        <v>2894</v>
      </c>
      <c r="B263" s="83" t="s">
        <v>2890</v>
      </c>
      <c r="C263" s="83" t="s">
        <v>2674</v>
      </c>
      <c r="D263" s="83" t="s">
        <v>2571</v>
      </c>
      <c r="E263" s="83" t="s">
        <v>2556</v>
      </c>
      <c r="F263" s="83"/>
      <c r="G263" s="85">
        <v>0.125</v>
      </c>
      <c r="H263" s="85">
        <v>0.875</v>
      </c>
      <c r="I263" s="83"/>
      <c r="J263" s="83"/>
      <c r="K263" s="83"/>
      <c r="L263" s="83"/>
      <c r="M263" s="83"/>
      <c r="N263" s="83"/>
      <c r="O263" s="83"/>
      <c r="P263" s="83"/>
      <c r="Q263" s="83"/>
      <c r="R263" s="83"/>
      <c r="S263" s="83"/>
      <c r="T263" s="83"/>
      <c r="U263" s="83"/>
      <c r="V263" s="83"/>
      <c r="W263" s="83" t="s">
        <v>2546</v>
      </c>
    </row>
    <row r="264" spans="1:23" ht="15.75" customHeight="1" x14ac:dyDescent="0.25">
      <c r="A264" s="83" t="s">
        <v>2895</v>
      </c>
      <c r="B264" s="83" t="s">
        <v>2890</v>
      </c>
      <c r="C264" s="83" t="s">
        <v>2721</v>
      </c>
      <c r="D264" s="83" t="s">
        <v>2550</v>
      </c>
      <c r="E264" s="83" t="s">
        <v>2759</v>
      </c>
      <c r="F264" s="83" t="s">
        <v>2666</v>
      </c>
      <c r="G264" s="85">
        <v>0.72323999999999999</v>
      </c>
      <c r="H264" s="85">
        <v>-1.2204E-2</v>
      </c>
      <c r="I264" s="85">
        <v>2.538E-2</v>
      </c>
      <c r="J264" s="83"/>
      <c r="K264" s="83"/>
      <c r="L264" s="83"/>
      <c r="M264" s="83"/>
      <c r="N264" s="83"/>
      <c r="O264" s="83"/>
      <c r="P264" s="83"/>
      <c r="Q264" s="85">
        <v>12.77778</v>
      </c>
      <c r="R264" s="85">
        <v>29.44444</v>
      </c>
      <c r="S264" s="85">
        <v>12.77778</v>
      </c>
      <c r="T264" s="85">
        <v>46.111109999999996</v>
      </c>
      <c r="U264" s="83"/>
      <c r="V264" s="83"/>
      <c r="W264" s="83" t="s">
        <v>2546</v>
      </c>
    </row>
    <row r="265" spans="1:23" ht="15.75" customHeight="1" x14ac:dyDescent="0.25">
      <c r="A265" s="83" t="s">
        <v>2896</v>
      </c>
      <c r="B265" s="83" t="s">
        <v>2890</v>
      </c>
      <c r="C265" s="83" t="s">
        <v>2721</v>
      </c>
      <c r="D265" s="83" t="s">
        <v>2571</v>
      </c>
      <c r="E265" s="83" t="s">
        <v>2759</v>
      </c>
      <c r="F265" s="83" t="s">
        <v>2666</v>
      </c>
      <c r="G265" s="85">
        <v>1.2123999999999999</v>
      </c>
      <c r="H265" s="85">
        <v>1.089E-2</v>
      </c>
      <c r="I265" s="85">
        <v>-2.0879999999999999E-2</v>
      </c>
      <c r="J265" s="83"/>
      <c r="K265" s="83"/>
      <c r="L265" s="83"/>
      <c r="M265" s="83"/>
      <c r="N265" s="83"/>
      <c r="O265" s="83"/>
      <c r="P265" s="83"/>
      <c r="Q265" s="85">
        <v>12.77778</v>
      </c>
      <c r="R265" s="85">
        <v>29.44444</v>
      </c>
      <c r="S265" s="85">
        <v>12.77778</v>
      </c>
      <c r="T265" s="85">
        <v>46.111109999999996</v>
      </c>
      <c r="U265" s="83"/>
      <c r="V265" s="83"/>
      <c r="W265" s="83" t="s">
        <v>2546</v>
      </c>
    </row>
    <row r="266" spans="1:23" ht="15.75" customHeight="1" x14ac:dyDescent="0.25">
      <c r="A266" s="83" t="s">
        <v>2897</v>
      </c>
      <c r="B266" s="83" t="s">
        <v>2890</v>
      </c>
      <c r="C266" s="83" t="s">
        <v>2544</v>
      </c>
      <c r="D266" s="83" t="s">
        <v>2571</v>
      </c>
      <c r="E266" s="83" t="s">
        <v>2556</v>
      </c>
      <c r="F266" s="83"/>
      <c r="G266" s="85">
        <v>8.5699999999999998E-2</v>
      </c>
      <c r="H266" s="85">
        <v>0.93899999999999995</v>
      </c>
      <c r="I266" s="85">
        <v>-0.183</v>
      </c>
      <c r="J266" s="85">
        <v>0.15897022</v>
      </c>
      <c r="K266" s="83"/>
      <c r="L266" s="83"/>
      <c r="M266" s="83"/>
      <c r="N266" s="83"/>
      <c r="O266" s="83"/>
      <c r="P266" s="83"/>
      <c r="Q266" s="85">
        <v>0</v>
      </c>
      <c r="R266" s="85">
        <v>1.05</v>
      </c>
      <c r="S266" s="83"/>
      <c r="T266" s="83"/>
      <c r="U266" s="83"/>
      <c r="V266" s="83"/>
      <c r="W266" s="83" t="s">
        <v>2546</v>
      </c>
    </row>
    <row r="267" spans="1:23" ht="15.75" customHeight="1" x14ac:dyDescent="0.25">
      <c r="A267" s="83" t="s">
        <v>2898</v>
      </c>
      <c r="B267" s="83" t="s">
        <v>2890</v>
      </c>
      <c r="C267" s="83" t="s">
        <v>2544</v>
      </c>
      <c r="D267" s="83" t="s">
        <v>2550</v>
      </c>
      <c r="E267" s="83" t="s">
        <v>2663</v>
      </c>
      <c r="F267" s="83"/>
      <c r="G267" s="85">
        <v>-0.13</v>
      </c>
      <c r="H267" s="85">
        <v>2.16</v>
      </c>
      <c r="I267" s="85">
        <v>-1.6</v>
      </c>
      <c r="J267" s="85">
        <v>0.57299999999999995</v>
      </c>
      <c r="K267" s="83"/>
      <c r="L267" s="83"/>
      <c r="M267" s="83"/>
      <c r="N267" s="83"/>
      <c r="O267" s="83"/>
      <c r="P267" s="83"/>
      <c r="Q267" s="85">
        <v>0</v>
      </c>
      <c r="R267" s="85">
        <v>1.05</v>
      </c>
      <c r="S267" s="83"/>
      <c r="T267" s="83"/>
      <c r="U267" s="83"/>
      <c r="V267" s="83"/>
      <c r="W267" s="83" t="s">
        <v>2546</v>
      </c>
    </row>
    <row r="268" spans="1:23" ht="15.75" customHeight="1" x14ac:dyDescent="0.25">
      <c r="A268" s="83" t="s">
        <v>2899</v>
      </c>
      <c r="B268" s="83" t="s">
        <v>2890</v>
      </c>
      <c r="C268" s="83" t="s">
        <v>2549</v>
      </c>
      <c r="D268" s="83" t="s">
        <v>2550</v>
      </c>
      <c r="E268" s="83" t="s">
        <v>2665</v>
      </c>
      <c r="F268" s="83" t="s">
        <v>2666</v>
      </c>
      <c r="G268" s="85">
        <v>1.6831846399999999</v>
      </c>
      <c r="H268" s="85">
        <v>1.2410496E-2</v>
      </c>
      <c r="I268" s="85">
        <v>-2.1578399999999998E-3</v>
      </c>
      <c r="J268" s="85">
        <v>-9.2510639999999998E-3</v>
      </c>
      <c r="K268" s="84">
        <v>6.3200000000000005E-5</v>
      </c>
      <c r="L268" s="84">
        <v>1.74E-4</v>
      </c>
      <c r="M268" s="83"/>
      <c r="N268" s="83"/>
      <c r="O268" s="83"/>
      <c r="P268" s="83"/>
      <c r="Q268" s="85">
        <v>12.77778</v>
      </c>
      <c r="R268" s="85">
        <v>29.44444</v>
      </c>
      <c r="S268" s="85">
        <v>12.77778</v>
      </c>
      <c r="T268" s="85">
        <v>46.111109999999996</v>
      </c>
      <c r="U268" s="83"/>
      <c r="V268" s="83"/>
      <c r="W268" s="83" t="s">
        <v>2546</v>
      </c>
    </row>
    <row r="269" spans="1:23" ht="15.75" customHeight="1" x14ac:dyDescent="0.25">
      <c r="A269" s="86" t="s">
        <v>2900</v>
      </c>
      <c r="B269" s="81" t="s">
        <v>2562</v>
      </c>
      <c r="C269" s="81" t="s">
        <v>2555</v>
      </c>
      <c r="D269" s="81" t="s">
        <v>2550</v>
      </c>
      <c r="E269" s="81" t="s">
        <v>2563</v>
      </c>
      <c r="F269" s="81"/>
      <c r="G269" s="86">
        <v>0.8</v>
      </c>
      <c r="H269" s="86">
        <v>0.2</v>
      </c>
      <c r="I269" s="86">
        <v>0</v>
      </c>
      <c r="J269" s="81"/>
      <c r="K269" s="81"/>
      <c r="L269" s="81"/>
      <c r="M269" s="81"/>
      <c r="N269" s="81"/>
      <c r="O269" s="81"/>
      <c r="P269" s="81"/>
      <c r="Q269" s="86">
        <v>0.5</v>
      </c>
      <c r="R269" s="86">
        <v>1.5</v>
      </c>
      <c r="S269" s="81"/>
      <c r="T269" s="81"/>
      <c r="U269" s="86"/>
      <c r="V269" s="86"/>
      <c r="W269" s="86"/>
    </row>
    <row r="270" spans="1:23" ht="15.75" customHeight="1" x14ac:dyDescent="0.25">
      <c r="A270" s="86" t="s">
        <v>2901</v>
      </c>
      <c r="B270" s="81" t="s">
        <v>2562</v>
      </c>
      <c r="C270" s="81" t="s">
        <v>2549</v>
      </c>
      <c r="D270" s="81" t="s">
        <v>2550</v>
      </c>
      <c r="E270" s="81" t="s">
        <v>2681</v>
      </c>
      <c r="F270" s="81" t="s">
        <v>2568</v>
      </c>
      <c r="G270" s="86">
        <v>0.76695599999999997</v>
      </c>
      <c r="H270" s="86">
        <v>1.07756E-2</v>
      </c>
      <c r="I270" s="87">
        <v>-4.1470300000000002E-5</v>
      </c>
      <c r="J270" s="86">
        <v>1.34961E-3</v>
      </c>
      <c r="K270" s="86">
        <v>-2.6114399999999999E-4</v>
      </c>
      <c r="L270" s="86">
        <v>4.5748799999999998E-4</v>
      </c>
      <c r="M270" s="81"/>
      <c r="N270" s="81"/>
      <c r="O270" s="81"/>
      <c r="P270" s="81"/>
      <c r="Q270" s="86">
        <v>12.77778</v>
      </c>
      <c r="R270" s="86">
        <v>23.88889</v>
      </c>
      <c r="S270" s="86">
        <v>21.11111</v>
      </c>
      <c r="T270" s="86">
        <v>46.111109999999996</v>
      </c>
      <c r="U270" s="86"/>
      <c r="V270" s="86"/>
      <c r="W270" s="86"/>
    </row>
    <row r="271" spans="1:23" ht="15.75" customHeight="1" x14ac:dyDescent="0.25">
      <c r="A271" s="86" t="s">
        <v>2902</v>
      </c>
      <c r="B271" s="81" t="s">
        <v>2562</v>
      </c>
      <c r="C271" s="81" t="s">
        <v>2555</v>
      </c>
      <c r="D271" s="81" t="s">
        <v>2571</v>
      </c>
      <c r="E271" s="81" t="s">
        <v>2563</v>
      </c>
      <c r="F271" s="81"/>
      <c r="G271" s="86">
        <v>1.1559999999999999</v>
      </c>
      <c r="H271" s="86">
        <v>-0.18160000000000001</v>
      </c>
      <c r="I271" s="86">
        <v>2.5600000000000001E-2</v>
      </c>
      <c r="J271" s="81"/>
      <c r="K271" s="81"/>
      <c r="L271" s="81"/>
      <c r="M271" s="81"/>
      <c r="N271" s="81"/>
      <c r="O271" s="81"/>
      <c r="P271" s="81"/>
      <c r="Q271" s="86">
        <v>0.5</v>
      </c>
      <c r="R271" s="86">
        <v>1.5</v>
      </c>
      <c r="S271" s="81"/>
      <c r="T271" s="81"/>
      <c r="U271" s="86"/>
      <c r="V271" s="86"/>
      <c r="W271" s="86"/>
    </row>
    <row r="272" spans="1:23" ht="15.75" customHeight="1" x14ac:dyDescent="0.25">
      <c r="A272" s="86" t="s">
        <v>2903</v>
      </c>
      <c r="B272" s="81" t="s">
        <v>2562</v>
      </c>
      <c r="C272" s="81" t="s">
        <v>2549</v>
      </c>
      <c r="D272" s="81" t="s">
        <v>2571</v>
      </c>
      <c r="E272" s="81" t="s">
        <v>2681</v>
      </c>
      <c r="F272" s="81" t="s">
        <v>2568</v>
      </c>
      <c r="G272" s="86">
        <v>0.29714499999999999</v>
      </c>
      <c r="H272" s="86">
        <v>4.3093300000000001E-2</v>
      </c>
      <c r="I272" s="86">
        <v>-7.4876599999999999E-4</v>
      </c>
      <c r="J272" s="86">
        <v>5.9772699999999998E-3</v>
      </c>
      <c r="K272" s="86">
        <v>4.8211199999999998E-4</v>
      </c>
      <c r="L272" s="86">
        <v>-9.5644800000000004E-4</v>
      </c>
      <c r="M272" s="81"/>
      <c r="N272" s="81"/>
      <c r="O272" s="81"/>
      <c r="P272" s="81"/>
      <c r="Q272" s="86">
        <v>12.77778</v>
      </c>
      <c r="R272" s="86">
        <v>23.88889</v>
      </c>
      <c r="S272" s="86">
        <v>21.11111</v>
      </c>
      <c r="T272" s="86">
        <v>46.111109999999996</v>
      </c>
      <c r="U272" s="86"/>
      <c r="V272" s="86"/>
      <c r="W272" s="86"/>
    </row>
    <row r="273" spans="1:23" ht="15.75" customHeight="1" x14ac:dyDescent="0.25">
      <c r="A273" s="86" t="s">
        <v>2227</v>
      </c>
      <c r="B273" s="81" t="s">
        <v>2562</v>
      </c>
      <c r="C273" s="81" t="s">
        <v>2555</v>
      </c>
      <c r="D273" s="81" t="s">
        <v>2571</v>
      </c>
      <c r="E273" s="81" t="s">
        <v>2550</v>
      </c>
      <c r="F273" s="81"/>
      <c r="G273" s="86">
        <v>0.85</v>
      </c>
      <c r="H273" s="86">
        <v>0.15</v>
      </c>
      <c r="I273" s="86">
        <v>0</v>
      </c>
      <c r="J273" s="81"/>
      <c r="K273" s="81"/>
      <c r="L273" s="81"/>
      <c r="M273" s="81"/>
      <c r="N273" s="81"/>
      <c r="O273" s="81"/>
      <c r="P273" s="81"/>
      <c r="Q273" s="86">
        <v>0</v>
      </c>
      <c r="R273" s="86">
        <v>1</v>
      </c>
      <c r="S273" s="81"/>
      <c r="T273" s="81"/>
      <c r="U273" s="86"/>
      <c r="V273" s="86"/>
      <c r="W273" s="86"/>
    </row>
    <row r="274" spans="1:23" ht="15.75" customHeight="1" x14ac:dyDescent="0.25">
      <c r="A274" s="86" t="s">
        <v>2904</v>
      </c>
      <c r="B274" s="81" t="s">
        <v>2792</v>
      </c>
      <c r="C274" s="81" t="s">
        <v>2544</v>
      </c>
      <c r="D274" s="81" t="s">
        <v>2550</v>
      </c>
      <c r="E274" s="81" t="s">
        <v>2563</v>
      </c>
      <c r="F274" s="81"/>
      <c r="G274" s="86">
        <v>0.84</v>
      </c>
      <c r="H274" s="86">
        <v>0.16</v>
      </c>
      <c r="I274" s="86">
        <v>0</v>
      </c>
      <c r="J274" s="86">
        <v>0</v>
      </c>
      <c r="K274" s="81"/>
      <c r="L274" s="81"/>
      <c r="M274" s="81"/>
      <c r="N274" s="81"/>
      <c r="O274" s="81"/>
      <c r="P274" s="81"/>
      <c r="Q274" s="86">
        <v>0.5</v>
      </c>
      <c r="R274" s="86">
        <v>1.5</v>
      </c>
      <c r="S274" s="86"/>
      <c r="T274" s="86"/>
      <c r="U274" s="81"/>
      <c r="V274" s="81"/>
      <c r="W274" s="86" t="s">
        <v>2874</v>
      </c>
    </row>
    <row r="275" spans="1:23" ht="15.75" customHeight="1" x14ac:dyDescent="0.25">
      <c r="A275" s="86" t="s">
        <v>2905</v>
      </c>
      <c r="B275" s="81" t="s">
        <v>2792</v>
      </c>
      <c r="C275" s="81" t="s">
        <v>2544</v>
      </c>
      <c r="D275" s="81" t="s">
        <v>2550</v>
      </c>
      <c r="E275" s="81" t="s">
        <v>2568</v>
      </c>
      <c r="F275" s="81"/>
      <c r="G275" s="86">
        <v>0.75874600000000003</v>
      </c>
      <c r="H275" s="86">
        <v>2.7626000000000001E-2</v>
      </c>
      <c r="I275" s="86">
        <v>1.4871599999999999E-4</v>
      </c>
      <c r="J275" s="87">
        <v>3.4991999999999999E-6</v>
      </c>
      <c r="K275" s="81"/>
      <c r="L275" s="81"/>
      <c r="M275" s="81"/>
      <c r="N275" s="81"/>
      <c r="O275" s="81"/>
      <c r="P275" s="81"/>
      <c r="Q275" s="86">
        <v>-20</v>
      </c>
      <c r="R275" s="86">
        <v>20</v>
      </c>
      <c r="S275" s="86"/>
      <c r="T275" s="86"/>
      <c r="U275" s="81"/>
      <c r="V275" s="81"/>
      <c r="W275" s="86" t="s">
        <v>2874</v>
      </c>
    </row>
    <row r="276" spans="1:23" ht="15.75" customHeight="1" x14ac:dyDescent="0.25">
      <c r="A276" s="86" t="s">
        <v>2906</v>
      </c>
      <c r="B276" s="81" t="s">
        <v>2792</v>
      </c>
      <c r="C276" s="81" t="s">
        <v>2555</v>
      </c>
      <c r="D276" s="81" t="s">
        <v>2571</v>
      </c>
      <c r="E276" s="81" t="s">
        <v>2563</v>
      </c>
      <c r="F276" s="81"/>
      <c r="G276" s="86">
        <v>1.3824000000000001</v>
      </c>
      <c r="H276" s="86">
        <v>-0.43359999999999999</v>
      </c>
      <c r="I276" s="86">
        <v>5.1200000000000002E-2</v>
      </c>
      <c r="J276" s="86"/>
      <c r="K276" s="81"/>
      <c r="L276" s="81"/>
      <c r="M276" s="81"/>
      <c r="N276" s="81"/>
      <c r="O276" s="81"/>
      <c r="P276" s="81"/>
      <c r="Q276" s="86">
        <v>0</v>
      </c>
      <c r="R276" s="86">
        <v>1</v>
      </c>
      <c r="S276" s="86"/>
      <c r="T276" s="86"/>
      <c r="U276" s="81"/>
      <c r="V276" s="81"/>
      <c r="W276" s="86" t="s">
        <v>2874</v>
      </c>
    </row>
    <row r="277" spans="1:23" ht="15.75" customHeight="1" x14ac:dyDescent="0.25">
      <c r="A277" s="86" t="s">
        <v>2907</v>
      </c>
      <c r="B277" s="81" t="s">
        <v>2792</v>
      </c>
      <c r="C277" s="81" t="s">
        <v>2544</v>
      </c>
      <c r="D277" s="81" t="s">
        <v>2571</v>
      </c>
      <c r="E277" s="81" t="s">
        <v>2568</v>
      </c>
      <c r="F277" s="81"/>
      <c r="G277" s="86">
        <v>1.19248</v>
      </c>
      <c r="H277" s="86">
        <v>-3.0043799999999999E-2</v>
      </c>
      <c r="I277" s="86">
        <v>1.0374500000000001E-3</v>
      </c>
      <c r="J277" s="86">
        <v>-2.3328000000000001E-5</v>
      </c>
      <c r="K277" s="81"/>
      <c r="L277" s="81"/>
      <c r="M277" s="81"/>
      <c r="N277" s="81"/>
      <c r="O277" s="81"/>
      <c r="P277" s="81"/>
      <c r="Q277" s="86">
        <v>-20</v>
      </c>
      <c r="R277" s="86">
        <v>20</v>
      </c>
      <c r="S277" s="86"/>
      <c r="T277" s="86"/>
      <c r="U277" s="81"/>
      <c r="V277" s="81"/>
      <c r="W277" s="86" t="s">
        <v>2874</v>
      </c>
    </row>
    <row r="278" spans="1:23" ht="15.75" customHeight="1" x14ac:dyDescent="0.25">
      <c r="A278" s="83" t="s">
        <v>2908</v>
      </c>
      <c r="B278" s="83" t="s">
        <v>2909</v>
      </c>
      <c r="C278" s="83" t="s">
        <v>2549</v>
      </c>
      <c r="D278" s="83" t="s">
        <v>2550</v>
      </c>
      <c r="E278" s="83" t="s">
        <v>2551</v>
      </c>
      <c r="F278" s="83" t="s">
        <v>2552</v>
      </c>
      <c r="G278" s="85">
        <v>0.25789600000000001</v>
      </c>
      <c r="H278" s="85">
        <v>3.8901600000000001E-2</v>
      </c>
      <c r="I278" s="84">
        <v>-2.1699999999999999E-4</v>
      </c>
      <c r="J278" s="85">
        <v>4.6868399999999998E-2</v>
      </c>
      <c r="K278" s="84">
        <v>-9.4300000000000004E-4</v>
      </c>
      <c r="L278" s="84">
        <v>-3.4299999999999999E-4</v>
      </c>
      <c r="M278" s="83"/>
      <c r="N278" s="83"/>
      <c r="O278" s="83"/>
      <c r="P278" s="83"/>
      <c r="Q278" s="85">
        <v>4.4444400000000002</v>
      </c>
      <c r="R278" s="85">
        <v>18.33333</v>
      </c>
      <c r="S278" s="85">
        <v>12.77778</v>
      </c>
      <c r="T278" s="85">
        <v>51.666670000000003</v>
      </c>
      <c r="U278" s="83"/>
      <c r="V278" s="83"/>
      <c r="W278" s="83" t="s">
        <v>2546</v>
      </c>
    </row>
    <row r="279" spans="1:23" ht="15.75" customHeight="1" x14ac:dyDescent="0.25">
      <c r="A279" s="83" t="s">
        <v>2910</v>
      </c>
      <c r="B279" s="83" t="s">
        <v>2909</v>
      </c>
      <c r="C279" s="83" t="s">
        <v>2549</v>
      </c>
      <c r="D279" s="83" t="s">
        <v>2571</v>
      </c>
      <c r="E279" s="83" t="s">
        <v>2551</v>
      </c>
      <c r="F279" s="83" t="s">
        <v>2552</v>
      </c>
      <c r="G279" s="85">
        <v>0.93388400000000005</v>
      </c>
      <c r="H279" s="85">
        <v>-5.8212E-2</v>
      </c>
      <c r="I279" s="85">
        <v>4.5003600000000001E-3</v>
      </c>
      <c r="J279" s="85">
        <v>2.4299999999999999E-3</v>
      </c>
      <c r="K279" s="84">
        <v>4.86E-4</v>
      </c>
      <c r="L279" s="85">
        <v>-1.2149999999999999E-3</v>
      </c>
      <c r="M279" s="83"/>
      <c r="N279" s="83"/>
      <c r="O279" s="83"/>
      <c r="P279" s="83"/>
      <c r="Q279" s="85">
        <v>4.4444400000000002</v>
      </c>
      <c r="R279" s="85">
        <v>18.33333</v>
      </c>
      <c r="S279" s="85">
        <v>12.77778</v>
      </c>
      <c r="T279" s="85">
        <v>51.666670000000003</v>
      </c>
      <c r="U279" s="83"/>
      <c r="V279" s="83"/>
      <c r="W279" s="83" t="s">
        <v>2546</v>
      </c>
    </row>
    <row r="280" spans="1:23" ht="15.75" customHeight="1" x14ac:dyDescent="0.25">
      <c r="A280" s="83" t="s">
        <v>2911</v>
      </c>
      <c r="B280" s="83" t="s">
        <v>2909</v>
      </c>
      <c r="C280" s="83" t="s">
        <v>2555</v>
      </c>
      <c r="D280" s="83" t="s">
        <v>2571</v>
      </c>
      <c r="E280" s="83" t="s">
        <v>2556</v>
      </c>
      <c r="F280" s="83"/>
      <c r="G280" s="85">
        <v>0.34903200000000001</v>
      </c>
      <c r="H280" s="85">
        <v>0.26387100000000002</v>
      </c>
      <c r="I280" s="85">
        <v>0.38709700000000002</v>
      </c>
      <c r="J280" s="85"/>
      <c r="K280" s="83"/>
      <c r="L280" s="83"/>
      <c r="M280" s="83"/>
      <c r="N280" s="83"/>
      <c r="O280" s="83"/>
      <c r="P280" s="83"/>
      <c r="Q280" s="85">
        <v>0</v>
      </c>
      <c r="R280" s="85">
        <v>1.05</v>
      </c>
      <c r="S280" s="83"/>
      <c r="T280" s="83"/>
      <c r="U280" s="83"/>
      <c r="V280" s="83"/>
      <c r="W280" s="83" t="s">
        <v>2546</v>
      </c>
    </row>
    <row r="281" spans="1:23" ht="15.75" customHeight="1" x14ac:dyDescent="0.25">
      <c r="A281" s="83" t="s">
        <v>2912</v>
      </c>
      <c r="B281" s="83" t="s">
        <v>2810</v>
      </c>
      <c r="C281" s="83" t="s">
        <v>2544</v>
      </c>
      <c r="D281" s="83"/>
      <c r="E281" s="83" t="s">
        <v>2913</v>
      </c>
      <c r="F281" s="83"/>
      <c r="G281" s="85">
        <v>0.37607971000000001</v>
      </c>
      <c r="H281" s="85">
        <v>-0.21440693999999999</v>
      </c>
      <c r="I281" s="85">
        <v>1.0054079300000001</v>
      </c>
      <c r="J281" s="85">
        <v>-0.16712119</v>
      </c>
      <c r="K281" s="83"/>
      <c r="L281" s="83"/>
      <c r="M281" s="83"/>
      <c r="N281" s="83"/>
      <c r="O281" s="83"/>
      <c r="P281" s="83"/>
      <c r="Q281" s="83"/>
      <c r="R281" s="83"/>
      <c r="S281" s="83"/>
      <c r="T281" s="83"/>
      <c r="U281" s="85">
        <v>0.36</v>
      </c>
      <c r="V281" s="85">
        <v>1</v>
      </c>
      <c r="W281" s="83" t="s">
        <v>2546</v>
      </c>
    </row>
    <row r="282" spans="1:23" ht="15.75" customHeight="1" x14ac:dyDescent="0.25">
      <c r="A282" s="83" t="s">
        <v>2914</v>
      </c>
      <c r="B282" s="83" t="s">
        <v>2915</v>
      </c>
      <c r="C282" s="83" t="s">
        <v>2555</v>
      </c>
      <c r="D282" s="83" t="s">
        <v>2550</v>
      </c>
      <c r="E282" s="83" t="s">
        <v>2663</v>
      </c>
      <c r="F282" s="83"/>
      <c r="G282" s="85">
        <v>0.28899999999999998</v>
      </c>
      <c r="H282" s="85">
        <v>1.03</v>
      </c>
      <c r="I282" s="85">
        <v>-0.317</v>
      </c>
      <c r="J282" s="83"/>
      <c r="K282" s="83"/>
      <c r="L282" s="83"/>
      <c r="M282" s="83"/>
      <c r="N282" s="83"/>
      <c r="O282" s="83"/>
      <c r="P282" s="83"/>
      <c r="Q282" s="85">
        <v>0</v>
      </c>
      <c r="R282" s="85">
        <v>1.05</v>
      </c>
      <c r="S282" s="83"/>
      <c r="T282" s="83"/>
      <c r="U282" s="83"/>
      <c r="V282" s="83"/>
      <c r="W282" s="83" t="s">
        <v>2546</v>
      </c>
    </row>
    <row r="283" spans="1:23" ht="15.75" customHeight="1" x14ac:dyDescent="0.25">
      <c r="A283" s="83" t="s">
        <v>2916</v>
      </c>
      <c r="B283" s="83" t="s">
        <v>2915</v>
      </c>
      <c r="C283" s="83" t="s">
        <v>2555</v>
      </c>
      <c r="D283" s="83" t="s">
        <v>2550</v>
      </c>
      <c r="E283" s="83" t="s">
        <v>2604</v>
      </c>
      <c r="F283" s="83"/>
      <c r="G283" s="85">
        <v>-4.6699999999999997E-3</v>
      </c>
      <c r="H283" s="85">
        <v>1.8</v>
      </c>
      <c r="I283" s="85">
        <v>1.0960272E-2</v>
      </c>
      <c r="J283" s="83"/>
      <c r="K283" s="83"/>
      <c r="L283" s="83"/>
      <c r="M283" s="83"/>
      <c r="N283" s="83"/>
      <c r="O283" s="83"/>
      <c r="P283" s="83"/>
      <c r="Q283" s="85">
        <v>0</v>
      </c>
      <c r="R283" s="85">
        <v>150</v>
      </c>
      <c r="S283" s="83"/>
      <c r="T283" s="83"/>
      <c r="U283" s="85">
        <v>0.01</v>
      </c>
      <c r="V283" s="83"/>
      <c r="W283" s="83" t="s">
        <v>2546</v>
      </c>
    </row>
    <row r="284" spans="1:23" ht="15.75" customHeight="1" x14ac:dyDescent="0.25">
      <c r="A284" s="83" t="s">
        <v>2917</v>
      </c>
      <c r="B284" s="83" t="s">
        <v>2915</v>
      </c>
      <c r="C284" s="83" t="s">
        <v>2555</v>
      </c>
      <c r="D284" s="83" t="s">
        <v>2550</v>
      </c>
      <c r="E284" s="83" t="s">
        <v>2668</v>
      </c>
      <c r="F284" s="83"/>
      <c r="G284" s="85">
        <v>0.18</v>
      </c>
      <c r="H284" s="85">
        <v>2945.2431999999999</v>
      </c>
      <c r="I284" s="84">
        <v>-2540000</v>
      </c>
      <c r="J284" s="83"/>
      <c r="K284" s="83"/>
      <c r="L284" s="83"/>
      <c r="M284" s="83"/>
      <c r="N284" s="83"/>
      <c r="O284" s="83"/>
      <c r="P284" s="83"/>
      <c r="Q284" s="85">
        <v>0</v>
      </c>
      <c r="R284" s="85">
        <v>1.05</v>
      </c>
      <c r="S284" s="83"/>
      <c r="T284" s="83"/>
      <c r="U284" s="83"/>
      <c r="V284" s="83"/>
      <c r="W284" s="83" t="s">
        <v>2546</v>
      </c>
    </row>
    <row r="285" spans="1:23" ht="15.75" customHeight="1" x14ac:dyDescent="0.25">
      <c r="A285" s="83" t="s">
        <v>2918</v>
      </c>
      <c r="B285" s="83" t="s">
        <v>2743</v>
      </c>
      <c r="C285" s="83" t="s">
        <v>2555</v>
      </c>
      <c r="D285" s="83"/>
      <c r="E285" s="83" t="s">
        <v>2675</v>
      </c>
      <c r="F285" s="83"/>
      <c r="G285" s="85">
        <v>1.1000000000000001</v>
      </c>
      <c r="H285" s="84">
        <v>-350</v>
      </c>
      <c r="I285" s="84">
        <v>306000</v>
      </c>
      <c r="J285" s="83"/>
      <c r="K285" s="83"/>
      <c r="L285" s="83"/>
      <c r="M285" s="83"/>
      <c r="N285" s="83"/>
      <c r="O285" s="83"/>
      <c r="P285" s="83"/>
      <c r="Q285" s="85">
        <v>0</v>
      </c>
      <c r="R285" s="85">
        <v>1.05</v>
      </c>
      <c r="S285" s="83"/>
      <c r="T285" s="83"/>
      <c r="U285" s="83"/>
      <c r="V285" s="83"/>
      <c r="W285" s="83" t="s">
        <v>2546</v>
      </c>
    </row>
    <row r="286" spans="1:23" ht="15.75" customHeight="1" x14ac:dyDescent="0.25">
      <c r="A286" s="83" t="s">
        <v>2919</v>
      </c>
      <c r="B286" s="83" t="s">
        <v>2920</v>
      </c>
      <c r="C286" s="83" t="s">
        <v>2555</v>
      </c>
      <c r="D286" s="83" t="s">
        <v>2571</v>
      </c>
      <c r="E286" s="83" t="s">
        <v>2556</v>
      </c>
      <c r="F286" s="83"/>
      <c r="G286" s="85">
        <v>1.6777739999999999E-2</v>
      </c>
      <c r="H286" s="85">
        <v>1.0376665599999999</v>
      </c>
      <c r="I286" s="85">
        <v>-5.4444310000000003E-2</v>
      </c>
      <c r="J286" s="83"/>
      <c r="K286" s="83"/>
      <c r="L286" s="83"/>
      <c r="M286" s="83"/>
      <c r="N286" s="83"/>
      <c r="O286" s="83"/>
      <c r="P286" s="83"/>
      <c r="Q286" s="83"/>
      <c r="R286" s="83"/>
      <c r="S286" s="83"/>
      <c r="T286" s="83"/>
      <c r="U286" s="83"/>
      <c r="V286" s="83"/>
      <c r="W286" s="83" t="s">
        <v>2546</v>
      </c>
    </row>
    <row r="287" spans="1:23" ht="15.75" customHeight="1" x14ac:dyDescent="0.25">
      <c r="A287" s="83" t="s">
        <v>2921</v>
      </c>
      <c r="B287" s="83" t="s">
        <v>2662</v>
      </c>
      <c r="C287" s="83" t="s">
        <v>2555</v>
      </c>
      <c r="D287" s="83" t="s">
        <v>2550</v>
      </c>
      <c r="E287" s="83" t="s">
        <v>2663</v>
      </c>
      <c r="F287" s="83"/>
      <c r="G287" s="85">
        <v>0.39700000000000002</v>
      </c>
      <c r="H287" s="85">
        <v>0.15</v>
      </c>
      <c r="I287" s="85">
        <v>0.45374713</v>
      </c>
      <c r="J287" s="83"/>
      <c r="K287" s="83"/>
      <c r="L287" s="83"/>
      <c r="M287" s="83"/>
      <c r="N287" s="83"/>
      <c r="O287" s="83"/>
      <c r="P287" s="83"/>
      <c r="Q287" s="85">
        <v>0</v>
      </c>
      <c r="R287" s="85">
        <v>1.05</v>
      </c>
      <c r="S287" s="83"/>
      <c r="T287" s="83"/>
      <c r="U287" s="83"/>
      <c r="V287" s="83"/>
      <c r="W287" s="83" t="s">
        <v>2546</v>
      </c>
    </row>
    <row r="288" spans="1:23" ht="15.75" customHeight="1" x14ac:dyDescent="0.25">
      <c r="A288" s="83" t="s">
        <v>2922</v>
      </c>
      <c r="B288" s="83" t="s">
        <v>2662</v>
      </c>
      <c r="C288" s="83" t="s">
        <v>2549</v>
      </c>
      <c r="D288" s="83" t="s">
        <v>2550</v>
      </c>
      <c r="E288" s="83" t="s">
        <v>2665</v>
      </c>
      <c r="F288" s="83" t="s">
        <v>2759</v>
      </c>
      <c r="G288" s="85">
        <v>0.43593599999999999</v>
      </c>
      <c r="H288" s="85">
        <v>0.23652000000000001</v>
      </c>
      <c r="I288" s="85">
        <v>-4.7628000000000002E-3</v>
      </c>
      <c r="J288" s="85">
        <v>-0.13302720000000001</v>
      </c>
      <c r="K288" s="85">
        <v>1.19556E-3</v>
      </c>
      <c r="L288" s="84">
        <v>8.5899999999999995E-4</v>
      </c>
      <c r="M288" s="83"/>
      <c r="N288" s="83"/>
      <c r="O288" s="83"/>
      <c r="P288" s="83"/>
      <c r="Q288" s="85">
        <v>15.55556</v>
      </c>
      <c r="R288" s="85">
        <v>29.44444</v>
      </c>
      <c r="S288" s="85">
        <v>12.77778</v>
      </c>
      <c r="T288" s="85">
        <v>29.44444</v>
      </c>
      <c r="U288" s="83"/>
      <c r="V288" s="83"/>
      <c r="W288" s="83" t="s">
        <v>2546</v>
      </c>
    </row>
    <row r="289" spans="1:23" ht="15.75" customHeight="1" x14ac:dyDescent="0.25">
      <c r="A289" s="83" t="s">
        <v>2923</v>
      </c>
      <c r="B289" s="83" t="s">
        <v>2662</v>
      </c>
      <c r="C289" s="83" t="s">
        <v>2549</v>
      </c>
      <c r="D289" s="83" t="s">
        <v>2550</v>
      </c>
      <c r="E289" s="83" t="s">
        <v>2665</v>
      </c>
      <c r="F289" s="83" t="s">
        <v>2759</v>
      </c>
      <c r="G289" s="85">
        <v>9.7932160000000004E-2</v>
      </c>
      <c r="H289" s="85">
        <v>-0.13886496000000001</v>
      </c>
      <c r="I289" s="85">
        <v>1.2441600000000001E-2</v>
      </c>
      <c r="J289" s="85">
        <v>8.8907327999999994E-2</v>
      </c>
      <c r="K289" s="85">
        <v>1.938946E-3</v>
      </c>
      <c r="L289" s="85">
        <v>-9.3056040000000003E-3</v>
      </c>
      <c r="M289" s="83"/>
      <c r="N289" s="83"/>
      <c r="O289" s="83"/>
      <c r="P289" s="83"/>
      <c r="Q289" s="85">
        <v>15.55556</v>
      </c>
      <c r="R289" s="85">
        <v>29.44444</v>
      </c>
      <c r="S289" s="85">
        <v>12.77778</v>
      </c>
      <c r="T289" s="85">
        <v>29.44444</v>
      </c>
      <c r="U289" s="83"/>
      <c r="V289" s="83"/>
      <c r="W289" s="83" t="s">
        <v>2546</v>
      </c>
    </row>
    <row r="290" spans="1:23" ht="15.75" customHeight="1" x14ac:dyDescent="0.25">
      <c r="A290" s="83" t="s">
        <v>2924</v>
      </c>
      <c r="B290" s="83" t="s">
        <v>2662</v>
      </c>
      <c r="C290" s="83" t="s">
        <v>2555</v>
      </c>
      <c r="D290" s="83" t="s">
        <v>2550</v>
      </c>
      <c r="E290" s="83" t="s">
        <v>2663</v>
      </c>
      <c r="F290" s="83"/>
      <c r="G290" s="85">
        <v>0.20200000000000001</v>
      </c>
      <c r="H290" s="85">
        <v>0.85499999999999998</v>
      </c>
      <c r="I290" s="85">
        <v>-5.7000000000000002E-2</v>
      </c>
      <c r="J290" s="83"/>
      <c r="K290" s="83"/>
      <c r="L290" s="83"/>
      <c r="M290" s="83"/>
      <c r="N290" s="83"/>
      <c r="O290" s="83"/>
      <c r="P290" s="83"/>
      <c r="Q290" s="85">
        <v>0</v>
      </c>
      <c r="R290" s="85">
        <v>1.05</v>
      </c>
      <c r="S290" s="83"/>
      <c r="T290" s="83"/>
      <c r="U290" s="83"/>
      <c r="V290" s="83"/>
      <c r="W290" s="83" t="s">
        <v>2546</v>
      </c>
    </row>
    <row r="291" spans="1:23" ht="15.75" customHeight="1" x14ac:dyDescent="0.25">
      <c r="A291" s="83" t="s">
        <v>2925</v>
      </c>
      <c r="B291" s="83" t="s">
        <v>2662</v>
      </c>
      <c r="C291" s="83" t="s">
        <v>2549</v>
      </c>
      <c r="D291" s="83" t="s">
        <v>2550</v>
      </c>
      <c r="E291" s="83" t="s">
        <v>2665</v>
      </c>
      <c r="F291" s="83" t="s">
        <v>2759</v>
      </c>
      <c r="G291" s="85">
        <v>0.12076864</v>
      </c>
      <c r="H291" s="85">
        <v>-0.124558848</v>
      </c>
      <c r="I291" s="85">
        <v>6.3828000000000001E-3</v>
      </c>
      <c r="J291" s="85">
        <v>0.11146032</v>
      </c>
      <c r="K291" s="85">
        <v>1.847902E-3</v>
      </c>
      <c r="L291" s="85">
        <v>-6.5082849999999999E-3</v>
      </c>
      <c r="M291" s="83"/>
      <c r="N291" s="83"/>
      <c r="O291" s="83"/>
      <c r="P291" s="83"/>
      <c r="Q291" s="85">
        <v>15.55556</v>
      </c>
      <c r="R291" s="85">
        <v>13.33333</v>
      </c>
      <c r="S291" s="85">
        <v>12.77778</v>
      </c>
      <c r="T291" s="85">
        <v>29.44444</v>
      </c>
      <c r="U291" s="83"/>
      <c r="V291" s="83"/>
      <c r="W291" s="83" t="s">
        <v>2546</v>
      </c>
    </row>
    <row r="292" spans="1:23" ht="15.75" customHeight="1" x14ac:dyDescent="0.25">
      <c r="A292" s="83" t="s">
        <v>2926</v>
      </c>
      <c r="B292" s="83" t="s">
        <v>2927</v>
      </c>
      <c r="C292" s="83" t="s">
        <v>2549</v>
      </c>
      <c r="D292" s="83" t="s">
        <v>2550</v>
      </c>
      <c r="E292" s="83" t="s">
        <v>2551</v>
      </c>
      <c r="F292" s="83" t="s">
        <v>2928</v>
      </c>
      <c r="G292" s="85">
        <v>0.95122178999999996</v>
      </c>
      <c r="H292" s="85">
        <v>3.5393436E-2</v>
      </c>
      <c r="I292" s="84">
        <v>2.7E-4</v>
      </c>
      <c r="J292" s="85">
        <v>-2.654118E-3</v>
      </c>
      <c r="K292" s="84">
        <v>-8.6899999999999998E-5</v>
      </c>
      <c r="L292" s="84">
        <v>-2.7399999999999999E-4</v>
      </c>
      <c r="M292" s="83"/>
      <c r="N292" s="83"/>
      <c r="O292" s="83"/>
      <c r="P292" s="83"/>
      <c r="Q292" s="83"/>
      <c r="R292" s="83"/>
      <c r="S292" s="83"/>
      <c r="T292" s="83"/>
      <c r="U292" s="83"/>
      <c r="V292" s="83"/>
      <c r="W292" s="83" t="s">
        <v>2546</v>
      </c>
    </row>
    <row r="293" spans="1:23" ht="15.75" customHeight="1" x14ac:dyDescent="0.25">
      <c r="A293" s="83" t="s">
        <v>2929</v>
      </c>
      <c r="B293" s="83" t="s">
        <v>2927</v>
      </c>
      <c r="C293" s="83" t="s">
        <v>2549</v>
      </c>
      <c r="D293" s="83" t="s">
        <v>2571</v>
      </c>
      <c r="E293" s="83" t="s">
        <v>2551</v>
      </c>
      <c r="F293" s="83" t="s">
        <v>2928</v>
      </c>
      <c r="G293" s="85">
        <v>0.59918702999999995</v>
      </c>
      <c r="H293" s="85">
        <v>-9.5072400000000001E-3</v>
      </c>
      <c r="I293" s="84">
        <v>3.3500000000000001E-4</v>
      </c>
      <c r="J293" s="85">
        <v>8.6388300000000001E-3</v>
      </c>
      <c r="K293" s="84">
        <v>3.1199999999999999E-4</v>
      </c>
      <c r="L293" s="84">
        <v>-3.86E-4</v>
      </c>
      <c r="M293" s="83"/>
      <c r="N293" s="83"/>
      <c r="O293" s="83"/>
      <c r="P293" s="83"/>
      <c r="Q293" s="83"/>
      <c r="R293" s="83"/>
      <c r="S293" s="83"/>
      <c r="T293" s="83"/>
      <c r="U293" s="83"/>
      <c r="V293" s="83"/>
      <c r="W293" s="83" t="s">
        <v>2546</v>
      </c>
    </row>
    <row r="294" spans="1:23" ht="15.75" customHeight="1" x14ac:dyDescent="0.25">
      <c r="A294" s="83" t="s">
        <v>2930</v>
      </c>
      <c r="B294" s="83" t="s">
        <v>2927</v>
      </c>
      <c r="C294" s="83" t="s">
        <v>2555</v>
      </c>
      <c r="D294" s="83" t="s">
        <v>2571</v>
      </c>
      <c r="E294" s="83" t="s">
        <v>2556</v>
      </c>
      <c r="F294" s="83"/>
      <c r="G294" s="85">
        <v>3.4811130000000003E-2</v>
      </c>
      <c r="H294" s="85">
        <v>0.95945376000000004</v>
      </c>
      <c r="I294" s="85">
        <v>5.7349499999999999E-3</v>
      </c>
      <c r="J294" s="83"/>
      <c r="K294" s="83"/>
      <c r="L294" s="83"/>
      <c r="M294" s="83"/>
      <c r="N294" s="83"/>
      <c r="O294" s="83"/>
      <c r="P294" s="83"/>
      <c r="Q294" s="83"/>
      <c r="R294" s="83"/>
      <c r="S294" s="83"/>
      <c r="T294" s="83"/>
      <c r="U294" s="83"/>
      <c r="V294" s="83"/>
      <c r="W294" s="83" t="s">
        <v>2546</v>
      </c>
    </row>
    <row r="295" spans="1:23" ht="15.75" customHeight="1" x14ac:dyDescent="0.25">
      <c r="A295" s="83" t="s">
        <v>2931</v>
      </c>
      <c r="B295" s="83" t="s">
        <v>2927</v>
      </c>
      <c r="C295" s="83" t="s">
        <v>2555</v>
      </c>
      <c r="D295" s="83" t="s">
        <v>2571</v>
      </c>
      <c r="E295" s="83" t="s">
        <v>2556</v>
      </c>
      <c r="F295" s="83"/>
      <c r="G295" s="85">
        <v>2.297712E-2</v>
      </c>
      <c r="H295" s="85">
        <v>0.90150452000000003</v>
      </c>
      <c r="I295" s="85">
        <v>7.5518260000000004E-2</v>
      </c>
      <c r="J295" s="83"/>
      <c r="K295" s="83"/>
      <c r="L295" s="83"/>
      <c r="M295" s="83"/>
      <c r="N295" s="83"/>
      <c r="O295" s="83"/>
      <c r="P295" s="83"/>
      <c r="Q295" s="83"/>
      <c r="R295" s="83"/>
      <c r="S295" s="83"/>
      <c r="T295" s="83"/>
      <c r="U295" s="83"/>
      <c r="V295" s="83"/>
      <c r="W295" s="83" t="s">
        <v>2546</v>
      </c>
    </row>
    <row r="296" spans="1:23" ht="15.75" customHeight="1" x14ac:dyDescent="0.25">
      <c r="A296" s="97" t="s">
        <v>2503</v>
      </c>
      <c r="B296" s="96" t="s">
        <v>2714</v>
      </c>
      <c r="C296" s="96" t="s">
        <v>2612</v>
      </c>
      <c r="D296" s="96" t="s">
        <v>2715</v>
      </c>
      <c r="E296" s="96" t="s">
        <v>2932</v>
      </c>
      <c r="F296" s="97" t="s">
        <v>2933</v>
      </c>
      <c r="G296" s="102">
        <v>170751.834</v>
      </c>
      <c r="H296" s="102">
        <v>6102.9036999999998</v>
      </c>
      <c r="I296" s="102">
        <v>78.261986199999996</v>
      </c>
      <c r="J296" s="102">
        <v>-2959.4326000000001</v>
      </c>
      <c r="K296" s="102">
        <v>19.7876589</v>
      </c>
      <c r="L296" s="102">
        <v>-90.958100999999999</v>
      </c>
      <c r="M296" s="102">
        <v>0.43596477</v>
      </c>
      <c r="N296" s="102">
        <v>-4.1157699999999998E-2</v>
      </c>
      <c r="O296" s="102">
        <v>-0.608846</v>
      </c>
      <c r="P296" s="102">
        <v>0.45913326199999999</v>
      </c>
      <c r="Q296" s="102">
        <v>-40</v>
      </c>
      <c r="R296" s="102">
        <v>17.8</v>
      </c>
      <c r="S296" s="102">
        <v>4.4000000000000004</v>
      </c>
      <c r="T296" s="102">
        <v>54.4</v>
      </c>
      <c r="U296" s="97"/>
      <c r="V296" s="97"/>
      <c r="W296" s="95" t="s">
        <v>2934</v>
      </c>
    </row>
    <row r="297" spans="1:23" ht="15.75" customHeight="1" x14ac:dyDescent="0.25">
      <c r="A297" s="97" t="s">
        <v>2502</v>
      </c>
      <c r="B297" s="96" t="s">
        <v>2714</v>
      </c>
      <c r="C297" s="96" t="s">
        <v>2612</v>
      </c>
      <c r="D297" s="96" t="s">
        <v>2935</v>
      </c>
      <c r="E297" s="96" t="s">
        <v>2932</v>
      </c>
      <c r="F297" s="97" t="s">
        <v>2933</v>
      </c>
      <c r="G297" s="102">
        <v>29669.271100000002</v>
      </c>
      <c r="H297" s="102">
        <v>1027.6320499999999</v>
      </c>
      <c r="I297" s="102">
        <v>18.106626200000001</v>
      </c>
      <c r="J297" s="102">
        <v>-442.19970999999998</v>
      </c>
      <c r="K297" s="102">
        <v>11.133528800000001</v>
      </c>
      <c r="L297" s="102">
        <v>-20.380451999999998</v>
      </c>
      <c r="M297" s="102">
        <v>0.13998065000000001</v>
      </c>
      <c r="N297" s="102">
        <v>-5.88669E-2</v>
      </c>
      <c r="O297" s="102">
        <v>-0.21845149999999999</v>
      </c>
      <c r="P297" s="102">
        <v>0.20385846699999999</v>
      </c>
      <c r="Q297" s="102">
        <v>-40</v>
      </c>
      <c r="R297" s="102">
        <v>-17.8</v>
      </c>
      <c r="S297" s="102">
        <v>4.4000000000000004</v>
      </c>
      <c r="T297" s="102">
        <v>54.4</v>
      </c>
      <c r="U297" s="97"/>
      <c r="V297" s="97"/>
      <c r="W297" s="95" t="s">
        <v>2934</v>
      </c>
    </row>
    <row r="298" spans="1:23" ht="15.75" customHeight="1" x14ac:dyDescent="0.25">
      <c r="A298" s="83" t="s">
        <v>2936</v>
      </c>
      <c r="B298" s="83" t="s">
        <v>2543</v>
      </c>
      <c r="C298" s="83" t="s">
        <v>2544</v>
      </c>
      <c r="D298" s="83"/>
      <c r="E298" s="83" t="s">
        <v>2545</v>
      </c>
      <c r="F298" s="83"/>
      <c r="G298" s="85">
        <v>0.96113413999999997</v>
      </c>
      <c r="H298" s="85">
        <v>2.8200179999999998E-2</v>
      </c>
      <c r="I298" s="83">
        <v>-1.34585E-3</v>
      </c>
      <c r="J298" s="83">
        <v>-1.2036000000000001E-4</v>
      </c>
      <c r="K298" s="83"/>
      <c r="L298" s="83"/>
      <c r="M298" s="83"/>
      <c r="N298" s="83"/>
      <c r="O298" s="83"/>
      <c r="P298" s="83"/>
      <c r="Q298" s="83"/>
      <c r="R298" s="83"/>
      <c r="S298" s="83"/>
      <c r="T298" s="83"/>
      <c r="U298" s="83"/>
      <c r="V298" s="83"/>
      <c r="W298" s="83" t="s">
        <v>2546</v>
      </c>
    </row>
    <row r="299" spans="1:23" ht="15.75" customHeight="1" x14ac:dyDescent="0.25">
      <c r="A299" s="86" t="s">
        <v>2937</v>
      </c>
      <c r="B299" s="81" t="s">
        <v>2562</v>
      </c>
      <c r="C299" s="81" t="s">
        <v>2555</v>
      </c>
      <c r="D299" s="86" t="s">
        <v>2571</v>
      </c>
      <c r="E299" s="86" t="s">
        <v>2563</v>
      </c>
      <c r="F299" s="81"/>
      <c r="G299" s="86">
        <v>1.1919999999999999</v>
      </c>
      <c r="H299" s="86">
        <v>-0.19170000000000001</v>
      </c>
      <c r="I299" s="86">
        <v>0</v>
      </c>
      <c r="J299" s="81"/>
      <c r="K299" s="81"/>
      <c r="L299" s="81"/>
      <c r="M299" s="81"/>
      <c r="N299" s="81"/>
      <c r="O299" s="81"/>
      <c r="P299" s="81"/>
      <c r="Q299" s="86">
        <v>0.77600000000000002</v>
      </c>
      <c r="R299" s="86">
        <v>1.1970000000000001</v>
      </c>
      <c r="S299" s="81"/>
      <c r="T299" s="81"/>
      <c r="U299" s="86"/>
      <c r="V299" s="86"/>
      <c r="W299" s="86" t="s">
        <v>2698</v>
      </c>
    </row>
    <row r="300" spans="1:23" ht="15.75" customHeight="1" x14ac:dyDescent="0.25">
      <c r="A300" s="83" t="s">
        <v>2938</v>
      </c>
      <c r="B300" s="83" t="s">
        <v>2939</v>
      </c>
      <c r="C300" s="83" t="s">
        <v>2549</v>
      </c>
      <c r="D300" s="83" t="s">
        <v>2550</v>
      </c>
      <c r="E300" s="83" t="s">
        <v>2811</v>
      </c>
      <c r="F300" s="83" t="s">
        <v>2812</v>
      </c>
      <c r="G300" s="85">
        <v>-5.4255579999999998E-2</v>
      </c>
      <c r="H300" s="85">
        <v>-6.3981648000000002E-2</v>
      </c>
      <c r="I300" s="84">
        <v>2.6052288999999999E-2</v>
      </c>
      <c r="J300" s="85">
        <v>0.26001671399999998</v>
      </c>
      <c r="K300" s="85">
        <v>8.0909299999999999E-4</v>
      </c>
      <c r="L300" s="85">
        <v>1.5903766999999999E-2</v>
      </c>
      <c r="M300" s="83"/>
      <c r="N300" s="83"/>
      <c r="O300" s="83"/>
      <c r="P300" s="83"/>
      <c r="Q300" s="83"/>
      <c r="R300" s="83"/>
      <c r="S300" s="83"/>
      <c r="T300" s="83"/>
      <c r="U300" s="83"/>
      <c r="V300" s="83"/>
      <c r="W300" s="83" t="s">
        <v>2546</v>
      </c>
    </row>
    <row r="301" spans="1:23" ht="15.75" customHeight="1" x14ac:dyDescent="0.25">
      <c r="A301" s="83" t="s">
        <v>2940</v>
      </c>
      <c r="B301" s="83" t="s">
        <v>2941</v>
      </c>
      <c r="C301" s="83" t="s">
        <v>2549</v>
      </c>
      <c r="D301" s="83" t="s">
        <v>2550</v>
      </c>
      <c r="E301" s="83" t="s">
        <v>2814</v>
      </c>
      <c r="F301" s="83" t="s">
        <v>2812</v>
      </c>
      <c r="G301" s="85">
        <v>188.8588489</v>
      </c>
      <c r="H301" s="85">
        <v>0.30023177400000001</v>
      </c>
      <c r="I301" s="84">
        <v>-4.5692003000000002E-2</v>
      </c>
      <c r="J301" s="85">
        <v>35.408446220000002</v>
      </c>
      <c r="K301" s="85">
        <v>0.60135093399999995</v>
      </c>
      <c r="L301" s="85">
        <v>0.78576062000000002</v>
      </c>
      <c r="M301" s="83"/>
      <c r="N301" s="83"/>
      <c r="O301" s="83"/>
      <c r="P301" s="83"/>
      <c r="Q301" s="83"/>
      <c r="R301" s="83"/>
      <c r="S301" s="83"/>
      <c r="T301" s="83"/>
      <c r="U301" s="83"/>
      <c r="V301" s="83"/>
      <c r="W301" s="83" t="s">
        <v>2546</v>
      </c>
    </row>
    <row r="302" spans="1:23" ht="15.75" customHeight="1" x14ac:dyDescent="0.25">
      <c r="A302" s="83" t="s">
        <v>2942</v>
      </c>
      <c r="B302" s="83" t="s">
        <v>2943</v>
      </c>
      <c r="C302" s="83" t="s">
        <v>2549</v>
      </c>
      <c r="D302" s="83" t="s">
        <v>2550</v>
      </c>
      <c r="E302" s="83" t="s">
        <v>2729</v>
      </c>
      <c r="F302" s="83" t="s">
        <v>2729</v>
      </c>
      <c r="G302" s="85">
        <v>0.70790823999999997</v>
      </c>
      <c r="H302" s="85">
        <v>-2.0065679999999998E-3</v>
      </c>
      <c r="I302" s="84">
        <v>-2.5960499999999999E-3</v>
      </c>
      <c r="J302" s="85">
        <v>3.0058775999999999E-2</v>
      </c>
      <c r="K302" s="85">
        <v>-1.056434E-3</v>
      </c>
      <c r="L302" s="85">
        <v>2.0457040000000002E-3</v>
      </c>
      <c r="M302" s="83"/>
      <c r="N302" s="83"/>
      <c r="O302" s="83"/>
      <c r="P302" s="83"/>
      <c r="Q302" s="83"/>
      <c r="R302" s="83"/>
      <c r="S302" s="83"/>
      <c r="T302" s="83"/>
      <c r="U302" s="83"/>
      <c r="V302" s="83"/>
      <c r="W302" s="83" t="s">
        <v>2546</v>
      </c>
    </row>
    <row r="303" spans="1:23" ht="15.75" customHeight="1" x14ac:dyDescent="0.25">
      <c r="A303" s="83" t="s">
        <v>2944</v>
      </c>
      <c r="B303" s="83" t="s">
        <v>2945</v>
      </c>
      <c r="C303" s="83" t="s">
        <v>2555</v>
      </c>
      <c r="D303" s="83" t="s">
        <v>2571</v>
      </c>
      <c r="E303" s="83" t="s">
        <v>2556</v>
      </c>
      <c r="F303" s="83"/>
      <c r="G303" s="85">
        <v>0.17149273000000001</v>
      </c>
      <c r="H303" s="85">
        <v>0.58820207999999996</v>
      </c>
      <c r="I303" s="84">
        <v>0.23737257</v>
      </c>
      <c r="J303" s="83"/>
      <c r="K303" s="83"/>
      <c r="L303" s="83"/>
      <c r="M303" s="83"/>
      <c r="N303" s="83"/>
      <c r="O303" s="83"/>
      <c r="P303" s="83"/>
      <c r="Q303" s="83"/>
      <c r="R303" s="83"/>
      <c r="S303" s="83"/>
      <c r="T303" s="83"/>
      <c r="U303" s="83"/>
      <c r="V303" s="83"/>
      <c r="W303" s="83" t="s">
        <v>2546</v>
      </c>
    </row>
    <row r="304" spans="1:23" ht="15.75" customHeight="1" x14ac:dyDescent="0.25">
      <c r="A304" s="83" t="s">
        <v>2946</v>
      </c>
      <c r="B304" s="83" t="s">
        <v>2947</v>
      </c>
      <c r="C304" s="83" t="s">
        <v>2549</v>
      </c>
      <c r="D304" s="83" t="s">
        <v>2571</v>
      </c>
      <c r="E304" s="83" t="s">
        <v>2729</v>
      </c>
      <c r="F304" s="83" t="s">
        <v>2729</v>
      </c>
      <c r="G304" s="85">
        <v>0.56054380000000004</v>
      </c>
      <c r="H304" s="85">
        <v>-1.377927E-2</v>
      </c>
      <c r="I304" s="84">
        <v>6.5699999999999998E-5</v>
      </c>
      <c r="J304" s="85">
        <v>1.3219362E-2</v>
      </c>
      <c r="K304" s="85">
        <v>2.6859600000000001E-4</v>
      </c>
      <c r="L304" s="85">
        <v>-5.0113100000000004E-4</v>
      </c>
      <c r="M304" s="83"/>
      <c r="N304" s="83"/>
      <c r="O304" s="83"/>
      <c r="P304" s="83"/>
      <c r="Q304" s="83"/>
      <c r="R304" s="83"/>
      <c r="S304" s="83"/>
      <c r="T304" s="83"/>
      <c r="U304" s="83"/>
      <c r="V304" s="83"/>
      <c r="W304" s="83" t="s">
        <v>2546</v>
      </c>
    </row>
    <row r="305" spans="1:23" ht="15.75" customHeight="1" x14ac:dyDescent="0.25">
      <c r="A305" s="83" t="s">
        <v>2948</v>
      </c>
      <c r="B305" s="83" t="s">
        <v>2949</v>
      </c>
      <c r="C305" s="83" t="s">
        <v>2555</v>
      </c>
      <c r="D305" s="83"/>
      <c r="E305" s="83" t="s">
        <v>2556</v>
      </c>
      <c r="F305" s="83"/>
      <c r="G305" s="85">
        <v>2.1826000000000002E-2</v>
      </c>
      <c r="H305" s="85">
        <v>0.97763</v>
      </c>
      <c r="I305" s="84">
        <v>5.4299999999999997E-4</v>
      </c>
      <c r="J305" s="83"/>
      <c r="K305" s="83"/>
      <c r="L305" s="83"/>
      <c r="M305" s="83"/>
      <c r="N305" s="83"/>
      <c r="O305" s="83"/>
      <c r="P305" s="83"/>
      <c r="Q305" s="83"/>
      <c r="R305" s="83"/>
      <c r="S305" s="83"/>
      <c r="T305" s="83"/>
      <c r="U305" s="83"/>
      <c r="V305" s="83"/>
      <c r="W305" s="83" t="s">
        <v>2546</v>
      </c>
    </row>
    <row r="306" spans="1:23" ht="15.75" customHeight="1" x14ac:dyDescent="0.25">
      <c r="A306" s="83" t="s">
        <v>2950</v>
      </c>
      <c r="B306" s="83" t="s">
        <v>2951</v>
      </c>
      <c r="C306" s="83" t="s">
        <v>2555</v>
      </c>
      <c r="D306" s="83"/>
      <c r="E306" s="83" t="s">
        <v>2556</v>
      </c>
      <c r="F306" s="83"/>
      <c r="G306" s="85">
        <v>8.2597000000000004E-2</v>
      </c>
      <c r="H306" s="85">
        <v>0.99676399999999998</v>
      </c>
      <c r="I306" s="84">
        <v>-7.9361000000000001E-2</v>
      </c>
      <c r="J306" s="83"/>
      <c r="K306" s="83"/>
      <c r="L306" s="83"/>
      <c r="M306" s="83"/>
      <c r="N306" s="83"/>
      <c r="O306" s="83"/>
      <c r="P306" s="83"/>
      <c r="Q306" s="83"/>
      <c r="R306" s="83"/>
      <c r="S306" s="83"/>
      <c r="T306" s="83"/>
      <c r="U306" s="83"/>
      <c r="V306" s="83"/>
      <c r="W306" s="83" t="s">
        <v>2546</v>
      </c>
    </row>
    <row r="307" spans="1:23" ht="15.75" customHeight="1" x14ac:dyDescent="0.25">
      <c r="A307" s="83" t="s">
        <v>2952</v>
      </c>
      <c r="B307" s="83" t="s">
        <v>2953</v>
      </c>
      <c r="C307" s="83" t="s">
        <v>2549</v>
      </c>
      <c r="D307" s="83" t="s">
        <v>2550</v>
      </c>
      <c r="E307" s="83" t="s">
        <v>2729</v>
      </c>
      <c r="F307" s="83" t="s">
        <v>2729</v>
      </c>
      <c r="G307" s="85">
        <v>1.0303123000000001</v>
      </c>
      <c r="H307" s="85">
        <v>3.3469793999999997E-2</v>
      </c>
      <c r="I307" s="84">
        <v>2.3639000000000001E-4</v>
      </c>
      <c r="J307" s="85">
        <v>-7.2958679999999996E-3</v>
      </c>
      <c r="K307" s="84">
        <v>-2.3200000000000001E-5</v>
      </c>
      <c r="L307" s="85">
        <v>-1.4894299999999999E-4</v>
      </c>
      <c r="M307" s="83"/>
      <c r="N307" s="83"/>
      <c r="O307" s="83"/>
      <c r="P307" s="83"/>
      <c r="Q307" s="83"/>
      <c r="R307" s="83"/>
      <c r="S307" s="83"/>
      <c r="T307" s="83"/>
      <c r="U307" s="83"/>
      <c r="V307" s="83"/>
      <c r="W307" s="83" t="s">
        <v>2546</v>
      </c>
    </row>
    <row r="308" spans="1:23" ht="15.75" customHeight="1" x14ac:dyDescent="0.25">
      <c r="A308" s="83" t="s">
        <v>2954</v>
      </c>
      <c r="B308" s="83" t="s">
        <v>2955</v>
      </c>
      <c r="C308" s="83" t="s">
        <v>2555</v>
      </c>
      <c r="D308" s="83" t="s">
        <v>2571</v>
      </c>
      <c r="E308" s="83" t="s">
        <v>2556</v>
      </c>
      <c r="F308" s="83"/>
      <c r="G308" s="85">
        <v>8.1441330000000006E-2</v>
      </c>
      <c r="H308" s="85">
        <v>0.41927141000000001</v>
      </c>
      <c r="I308" s="84">
        <v>0.49939603999999999</v>
      </c>
      <c r="J308" s="83"/>
      <c r="K308" s="83"/>
      <c r="L308" s="83"/>
      <c r="M308" s="83"/>
      <c r="N308" s="83"/>
      <c r="O308" s="83"/>
      <c r="P308" s="83"/>
      <c r="Q308" s="83"/>
      <c r="R308" s="83"/>
      <c r="S308" s="83"/>
      <c r="T308" s="83"/>
      <c r="U308" s="83"/>
      <c r="V308" s="83"/>
      <c r="W308" s="83" t="s">
        <v>2546</v>
      </c>
    </row>
    <row r="309" spans="1:23" ht="15.75" customHeight="1" x14ac:dyDescent="0.25">
      <c r="A309" s="83" t="s">
        <v>2956</v>
      </c>
      <c r="B309" s="83" t="s">
        <v>2957</v>
      </c>
      <c r="C309" s="83" t="s">
        <v>2549</v>
      </c>
      <c r="D309" s="83" t="s">
        <v>2571</v>
      </c>
      <c r="E309" s="83" t="s">
        <v>2729</v>
      </c>
      <c r="F309" s="83" t="s">
        <v>2729</v>
      </c>
      <c r="G309" s="85">
        <v>0.49969897000000002</v>
      </c>
      <c r="H309" s="85">
        <v>-1.3084056E-2</v>
      </c>
      <c r="I309" s="84">
        <v>2.6642499999999998E-4</v>
      </c>
      <c r="J309" s="85">
        <v>1.6592526E-2</v>
      </c>
      <c r="K309" s="85">
        <v>1.8539300000000001E-4</v>
      </c>
      <c r="L309" s="85">
        <v>-3.7564599999999999E-4</v>
      </c>
      <c r="M309" s="83"/>
      <c r="N309" s="83"/>
      <c r="O309" s="83"/>
      <c r="P309" s="83"/>
      <c r="Q309" s="83"/>
      <c r="R309" s="83"/>
      <c r="S309" s="83"/>
      <c r="T309" s="83"/>
      <c r="U309" s="83"/>
      <c r="V309" s="83"/>
      <c r="W309" s="83" t="s">
        <v>2546</v>
      </c>
    </row>
    <row r="310" spans="1:23" ht="15.75" customHeight="1" x14ac:dyDescent="0.25">
      <c r="A310" s="86" t="s">
        <v>2958</v>
      </c>
      <c r="B310" s="81" t="s">
        <v>2669</v>
      </c>
      <c r="C310" s="81" t="s">
        <v>2544</v>
      </c>
      <c r="D310" s="81"/>
      <c r="E310" s="81"/>
      <c r="F310" s="81"/>
      <c r="G310" s="86">
        <v>2.6526280999999999E-2</v>
      </c>
      <c r="H310" s="86">
        <v>1.078032E-3</v>
      </c>
      <c r="I310" s="87">
        <v>-6.02558E-5</v>
      </c>
      <c r="J310" s="87">
        <v>1.2373199999999999E-6</v>
      </c>
      <c r="K310" s="81"/>
      <c r="L310" s="81"/>
      <c r="M310" s="81"/>
      <c r="N310" s="81"/>
      <c r="O310" s="81"/>
      <c r="P310" s="81"/>
      <c r="Q310" s="86">
        <v>-35</v>
      </c>
      <c r="R310" s="86">
        <v>20</v>
      </c>
      <c r="S310" s="86"/>
      <c r="T310" s="86"/>
      <c r="U310" s="81"/>
      <c r="V310" s="81"/>
      <c r="W310" s="86" t="s">
        <v>2696</v>
      </c>
    </row>
    <row r="311" spans="1:23" ht="15.75" customHeight="1" x14ac:dyDescent="0.25">
      <c r="A311" s="81" t="s">
        <v>2959</v>
      </c>
      <c r="B311" s="81" t="s">
        <v>2581</v>
      </c>
      <c r="C311" s="81" t="s">
        <v>2544</v>
      </c>
      <c r="D311" s="81" t="s">
        <v>2772</v>
      </c>
      <c r="E311" s="81" t="s">
        <v>2563</v>
      </c>
      <c r="F311" s="81"/>
      <c r="G311" s="91">
        <v>0.16309999999999999</v>
      </c>
      <c r="H311" s="91">
        <v>1.5901000000000001</v>
      </c>
      <c r="I311" s="91">
        <v>-0.88170000000000004</v>
      </c>
      <c r="J311" s="91">
        <v>0.12809999999999999</v>
      </c>
      <c r="K311" s="81"/>
      <c r="L311" s="81"/>
      <c r="M311" s="81"/>
      <c r="N311" s="81"/>
      <c r="O311" s="81"/>
      <c r="P311" s="81"/>
      <c r="Q311" s="90">
        <v>0</v>
      </c>
      <c r="R311" s="90">
        <v>1</v>
      </c>
      <c r="S311" s="81"/>
      <c r="T311" s="81"/>
      <c r="U311" s="91">
        <v>0.7</v>
      </c>
      <c r="V311" s="81"/>
      <c r="W311" s="81" t="s">
        <v>2960</v>
      </c>
    </row>
    <row r="312" spans="1:23" ht="15.75" customHeight="1" x14ac:dyDescent="0.25">
      <c r="A312" s="81" t="s">
        <v>2961</v>
      </c>
      <c r="B312" s="81" t="s">
        <v>2581</v>
      </c>
      <c r="C312" s="81" t="s">
        <v>2544</v>
      </c>
      <c r="D312" s="81" t="s">
        <v>2772</v>
      </c>
      <c r="E312" s="81" t="s">
        <v>2563</v>
      </c>
      <c r="F312" s="81"/>
      <c r="G312" s="91">
        <v>0.99770000000000003</v>
      </c>
      <c r="H312" s="91">
        <v>-0.65900000000000003</v>
      </c>
      <c r="I312" s="91">
        <v>0.95469999999999999</v>
      </c>
      <c r="J312" s="91">
        <v>-0.29360000000000003</v>
      </c>
      <c r="K312" s="81"/>
      <c r="L312" s="81"/>
      <c r="M312" s="81"/>
      <c r="N312" s="81"/>
      <c r="O312" s="81"/>
      <c r="P312" s="81"/>
      <c r="Q312" s="90">
        <v>0</v>
      </c>
      <c r="R312" s="90">
        <v>1</v>
      </c>
      <c r="S312" s="81"/>
      <c r="T312" s="81"/>
      <c r="U312" s="91">
        <v>0.5</v>
      </c>
      <c r="V312" s="81"/>
      <c r="W312" s="81" t="s">
        <v>2960</v>
      </c>
    </row>
    <row r="313" spans="1:23" ht="15.75" customHeight="1" x14ac:dyDescent="0.25">
      <c r="A313" s="81" t="s">
        <v>2962</v>
      </c>
      <c r="B313" s="81" t="s">
        <v>2581</v>
      </c>
      <c r="C313" s="81" t="s">
        <v>2544</v>
      </c>
      <c r="D313" s="81" t="s">
        <v>2772</v>
      </c>
      <c r="E313" s="81" t="s">
        <v>2563</v>
      </c>
      <c r="F313" s="81"/>
      <c r="G313" s="91">
        <v>0.12239999999999999</v>
      </c>
      <c r="H313" s="91">
        <v>0.61199999999999999</v>
      </c>
      <c r="I313" s="91">
        <v>0.59830000000000005</v>
      </c>
      <c r="J313" s="91">
        <v>-0.33339999999999997</v>
      </c>
      <c r="K313" s="81"/>
      <c r="L313" s="81"/>
      <c r="M313" s="81"/>
      <c r="N313" s="81"/>
      <c r="O313" s="81"/>
      <c r="P313" s="81"/>
      <c r="Q313" s="90">
        <v>0</v>
      </c>
      <c r="R313" s="90">
        <v>1</v>
      </c>
      <c r="S313" s="81"/>
      <c r="T313" s="81"/>
      <c r="U313" s="91">
        <v>0.3</v>
      </c>
      <c r="V313" s="81"/>
      <c r="W313" s="81" t="s">
        <v>2960</v>
      </c>
    </row>
    <row r="314" spans="1:23" ht="15.75" customHeight="1" x14ac:dyDescent="0.25">
      <c r="A314" s="81" t="s">
        <v>2963</v>
      </c>
      <c r="B314" s="81" t="s">
        <v>2581</v>
      </c>
      <c r="C314" s="81" t="s">
        <v>2544</v>
      </c>
      <c r="D314" s="81" t="s">
        <v>2772</v>
      </c>
      <c r="E314" s="81" t="s">
        <v>2563</v>
      </c>
      <c r="F314" s="81"/>
      <c r="G314" s="91">
        <v>0.30380000000000001</v>
      </c>
      <c r="H314" s="91">
        <v>-0.76080000000000003</v>
      </c>
      <c r="I314" s="91">
        <v>2.2728999999999999</v>
      </c>
      <c r="J314" s="91">
        <v>-0.81689999999999996</v>
      </c>
      <c r="K314" s="81"/>
      <c r="L314" s="81"/>
      <c r="M314" s="81"/>
      <c r="N314" s="81"/>
      <c r="O314" s="81"/>
      <c r="P314" s="81"/>
      <c r="Q314" s="90">
        <v>0</v>
      </c>
      <c r="R314" s="90">
        <v>1</v>
      </c>
      <c r="S314" s="81"/>
      <c r="T314" s="81"/>
      <c r="U314" s="91">
        <v>0.3</v>
      </c>
      <c r="V314" s="81"/>
      <c r="W314" s="81" t="s">
        <v>2960</v>
      </c>
    </row>
    <row r="315" spans="1:23" ht="15.75" customHeight="1" x14ac:dyDescent="0.25">
      <c r="A315" s="81" t="s">
        <v>2964</v>
      </c>
      <c r="B315" s="81" t="s">
        <v>2581</v>
      </c>
      <c r="C315" s="81" t="s">
        <v>2544</v>
      </c>
      <c r="D315" s="81" t="s">
        <v>2772</v>
      </c>
      <c r="E315" s="81" t="s">
        <v>2563</v>
      </c>
      <c r="F315" s="81"/>
      <c r="G315" s="91">
        <v>4.0759893999999998E-2</v>
      </c>
      <c r="H315" s="91">
        <v>8.804497E-2</v>
      </c>
      <c r="I315" s="91">
        <v>-7.2926119999999997E-2</v>
      </c>
      <c r="J315" s="91">
        <v>0.94373982300000003</v>
      </c>
      <c r="K315" s="81"/>
      <c r="L315" s="81"/>
      <c r="M315" s="81"/>
      <c r="N315" s="81"/>
      <c r="O315" s="81"/>
      <c r="P315" s="81"/>
      <c r="Q315" s="90">
        <v>0</v>
      </c>
      <c r="R315" s="90">
        <v>1</v>
      </c>
      <c r="S315" s="81"/>
      <c r="T315" s="81"/>
      <c r="U315" s="91">
        <v>0.1</v>
      </c>
      <c r="V315" s="81"/>
      <c r="W315" s="81" t="s">
        <v>2965</v>
      </c>
    </row>
    <row r="316" spans="1:23" ht="15.75" customHeight="1" x14ac:dyDescent="0.25">
      <c r="A316" s="81" t="s">
        <v>2966</v>
      </c>
      <c r="B316" s="81" t="s">
        <v>2581</v>
      </c>
      <c r="C316" s="81" t="s">
        <v>2544</v>
      </c>
      <c r="D316" s="81" t="s">
        <v>2772</v>
      </c>
      <c r="E316" s="81" t="s">
        <v>2563</v>
      </c>
      <c r="F316" s="81"/>
      <c r="G316" s="91">
        <v>0.16389999999999999</v>
      </c>
      <c r="H316" s="91">
        <v>-0.40160000000000001</v>
      </c>
      <c r="I316" s="91">
        <v>1.9908999999999999</v>
      </c>
      <c r="J316" s="91">
        <v>-0.75409999999999999</v>
      </c>
      <c r="K316" s="81"/>
      <c r="L316" s="81"/>
      <c r="M316" s="81"/>
      <c r="N316" s="81"/>
      <c r="O316" s="81"/>
      <c r="P316" s="81"/>
      <c r="Q316" s="90">
        <v>0</v>
      </c>
      <c r="R316" s="90">
        <v>1</v>
      </c>
      <c r="S316" s="81"/>
      <c r="T316" s="81"/>
      <c r="U316" s="91">
        <v>0.2</v>
      </c>
      <c r="V316" s="81"/>
      <c r="W316" s="81" t="s">
        <v>2960</v>
      </c>
    </row>
    <row r="317" spans="1:23" ht="15.75" customHeight="1" x14ac:dyDescent="0.25">
      <c r="A317" s="81" t="s">
        <v>2967</v>
      </c>
      <c r="B317" s="81" t="s">
        <v>2581</v>
      </c>
      <c r="C317" s="81" t="s">
        <v>2544</v>
      </c>
      <c r="D317" s="81" t="s">
        <v>2772</v>
      </c>
      <c r="E317" s="81" t="s">
        <v>2563</v>
      </c>
      <c r="F317" s="81"/>
      <c r="G317" s="91">
        <v>1.2999999999999999E-3</v>
      </c>
      <c r="H317" s="91">
        <v>0.14699999999999999</v>
      </c>
      <c r="I317" s="91">
        <v>0.9506</v>
      </c>
      <c r="J317" s="91">
        <v>-9.98E-2</v>
      </c>
      <c r="K317" s="81"/>
      <c r="L317" s="81"/>
      <c r="M317" s="81"/>
      <c r="N317" s="81"/>
      <c r="O317" s="81"/>
      <c r="P317" s="81"/>
      <c r="Q317" s="90">
        <v>0</v>
      </c>
      <c r="R317" s="90">
        <v>1</v>
      </c>
      <c r="S317" s="81"/>
      <c r="T317" s="81"/>
      <c r="U317" s="91">
        <v>0.2</v>
      </c>
      <c r="V317" s="81"/>
      <c r="W317" s="81" t="s">
        <v>2968</v>
      </c>
    </row>
    <row r="318" spans="1:23" ht="15.75" customHeight="1" x14ac:dyDescent="0.25">
      <c r="A318" s="86" t="s">
        <v>2969</v>
      </c>
      <c r="B318" s="87"/>
      <c r="C318" s="87" t="s">
        <v>2612</v>
      </c>
      <c r="D318" s="86"/>
      <c r="E318" s="86"/>
      <c r="F318" s="86"/>
      <c r="G318" s="86">
        <v>58336.860999999997</v>
      </c>
      <c r="H318" s="86">
        <v>1561.7435</v>
      </c>
      <c r="I318" s="86">
        <v>6.6068129000000004</v>
      </c>
      <c r="J318" s="86">
        <v>-283.65007000000003</v>
      </c>
      <c r="K318" s="86">
        <v>-0.12023494</v>
      </c>
      <c r="L318" s="86">
        <v>-12.495749</v>
      </c>
      <c r="M318" s="86">
        <v>-0.11627856</v>
      </c>
      <c r="N318" s="86">
        <v>2.2770008999999998E-3</v>
      </c>
      <c r="O318" s="86">
        <v>-0.11814833</v>
      </c>
      <c r="P318" s="86">
        <v>3.2839612999999997E-2</v>
      </c>
      <c r="Q318" s="86">
        <v>-40</v>
      </c>
      <c r="R318" s="86">
        <v>-17.8</v>
      </c>
      <c r="S318" s="86">
        <v>4.4000000000000004</v>
      </c>
      <c r="T318" s="86">
        <v>54.4</v>
      </c>
      <c r="U318" s="86"/>
      <c r="V318" s="86"/>
      <c r="W318" s="86"/>
    </row>
    <row r="319" spans="1:23" ht="15.75" customHeight="1" x14ac:dyDescent="0.25">
      <c r="A319" s="86" t="s">
        <v>2970</v>
      </c>
      <c r="B319" s="87"/>
      <c r="C319" s="87" t="s">
        <v>2612</v>
      </c>
      <c r="D319" s="86"/>
      <c r="E319" s="86"/>
      <c r="F319" s="86"/>
      <c r="G319" s="86">
        <v>6274.9903999999997</v>
      </c>
      <c r="H319" s="86">
        <v>61.390661000000001</v>
      </c>
      <c r="I319" s="86">
        <v>1.6208537000000001</v>
      </c>
      <c r="J319" s="86">
        <v>129.11278999999999</v>
      </c>
      <c r="K319" s="86">
        <v>0.87411616999999997</v>
      </c>
      <c r="L319" s="86">
        <v>1.9581173000000001</v>
      </c>
      <c r="M319" s="86">
        <v>3.0293311E-2</v>
      </c>
      <c r="N319" s="86">
        <v>5.7546777000000004E-3</v>
      </c>
      <c r="O319" s="86">
        <v>4.6539572999999999E-3</v>
      </c>
      <c r="P319" s="86">
        <v>-7.4990544000000001E-4</v>
      </c>
      <c r="Q319" s="86">
        <v>-40</v>
      </c>
      <c r="R319" s="86">
        <v>-17.8</v>
      </c>
      <c r="S319" s="86">
        <v>4.4000000000000004</v>
      </c>
      <c r="T319" s="86">
        <v>54.4</v>
      </c>
      <c r="U319" s="86"/>
      <c r="V319" s="86"/>
      <c r="W319" s="86"/>
    </row>
    <row r="320" spans="1:23" ht="15.75" customHeight="1" x14ac:dyDescent="0.25">
      <c r="A320" s="86" t="s">
        <v>2971</v>
      </c>
      <c r="B320" s="87"/>
      <c r="C320" s="87" t="s">
        <v>2612</v>
      </c>
      <c r="D320" s="86"/>
      <c r="E320" s="86"/>
      <c r="F320" s="86"/>
      <c r="G320" s="86">
        <v>61412.175000000003</v>
      </c>
      <c r="H320" s="86">
        <v>1570.8518999999999</v>
      </c>
      <c r="I320" s="86">
        <v>13.533448999999999</v>
      </c>
      <c r="J320" s="86">
        <v>-500.19524000000001</v>
      </c>
      <c r="K320" s="86">
        <v>8.1639123999999992</v>
      </c>
      <c r="L320" s="86">
        <v>-3.6895384999999998</v>
      </c>
      <c r="M320" s="86">
        <v>5.4485574000000002E-2</v>
      </c>
      <c r="N320" s="86">
        <v>-8.8096805E-2</v>
      </c>
      <c r="O320" s="86">
        <v>6.381584E-3</v>
      </c>
      <c r="P320" s="86">
        <v>-3.7503057999999999E-2</v>
      </c>
      <c r="Q320" s="86">
        <v>-23.3</v>
      </c>
      <c r="R320" s="86">
        <v>7.2</v>
      </c>
      <c r="S320" s="86">
        <v>10</v>
      </c>
      <c r="T320" s="86">
        <v>60</v>
      </c>
      <c r="U320" s="86"/>
      <c r="V320" s="86"/>
      <c r="W320" s="86"/>
    </row>
    <row r="321" spans="1:23" ht="15.75" customHeight="1" x14ac:dyDescent="0.25">
      <c r="A321" s="86" t="s">
        <v>2972</v>
      </c>
      <c r="B321" s="87"/>
      <c r="C321" s="87" t="s">
        <v>2612</v>
      </c>
      <c r="D321" s="86"/>
      <c r="E321" s="86"/>
      <c r="F321" s="86"/>
      <c r="G321" s="86">
        <v>4994.0335999999998</v>
      </c>
      <c r="H321" s="86">
        <v>170.24972</v>
      </c>
      <c r="I321" s="86">
        <v>2.8463891000000001</v>
      </c>
      <c r="J321" s="86">
        <v>356.79403000000002</v>
      </c>
      <c r="K321" s="86">
        <v>-6.3074703999999997</v>
      </c>
      <c r="L321" s="86">
        <v>-1.409856</v>
      </c>
      <c r="M321" s="86">
        <v>1.2160476E-2</v>
      </c>
      <c r="N321" s="86">
        <v>7.6231728999999998E-2</v>
      </c>
      <c r="O321" s="86">
        <v>-5.7527470999999997E-2</v>
      </c>
      <c r="P321" s="86">
        <v>9.0544456000000006E-3</v>
      </c>
      <c r="Q321" s="86">
        <v>-23.3</v>
      </c>
      <c r="R321" s="86">
        <v>7.2</v>
      </c>
      <c r="S321" s="86">
        <v>10</v>
      </c>
      <c r="T321" s="86">
        <v>60</v>
      </c>
      <c r="U321" s="86"/>
      <c r="V321" s="86"/>
      <c r="W321" s="86"/>
    </row>
    <row r="322" spans="1:23" ht="15.75" customHeight="1" x14ac:dyDescent="0.25">
      <c r="A322" s="81" t="s">
        <v>2973</v>
      </c>
      <c r="B322" s="81" t="s">
        <v>2581</v>
      </c>
      <c r="C322" s="81" t="s">
        <v>2544</v>
      </c>
      <c r="D322" s="81" t="s">
        <v>2772</v>
      </c>
      <c r="E322" s="81" t="s">
        <v>2563</v>
      </c>
      <c r="F322" s="81"/>
      <c r="G322" s="91">
        <v>7.0428852E-2</v>
      </c>
      <c r="H322" s="91">
        <v>0.38533020099999998</v>
      </c>
      <c r="I322" s="91">
        <v>-0.46086411799999999</v>
      </c>
      <c r="J322" s="91">
        <v>1.0092034400000001</v>
      </c>
      <c r="K322" s="81"/>
      <c r="L322" s="81"/>
      <c r="M322" s="81"/>
      <c r="N322" s="81"/>
      <c r="O322" s="81"/>
      <c r="P322" s="81"/>
      <c r="Q322" s="90">
        <v>0</v>
      </c>
      <c r="R322" s="90">
        <v>1</v>
      </c>
      <c r="S322" s="81"/>
      <c r="T322" s="81"/>
      <c r="U322" s="91">
        <v>0.1</v>
      </c>
      <c r="V322" s="81"/>
      <c r="W322" s="81" t="s">
        <v>2974</v>
      </c>
    </row>
    <row r="323" spans="1:23" ht="15.75" customHeight="1" x14ac:dyDescent="0.25">
      <c r="A323" s="86" t="s">
        <v>2513</v>
      </c>
      <c r="B323" s="87"/>
      <c r="C323" s="87" t="s">
        <v>2612</v>
      </c>
      <c r="D323" s="87"/>
      <c r="E323" s="87"/>
      <c r="F323" s="87"/>
      <c r="G323" s="87">
        <v>170751.834</v>
      </c>
      <c r="H323" s="87">
        <v>6102.9036999999998</v>
      </c>
      <c r="I323" s="87">
        <v>78.261986199999996</v>
      </c>
      <c r="J323" s="87">
        <v>-2959.4326500000002</v>
      </c>
      <c r="K323" s="87">
        <v>19.7876589</v>
      </c>
      <c r="L323" s="87">
        <v>-90.958101499999998</v>
      </c>
      <c r="M323" s="87">
        <v>0.435964768</v>
      </c>
      <c r="N323" s="87">
        <v>-4.1157653299999999E-2</v>
      </c>
      <c r="O323" s="87">
        <v>-0.60884596000000002</v>
      </c>
      <c r="P323" s="87">
        <v>0.45913326199999999</v>
      </c>
      <c r="Q323" s="86">
        <v>-40</v>
      </c>
      <c r="R323" s="86">
        <v>-17.8</v>
      </c>
      <c r="S323" s="86">
        <v>4.4000000000000004</v>
      </c>
      <c r="T323" s="86">
        <v>54.4</v>
      </c>
      <c r="U323" s="86"/>
      <c r="V323" s="86"/>
      <c r="W323" s="86"/>
    </row>
    <row r="324" spans="1:23" ht="15.75" customHeight="1" x14ac:dyDescent="0.25">
      <c r="A324" s="86" t="s">
        <v>2512</v>
      </c>
      <c r="B324" s="87"/>
      <c r="C324" s="87" t="s">
        <v>2612</v>
      </c>
      <c r="D324" s="87"/>
      <c r="E324" s="87"/>
      <c r="F324" s="87"/>
      <c r="G324" s="87">
        <v>29669.271100000002</v>
      </c>
      <c r="H324" s="87">
        <v>1027.6320499999999</v>
      </c>
      <c r="I324" s="87">
        <v>18.106626200000001</v>
      </c>
      <c r="J324" s="87">
        <v>-442.19971399999997</v>
      </c>
      <c r="K324" s="87">
        <v>11.133528800000001</v>
      </c>
      <c r="L324" s="87">
        <v>-20.380451900000001</v>
      </c>
      <c r="M324" s="87">
        <v>0.13998065300000001</v>
      </c>
      <c r="N324" s="87">
        <v>-5.8866918400000003E-2</v>
      </c>
      <c r="O324" s="87">
        <v>-0.218451538</v>
      </c>
      <c r="P324" s="87">
        <v>0.20385846699999999</v>
      </c>
      <c r="Q324" s="86">
        <v>-40</v>
      </c>
      <c r="R324" s="86">
        <v>-17.8</v>
      </c>
      <c r="S324" s="86">
        <v>4.4000000000000004</v>
      </c>
      <c r="T324" s="86">
        <v>54.4</v>
      </c>
      <c r="U324" s="86"/>
      <c r="V324" s="86"/>
      <c r="W324" s="86"/>
    </row>
    <row r="325" spans="1:23" ht="15.75" customHeight="1" x14ac:dyDescent="0.25">
      <c r="A325" s="86" t="s">
        <v>2510</v>
      </c>
      <c r="B325" s="87"/>
      <c r="C325" s="87" t="s">
        <v>2612</v>
      </c>
      <c r="D325" s="87"/>
      <c r="E325" s="87"/>
      <c r="F325" s="87"/>
      <c r="G325" s="87">
        <v>151166.43599999999</v>
      </c>
      <c r="H325" s="87">
        <v>5266.34789</v>
      </c>
      <c r="I325" s="87">
        <v>60.672715099999998</v>
      </c>
      <c r="J325" s="87">
        <v>-1851.5593799999999</v>
      </c>
      <c r="K325" s="87">
        <v>5.7313275499999996</v>
      </c>
      <c r="L325" s="87">
        <v>-46.927717299999998</v>
      </c>
      <c r="M325" s="87">
        <v>0.136401203</v>
      </c>
      <c r="N325" s="87">
        <v>-3.5697884100000001E-2</v>
      </c>
      <c r="O325" s="87">
        <v>-0.40305399400000003</v>
      </c>
      <c r="P325" s="87">
        <v>-3.9290477800000001E-2</v>
      </c>
      <c r="Q325" s="86">
        <v>-23.3</v>
      </c>
      <c r="R325" s="86">
        <v>7.2</v>
      </c>
      <c r="S325" s="86">
        <v>10</v>
      </c>
      <c r="T325" s="86">
        <v>60</v>
      </c>
      <c r="U325" s="86"/>
      <c r="V325" s="86"/>
      <c r="W325" s="86"/>
    </row>
    <row r="326" spans="1:23" ht="15.75" customHeight="1" x14ac:dyDescent="0.25">
      <c r="A326" s="86" t="s">
        <v>2509</v>
      </c>
      <c r="B326" s="87"/>
      <c r="C326" s="87" t="s">
        <v>2612</v>
      </c>
      <c r="D326" s="87"/>
      <c r="E326" s="87"/>
      <c r="F326" s="87"/>
      <c r="G326" s="87">
        <v>7438.9222900000004</v>
      </c>
      <c r="H326" s="87">
        <v>-269.59756499999997</v>
      </c>
      <c r="I326" s="87">
        <v>-9.8561044599999992</v>
      </c>
      <c r="J326" s="87">
        <v>553.57326</v>
      </c>
      <c r="K326" s="87">
        <v>-3.38588961</v>
      </c>
      <c r="L326" s="87">
        <v>14.8657878</v>
      </c>
      <c r="M326" s="87">
        <v>-0.100796292</v>
      </c>
      <c r="N326" s="87">
        <v>9.8227931500000001E-3</v>
      </c>
      <c r="O326" s="87">
        <v>9.7362355600000006E-2</v>
      </c>
      <c r="P326" s="87">
        <v>-3.9675216999999999E-2</v>
      </c>
      <c r="Q326" s="86">
        <v>-23.3</v>
      </c>
      <c r="R326" s="86">
        <v>7.2</v>
      </c>
      <c r="S326" s="86">
        <v>10</v>
      </c>
      <c r="T326" s="86">
        <v>60</v>
      </c>
      <c r="U326" s="86"/>
      <c r="V326" s="86"/>
      <c r="W326" s="86"/>
    </row>
    <row r="327" spans="1:23" ht="15.75" customHeight="1" x14ac:dyDescent="0.25">
      <c r="A327" s="86" t="s">
        <v>2975</v>
      </c>
      <c r="B327" s="81" t="s">
        <v>2669</v>
      </c>
      <c r="C327" s="81" t="s">
        <v>2544</v>
      </c>
      <c r="D327" s="81"/>
      <c r="E327" s="81"/>
      <c r="F327" s="81"/>
      <c r="G327" s="86">
        <v>-1.8700000000000001E-2</v>
      </c>
      <c r="H327" s="86">
        <v>4.58E-2</v>
      </c>
      <c r="I327" s="86">
        <v>1.1000000000000001E-3</v>
      </c>
      <c r="J327" s="86">
        <v>5.0000000000000002E-5</v>
      </c>
      <c r="K327" s="81"/>
      <c r="L327" s="81"/>
      <c r="M327" s="81"/>
      <c r="N327" s="81"/>
      <c r="O327" s="81"/>
      <c r="P327" s="81"/>
      <c r="Q327" s="86">
        <v>-55</v>
      </c>
      <c r="R327" s="86">
        <v>55</v>
      </c>
      <c r="S327" s="86"/>
      <c r="T327" s="86"/>
      <c r="U327" s="81"/>
      <c r="V327" s="81"/>
      <c r="W327" s="86" t="s">
        <v>2670</v>
      </c>
    </row>
    <row r="328" spans="1:23" ht="15.75" customHeight="1" x14ac:dyDescent="0.25">
      <c r="A328" s="83" t="s">
        <v>2196</v>
      </c>
      <c r="B328" s="83" t="s">
        <v>2976</v>
      </c>
      <c r="C328" s="83" t="s">
        <v>2549</v>
      </c>
      <c r="D328" s="83" t="s">
        <v>2550</v>
      </c>
      <c r="E328" s="83" t="s">
        <v>2551</v>
      </c>
      <c r="F328" s="83" t="s">
        <v>2552</v>
      </c>
      <c r="G328" s="85">
        <v>0.25789600000000001</v>
      </c>
      <c r="H328" s="85">
        <v>3.8901600000000001E-2</v>
      </c>
      <c r="I328" s="84">
        <v>-2.1699999999999999E-4</v>
      </c>
      <c r="J328" s="85">
        <v>4.6868399999999998E-2</v>
      </c>
      <c r="K328" s="84">
        <v>-9.4300000000000004E-4</v>
      </c>
      <c r="L328" s="84">
        <v>-3.4299999999999999E-4</v>
      </c>
      <c r="M328" s="83"/>
      <c r="N328" s="83"/>
      <c r="O328" s="83"/>
      <c r="P328" s="83"/>
      <c r="Q328" s="85">
        <v>4.4444400000000002</v>
      </c>
      <c r="R328" s="85">
        <v>18.33333</v>
      </c>
      <c r="S328" s="85">
        <v>12.77778</v>
      </c>
      <c r="T328" s="85">
        <v>46.111109999999996</v>
      </c>
      <c r="U328" s="83"/>
      <c r="V328" s="83"/>
      <c r="W328" s="83" t="s">
        <v>2546</v>
      </c>
    </row>
    <row r="329" spans="1:23" ht="15.75" customHeight="1" x14ac:dyDescent="0.25">
      <c r="A329" s="83" t="s">
        <v>2197</v>
      </c>
      <c r="B329" s="83" t="s">
        <v>2976</v>
      </c>
      <c r="C329" s="83" t="s">
        <v>2549</v>
      </c>
      <c r="D329" s="83" t="s">
        <v>2571</v>
      </c>
      <c r="E329" s="83" t="s">
        <v>2551</v>
      </c>
      <c r="F329" s="83" t="s">
        <v>2552</v>
      </c>
      <c r="G329" s="85">
        <v>0.93388400000000005</v>
      </c>
      <c r="H329" s="85">
        <v>-5.8212E-2</v>
      </c>
      <c r="I329" s="85">
        <v>4.5003600000000001E-3</v>
      </c>
      <c r="J329" s="85">
        <v>2.4299999999999999E-3</v>
      </c>
      <c r="K329" s="84">
        <v>4.86E-4</v>
      </c>
      <c r="L329" s="85">
        <v>-1.2149999999999999E-3</v>
      </c>
      <c r="M329" s="83"/>
      <c r="N329" s="83"/>
      <c r="O329" s="83"/>
      <c r="P329" s="83"/>
      <c r="Q329" s="85">
        <v>4.4444400000000002</v>
      </c>
      <c r="R329" s="85">
        <v>18.33333</v>
      </c>
      <c r="S329" s="85">
        <v>12.77778</v>
      </c>
      <c r="T329" s="85">
        <v>46.111109999999996</v>
      </c>
      <c r="U329" s="83"/>
      <c r="V329" s="83"/>
      <c r="W329" s="83" t="s">
        <v>2546</v>
      </c>
    </row>
    <row r="330" spans="1:23" ht="15.75" customHeight="1" x14ac:dyDescent="0.25">
      <c r="A330" s="83" t="s">
        <v>2198</v>
      </c>
      <c r="B330" s="83" t="s">
        <v>2976</v>
      </c>
      <c r="C330" s="83" t="s">
        <v>2555</v>
      </c>
      <c r="D330" s="83" t="s">
        <v>2571</v>
      </c>
      <c r="E330" s="83" t="s">
        <v>2556</v>
      </c>
      <c r="F330" s="83"/>
      <c r="G330" s="85">
        <v>0.22290299999999999</v>
      </c>
      <c r="H330" s="85">
        <v>0.31338700000000003</v>
      </c>
      <c r="I330" s="85">
        <v>0.46371000000000001</v>
      </c>
      <c r="J330" s="85"/>
      <c r="K330" s="83"/>
      <c r="L330" s="83"/>
      <c r="M330" s="83"/>
      <c r="N330" s="83"/>
      <c r="O330" s="83"/>
      <c r="P330" s="83"/>
      <c r="Q330" s="85">
        <v>0</v>
      </c>
      <c r="R330" s="85">
        <v>1.05</v>
      </c>
      <c r="S330" s="83"/>
      <c r="T330" s="83"/>
      <c r="U330" s="83"/>
      <c r="V330" s="83"/>
      <c r="W330" s="83" t="s">
        <v>2546</v>
      </c>
    </row>
    <row r="331" spans="1:23" ht="15.75" customHeight="1" x14ac:dyDescent="0.25">
      <c r="A331" s="83" t="s">
        <v>2977</v>
      </c>
      <c r="B331" s="83" t="s">
        <v>2978</v>
      </c>
      <c r="C331" s="83" t="s">
        <v>2549</v>
      </c>
      <c r="D331" s="83" t="s">
        <v>2550</v>
      </c>
      <c r="E331" s="83" t="s">
        <v>2551</v>
      </c>
      <c r="F331" s="83" t="s">
        <v>2552</v>
      </c>
      <c r="G331" s="85">
        <v>0.50788299999999997</v>
      </c>
      <c r="H331" s="85">
        <v>0.14522760000000001</v>
      </c>
      <c r="I331" s="85">
        <v>-6.2564400000000003E-3</v>
      </c>
      <c r="J331" s="85">
        <v>-1.1178E-3</v>
      </c>
      <c r="K331" s="84">
        <v>-1.2999999999999999E-4</v>
      </c>
      <c r="L331" s="84">
        <v>-2.8200000000000002E-4</v>
      </c>
      <c r="M331" s="83"/>
      <c r="N331" s="83"/>
      <c r="O331" s="83"/>
      <c r="P331" s="83"/>
      <c r="Q331" s="85">
        <v>4.4444400000000002</v>
      </c>
      <c r="R331" s="85">
        <v>18.33333</v>
      </c>
      <c r="S331" s="85">
        <v>12.77778</v>
      </c>
      <c r="T331" s="85">
        <v>46.111109999999996</v>
      </c>
      <c r="U331" s="83"/>
      <c r="V331" s="83"/>
      <c r="W331" s="83" t="s">
        <v>2546</v>
      </c>
    </row>
    <row r="332" spans="1:23" ht="15.75" customHeight="1" x14ac:dyDescent="0.25">
      <c r="A332" s="83" t="s">
        <v>2979</v>
      </c>
      <c r="B332" s="83" t="s">
        <v>2978</v>
      </c>
      <c r="C332" s="83" t="s">
        <v>2549</v>
      </c>
      <c r="D332" s="83" t="s">
        <v>2571</v>
      </c>
      <c r="E332" s="83" t="s">
        <v>2551</v>
      </c>
      <c r="F332" s="83" t="s">
        <v>2552</v>
      </c>
      <c r="G332" s="85">
        <v>1.0307569999999999</v>
      </c>
      <c r="H332" s="85">
        <v>-0.103536</v>
      </c>
      <c r="I332" s="85">
        <v>7.1020800000000002E-3</v>
      </c>
      <c r="J332" s="85">
        <v>9.3185999999999998E-3</v>
      </c>
      <c r="K332" s="84">
        <v>3.1799999999999998E-4</v>
      </c>
      <c r="L332" s="84">
        <v>-1.0399999999999999E-3</v>
      </c>
      <c r="M332" s="83"/>
      <c r="N332" s="83"/>
      <c r="O332" s="83"/>
      <c r="P332" s="83"/>
      <c r="Q332" s="85">
        <v>4.4444400000000002</v>
      </c>
      <c r="R332" s="85">
        <v>18.33333</v>
      </c>
      <c r="S332" s="85">
        <v>12.77778</v>
      </c>
      <c r="T332" s="85">
        <v>46.111109999999996</v>
      </c>
      <c r="U332" s="83"/>
      <c r="V332" s="83"/>
      <c r="W332" s="83" t="s">
        <v>2546</v>
      </c>
    </row>
    <row r="333" spans="1:23" ht="15.75" customHeight="1" x14ac:dyDescent="0.25">
      <c r="A333" s="83" t="s">
        <v>2980</v>
      </c>
      <c r="B333" s="83" t="s">
        <v>2978</v>
      </c>
      <c r="C333" s="83" t="s">
        <v>2555</v>
      </c>
      <c r="D333" s="83" t="s">
        <v>2571</v>
      </c>
      <c r="E333" s="83" t="s">
        <v>2556</v>
      </c>
      <c r="F333" s="83"/>
      <c r="G333" s="85">
        <v>8.8065000000000004E-2</v>
      </c>
      <c r="H333" s="85">
        <v>1.137742</v>
      </c>
      <c r="I333" s="85">
        <v>-0.22580600000000001</v>
      </c>
      <c r="J333" s="85"/>
      <c r="K333" s="83"/>
      <c r="L333" s="83"/>
      <c r="M333" s="83"/>
      <c r="N333" s="83"/>
      <c r="O333" s="83"/>
      <c r="P333" s="83"/>
      <c r="Q333" s="85">
        <v>0</v>
      </c>
      <c r="R333" s="85">
        <v>1.05</v>
      </c>
      <c r="S333" s="83"/>
      <c r="T333" s="83"/>
      <c r="U333" s="83"/>
      <c r="V333" s="83"/>
      <c r="W333" s="83" t="s">
        <v>2546</v>
      </c>
    </row>
    <row r="334" spans="1:23" ht="15.75" customHeight="1" x14ac:dyDescent="0.25">
      <c r="A334" s="83" t="s">
        <v>2981</v>
      </c>
      <c r="B334" s="83" t="s">
        <v>2982</v>
      </c>
      <c r="C334" s="83" t="s">
        <v>2549</v>
      </c>
      <c r="D334" s="83" t="s">
        <v>2550</v>
      </c>
      <c r="E334" s="83" t="s">
        <v>2811</v>
      </c>
      <c r="F334" s="83" t="s">
        <v>2812</v>
      </c>
      <c r="G334" s="85">
        <v>0.11735985</v>
      </c>
      <c r="H334" s="85">
        <v>1.0588518E-2</v>
      </c>
      <c r="I334" s="84">
        <v>7.0100000000000002E-4</v>
      </c>
      <c r="J334" s="85">
        <v>5.2439526E-2</v>
      </c>
      <c r="K334" s="84">
        <v>7.2400000000000003E-4</v>
      </c>
      <c r="L334" s="85">
        <v>3.4378989999999999E-3</v>
      </c>
      <c r="M334" s="83"/>
      <c r="N334" s="83"/>
      <c r="O334" s="83"/>
      <c r="P334" s="83"/>
      <c r="Q334" s="83"/>
      <c r="R334" s="83"/>
      <c r="S334" s="83"/>
      <c r="T334" s="83"/>
      <c r="U334" s="83"/>
      <c r="V334" s="83"/>
      <c r="W334" s="83" t="s">
        <v>2546</v>
      </c>
    </row>
    <row r="335" spans="1:23" ht="15.75" customHeight="1" x14ac:dyDescent="0.25">
      <c r="A335" s="83" t="s">
        <v>2983</v>
      </c>
      <c r="B335" s="83" t="s">
        <v>2982</v>
      </c>
      <c r="C335" s="83" t="s">
        <v>2549</v>
      </c>
      <c r="D335" s="83" t="s">
        <v>2550</v>
      </c>
      <c r="E335" s="83" t="s">
        <v>2814</v>
      </c>
      <c r="F335" s="83" t="s">
        <v>2812</v>
      </c>
      <c r="G335" s="85">
        <v>0.11661702</v>
      </c>
      <c r="H335" s="85">
        <v>0.202450932</v>
      </c>
      <c r="I335" s="85">
        <v>-4.4014429999999997E-3</v>
      </c>
      <c r="J335" s="85">
        <v>-1.5923070000000001E-2</v>
      </c>
      <c r="K335" s="84">
        <v>1.01E-4</v>
      </c>
      <c r="L335" s="85">
        <v>-1.101632E-3</v>
      </c>
      <c r="M335" s="83"/>
      <c r="N335" s="83"/>
      <c r="O335" s="83"/>
      <c r="P335" s="83"/>
      <c r="Q335" s="83"/>
      <c r="R335" s="83"/>
      <c r="S335" s="83"/>
      <c r="T335" s="83"/>
      <c r="U335" s="83"/>
      <c r="V335" s="83"/>
      <c r="W335" s="83" t="s">
        <v>2546</v>
      </c>
    </row>
    <row r="336" spans="1:23" ht="15.75" customHeight="1" x14ac:dyDescent="0.25">
      <c r="A336" s="83" t="s">
        <v>2984</v>
      </c>
      <c r="B336" s="83" t="s">
        <v>2862</v>
      </c>
      <c r="C336" s="83" t="s">
        <v>2544</v>
      </c>
      <c r="D336" s="83" t="s">
        <v>2571</v>
      </c>
      <c r="E336" s="83" t="s">
        <v>2556</v>
      </c>
      <c r="F336" s="83"/>
      <c r="G336" s="85">
        <v>3.6252300000000001E-4</v>
      </c>
      <c r="H336" s="85">
        <v>1.3257300000000001</v>
      </c>
      <c r="I336" s="85">
        <v>-0.40760299999999999</v>
      </c>
      <c r="J336" s="85">
        <v>8.18194E-2</v>
      </c>
      <c r="K336" s="83"/>
      <c r="L336" s="83"/>
      <c r="M336" s="83"/>
      <c r="N336" s="83"/>
      <c r="O336" s="83"/>
      <c r="P336" s="83"/>
      <c r="Q336" s="83"/>
      <c r="R336" s="83"/>
      <c r="S336" s="83"/>
      <c r="T336" s="83"/>
      <c r="U336" s="83"/>
      <c r="V336" s="83"/>
      <c r="W336" s="83" t="s">
        <v>2546</v>
      </c>
    </row>
    <row r="337" spans="1:23" ht="15.75" customHeight="1" x14ac:dyDescent="0.25">
      <c r="A337" s="86" t="s">
        <v>2985</v>
      </c>
      <c r="B337" s="81" t="s">
        <v>2562</v>
      </c>
      <c r="C337" s="81" t="s">
        <v>2549</v>
      </c>
      <c r="D337" s="81" t="s">
        <v>2571</v>
      </c>
      <c r="E337" s="81" t="s">
        <v>2681</v>
      </c>
      <c r="F337" s="81" t="s">
        <v>2568</v>
      </c>
      <c r="G337" s="86">
        <v>0.34241440899999998</v>
      </c>
      <c r="H337" s="86">
        <v>3.4885008000000002E-2</v>
      </c>
      <c r="I337" s="86">
        <v>-6.2370000000000004E-4</v>
      </c>
      <c r="J337" s="86">
        <v>4.9772159999999996E-3</v>
      </c>
      <c r="K337" s="86">
        <v>4.3795100000000001E-4</v>
      </c>
      <c r="L337" s="86">
        <v>-7.2802800000000003E-4</v>
      </c>
      <c r="M337" s="81"/>
      <c r="N337" s="81"/>
      <c r="O337" s="81"/>
      <c r="P337" s="81"/>
      <c r="Q337" s="86">
        <v>12.77778</v>
      </c>
      <c r="R337" s="86">
        <v>23.88889</v>
      </c>
      <c r="S337" s="86">
        <v>23.88889</v>
      </c>
      <c r="T337" s="86">
        <v>46.111109999999996</v>
      </c>
      <c r="U337" s="86"/>
      <c r="V337" s="86"/>
      <c r="W337" s="86" t="s">
        <v>2986</v>
      </c>
    </row>
    <row r="338" spans="1:23" ht="15.75" customHeight="1" x14ac:dyDescent="0.25">
      <c r="A338" s="86" t="s">
        <v>2987</v>
      </c>
      <c r="B338" s="81" t="s">
        <v>2562</v>
      </c>
      <c r="C338" s="81" t="s">
        <v>2549</v>
      </c>
      <c r="D338" s="81" t="s">
        <v>2571</v>
      </c>
      <c r="E338" s="81" t="s">
        <v>2681</v>
      </c>
      <c r="F338" s="81" t="s">
        <v>2568</v>
      </c>
      <c r="G338" s="86">
        <v>0.29714499999999999</v>
      </c>
      <c r="H338" s="86">
        <v>4.3093300000000001E-2</v>
      </c>
      <c r="I338" s="86">
        <v>-7.4876599999999999E-4</v>
      </c>
      <c r="J338" s="86">
        <v>5.9772699999999998E-3</v>
      </c>
      <c r="K338" s="86">
        <v>4.8211199999999998E-4</v>
      </c>
      <c r="L338" s="86">
        <v>-9.5644800000000004E-4</v>
      </c>
      <c r="M338" s="81"/>
      <c r="N338" s="81"/>
      <c r="O338" s="81"/>
      <c r="P338" s="81"/>
      <c r="Q338" s="86">
        <v>12.77778</v>
      </c>
      <c r="R338" s="86">
        <v>23.88889</v>
      </c>
      <c r="S338" s="86">
        <v>21.11111</v>
      </c>
      <c r="T338" s="86">
        <v>46.111109999999996</v>
      </c>
      <c r="U338" s="86"/>
      <c r="V338" s="86"/>
      <c r="W338" s="86" t="s">
        <v>2988</v>
      </c>
    </row>
    <row r="339" spans="1:23" ht="15.75" customHeight="1" x14ac:dyDescent="0.25">
      <c r="A339" s="86" t="s">
        <v>2989</v>
      </c>
      <c r="B339" s="81" t="s">
        <v>2562</v>
      </c>
      <c r="C339" s="81" t="s">
        <v>2549</v>
      </c>
      <c r="D339" s="81" t="s">
        <v>2550</v>
      </c>
      <c r="E339" s="81" t="s">
        <v>2681</v>
      </c>
      <c r="F339" s="81" t="s">
        <v>2568</v>
      </c>
      <c r="G339" s="86">
        <v>0.42415000000000003</v>
      </c>
      <c r="H339" s="86">
        <v>4.4260000000000001E-2</v>
      </c>
      <c r="I339" s="86">
        <v>-4.2000000000000002E-4</v>
      </c>
      <c r="J339" s="86">
        <v>3.3300000000000001E-3</v>
      </c>
      <c r="K339" s="86">
        <v>-8.0000000000000007E-5</v>
      </c>
      <c r="L339" s="86">
        <v>-2.1000000000000001E-4</v>
      </c>
      <c r="M339" s="81"/>
      <c r="N339" s="81"/>
      <c r="O339" s="81"/>
      <c r="P339" s="81"/>
      <c r="Q339" s="86">
        <v>17</v>
      </c>
      <c r="R339" s="86">
        <v>22</v>
      </c>
      <c r="S339" s="86">
        <v>29</v>
      </c>
      <c r="T339" s="86">
        <v>46</v>
      </c>
      <c r="U339" s="86"/>
      <c r="V339" s="86"/>
      <c r="W339" s="86" t="s">
        <v>2564</v>
      </c>
    </row>
    <row r="340" spans="1:23" ht="15.75" customHeight="1" x14ac:dyDescent="0.25">
      <c r="A340" s="86" t="s">
        <v>2990</v>
      </c>
      <c r="B340" s="81" t="s">
        <v>2562</v>
      </c>
      <c r="C340" s="81" t="s">
        <v>2555</v>
      </c>
      <c r="D340" s="81" t="s">
        <v>2571</v>
      </c>
      <c r="E340" s="81" t="s">
        <v>2550</v>
      </c>
      <c r="F340" s="81"/>
      <c r="G340" s="86">
        <v>0.77100000000000002</v>
      </c>
      <c r="H340" s="86">
        <v>0.22900000000000001</v>
      </c>
      <c r="I340" s="86">
        <v>0</v>
      </c>
      <c r="J340" s="81"/>
      <c r="K340" s="81"/>
      <c r="L340" s="81"/>
      <c r="M340" s="81"/>
      <c r="N340" s="81"/>
      <c r="O340" s="81"/>
      <c r="P340" s="81"/>
      <c r="Q340" s="86">
        <v>0</v>
      </c>
      <c r="R340" s="86">
        <v>1</v>
      </c>
      <c r="S340" s="81"/>
      <c r="T340" s="81"/>
      <c r="U340" s="86"/>
      <c r="V340" s="86"/>
      <c r="W340" s="86" t="s">
        <v>2564</v>
      </c>
    </row>
    <row r="341" spans="1:23" ht="15.75" customHeight="1" x14ac:dyDescent="0.25">
      <c r="A341" s="86" t="s">
        <v>2991</v>
      </c>
      <c r="B341" s="81" t="s">
        <v>2562</v>
      </c>
      <c r="C341" s="81" t="s">
        <v>2549</v>
      </c>
      <c r="D341" s="81" t="s">
        <v>2571</v>
      </c>
      <c r="E341" s="81" t="s">
        <v>2681</v>
      </c>
      <c r="F341" s="81" t="s">
        <v>2568</v>
      </c>
      <c r="G341" s="86">
        <v>1.2364900000000001</v>
      </c>
      <c r="H341" s="86">
        <v>-2.4309999999999998E-2</v>
      </c>
      <c r="I341" s="86">
        <v>5.6999999999999998E-4</v>
      </c>
      <c r="J341" s="86">
        <v>-1.434E-2</v>
      </c>
      <c r="K341" s="86">
        <v>6.3000000000000003E-4</v>
      </c>
      <c r="L341" s="86">
        <v>-3.8000000000000002E-4</v>
      </c>
      <c r="M341" s="81"/>
      <c r="N341" s="81"/>
      <c r="O341" s="81"/>
      <c r="P341" s="81"/>
      <c r="Q341" s="86">
        <v>17</v>
      </c>
      <c r="R341" s="86">
        <v>22</v>
      </c>
      <c r="S341" s="86">
        <v>29</v>
      </c>
      <c r="T341" s="86">
        <v>46</v>
      </c>
      <c r="U341" s="86"/>
      <c r="V341" s="86"/>
      <c r="W341" s="86" t="s">
        <v>2564</v>
      </c>
    </row>
    <row r="342" spans="1:23" ht="15.75" customHeight="1" x14ac:dyDescent="0.25">
      <c r="A342" s="86" t="s">
        <v>2992</v>
      </c>
      <c r="B342" s="81" t="s">
        <v>2562</v>
      </c>
      <c r="C342" s="81" t="s">
        <v>2549</v>
      </c>
      <c r="D342" s="81" t="s">
        <v>2550</v>
      </c>
      <c r="E342" s="81" t="s">
        <v>2681</v>
      </c>
      <c r="F342" s="81" t="s">
        <v>2568</v>
      </c>
      <c r="G342" s="86">
        <v>0.76695599999999997</v>
      </c>
      <c r="H342" s="86">
        <v>1.07756E-2</v>
      </c>
      <c r="I342" s="86">
        <v>-4.1470300000000002E-5</v>
      </c>
      <c r="J342" s="86">
        <v>1.34961E-3</v>
      </c>
      <c r="K342" s="86">
        <v>-2.6114399999999999E-4</v>
      </c>
      <c r="L342" s="86">
        <v>4.5748799999999998E-4</v>
      </c>
      <c r="M342" s="81"/>
      <c r="N342" s="81"/>
      <c r="O342" s="81"/>
      <c r="P342" s="81"/>
      <c r="Q342" s="86">
        <v>12.77778</v>
      </c>
      <c r="R342" s="86">
        <v>23.88889</v>
      </c>
      <c r="S342" s="86">
        <v>21.11111</v>
      </c>
      <c r="T342" s="86">
        <v>46.111109999999996</v>
      </c>
      <c r="U342" s="86"/>
      <c r="V342" s="86"/>
      <c r="W342" s="86" t="s">
        <v>2993</v>
      </c>
    </row>
    <row r="343" spans="1:23" ht="15.75" customHeight="1" x14ac:dyDescent="0.25">
      <c r="A343" s="103" t="s">
        <v>2994</v>
      </c>
      <c r="B343" s="103" t="s">
        <v>2562</v>
      </c>
      <c r="C343" s="103" t="s">
        <v>2555</v>
      </c>
      <c r="D343" s="103" t="s">
        <v>2571</v>
      </c>
      <c r="E343" s="103" t="s">
        <v>2563</v>
      </c>
      <c r="F343" s="103"/>
      <c r="G343" s="103">
        <v>1.1559999999999999</v>
      </c>
      <c r="H343" s="103">
        <v>-0.18160000000000001</v>
      </c>
      <c r="I343" s="103">
        <v>2.5600000000000001E-2</v>
      </c>
      <c r="J343" s="103"/>
      <c r="K343" s="103"/>
      <c r="L343" s="103"/>
      <c r="M343" s="103"/>
      <c r="N343" s="103"/>
      <c r="O343" s="103"/>
      <c r="P343" s="103"/>
      <c r="Q343" s="103">
        <v>0.5</v>
      </c>
      <c r="R343" s="103">
        <v>1.5</v>
      </c>
      <c r="S343" s="86"/>
      <c r="T343" s="86"/>
      <c r="U343" s="86"/>
      <c r="V343" s="86"/>
      <c r="W343" s="86"/>
    </row>
    <row r="344" spans="1:23" ht="15.75" customHeight="1" x14ac:dyDescent="0.25">
      <c r="A344" s="103" t="s">
        <v>2995</v>
      </c>
      <c r="B344" s="103" t="s">
        <v>2562</v>
      </c>
      <c r="C344" s="103" t="s">
        <v>2555</v>
      </c>
      <c r="D344" s="103" t="s">
        <v>2550</v>
      </c>
      <c r="E344" s="103" t="s">
        <v>2563</v>
      </c>
      <c r="F344" s="103"/>
      <c r="G344" s="103">
        <v>0.8</v>
      </c>
      <c r="H344" s="103">
        <v>0.2</v>
      </c>
      <c r="I344" s="103">
        <v>0</v>
      </c>
      <c r="J344" s="103"/>
      <c r="K344" s="103"/>
      <c r="L344" s="103"/>
      <c r="M344" s="103"/>
      <c r="N344" s="103"/>
      <c r="O344" s="103"/>
      <c r="P344" s="103"/>
      <c r="Q344" s="103">
        <v>0.5</v>
      </c>
      <c r="R344" s="103">
        <v>1.5</v>
      </c>
      <c r="S344" s="86"/>
      <c r="T344" s="86"/>
      <c r="U344" s="86"/>
      <c r="V344" s="86"/>
      <c r="W344" s="86"/>
    </row>
    <row r="345" spans="1:23" ht="15.75" customHeight="1" x14ac:dyDescent="0.25">
      <c r="A345" s="86" t="s">
        <v>2996</v>
      </c>
      <c r="B345" s="81" t="s">
        <v>2562</v>
      </c>
      <c r="C345" s="81" t="s">
        <v>2555</v>
      </c>
      <c r="D345" s="81" t="s">
        <v>2571</v>
      </c>
      <c r="E345" s="81" t="s">
        <v>2550</v>
      </c>
      <c r="F345" s="81"/>
      <c r="G345" s="86">
        <v>0.75</v>
      </c>
      <c r="H345" s="86">
        <v>0.25</v>
      </c>
      <c r="I345" s="86">
        <v>0</v>
      </c>
      <c r="J345" s="81"/>
      <c r="K345" s="81"/>
      <c r="L345" s="81"/>
      <c r="M345" s="81"/>
      <c r="N345" s="81"/>
      <c r="O345" s="81"/>
      <c r="P345" s="81"/>
      <c r="Q345" s="86">
        <v>0</v>
      </c>
      <c r="R345" s="86">
        <v>1</v>
      </c>
      <c r="S345" s="81"/>
      <c r="T345" s="81"/>
      <c r="U345" s="86"/>
      <c r="V345" s="86"/>
      <c r="W345" s="86" t="s">
        <v>2997</v>
      </c>
    </row>
    <row r="346" spans="1:23" ht="15.75" customHeight="1" x14ac:dyDescent="0.25">
      <c r="A346" s="86" t="s">
        <v>2998</v>
      </c>
      <c r="B346" s="81" t="s">
        <v>2562</v>
      </c>
      <c r="C346" s="81" t="s">
        <v>2555</v>
      </c>
      <c r="D346" s="86" t="s">
        <v>2571</v>
      </c>
      <c r="E346" s="86" t="s">
        <v>2563</v>
      </c>
      <c r="F346" s="81"/>
      <c r="G346" s="86">
        <v>1.1559999999999999</v>
      </c>
      <c r="H346" s="86">
        <v>-0.18160000000000001</v>
      </c>
      <c r="I346" s="86">
        <v>2.5600000000000001E-2</v>
      </c>
      <c r="J346" s="81"/>
      <c r="K346" s="81"/>
      <c r="L346" s="81"/>
      <c r="M346" s="81"/>
      <c r="N346" s="81"/>
      <c r="O346" s="81"/>
      <c r="P346" s="81"/>
      <c r="Q346" s="86">
        <v>0.5</v>
      </c>
      <c r="R346" s="86">
        <v>1.5</v>
      </c>
      <c r="S346" s="81"/>
      <c r="T346" s="81"/>
      <c r="U346" s="86"/>
      <c r="V346" s="86"/>
      <c r="W346" s="86" t="s">
        <v>2997</v>
      </c>
    </row>
    <row r="347" spans="1:23" ht="15.75" customHeight="1" x14ac:dyDescent="0.25">
      <c r="A347" s="86" t="s">
        <v>2999</v>
      </c>
      <c r="B347" s="81" t="s">
        <v>2562</v>
      </c>
      <c r="C347" s="81" t="s">
        <v>2549</v>
      </c>
      <c r="D347" s="81" t="s">
        <v>2550</v>
      </c>
      <c r="E347" s="81" t="s">
        <v>2681</v>
      </c>
      <c r="F347" s="81" t="s">
        <v>2568</v>
      </c>
      <c r="G347" s="86">
        <v>0.94258779299999995</v>
      </c>
      <c r="H347" s="86">
        <v>9.5433470000000006E-3</v>
      </c>
      <c r="I347" s="86">
        <v>6.8376999999999999E-4</v>
      </c>
      <c r="J347" s="86">
        <v>-1.1042676E-2</v>
      </c>
      <c r="K347" s="86">
        <v>5.2490000000000001E-6</v>
      </c>
      <c r="L347" s="86">
        <v>-9.7200000000000001E-6</v>
      </c>
      <c r="M347" s="81"/>
      <c r="N347" s="81"/>
      <c r="O347" s="81"/>
      <c r="P347" s="81"/>
      <c r="Q347" s="86">
        <v>12.77778</v>
      </c>
      <c r="R347" s="86">
        <v>23.88889</v>
      </c>
      <c r="S347" s="86">
        <v>23.88889</v>
      </c>
      <c r="T347" s="86">
        <v>46.111109999999996</v>
      </c>
      <c r="U347" s="86"/>
      <c r="V347" s="86"/>
      <c r="W347" s="86" t="s">
        <v>2986</v>
      </c>
    </row>
    <row r="348" spans="1:23" ht="15.75" customHeight="1" x14ac:dyDescent="0.25">
      <c r="A348" s="86" t="s">
        <v>3000</v>
      </c>
      <c r="B348" s="81" t="s">
        <v>2792</v>
      </c>
      <c r="C348" s="81" t="s">
        <v>2544</v>
      </c>
      <c r="D348" s="81" t="s">
        <v>2571</v>
      </c>
      <c r="E348" s="81" t="s">
        <v>2550</v>
      </c>
      <c r="F348" s="81"/>
      <c r="G348" s="86">
        <v>0.8</v>
      </c>
      <c r="H348" s="86">
        <v>0.2</v>
      </c>
      <c r="I348" s="86">
        <v>0</v>
      </c>
      <c r="J348" s="86">
        <v>0</v>
      </c>
      <c r="K348" s="81"/>
      <c r="L348" s="81"/>
      <c r="M348" s="81"/>
      <c r="N348" s="81"/>
      <c r="O348" s="81"/>
      <c r="P348" s="81"/>
      <c r="Q348" s="86">
        <v>0</v>
      </c>
      <c r="R348" s="86">
        <v>1</v>
      </c>
      <c r="S348" s="86"/>
      <c r="T348" s="86"/>
      <c r="U348" s="81"/>
      <c r="V348" s="81"/>
      <c r="W348" s="86" t="s">
        <v>2874</v>
      </c>
    </row>
    <row r="349" spans="1:23" ht="15.75" customHeight="1" x14ac:dyDescent="0.25">
      <c r="A349" s="86" t="s">
        <v>3001</v>
      </c>
      <c r="B349" s="81" t="s">
        <v>2792</v>
      </c>
      <c r="C349" s="81" t="s">
        <v>2544</v>
      </c>
      <c r="D349" s="81" t="s">
        <v>2571</v>
      </c>
      <c r="E349" s="81" t="s">
        <v>2550</v>
      </c>
      <c r="F349" s="81"/>
      <c r="G349" s="86">
        <v>0.8</v>
      </c>
      <c r="H349" s="86">
        <v>0.2</v>
      </c>
      <c r="I349" s="86">
        <v>0</v>
      </c>
      <c r="J349" s="86">
        <v>0</v>
      </c>
      <c r="K349" s="81"/>
      <c r="L349" s="81"/>
      <c r="M349" s="81"/>
      <c r="N349" s="81"/>
      <c r="O349" s="81"/>
      <c r="P349" s="81"/>
      <c r="Q349" s="86">
        <v>0</v>
      </c>
      <c r="R349" s="86">
        <v>1</v>
      </c>
      <c r="S349" s="86"/>
      <c r="T349" s="86"/>
      <c r="U349" s="81"/>
      <c r="V349" s="81"/>
      <c r="W349" s="86" t="s">
        <v>2874</v>
      </c>
    </row>
    <row r="350" spans="1:23" ht="15.75" customHeight="1" x14ac:dyDescent="0.25">
      <c r="A350" s="83" t="s">
        <v>3002</v>
      </c>
      <c r="B350" s="83" t="s">
        <v>3003</v>
      </c>
      <c r="C350" s="83" t="s">
        <v>2674</v>
      </c>
      <c r="D350" s="83"/>
      <c r="E350" s="83" t="s">
        <v>2675</v>
      </c>
      <c r="F350" s="83"/>
      <c r="G350" s="85">
        <v>1</v>
      </c>
      <c r="H350" s="85">
        <v>0</v>
      </c>
      <c r="I350" s="88"/>
      <c r="J350" s="83"/>
      <c r="K350" s="88"/>
      <c r="L350" s="88"/>
      <c r="M350" s="83"/>
      <c r="N350" s="83"/>
      <c r="O350" s="83"/>
      <c r="P350" s="83"/>
      <c r="Q350" s="83"/>
      <c r="R350" s="83"/>
      <c r="S350" s="83"/>
      <c r="T350" s="83"/>
      <c r="U350" s="85">
        <v>0</v>
      </c>
      <c r="V350" s="85">
        <v>1</v>
      </c>
      <c r="W350" s="83" t="s">
        <v>2546</v>
      </c>
    </row>
    <row r="351" spans="1:23" ht="15.75" customHeight="1" x14ac:dyDescent="0.25">
      <c r="A351" s="83" t="s">
        <v>3004</v>
      </c>
      <c r="B351" s="83" t="s">
        <v>3005</v>
      </c>
      <c r="C351" s="83" t="s">
        <v>2549</v>
      </c>
      <c r="D351" s="83"/>
      <c r="E351" s="83" t="s">
        <v>2729</v>
      </c>
      <c r="F351" s="83" t="s">
        <v>2729</v>
      </c>
      <c r="G351" s="85">
        <v>43.269632000000001</v>
      </c>
      <c r="H351" s="85">
        <v>-4.8983040000000004</v>
      </c>
      <c r="I351" s="85">
        <v>0.148392</v>
      </c>
      <c r="J351" s="85">
        <v>9.4737600000000005E-2</v>
      </c>
      <c r="K351" s="85">
        <v>2.1319199999999998E-3</v>
      </c>
      <c r="L351" s="84">
        <v>-1.3413599999999999E-2</v>
      </c>
      <c r="M351" s="83"/>
      <c r="N351" s="83"/>
      <c r="O351" s="83"/>
      <c r="P351" s="83"/>
      <c r="Q351" s="83"/>
      <c r="R351" s="83"/>
      <c r="S351" s="83"/>
      <c r="T351" s="83"/>
      <c r="U351" s="85">
        <v>0</v>
      </c>
      <c r="V351" s="85">
        <v>4.04</v>
      </c>
      <c r="W351" s="83" t="s">
        <v>2546</v>
      </c>
    </row>
    <row r="352" spans="1:23" ht="15.75" customHeight="1" x14ac:dyDescent="0.25">
      <c r="A352" s="83" t="s">
        <v>3006</v>
      </c>
      <c r="B352" s="83" t="s">
        <v>3007</v>
      </c>
      <c r="C352" s="83" t="s">
        <v>2544</v>
      </c>
      <c r="D352" s="83" t="s">
        <v>2571</v>
      </c>
      <c r="E352" s="83" t="s">
        <v>2556</v>
      </c>
      <c r="F352" s="83"/>
      <c r="G352" s="85">
        <v>1.84E-2</v>
      </c>
      <c r="H352" s="85">
        <v>1.1499999999999999</v>
      </c>
      <c r="I352" s="85">
        <v>-0.20799999999999999</v>
      </c>
      <c r="J352" s="85">
        <v>4.2299999999999997E-2</v>
      </c>
      <c r="K352" s="83"/>
      <c r="L352" s="83"/>
      <c r="M352" s="83"/>
      <c r="N352" s="83"/>
      <c r="O352" s="83"/>
      <c r="P352" s="83"/>
      <c r="Q352" s="83"/>
      <c r="R352" s="83"/>
      <c r="S352" s="83"/>
      <c r="T352" s="83"/>
      <c r="U352" s="83"/>
      <c r="V352" s="83"/>
      <c r="W352" s="83" t="s">
        <v>2546</v>
      </c>
    </row>
    <row r="353" spans="1:23" ht="15.75" customHeight="1" x14ac:dyDescent="0.25">
      <c r="A353" s="83" t="s">
        <v>3008</v>
      </c>
      <c r="B353" s="83" t="s">
        <v>3009</v>
      </c>
      <c r="C353" s="83" t="s">
        <v>2549</v>
      </c>
      <c r="D353" s="83"/>
      <c r="E353" s="83" t="s">
        <v>2729</v>
      </c>
      <c r="F353" s="83" t="s">
        <v>2729</v>
      </c>
      <c r="G353" s="85">
        <v>1.6277452800000001</v>
      </c>
      <c r="H353" s="85">
        <v>-6.0192000000000002E-2</v>
      </c>
      <c r="I353" s="85">
        <v>2.6017200000000001E-3</v>
      </c>
      <c r="J353" s="85">
        <v>-5.653656E-3</v>
      </c>
      <c r="K353" s="84">
        <v>2.6599999999999999E-5</v>
      </c>
      <c r="L353" s="85">
        <v>-4.0823999999999998E-4</v>
      </c>
      <c r="M353" s="83"/>
      <c r="N353" s="83"/>
      <c r="O353" s="83"/>
      <c r="P353" s="83"/>
      <c r="Q353" s="83"/>
      <c r="R353" s="83"/>
      <c r="S353" s="83"/>
      <c r="T353" s="83"/>
      <c r="U353" s="83"/>
      <c r="V353" s="83"/>
      <c r="W353" s="83" t="s">
        <v>2546</v>
      </c>
    </row>
    <row r="354" spans="1:23" ht="15.75" customHeight="1" x14ac:dyDescent="0.25">
      <c r="A354" s="83" t="s">
        <v>3010</v>
      </c>
      <c r="B354" s="83" t="s">
        <v>3011</v>
      </c>
      <c r="C354" s="83" t="s">
        <v>2544</v>
      </c>
      <c r="D354" s="83"/>
      <c r="E354" s="83" t="s">
        <v>2556</v>
      </c>
      <c r="F354" s="83"/>
      <c r="G354" s="85">
        <v>0.85199999999999998</v>
      </c>
      <c r="H354" s="85">
        <v>0.20300000000000001</v>
      </c>
      <c r="I354" s="85">
        <v>-4.2299999999999997E-2</v>
      </c>
      <c r="J354" s="85">
        <v>9.3799999999999994E-3</v>
      </c>
      <c r="K354" s="88"/>
      <c r="L354" s="83"/>
      <c r="M354" s="83"/>
      <c r="N354" s="83"/>
      <c r="O354" s="83"/>
      <c r="P354" s="83"/>
      <c r="Q354" s="83"/>
      <c r="R354" s="83"/>
      <c r="S354" s="83"/>
      <c r="T354" s="83"/>
      <c r="U354" s="85">
        <v>0.8024</v>
      </c>
      <c r="V354" s="85">
        <v>1.0728</v>
      </c>
      <c r="W354" s="83" t="s">
        <v>2546</v>
      </c>
    </row>
    <row r="355" spans="1:23" ht="15.75" customHeight="1" x14ac:dyDescent="0.25">
      <c r="A355" s="83" t="s">
        <v>3012</v>
      </c>
      <c r="B355" s="83" t="s">
        <v>3013</v>
      </c>
      <c r="C355" s="83" t="s">
        <v>2549</v>
      </c>
      <c r="D355" s="83"/>
      <c r="E355" s="83" t="s">
        <v>2729</v>
      </c>
      <c r="F355" s="83" t="s">
        <v>2729</v>
      </c>
      <c r="G355" s="85">
        <v>0.40186880000000003</v>
      </c>
      <c r="H355" s="85">
        <v>0.1920384</v>
      </c>
      <c r="I355" s="85">
        <v>-7.7435999999999998E-3</v>
      </c>
      <c r="J355" s="85">
        <v>-1.9568160000000001E-2</v>
      </c>
      <c r="K355" s="84">
        <v>-4.1499999999999999E-5</v>
      </c>
      <c r="L355" s="85">
        <v>7.7435999999999998E-4</v>
      </c>
      <c r="M355" s="83"/>
      <c r="N355" s="83"/>
      <c r="O355" s="83"/>
      <c r="P355" s="83"/>
      <c r="Q355" s="83"/>
      <c r="R355" s="83"/>
      <c r="S355" s="83"/>
      <c r="T355" s="83"/>
      <c r="U355" s="83"/>
      <c r="V355" s="83"/>
      <c r="W355" s="83" t="s">
        <v>2546</v>
      </c>
    </row>
    <row r="356" spans="1:23" ht="15.75" customHeight="1" x14ac:dyDescent="0.25">
      <c r="A356" s="83" t="s">
        <v>3014</v>
      </c>
      <c r="B356" s="83" t="s">
        <v>3015</v>
      </c>
      <c r="C356" s="83" t="s">
        <v>2549</v>
      </c>
      <c r="D356" s="83" t="s">
        <v>2571</v>
      </c>
      <c r="E356" s="83" t="s">
        <v>2729</v>
      </c>
      <c r="F356" s="83" t="s">
        <v>2729</v>
      </c>
      <c r="G356" s="85">
        <v>-4.4905599999999997E-2</v>
      </c>
      <c r="H356" s="85">
        <v>7.0594560000000001E-2</v>
      </c>
      <c r="I356" s="85">
        <v>-2.16432E-3</v>
      </c>
      <c r="J356" s="85">
        <v>4.4085599999999997E-3</v>
      </c>
      <c r="K356" s="85">
        <v>4.1147999999999998E-4</v>
      </c>
      <c r="L356" s="85">
        <v>-2.4591599999999999E-4</v>
      </c>
      <c r="M356" s="83"/>
      <c r="N356" s="83"/>
      <c r="O356" s="83"/>
      <c r="P356" s="83"/>
      <c r="Q356" s="83"/>
      <c r="R356" s="83"/>
      <c r="S356" s="83"/>
      <c r="T356" s="83"/>
      <c r="U356" s="83"/>
      <c r="V356" s="83"/>
      <c r="W356" s="83" t="s">
        <v>2546</v>
      </c>
    </row>
    <row r="357" spans="1:23" ht="15.75" customHeight="1" x14ac:dyDescent="0.25">
      <c r="A357" s="83" t="s">
        <v>3016</v>
      </c>
      <c r="B357" s="83" t="s">
        <v>3017</v>
      </c>
      <c r="C357" s="83" t="s">
        <v>2549</v>
      </c>
      <c r="D357" s="83"/>
      <c r="E357" s="83" t="s">
        <v>2729</v>
      </c>
      <c r="F357" s="83" t="s">
        <v>2729</v>
      </c>
      <c r="G357" s="85">
        <v>0</v>
      </c>
      <c r="H357" s="85">
        <v>0</v>
      </c>
      <c r="I357" s="85">
        <v>0</v>
      </c>
      <c r="J357" s="85">
        <v>0</v>
      </c>
      <c r="K357" s="85">
        <v>0</v>
      </c>
      <c r="L357" s="85">
        <v>0</v>
      </c>
      <c r="M357" s="83"/>
      <c r="N357" s="83"/>
      <c r="O357" s="83"/>
      <c r="P357" s="83"/>
      <c r="Q357" s="83"/>
      <c r="R357" s="83"/>
      <c r="S357" s="83"/>
      <c r="T357" s="83"/>
      <c r="U357" s="83"/>
      <c r="V357" s="83"/>
      <c r="W357" s="83" t="s">
        <v>2546</v>
      </c>
    </row>
    <row r="358" spans="1:23" ht="15.75" customHeight="1" x14ac:dyDescent="0.25">
      <c r="A358" s="83" t="s">
        <v>3018</v>
      </c>
      <c r="B358" s="83" t="s">
        <v>3019</v>
      </c>
      <c r="C358" s="83" t="s">
        <v>2549</v>
      </c>
      <c r="D358" s="83"/>
      <c r="E358" s="83" t="s">
        <v>2729</v>
      </c>
      <c r="F358" s="83" t="s">
        <v>2729</v>
      </c>
      <c r="G358" s="85">
        <v>0</v>
      </c>
      <c r="H358" s="85">
        <v>0</v>
      </c>
      <c r="I358" s="85">
        <v>0</v>
      </c>
      <c r="J358" s="85">
        <v>0</v>
      </c>
      <c r="K358" s="84">
        <v>0</v>
      </c>
      <c r="L358" s="85">
        <v>0</v>
      </c>
      <c r="M358" s="83"/>
      <c r="N358" s="83"/>
      <c r="O358" s="83"/>
      <c r="P358" s="83"/>
      <c r="Q358" s="83"/>
      <c r="R358" s="83"/>
      <c r="S358" s="83"/>
      <c r="T358" s="83"/>
      <c r="U358" s="83"/>
      <c r="V358" s="83"/>
      <c r="W358" s="83" t="s">
        <v>2546</v>
      </c>
    </row>
    <row r="359" spans="1:23" ht="15.75" customHeight="1" x14ac:dyDescent="0.25">
      <c r="A359" s="83" t="s">
        <v>3020</v>
      </c>
      <c r="B359" s="83" t="s">
        <v>3003</v>
      </c>
      <c r="C359" s="83" t="s">
        <v>2674</v>
      </c>
      <c r="D359" s="83" t="s">
        <v>2550</v>
      </c>
      <c r="E359" s="83" t="s">
        <v>2675</v>
      </c>
      <c r="F359" s="83"/>
      <c r="G359" s="85">
        <v>1</v>
      </c>
      <c r="H359" s="85">
        <v>0</v>
      </c>
      <c r="I359" s="88"/>
      <c r="J359" s="83"/>
      <c r="K359" s="83"/>
      <c r="L359" s="83"/>
      <c r="M359" s="83"/>
      <c r="N359" s="83"/>
      <c r="O359" s="83"/>
      <c r="P359" s="83"/>
      <c r="Q359" s="83"/>
      <c r="R359" s="83"/>
      <c r="S359" s="83"/>
      <c r="T359" s="83"/>
      <c r="U359" s="85">
        <v>0</v>
      </c>
      <c r="V359" s="85">
        <v>1</v>
      </c>
      <c r="W359" s="83" t="s">
        <v>2546</v>
      </c>
    </row>
    <row r="360" spans="1:23" ht="15.75" customHeight="1" x14ac:dyDescent="0.25">
      <c r="A360" s="83" t="s">
        <v>3021</v>
      </c>
      <c r="B360" s="83" t="s">
        <v>3005</v>
      </c>
      <c r="C360" s="83" t="s">
        <v>2549</v>
      </c>
      <c r="D360" s="83"/>
      <c r="E360" s="83" t="s">
        <v>2729</v>
      </c>
      <c r="F360" s="83" t="s">
        <v>2729</v>
      </c>
      <c r="G360" s="85">
        <v>15.872454400000001</v>
      </c>
      <c r="H360" s="85">
        <v>-1.6604928000000001</v>
      </c>
      <c r="I360" s="85">
        <v>4.1147999999999997E-2</v>
      </c>
      <c r="J360" s="85">
        <v>3.0139920000000001E-2</v>
      </c>
      <c r="K360" s="85">
        <v>2.7896399999999998E-4</v>
      </c>
      <c r="L360" s="85">
        <v>4.7627999999999999E-4</v>
      </c>
      <c r="M360" s="83"/>
      <c r="N360" s="83"/>
      <c r="O360" s="83"/>
      <c r="P360" s="83"/>
      <c r="Q360" s="83"/>
      <c r="R360" s="83"/>
      <c r="S360" s="83"/>
      <c r="T360" s="83"/>
      <c r="U360" s="85">
        <v>0</v>
      </c>
      <c r="V360" s="85">
        <v>3.2519999999999998</v>
      </c>
      <c r="W360" s="83" t="s">
        <v>2546</v>
      </c>
    </row>
    <row r="361" spans="1:23" ht="15.75" customHeight="1" x14ac:dyDescent="0.25">
      <c r="A361" s="83" t="s">
        <v>3022</v>
      </c>
      <c r="B361" s="83" t="s">
        <v>3007</v>
      </c>
      <c r="C361" s="83" t="s">
        <v>2544</v>
      </c>
      <c r="D361" s="83" t="s">
        <v>2571</v>
      </c>
      <c r="E361" s="83" t="s">
        <v>2556</v>
      </c>
      <c r="F361" s="83"/>
      <c r="G361" s="85">
        <v>2.63</v>
      </c>
      <c r="H361" s="85">
        <v>-9.5</v>
      </c>
      <c r="I361" s="85">
        <v>14.3</v>
      </c>
      <c r="J361" s="85">
        <v>-6.4</v>
      </c>
      <c r="K361" s="83"/>
      <c r="L361" s="83"/>
      <c r="M361" s="83"/>
      <c r="N361" s="83"/>
      <c r="O361" s="83"/>
      <c r="P361" s="83"/>
      <c r="Q361" s="83"/>
      <c r="R361" s="83"/>
      <c r="S361" s="83"/>
      <c r="T361" s="83"/>
      <c r="U361" s="83"/>
      <c r="V361" s="83"/>
      <c r="W361" s="83" t="s">
        <v>2546</v>
      </c>
    </row>
    <row r="362" spans="1:23" ht="15.75" customHeight="1" x14ac:dyDescent="0.25">
      <c r="A362" s="83" t="s">
        <v>3023</v>
      </c>
      <c r="B362" s="83" t="s">
        <v>3009</v>
      </c>
      <c r="C362" s="83" t="s">
        <v>2549</v>
      </c>
      <c r="D362" s="83"/>
      <c r="E362" s="83" t="s">
        <v>2729</v>
      </c>
      <c r="F362" s="83" t="s">
        <v>2729</v>
      </c>
      <c r="G362" s="85">
        <v>1.2791020799999999</v>
      </c>
      <c r="H362" s="85">
        <v>-2.9109599999999999E-2</v>
      </c>
      <c r="I362" s="85">
        <v>1.67184E-3</v>
      </c>
      <c r="J362" s="85">
        <v>-2.2664159999999998E-3</v>
      </c>
      <c r="K362" s="84">
        <v>-3.1000000000000001E-5</v>
      </c>
      <c r="L362" s="85">
        <v>-3.3372000000000002E-4</v>
      </c>
      <c r="M362" s="83"/>
      <c r="N362" s="83"/>
      <c r="O362" s="83"/>
      <c r="P362" s="83"/>
      <c r="Q362" s="83"/>
      <c r="R362" s="83"/>
      <c r="S362" s="83"/>
      <c r="T362" s="83"/>
      <c r="U362" s="83"/>
      <c r="V362" s="83"/>
      <c r="W362" s="83" t="s">
        <v>2546</v>
      </c>
    </row>
    <row r="363" spans="1:23" ht="15.75" customHeight="1" x14ac:dyDescent="0.25">
      <c r="A363" s="83" t="s">
        <v>3024</v>
      </c>
      <c r="B363" s="83" t="s">
        <v>3011</v>
      </c>
      <c r="C363" s="83" t="s">
        <v>2544</v>
      </c>
      <c r="D363" s="83"/>
      <c r="E363" s="83" t="s">
        <v>2556</v>
      </c>
      <c r="F363" s="83"/>
      <c r="G363" s="85">
        <v>0.96399999999999997</v>
      </c>
      <c r="H363" s="85">
        <v>0.28899999999999998</v>
      </c>
      <c r="I363" s="84">
        <v>0.183</v>
      </c>
      <c r="J363" s="85">
        <v>-0.13100000000000001</v>
      </c>
      <c r="K363" s="88"/>
      <c r="L363" s="88"/>
      <c r="M363" s="83"/>
      <c r="N363" s="83"/>
      <c r="O363" s="83"/>
      <c r="P363" s="83"/>
      <c r="Q363" s="83"/>
      <c r="R363" s="83"/>
      <c r="S363" s="83"/>
      <c r="T363" s="83"/>
      <c r="U363" s="85">
        <v>0.96</v>
      </c>
      <c r="V363" s="85">
        <v>1.3</v>
      </c>
      <c r="W363" s="83" t="s">
        <v>2546</v>
      </c>
    </row>
    <row r="364" spans="1:23" ht="15.75" customHeight="1" x14ac:dyDescent="0.25">
      <c r="A364" s="83" t="s">
        <v>3025</v>
      </c>
      <c r="B364" s="83" t="s">
        <v>3013</v>
      </c>
      <c r="C364" s="83" t="s">
        <v>2549</v>
      </c>
      <c r="D364" s="83"/>
      <c r="E364" s="83" t="s">
        <v>2729</v>
      </c>
      <c r="F364" s="83" t="s">
        <v>2729</v>
      </c>
      <c r="G364" s="85">
        <v>2.64083712</v>
      </c>
      <c r="H364" s="85">
        <v>-6.1521119999999999E-2</v>
      </c>
      <c r="I364" s="85">
        <v>-4.6979999999999998E-4</v>
      </c>
      <c r="J364" s="85">
        <v>-1.0834704000000001E-2</v>
      </c>
      <c r="K364" s="84">
        <v>-2.8900000000000001E-5</v>
      </c>
      <c r="L364" s="85">
        <v>2.22912E-4</v>
      </c>
      <c r="M364" s="83"/>
      <c r="N364" s="83"/>
      <c r="O364" s="83"/>
      <c r="P364" s="83"/>
      <c r="Q364" s="83"/>
      <c r="R364" s="83"/>
      <c r="S364" s="83"/>
      <c r="T364" s="83"/>
      <c r="U364" s="83"/>
      <c r="V364" s="83"/>
      <c r="W364" s="83" t="s">
        <v>2546</v>
      </c>
    </row>
    <row r="365" spans="1:23" ht="15.75" customHeight="1" x14ac:dyDescent="0.25">
      <c r="A365" s="83" t="s">
        <v>3026</v>
      </c>
      <c r="B365" s="83" t="s">
        <v>3015</v>
      </c>
      <c r="C365" s="83" t="s">
        <v>2549</v>
      </c>
      <c r="D365" s="83" t="s">
        <v>2571</v>
      </c>
      <c r="E365" s="83" t="s">
        <v>2729</v>
      </c>
      <c r="F365" s="83" t="s">
        <v>2729</v>
      </c>
      <c r="G365" s="85">
        <v>0.33660800000000002</v>
      </c>
      <c r="H365" s="85">
        <v>4.8794400000000002E-2</v>
      </c>
      <c r="I365" s="85">
        <v>-1.1631600000000001E-3</v>
      </c>
      <c r="J365" s="85">
        <v>-5.9940000000000002E-3</v>
      </c>
      <c r="K365" s="84">
        <v>6.7716E-4</v>
      </c>
      <c r="L365" s="85">
        <v>-6.9012000000000001E-4</v>
      </c>
      <c r="M365" s="83"/>
      <c r="N365" s="83"/>
      <c r="O365" s="83"/>
      <c r="P365" s="83"/>
      <c r="Q365" s="83"/>
      <c r="R365" s="83"/>
      <c r="S365" s="83"/>
      <c r="T365" s="83"/>
      <c r="U365" s="83"/>
      <c r="V365" s="83"/>
      <c r="W365" s="83" t="s">
        <v>2546</v>
      </c>
    </row>
    <row r="366" spans="1:23" ht="15.75" customHeight="1" x14ac:dyDescent="0.25">
      <c r="A366" s="83" t="s">
        <v>3027</v>
      </c>
      <c r="B366" s="83" t="s">
        <v>3017</v>
      </c>
      <c r="C366" s="83" t="s">
        <v>2549</v>
      </c>
      <c r="D366" s="83"/>
      <c r="E366" s="83" t="s">
        <v>2729</v>
      </c>
      <c r="F366" s="83" t="s">
        <v>2729</v>
      </c>
      <c r="G366" s="85">
        <v>0</v>
      </c>
      <c r="H366" s="85">
        <v>0</v>
      </c>
      <c r="I366" s="85">
        <v>0</v>
      </c>
      <c r="J366" s="85">
        <v>0</v>
      </c>
      <c r="K366" s="85">
        <v>0</v>
      </c>
      <c r="L366" s="85">
        <v>0</v>
      </c>
      <c r="M366" s="83"/>
      <c r="N366" s="83"/>
      <c r="O366" s="83"/>
      <c r="P366" s="83"/>
      <c r="Q366" s="83"/>
      <c r="R366" s="83"/>
      <c r="S366" s="83"/>
      <c r="T366" s="83"/>
      <c r="U366" s="83"/>
      <c r="V366" s="83"/>
      <c r="W366" s="83" t="s">
        <v>2546</v>
      </c>
    </row>
    <row r="367" spans="1:23" ht="15.75" customHeight="1" x14ac:dyDescent="0.25">
      <c r="A367" s="83" t="s">
        <v>3028</v>
      </c>
      <c r="B367" s="83" t="s">
        <v>3019</v>
      </c>
      <c r="C367" s="83" t="s">
        <v>2549</v>
      </c>
      <c r="D367" s="83"/>
      <c r="E367" s="83" t="s">
        <v>2729</v>
      </c>
      <c r="F367" s="83" t="s">
        <v>2729</v>
      </c>
      <c r="G367" s="85">
        <v>0</v>
      </c>
      <c r="H367" s="85">
        <v>0</v>
      </c>
      <c r="I367" s="85">
        <v>0</v>
      </c>
      <c r="J367" s="85">
        <v>0</v>
      </c>
      <c r="K367" s="85">
        <v>0</v>
      </c>
      <c r="L367" s="85">
        <v>0</v>
      </c>
      <c r="M367" s="83"/>
      <c r="N367" s="83"/>
      <c r="O367" s="83"/>
      <c r="P367" s="83"/>
      <c r="Q367" s="83"/>
      <c r="R367" s="83"/>
      <c r="S367" s="83"/>
      <c r="T367" s="83"/>
      <c r="U367" s="83"/>
      <c r="V367" s="83"/>
      <c r="W367" s="83" t="s">
        <v>2546</v>
      </c>
    </row>
    <row r="368" spans="1:23" ht="15.75" customHeight="1" x14ac:dyDescent="0.25">
      <c r="A368" s="83" t="s">
        <v>3029</v>
      </c>
      <c r="B368" s="83" t="s">
        <v>3003</v>
      </c>
      <c r="C368" s="83" t="s">
        <v>2674</v>
      </c>
      <c r="D368" s="83"/>
      <c r="E368" s="83" t="s">
        <v>2675</v>
      </c>
      <c r="F368" s="83"/>
      <c r="G368" s="85">
        <v>1</v>
      </c>
      <c r="H368" s="85">
        <v>0</v>
      </c>
      <c r="I368" s="83"/>
      <c r="J368" s="83"/>
      <c r="K368" s="83"/>
      <c r="L368" s="83"/>
      <c r="M368" s="83"/>
      <c r="N368" s="83"/>
      <c r="O368" s="83"/>
      <c r="P368" s="83"/>
      <c r="Q368" s="83"/>
      <c r="R368" s="83"/>
      <c r="S368" s="83"/>
      <c r="T368" s="83"/>
      <c r="U368" s="85">
        <v>0</v>
      </c>
      <c r="V368" s="85">
        <v>1</v>
      </c>
      <c r="W368" s="83" t="s">
        <v>2546</v>
      </c>
    </row>
    <row r="369" spans="1:23" ht="15.75" customHeight="1" x14ac:dyDescent="0.25">
      <c r="A369" s="83" t="s">
        <v>3030</v>
      </c>
      <c r="B369" s="83" t="s">
        <v>3005</v>
      </c>
      <c r="C369" s="83" t="s">
        <v>2549</v>
      </c>
      <c r="D369" s="83"/>
      <c r="E369" s="83" t="s">
        <v>2729</v>
      </c>
      <c r="F369" s="83" t="s">
        <v>2729</v>
      </c>
      <c r="G369" s="85">
        <v>14.931264000000001</v>
      </c>
      <c r="H369" s="85">
        <v>-1.5724511999999999</v>
      </c>
      <c r="I369" s="85">
        <v>4.6980000000000001E-2</v>
      </c>
      <c r="J369" s="85">
        <v>1.5984E-3</v>
      </c>
      <c r="K369" s="85">
        <v>9.6551999999999999E-4</v>
      </c>
      <c r="L369" s="85">
        <v>-3.1978800000000002E-3</v>
      </c>
      <c r="M369" s="83"/>
      <c r="N369" s="83"/>
      <c r="O369" s="83"/>
      <c r="P369" s="83"/>
      <c r="Q369" s="83"/>
      <c r="R369" s="83"/>
      <c r="S369" s="83"/>
      <c r="T369" s="83"/>
      <c r="U369" s="85">
        <v>0</v>
      </c>
      <c r="V369" s="85">
        <v>3.5089999999999999</v>
      </c>
      <c r="W369" s="83" t="s">
        <v>2546</v>
      </c>
    </row>
    <row r="370" spans="1:23" ht="15.75" customHeight="1" x14ac:dyDescent="0.25">
      <c r="A370" s="83" t="s">
        <v>3031</v>
      </c>
      <c r="B370" s="83" t="s">
        <v>3007</v>
      </c>
      <c r="C370" s="83" t="s">
        <v>2544</v>
      </c>
      <c r="D370" s="83" t="s">
        <v>2571</v>
      </c>
      <c r="E370" s="83" t="s">
        <v>2556</v>
      </c>
      <c r="F370" s="83"/>
      <c r="G370" s="85">
        <v>1.84E-2</v>
      </c>
      <c r="H370" s="85">
        <v>1.1499999999999999</v>
      </c>
      <c r="I370" s="85">
        <v>-0.20799999999999999</v>
      </c>
      <c r="J370" s="85">
        <v>4.2299999999999997E-2</v>
      </c>
      <c r="K370" s="83"/>
      <c r="L370" s="83"/>
      <c r="M370" s="83"/>
      <c r="N370" s="83"/>
      <c r="O370" s="83"/>
      <c r="P370" s="83"/>
      <c r="Q370" s="83"/>
      <c r="R370" s="83"/>
      <c r="S370" s="83"/>
      <c r="T370" s="83"/>
      <c r="U370" s="83"/>
      <c r="V370" s="83"/>
      <c r="W370" s="83" t="s">
        <v>2546</v>
      </c>
    </row>
    <row r="371" spans="1:23" ht="15.75" customHeight="1" x14ac:dyDescent="0.25">
      <c r="A371" s="83" t="s">
        <v>3032</v>
      </c>
      <c r="B371" s="83" t="s">
        <v>3009</v>
      </c>
      <c r="C371" s="83" t="s">
        <v>2549</v>
      </c>
      <c r="D371" s="83"/>
      <c r="E371" s="83" t="s">
        <v>2729</v>
      </c>
      <c r="F371" s="83" t="s">
        <v>2729</v>
      </c>
      <c r="G371" s="85">
        <v>1.2518495999999999</v>
      </c>
      <c r="H371" s="85">
        <v>-2.7666719999999999E-2</v>
      </c>
      <c r="I371" s="85">
        <v>1.1534399999999999E-3</v>
      </c>
      <c r="J371" s="85">
        <v>3.5387999999999999E-3</v>
      </c>
      <c r="K371" s="85">
        <v>-1.34136E-4</v>
      </c>
      <c r="L371" s="85">
        <v>-1.67508E-4</v>
      </c>
      <c r="M371" s="83"/>
      <c r="N371" s="83"/>
      <c r="O371" s="83"/>
      <c r="P371" s="83"/>
      <c r="Q371" s="83"/>
      <c r="R371" s="83"/>
      <c r="S371" s="83"/>
      <c r="T371" s="83"/>
      <c r="U371" s="83"/>
      <c r="V371" s="83"/>
      <c r="W371" s="83" t="s">
        <v>2546</v>
      </c>
    </row>
    <row r="372" spans="1:23" ht="15.75" customHeight="1" x14ac:dyDescent="0.25">
      <c r="A372" s="83" t="s">
        <v>3033</v>
      </c>
      <c r="B372" s="83" t="s">
        <v>3011</v>
      </c>
      <c r="C372" s="83" t="s">
        <v>2544</v>
      </c>
      <c r="D372" s="83"/>
      <c r="E372" s="83" t="s">
        <v>2556</v>
      </c>
      <c r="F372" s="83"/>
      <c r="G372" s="85">
        <v>0.88200000000000001</v>
      </c>
      <c r="H372" s="85">
        <v>0.21099999999999999</v>
      </c>
      <c r="I372" s="85">
        <v>-4.3900000000000002E-2</v>
      </c>
      <c r="J372" s="85">
        <v>9.7999999999999997E-3</v>
      </c>
      <c r="K372" s="83"/>
      <c r="L372" s="83"/>
      <c r="M372" s="83"/>
      <c r="N372" s="83"/>
      <c r="O372" s="83"/>
      <c r="P372" s="83"/>
      <c r="Q372" s="83"/>
      <c r="R372" s="83"/>
      <c r="S372" s="83"/>
      <c r="T372" s="83"/>
      <c r="U372" s="85">
        <v>0.83230000000000004</v>
      </c>
      <c r="V372" s="85">
        <v>1.1087</v>
      </c>
      <c r="W372" s="83" t="s">
        <v>2546</v>
      </c>
    </row>
    <row r="373" spans="1:23" ht="15.75" customHeight="1" x14ac:dyDescent="0.25">
      <c r="A373" s="83" t="s">
        <v>3034</v>
      </c>
      <c r="B373" s="83" t="s">
        <v>3013</v>
      </c>
      <c r="C373" s="83" t="s">
        <v>2549</v>
      </c>
      <c r="D373" s="83"/>
      <c r="E373" s="83" t="s">
        <v>2729</v>
      </c>
      <c r="F373" s="83" t="s">
        <v>2729</v>
      </c>
      <c r="G373" s="85">
        <v>1.7733471999999999</v>
      </c>
      <c r="H373" s="85">
        <v>3.8368800000000002E-2</v>
      </c>
      <c r="I373" s="85">
        <v>-3.8555999999999998E-3</v>
      </c>
      <c r="J373" s="85">
        <v>-1.0902240000000001E-2</v>
      </c>
      <c r="K373" s="84">
        <v>-1.38348E-4</v>
      </c>
      <c r="L373" s="85">
        <v>7.0631999999999997E-4</v>
      </c>
      <c r="M373" s="83"/>
      <c r="N373" s="83"/>
      <c r="O373" s="83"/>
      <c r="P373" s="83"/>
      <c r="Q373" s="83"/>
      <c r="R373" s="83"/>
      <c r="S373" s="83"/>
      <c r="T373" s="83"/>
      <c r="U373" s="83"/>
      <c r="V373" s="83"/>
      <c r="W373" s="83" t="s">
        <v>2546</v>
      </c>
    </row>
    <row r="374" spans="1:23" ht="15.75" customHeight="1" x14ac:dyDescent="0.25">
      <c r="A374" s="83" t="s">
        <v>3035</v>
      </c>
      <c r="B374" s="83" t="s">
        <v>3015</v>
      </c>
      <c r="C374" s="83" t="s">
        <v>2549</v>
      </c>
      <c r="D374" s="83" t="s">
        <v>2571</v>
      </c>
      <c r="E374" s="83" t="s">
        <v>2729</v>
      </c>
      <c r="F374" s="83" t="s">
        <v>2729</v>
      </c>
      <c r="G374" s="85">
        <v>0.54310720000000001</v>
      </c>
      <c r="H374" s="85">
        <v>3.102048E-2</v>
      </c>
      <c r="I374" s="85">
        <v>-9.0072000000000004E-4</v>
      </c>
      <c r="J374" s="85">
        <v>-1.4965920000000001E-2</v>
      </c>
      <c r="K374" s="85">
        <v>6.9660000000000002E-4</v>
      </c>
      <c r="L374" s="85">
        <v>-1.99908E-4</v>
      </c>
      <c r="M374" s="83"/>
      <c r="N374" s="83"/>
      <c r="O374" s="83"/>
      <c r="P374" s="83"/>
      <c r="Q374" s="83"/>
      <c r="R374" s="83"/>
      <c r="S374" s="83"/>
      <c r="T374" s="83"/>
      <c r="U374" s="83"/>
      <c r="V374" s="83"/>
      <c r="W374" s="83" t="s">
        <v>2546</v>
      </c>
    </row>
    <row r="375" spans="1:23" ht="15.75" customHeight="1" x14ac:dyDescent="0.25">
      <c r="A375" s="83" t="s">
        <v>3036</v>
      </c>
      <c r="B375" s="83" t="s">
        <v>3017</v>
      </c>
      <c r="C375" s="83" t="s">
        <v>2549</v>
      </c>
      <c r="D375" s="83"/>
      <c r="E375" s="83" t="s">
        <v>2729</v>
      </c>
      <c r="F375" s="83" t="s">
        <v>2729</v>
      </c>
      <c r="G375" s="85">
        <v>0</v>
      </c>
      <c r="H375" s="85">
        <v>0</v>
      </c>
      <c r="I375" s="85">
        <v>0</v>
      </c>
      <c r="J375" s="85">
        <v>0</v>
      </c>
      <c r="K375" s="85">
        <v>0</v>
      </c>
      <c r="L375" s="85">
        <v>0</v>
      </c>
      <c r="M375" s="83"/>
      <c r="N375" s="83"/>
      <c r="O375" s="83"/>
      <c r="P375" s="83"/>
      <c r="Q375" s="83"/>
      <c r="R375" s="83"/>
      <c r="S375" s="83"/>
      <c r="T375" s="83"/>
      <c r="U375" s="83"/>
      <c r="V375" s="83"/>
      <c r="W375" s="83" t="s">
        <v>2546</v>
      </c>
    </row>
    <row r="376" spans="1:23" ht="15.75" customHeight="1" x14ac:dyDescent="0.25">
      <c r="A376" s="83" t="s">
        <v>3037</v>
      </c>
      <c r="B376" s="83" t="s">
        <v>3019</v>
      </c>
      <c r="C376" s="83" t="s">
        <v>2549</v>
      </c>
      <c r="D376" s="83"/>
      <c r="E376" s="83" t="s">
        <v>2729</v>
      </c>
      <c r="F376" s="83" t="s">
        <v>2729</v>
      </c>
      <c r="G376" s="85">
        <v>0</v>
      </c>
      <c r="H376" s="85">
        <v>0</v>
      </c>
      <c r="I376" s="85">
        <v>0</v>
      </c>
      <c r="J376" s="85">
        <v>0</v>
      </c>
      <c r="K376" s="85">
        <v>0</v>
      </c>
      <c r="L376" s="85">
        <v>0</v>
      </c>
      <c r="M376" s="83"/>
      <c r="N376" s="83"/>
      <c r="O376" s="83"/>
      <c r="P376" s="83"/>
      <c r="Q376" s="83"/>
      <c r="R376" s="83"/>
      <c r="S376" s="83"/>
      <c r="T376" s="83"/>
      <c r="U376" s="83"/>
      <c r="V376" s="83"/>
      <c r="W376" s="83" t="s">
        <v>2546</v>
      </c>
    </row>
    <row r="377" spans="1:23" ht="15.75" customHeight="1" x14ac:dyDescent="0.25">
      <c r="A377" s="83" t="s">
        <v>3038</v>
      </c>
      <c r="B377" s="83" t="s">
        <v>3039</v>
      </c>
      <c r="C377" s="83" t="s">
        <v>2544</v>
      </c>
      <c r="D377" s="83" t="s">
        <v>2571</v>
      </c>
      <c r="E377" s="83" t="s">
        <v>2556</v>
      </c>
      <c r="F377" s="83"/>
      <c r="G377" s="85">
        <v>0.125</v>
      </c>
      <c r="H377" s="85">
        <v>0.875</v>
      </c>
      <c r="I377" s="85">
        <v>0</v>
      </c>
      <c r="J377" s="85">
        <v>0</v>
      </c>
      <c r="K377" s="83"/>
      <c r="L377" s="83"/>
      <c r="M377" s="83"/>
      <c r="N377" s="83"/>
      <c r="O377" s="83"/>
      <c r="P377" s="83"/>
      <c r="Q377" s="83"/>
      <c r="R377" s="83"/>
      <c r="S377" s="83"/>
      <c r="T377" s="83"/>
      <c r="U377" s="83"/>
      <c r="V377" s="83"/>
      <c r="W377" s="83" t="s">
        <v>2546</v>
      </c>
    </row>
    <row r="378" spans="1:23" ht="15.75" customHeight="1" x14ac:dyDescent="0.25">
      <c r="A378" s="83" t="s">
        <v>3040</v>
      </c>
      <c r="B378" s="83" t="s">
        <v>3041</v>
      </c>
      <c r="C378" s="83" t="s">
        <v>2555</v>
      </c>
      <c r="D378" s="83" t="s">
        <v>2550</v>
      </c>
      <c r="E378" s="83" t="s">
        <v>2663</v>
      </c>
      <c r="F378" s="83"/>
      <c r="G378" s="85">
        <v>-2.2799999999999998</v>
      </c>
      <c r="H378" s="85">
        <v>5.21</v>
      </c>
      <c r="I378" s="85">
        <v>-1.93</v>
      </c>
      <c r="J378" s="83"/>
      <c r="K378" s="83"/>
      <c r="L378" s="83"/>
      <c r="M378" s="83"/>
      <c r="N378" s="83"/>
      <c r="O378" s="83"/>
      <c r="P378" s="83"/>
      <c r="Q378" s="85">
        <v>0</v>
      </c>
      <c r="R378" s="85">
        <v>1.05</v>
      </c>
      <c r="S378" s="83"/>
      <c r="T378" s="83"/>
      <c r="U378" s="83"/>
      <c r="V378" s="83"/>
      <c r="W378" s="83" t="s">
        <v>2546</v>
      </c>
    </row>
    <row r="379" spans="1:23" ht="15.75" customHeight="1" x14ac:dyDescent="0.25">
      <c r="A379" s="83" t="s">
        <v>3042</v>
      </c>
      <c r="B379" s="83" t="s">
        <v>3041</v>
      </c>
      <c r="C379" s="83" t="s">
        <v>2549</v>
      </c>
      <c r="D379" s="83" t="s">
        <v>2550</v>
      </c>
      <c r="E379" s="83" t="s">
        <v>2665</v>
      </c>
      <c r="F379" s="83" t="s">
        <v>2759</v>
      </c>
      <c r="G379" s="85">
        <v>-0.219664</v>
      </c>
      <c r="H379" s="85">
        <v>9.9460800000000002E-2</v>
      </c>
      <c r="I379" s="84">
        <v>1.0200000000000001E-3</v>
      </c>
      <c r="J379" s="85">
        <v>-2.0393999999999999E-2</v>
      </c>
      <c r="K379" s="84">
        <v>3.6000000000000002E-4</v>
      </c>
      <c r="L379" s="85">
        <v>-1.20528E-3</v>
      </c>
      <c r="M379" s="83"/>
      <c r="N379" s="83"/>
      <c r="O379" s="83"/>
      <c r="P379" s="83"/>
      <c r="Q379" s="85">
        <v>12.77778</v>
      </c>
      <c r="R379" s="85">
        <v>29.44444</v>
      </c>
      <c r="S379" s="85">
        <v>21.11111</v>
      </c>
      <c r="T379" s="85">
        <v>46.111109999999996</v>
      </c>
      <c r="U379" s="83"/>
      <c r="V379" s="83"/>
      <c r="W379" s="83" t="s">
        <v>2546</v>
      </c>
    </row>
    <row r="380" spans="1:23" ht="15.75" customHeight="1" x14ac:dyDescent="0.25">
      <c r="A380" s="83" t="s">
        <v>2223</v>
      </c>
      <c r="B380" s="83" t="s">
        <v>3041</v>
      </c>
      <c r="C380" s="83" t="s">
        <v>2549</v>
      </c>
      <c r="D380" s="83" t="s">
        <v>2550</v>
      </c>
      <c r="E380" s="83" t="s">
        <v>2665</v>
      </c>
      <c r="F380" s="83" t="s">
        <v>2597</v>
      </c>
      <c r="G380" s="85">
        <v>0.93865087999999997</v>
      </c>
      <c r="H380" s="85">
        <v>9.5364000000000004E-3</v>
      </c>
      <c r="I380" s="84">
        <v>6.8400000000000004E-4</v>
      </c>
      <c r="J380" s="85">
        <v>-1.1038176E-2</v>
      </c>
      <c r="K380" s="84">
        <v>5.2499999999999997E-6</v>
      </c>
      <c r="L380" s="84">
        <v>-9.7200000000000001E-6</v>
      </c>
      <c r="M380" s="83"/>
      <c r="N380" s="83"/>
      <c r="O380" s="83"/>
      <c r="P380" s="83"/>
      <c r="Q380" s="85">
        <v>12.77778</v>
      </c>
      <c r="R380" s="85">
        <v>29.44444</v>
      </c>
      <c r="S380" s="85">
        <v>21.11111</v>
      </c>
      <c r="T380" s="85">
        <v>46.111109999999996</v>
      </c>
      <c r="U380" s="83"/>
      <c r="V380" s="83"/>
      <c r="W380" s="83" t="s">
        <v>2546</v>
      </c>
    </row>
    <row r="381" spans="1:23" ht="15.75" customHeight="1" x14ac:dyDescent="0.25">
      <c r="A381" s="83" t="s">
        <v>2225</v>
      </c>
      <c r="B381" s="83" t="s">
        <v>3041</v>
      </c>
      <c r="C381" s="83" t="s">
        <v>2549</v>
      </c>
      <c r="D381" s="83" t="s">
        <v>2571</v>
      </c>
      <c r="E381" s="83" t="s">
        <v>2665</v>
      </c>
      <c r="F381" s="83" t="s">
        <v>2597</v>
      </c>
      <c r="G381" s="85">
        <v>0.34208928</v>
      </c>
      <c r="H381" s="85">
        <v>3.4843680000000002E-2</v>
      </c>
      <c r="I381" s="84">
        <v>-6.2500000000000001E-4</v>
      </c>
      <c r="J381" s="85">
        <v>4.9688639999999999E-3</v>
      </c>
      <c r="K381" s="84">
        <v>4.3800000000000002E-4</v>
      </c>
      <c r="L381" s="84">
        <v>-7.2800000000000002E-4</v>
      </c>
      <c r="M381" s="83"/>
      <c r="N381" s="83"/>
      <c r="O381" s="83"/>
      <c r="P381" s="83"/>
      <c r="Q381" s="85">
        <v>12.77778</v>
      </c>
      <c r="R381" s="85">
        <v>29.44444</v>
      </c>
      <c r="S381" s="85">
        <v>21.11111</v>
      </c>
      <c r="T381" s="85">
        <v>46.111109999999996</v>
      </c>
      <c r="U381" s="83"/>
      <c r="V381" s="83"/>
      <c r="W381" s="83" t="s">
        <v>2546</v>
      </c>
    </row>
    <row r="382" spans="1:23" ht="15.75" customHeight="1" x14ac:dyDescent="0.25">
      <c r="A382" s="83" t="s">
        <v>3043</v>
      </c>
      <c r="B382" s="83" t="s">
        <v>3041</v>
      </c>
      <c r="C382" s="83" t="s">
        <v>2674</v>
      </c>
      <c r="D382" s="83" t="s">
        <v>2571</v>
      </c>
      <c r="E382" s="83" t="s">
        <v>2556</v>
      </c>
      <c r="F382" s="83"/>
      <c r="G382" s="85">
        <v>0.125</v>
      </c>
      <c r="H382" s="85">
        <v>0.875</v>
      </c>
      <c r="I382" s="83"/>
      <c r="J382" s="83"/>
      <c r="K382" s="83"/>
      <c r="L382" s="83"/>
      <c r="M382" s="83"/>
      <c r="N382" s="83"/>
      <c r="O382" s="83"/>
      <c r="P382" s="83"/>
      <c r="Q382" s="83"/>
      <c r="R382" s="83"/>
      <c r="S382" s="83"/>
      <c r="T382" s="83"/>
      <c r="U382" s="83"/>
      <c r="V382" s="83"/>
      <c r="W382" s="83" t="s">
        <v>2546</v>
      </c>
    </row>
    <row r="383" spans="1:23" ht="15.75" customHeight="1" x14ac:dyDescent="0.25">
      <c r="A383" s="83" t="s">
        <v>3044</v>
      </c>
      <c r="B383" s="83" t="s">
        <v>3041</v>
      </c>
      <c r="C383" s="83" t="s">
        <v>2674</v>
      </c>
      <c r="D383" s="83" t="s">
        <v>2550</v>
      </c>
      <c r="E383" s="83" t="s">
        <v>2663</v>
      </c>
      <c r="F383" s="83"/>
      <c r="G383" s="85">
        <v>0.6</v>
      </c>
      <c r="H383" s="85">
        <v>0.4</v>
      </c>
      <c r="I383" s="83"/>
      <c r="J383" s="83"/>
      <c r="K383" s="83"/>
      <c r="L383" s="83"/>
      <c r="M383" s="83"/>
      <c r="N383" s="83"/>
      <c r="O383" s="83"/>
      <c r="P383" s="83"/>
      <c r="Q383" s="83"/>
      <c r="R383" s="83"/>
      <c r="S383" s="83"/>
      <c r="T383" s="83"/>
      <c r="U383" s="83"/>
      <c r="V383" s="83"/>
      <c r="W383" s="83" t="s">
        <v>2546</v>
      </c>
    </row>
    <row r="384" spans="1:23" ht="15.75" customHeight="1" x14ac:dyDescent="0.25">
      <c r="A384" s="83" t="s">
        <v>3045</v>
      </c>
      <c r="B384" s="83" t="s">
        <v>3041</v>
      </c>
      <c r="C384" s="83" t="s">
        <v>2549</v>
      </c>
      <c r="D384" s="83" t="s">
        <v>2550</v>
      </c>
      <c r="E384" s="83" t="s">
        <v>2665</v>
      </c>
      <c r="F384" s="83" t="s">
        <v>2597</v>
      </c>
      <c r="G384" s="85">
        <v>3.2722655999999999</v>
      </c>
      <c r="H384" s="85">
        <v>-0.14984352000000001</v>
      </c>
      <c r="I384" s="85">
        <v>1.40292E-3</v>
      </c>
      <c r="J384" s="85">
        <v>4.7124000000000003E-3</v>
      </c>
      <c r="K384" s="84">
        <v>-1.6200000000000001E-4</v>
      </c>
      <c r="L384" s="84">
        <v>2.0699999999999999E-4</v>
      </c>
      <c r="M384" s="83"/>
      <c r="N384" s="83"/>
      <c r="O384" s="83"/>
      <c r="P384" s="83"/>
      <c r="Q384" s="85">
        <v>12.77778</v>
      </c>
      <c r="R384" s="85">
        <v>29.44444</v>
      </c>
      <c r="S384" s="85">
        <v>21.11111</v>
      </c>
      <c r="T384" s="85">
        <v>46.111109999999996</v>
      </c>
      <c r="U384" s="83"/>
      <c r="V384" s="83"/>
      <c r="W384" s="83" t="s">
        <v>2546</v>
      </c>
    </row>
    <row r="385" spans="1:23" ht="15.75" customHeight="1" x14ac:dyDescent="0.25">
      <c r="A385" s="86" t="s">
        <v>3046</v>
      </c>
      <c r="B385" s="81" t="s">
        <v>2562</v>
      </c>
      <c r="C385" s="81" t="s">
        <v>2549</v>
      </c>
      <c r="D385" s="81" t="s">
        <v>2571</v>
      </c>
      <c r="E385" s="81" t="s">
        <v>2681</v>
      </c>
      <c r="F385" s="81" t="s">
        <v>2568</v>
      </c>
      <c r="G385" s="86">
        <v>0.34241440899999998</v>
      </c>
      <c r="H385" s="86">
        <v>3.4885008000000002E-2</v>
      </c>
      <c r="I385" s="86">
        <v>-6.2370000000000004E-4</v>
      </c>
      <c r="J385" s="86">
        <v>4.9772159999999996E-3</v>
      </c>
      <c r="K385" s="86">
        <v>4.3795100000000001E-4</v>
      </c>
      <c r="L385" s="86">
        <v>-7.2802800000000003E-4</v>
      </c>
      <c r="M385" s="81"/>
      <c r="N385" s="81"/>
      <c r="O385" s="81"/>
      <c r="P385" s="81"/>
      <c r="Q385" s="86">
        <v>12.77778</v>
      </c>
      <c r="R385" s="86">
        <v>23.88889</v>
      </c>
      <c r="S385" s="86">
        <v>18.3</v>
      </c>
      <c r="T385" s="86">
        <v>46.111109999999996</v>
      </c>
      <c r="U385" s="86"/>
      <c r="V385" s="86"/>
      <c r="W385" s="86" t="s">
        <v>3047</v>
      </c>
    </row>
    <row r="386" spans="1:23" ht="15.75" customHeight="1" x14ac:dyDescent="0.25">
      <c r="A386" s="83" t="s">
        <v>3048</v>
      </c>
      <c r="B386" s="83" t="s">
        <v>3049</v>
      </c>
      <c r="C386" s="83" t="s">
        <v>2555</v>
      </c>
      <c r="D386" s="83" t="s">
        <v>2550</v>
      </c>
      <c r="E386" s="83" t="s">
        <v>2675</v>
      </c>
      <c r="F386" s="83"/>
      <c r="G386" s="85">
        <v>1.3534831000000001</v>
      </c>
      <c r="H386" s="84">
        <v>33.799999999999997</v>
      </c>
      <c r="I386" s="84">
        <v>-1660000</v>
      </c>
      <c r="J386" s="83"/>
      <c r="K386" s="83"/>
      <c r="L386" s="83"/>
      <c r="M386" s="83"/>
      <c r="N386" s="83"/>
      <c r="O386" s="83"/>
      <c r="P386" s="83"/>
      <c r="Q386" s="85">
        <v>0</v>
      </c>
      <c r="R386" s="85">
        <v>1.05</v>
      </c>
      <c r="S386" s="83"/>
      <c r="T386" s="83"/>
      <c r="U386" s="83"/>
      <c r="V386" s="83"/>
      <c r="W386" s="83" t="s">
        <v>2546</v>
      </c>
    </row>
    <row r="387" spans="1:23" ht="15.75" customHeight="1" x14ac:dyDescent="0.25">
      <c r="A387" s="83" t="s">
        <v>3050</v>
      </c>
      <c r="B387" s="83" t="s">
        <v>3049</v>
      </c>
      <c r="C387" s="83" t="s">
        <v>2555</v>
      </c>
      <c r="D387" s="83"/>
      <c r="E387" s="83" t="s">
        <v>2675</v>
      </c>
      <c r="F387" s="83"/>
      <c r="G387" s="85">
        <v>0.36977389999999999</v>
      </c>
      <c r="H387" s="85">
        <v>1780.6537800000001</v>
      </c>
      <c r="I387" s="84">
        <v>-943000</v>
      </c>
      <c r="J387" s="83"/>
      <c r="K387" s="83"/>
      <c r="L387" s="83"/>
      <c r="M387" s="83"/>
      <c r="N387" s="83"/>
      <c r="O387" s="83"/>
      <c r="P387" s="83"/>
      <c r="Q387" s="85">
        <v>0</v>
      </c>
      <c r="R387" s="85">
        <v>1.05</v>
      </c>
      <c r="S387" s="83"/>
      <c r="T387" s="83"/>
      <c r="U387" s="83"/>
      <c r="V387" s="83"/>
      <c r="W387" s="83" t="s">
        <v>2546</v>
      </c>
    </row>
    <row r="388" spans="1:23" ht="15.75" customHeight="1" x14ac:dyDescent="0.25">
      <c r="A388" s="83" t="s">
        <v>3051</v>
      </c>
      <c r="B388" s="83" t="s">
        <v>3003</v>
      </c>
      <c r="C388" s="83" t="s">
        <v>2674</v>
      </c>
      <c r="D388" s="83"/>
      <c r="E388" s="83" t="s">
        <v>2675</v>
      </c>
      <c r="F388" s="83"/>
      <c r="G388" s="85">
        <v>1</v>
      </c>
      <c r="H388" s="85">
        <v>0</v>
      </c>
      <c r="I388" s="83"/>
      <c r="J388" s="83"/>
      <c r="K388" s="88"/>
      <c r="L388" s="83"/>
      <c r="M388" s="83"/>
      <c r="N388" s="83"/>
      <c r="O388" s="83"/>
      <c r="P388" s="83"/>
      <c r="Q388" s="83"/>
      <c r="R388" s="83"/>
      <c r="S388" s="83"/>
      <c r="T388" s="83"/>
      <c r="U388" s="85">
        <v>0</v>
      </c>
      <c r="V388" s="85">
        <v>1</v>
      </c>
      <c r="W388" s="83" t="s">
        <v>2546</v>
      </c>
    </row>
    <row r="389" spans="1:23" ht="15.75" customHeight="1" x14ac:dyDescent="0.25">
      <c r="A389" s="83" t="s">
        <v>3052</v>
      </c>
      <c r="B389" s="83" t="s">
        <v>3005</v>
      </c>
      <c r="C389" s="83" t="s">
        <v>2549</v>
      </c>
      <c r="D389" s="83"/>
      <c r="E389" s="83" t="s">
        <v>2729</v>
      </c>
      <c r="F389" s="83" t="s">
        <v>2729</v>
      </c>
      <c r="G389" s="85">
        <v>8.7477119999999999</v>
      </c>
      <c r="H389" s="85">
        <v>-1.2544704</v>
      </c>
      <c r="I389" s="84">
        <v>3.4992000000000002E-2</v>
      </c>
      <c r="J389" s="85">
        <v>0.219888</v>
      </c>
      <c r="K389" s="85">
        <v>-2.2129200000000002E-3</v>
      </c>
      <c r="L389" s="85">
        <v>-2.8479600000000001E-3</v>
      </c>
      <c r="M389" s="83"/>
      <c r="N389" s="83"/>
      <c r="O389" s="83"/>
      <c r="P389" s="83"/>
      <c r="Q389" s="83"/>
      <c r="R389" s="83"/>
      <c r="S389" s="83"/>
      <c r="T389" s="83"/>
      <c r="U389" s="85">
        <v>0</v>
      </c>
      <c r="V389" s="85">
        <v>3.2</v>
      </c>
      <c r="W389" s="83" t="s">
        <v>2546</v>
      </c>
    </row>
    <row r="390" spans="1:23" ht="15.75" customHeight="1" x14ac:dyDescent="0.25">
      <c r="A390" s="83" t="s">
        <v>3053</v>
      </c>
      <c r="B390" s="83" t="s">
        <v>3007</v>
      </c>
      <c r="C390" s="83" t="s">
        <v>2544</v>
      </c>
      <c r="D390" s="83" t="s">
        <v>2571</v>
      </c>
      <c r="E390" s="83" t="s">
        <v>2556</v>
      </c>
      <c r="F390" s="83"/>
      <c r="G390" s="85">
        <v>0.124</v>
      </c>
      <c r="H390" s="85">
        <v>0.376</v>
      </c>
      <c r="I390" s="85">
        <v>1.29</v>
      </c>
      <c r="J390" s="85">
        <v>-0.79400000000000004</v>
      </c>
      <c r="K390" s="83"/>
      <c r="L390" s="83"/>
      <c r="M390" s="83"/>
      <c r="N390" s="83"/>
      <c r="O390" s="83"/>
      <c r="P390" s="83"/>
      <c r="Q390" s="83"/>
      <c r="R390" s="83"/>
      <c r="S390" s="83"/>
      <c r="T390" s="83"/>
      <c r="U390" s="83"/>
      <c r="V390" s="83"/>
      <c r="W390" s="83" t="s">
        <v>2546</v>
      </c>
    </row>
    <row r="391" spans="1:23" ht="15.75" customHeight="1" x14ac:dyDescent="0.25">
      <c r="A391" s="83" t="s">
        <v>3054</v>
      </c>
      <c r="B391" s="83" t="s">
        <v>3009</v>
      </c>
      <c r="C391" s="83" t="s">
        <v>2549</v>
      </c>
      <c r="D391" s="83"/>
      <c r="E391" s="83" t="s">
        <v>2729</v>
      </c>
      <c r="F391" s="83" t="s">
        <v>2729</v>
      </c>
      <c r="G391" s="85">
        <v>0.95211520000000005</v>
      </c>
      <c r="H391" s="85">
        <v>-1.097712E-2</v>
      </c>
      <c r="I391" s="85">
        <v>1.2312E-3</v>
      </c>
      <c r="J391" s="85">
        <v>-7.2791999999999996E-4</v>
      </c>
      <c r="K391" s="84">
        <v>-4.5399999999999999E-5</v>
      </c>
      <c r="L391" s="85">
        <v>-1.73988E-4</v>
      </c>
      <c r="M391" s="83"/>
      <c r="N391" s="83"/>
      <c r="O391" s="83"/>
      <c r="P391" s="83"/>
      <c r="Q391" s="83"/>
      <c r="R391" s="83"/>
      <c r="S391" s="83"/>
      <c r="T391" s="83"/>
      <c r="U391" s="83"/>
      <c r="V391" s="83"/>
      <c r="W391" s="83" t="s">
        <v>2546</v>
      </c>
    </row>
    <row r="392" spans="1:23" ht="15.75" customHeight="1" x14ac:dyDescent="0.25">
      <c r="A392" s="83" t="s">
        <v>3055</v>
      </c>
      <c r="B392" s="83" t="s">
        <v>3011</v>
      </c>
      <c r="C392" s="83" t="s">
        <v>2544</v>
      </c>
      <c r="D392" s="83"/>
      <c r="E392" s="83" t="s">
        <v>2556</v>
      </c>
      <c r="F392" s="83"/>
      <c r="G392" s="85">
        <v>0</v>
      </c>
      <c r="H392" s="85">
        <v>1</v>
      </c>
      <c r="I392" s="85">
        <v>0</v>
      </c>
      <c r="J392" s="85">
        <v>0</v>
      </c>
      <c r="K392" s="83"/>
      <c r="L392" s="83"/>
      <c r="M392" s="83"/>
      <c r="N392" s="83"/>
      <c r="O392" s="83"/>
      <c r="P392" s="83"/>
      <c r="Q392" s="83"/>
      <c r="R392" s="83"/>
      <c r="S392" s="83"/>
      <c r="T392" s="83"/>
      <c r="U392" s="85">
        <v>0.1</v>
      </c>
      <c r="V392" s="85">
        <v>1</v>
      </c>
      <c r="W392" s="83" t="s">
        <v>2546</v>
      </c>
    </row>
    <row r="393" spans="1:23" ht="15.75" customHeight="1" x14ac:dyDescent="0.25">
      <c r="A393" s="83" t="s">
        <v>3056</v>
      </c>
      <c r="B393" s="83" t="s">
        <v>3013</v>
      </c>
      <c r="C393" s="83" t="s">
        <v>2549</v>
      </c>
      <c r="D393" s="83"/>
      <c r="E393" s="83" t="s">
        <v>2729</v>
      </c>
      <c r="F393" s="83" t="s">
        <v>2729</v>
      </c>
      <c r="G393" s="85">
        <v>1.9165484800000001</v>
      </c>
      <c r="H393" s="85">
        <v>4.7736000000000002E-3</v>
      </c>
      <c r="I393" s="85">
        <v>-2.3360400000000002E-3</v>
      </c>
      <c r="J393" s="85">
        <v>-1.3756895999999999E-2</v>
      </c>
      <c r="K393" s="84">
        <v>-3.2299999999999999E-5</v>
      </c>
      <c r="L393" s="85">
        <v>5.7671999999999997E-4</v>
      </c>
      <c r="M393" s="83"/>
      <c r="N393" s="83"/>
      <c r="O393" s="83"/>
      <c r="P393" s="83"/>
      <c r="Q393" s="83"/>
      <c r="R393" s="83"/>
      <c r="S393" s="83"/>
      <c r="T393" s="83"/>
      <c r="U393" s="83"/>
      <c r="V393" s="83"/>
      <c r="W393" s="83" t="s">
        <v>2546</v>
      </c>
    </row>
    <row r="394" spans="1:23" ht="15.75" customHeight="1" x14ac:dyDescent="0.25">
      <c r="A394" s="83" t="s">
        <v>3057</v>
      </c>
      <c r="B394" s="83" t="s">
        <v>3015</v>
      </c>
      <c r="C394" s="83" t="s">
        <v>2549</v>
      </c>
      <c r="D394" s="83" t="s">
        <v>2571</v>
      </c>
      <c r="E394" s="83" t="s">
        <v>2729</v>
      </c>
      <c r="F394" s="83" t="s">
        <v>2729</v>
      </c>
      <c r="G394" s="85">
        <v>0.38019199999999997</v>
      </c>
      <c r="H394" s="85">
        <v>2.4148800000000002E-2</v>
      </c>
      <c r="I394" s="85">
        <v>-4.7951999999999999E-4</v>
      </c>
      <c r="J394" s="85">
        <v>1.11168E-2</v>
      </c>
      <c r="K394" s="85">
        <v>5.2488000000000003E-4</v>
      </c>
      <c r="L394" s="85">
        <v>-1.02384E-3</v>
      </c>
      <c r="M394" s="83"/>
      <c r="N394" s="83"/>
      <c r="O394" s="83"/>
      <c r="P394" s="83"/>
      <c r="Q394" s="83"/>
      <c r="R394" s="83"/>
      <c r="S394" s="83"/>
      <c r="T394" s="83"/>
      <c r="U394" s="83"/>
      <c r="V394" s="83"/>
      <c r="W394" s="83" t="s">
        <v>2546</v>
      </c>
    </row>
    <row r="395" spans="1:23" ht="15.75" customHeight="1" x14ac:dyDescent="0.25">
      <c r="A395" s="83" t="s">
        <v>3058</v>
      </c>
      <c r="B395" s="83" t="s">
        <v>3017</v>
      </c>
      <c r="C395" s="83" t="s">
        <v>2549</v>
      </c>
      <c r="D395" s="83"/>
      <c r="E395" s="83" t="s">
        <v>2729</v>
      </c>
      <c r="F395" s="83" t="s">
        <v>2729</v>
      </c>
      <c r="G395" s="85">
        <v>0</v>
      </c>
      <c r="H395" s="85">
        <v>0</v>
      </c>
      <c r="I395" s="85">
        <v>0</v>
      </c>
      <c r="J395" s="85">
        <v>0</v>
      </c>
      <c r="K395" s="84">
        <v>0</v>
      </c>
      <c r="L395" s="85">
        <v>0</v>
      </c>
      <c r="M395" s="83"/>
      <c r="N395" s="83"/>
      <c r="O395" s="83"/>
      <c r="P395" s="83"/>
      <c r="Q395" s="83"/>
      <c r="R395" s="83"/>
      <c r="S395" s="83"/>
      <c r="T395" s="83"/>
      <c r="U395" s="83"/>
      <c r="V395" s="83"/>
      <c r="W395" s="83" t="s">
        <v>2546</v>
      </c>
    </row>
    <row r="396" spans="1:23" ht="15.75" customHeight="1" x14ac:dyDescent="0.25">
      <c r="A396" s="83" t="s">
        <v>3059</v>
      </c>
      <c r="B396" s="83" t="s">
        <v>3019</v>
      </c>
      <c r="C396" s="83" t="s">
        <v>2549</v>
      </c>
      <c r="D396" s="83"/>
      <c r="E396" s="83" t="s">
        <v>2729</v>
      </c>
      <c r="F396" s="83" t="s">
        <v>2729</v>
      </c>
      <c r="G396" s="85">
        <v>0</v>
      </c>
      <c r="H396" s="85">
        <v>0</v>
      </c>
      <c r="I396" s="84">
        <v>0</v>
      </c>
      <c r="J396" s="85">
        <v>0</v>
      </c>
      <c r="K396" s="85">
        <v>0</v>
      </c>
      <c r="L396" s="85">
        <v>0</v>
      </c>
      <c r="M396" s="83"/>
      <c r="N396" s="83"/>
      <c r="O396" s="83"/>
      <c r="P396" s="83"/>
      <c r="Q396" s="83"/>
      <c r="R396" s="83"/>
      <c r="S396" s="83"/>
      <c r="T396" s="83"/>
      <c r="U396" s="83"/>
      <c r="V396" s="83"/>
      <c r="W396" s="83" t="s">
        <v>2546</v>
      </c>
    </row>
    <row r="397" spans="1:23" ht="15.75" customHeight="1" x14ac:dyDescent="0.25">
      <c r="A397" s="83" t="s">
        <v>3060</v>
      </c>
      <c r="B397" s="83" t="s">
        <v>3061</v>
      </c>
      <c r="C397" s="83" t="s">
        <v>2555</v>
      </c>
      <c r="D397" s="83" t="s">
        <v>2550</v>
      </c>
      <c r="E397" s="83" t="s">
        <v>2663</v>
      </c>
      <c r="F397" s="83"/>
      <c r="G397" s="85">
        <v>-0.254</v>
      </c>
      <c r="H397" s="85">
        <v>1.22</v>
      </c>
      <c r="I397" s="85">
        <v>3.5999999999999997E-2</v>
      </c>
      <c r="J397" s="83"/>
      <c r="K397" s="83"/>
      <c r="L397" s="83"/>
      <c r="M397" s="83"/>
      <c r="N397" s="83"/>
      <c r="O397" s="83"/>
      <c r="P397" s="83"/>
      <c r="Q397" s="85">
        <v>0</v>
      </c>
      <c r="R397" s="85">
        <v>1.05</v>
      </c>
      <c r="S397" s="83"/>
      <c r="T397" s="83"/>
      <c r="U397" s="83"/>
      <c r="V397" s="83"/>
      <c r="W397" s="83" t="s">
        <v>2546</v>
      </c>
    </row>
    <row r="398" spans="1:23" ht="15.75" customHeight="1" x14ac:dyDescent="0.25">
      <c r="A398" s="83" t="s">
        <v>3062</v>
      </c>
      <c r="B398" s="83" t="s">
        <v>3061</v>
      </c>
      <c r="C398" s="83" t="s">
        <v>2549</v>
      </c>
      <c r="D398" s="83" t="s">
        <v>2550</v>
      </c>
      <c r="E398" s="83" t="s">
        <v>2665</v>
      </c>
      <c r="F398" s="83" t="s">
        <v>2759</v>
      </c>
      <c r="G398" s="85">
        <v>0.85028351999999996</v>
      </c>
      <c r="H398" s="85">
        <v>1.4256792000000001E-2</v>
      </c>
      <c r="I398" s="84">
        <v>1.84E-4</v>
      </c>
      <c r="J398" s="85">
        <v>-1.4791716E-2</v>
      </c>
      <c r="K398" s="84">
        <v>-5.48E-6</v>
      </c>
      <c r="L398" s="84">
        <v>4.8700000000000002E-4</v>
      </c>
      <c r="M398" s="83"/>
      <c r="N398" s="83"/>
      <c r="O398" s="83"/>
      <c r="P398" s="83"/>
      <c r="Q398" s="85">
        <v>12.77778</v>
      </c>
      <c r="R398" s="85">
        <v>29.44444</v>
      </c>
      <c r="S398" s="85">
        <v>21.11111</v>
      </c>
      <c r="T398" s="85">
        <v>46.111109999999996</v>
      </c>
      <c r="U398" s="83"/>
      <c r="V398" s="83"/>
      <c r="W398" s="83" t="s">
        <v>2546</v>
      </c>
    </row>
    <row r="399" spans="1:23" ht="15.75" customHeight="1" x14ac:dyDescent="0.25">
      <c r="A399" s="83" t="s">
        <v>3063</v>
      </c>
      <c r="B399" s="83" t="s">
        <v>3061</v>
      </c>
      <c r="C399" s="83" t="s">
        <v>2549</v>
      </c>
      <c r="D399" s="83" t="s">
        <v>2550</v>
      </c>
      <c r="E399" s="83" t="s">
        <v>2665</v>
      </c>
      <c r="F399" s="83" t="s">
        <v>2597</v>
      </c>
      <c r="G399" s="85">
        <v>0.86783423999999998</v>
      </c>
      <c r="H399" s="85">
        <v>1.4239007999999999E-2</v>
      </c>
      <c r="I399" s="84">
        <v>5.5400000000000002E-4</v>
      </c>
      <c r="J399" s="85">
        <v>-7.5580559999999996E-3</v>
      </c>
      <c r="K399" s="84">
        <v>3.3000000000000003E-5</v>
      </c>
      <c r="L399" s="84">
        <v>-1.92E-4</v>
      </c>
      <c r="M399" s="83"/>
      <c r="N399" s="83"/>
      <c r="O399" s="83"/>
      <c r="P399" s="83"/>
      <c r="Q399" s="85">
        <v>12.77778</v>
      </c>
      <c r="R399" s="85">
        <v>29.44444</v>
      </c>
      <c r="S399" s="85">
        <v>21.11111</v>
      </c>
      <c r="T399" s="85">
        <v>46.111109999999996</v>
      </c>
      <c r="U399" s="83"/>
      <c r="V399" s="83"/>
      <c r="W399" s="83" t="s">
        <v>2546</v>
      </c>
    </row>
    <row r="400" spans="1:23" ht="15.75" customHeight="1" x14ac:dyDescent="0.25">
      <c r="A400" s="83" t="s">
        <v>3064</v>
      </c>
      <c r="B400" s="83" t="s">
        <v>3061</v>
      </c>
      <c r="C400" s="83" t="s">
        <v>2549</v>
      </c>
      <c r="D400" s="83" t="s">
        <v>2571</v>
      </c>
      <c r="E400" s="83" t="s">
        <v>2665</v>
      </c>
      <c r="F400" s="83" t="s">
        <v>2597</v>
      </c>
      <c r="G400" s="85">
        <v>0.1210048</v>
      </c>
      <c r="H400" s="85">
        <v>2.8533599999999999E-2</v>
      </c>
      <c r="I400" s="84">
        <v>-4.1100000000000002E-4</v>
      </c>
      <c r="J400" s="85">
        <v>2.1349440000000001E-2</v>
      </c>
      <c r="K400" s="84">
        <v>1.6100000000000001E-4</v>
      </c>
      <c r="L400" s="84">
        <v>-6.8000000000000005E-4</v>
      </c>
      <c r="M400" s="83"/>
      <c r="N400" s="83"/>
      <c r="O400" s="83"/>
      <c r="P400" s="83"/>
      <c r="Q400" s="85">
        <v>12.77778</v>
      </c>
      <c r="R400" s="85">
        <v>29.44444</v>
      </c>
      <c r="S400" s="85">
        <v>21.11111</v>
      </c>
      <c r="T400" s="85">
        <v>46.111109999999996</v>
      </c>
      <c r="U400" s="83"/>
      <c r="V400" s="83"/>
      <c r="W400" s="83" t="s">
        <v>2546</v>
      </c>
    </row>
    <row r="401" spans="1:23" ht="15.75" customHeight="1" x14ac:dyDescent="0.25">
      <c r="A401" s="83" t="s">
        <v>3065</v>
      </c>
      <c r="B401" s="83" t="s">
        <v>3061</v>
      </c>
      <c r="C401" s="83" t="s">
        <v>2544</v>
      </c>
      <c r="D401" s="83" t="s">
        <v>2571</v>
      </c>
      <c r="E401" s="83" t="s">
        <v>2556</v>
      </c>
      <c r="F401" s="83"/>
      <c r="G401" s="85">
        <v>0.20100000000000001</v>
      </c>
      <c r="H401" s="85">
        <v>-3.1199999999999999E-2</v>
      </c>
      <c r="I401" s="85">
        <v>1.9504979</v>
      </c>
      <c r="J401" s="85">
        <v>-1.1205103999999999</v>
      </c>
      <c r="K401" s="83"/>
      <c r="L401" s="83"/>
      <c r="M401" s="83"/>
      <c r="N401" s="83"/>
      <c r="O401" s="83"/>
      <c r="P401" s="83"/>
      <c r="Q401" s="85">
        <v>0</v>
      </c>
      <c r="R401" s="85">
        <v>1.05</v>
      </c>
      <c r="S401" s="83"/>
      <c r="T401" s="83"/>
      <c r="U401" s="83"/>
      <c r="V401" s="83"/>
      <c r="W401" s="83" t="s">
        <v>2546</v>
      </c>
    </row>
    <row r="402" spans="1:23" ht="15.75" customHeight="1" x14ac:dyDescent="0.25">
      <c r="A402" s="83" t="s">
        <v>3066</v>
      </c>
      <c r="B402" s="83" t="s">
        <v>3061</v>
      </c>
      <c r="C402" s="83" t="s">
        <v>2549</v>
      </c>
      <c r="D402" s="83" t="s">
        <v>2550</v>
      </c>
      <c r="E402" s="83" t="s">
        <v>2759</v>
      </c>
      <c r="F402" s="83" t="s">
        <v>2597</v>
      </c>
      <c r="G402" s="85">
        <v>0.74200927999999999</v>
      </c>
      <c r="H402" s="85">
        <v>0</v>
      </c>
      <c r="I402" s="85">
        <v>0</v>
      </c>
      <c r="J402" s="85">
        <v>3.0668543999999999E-2</v>
      </c>
      <c r="K402" s="84">
        <v>3.2299999999999999E-5</v>
      </c>
      <c r="L402" s="85">
        <v>0</v>
      </c>
      <c r="M402" s="83"/>
      <c r="N402" s="83"/>
      <c r="O402" s="83"/>
      <c r="P402" s="83"/>
      <c r="Q402" s="85">
        <v>7.2222200000000001</v>
      </c>
      <c r="R402" s="85">
        <v>29.44444</v>
      </c>
      <c r="S402" s="85">
        <v>-23.33333</v>
      </c>
      <c r="T402" s="85">
        <v>29.44444</v>
      </c>
      <c r="U402" s="83"/>
      <c r="V402" s="83"/>
      <c r="W402" s="83" t="s">
        <v>2546</v>
      </c>
    </row>
    <row r="403" spans="1:23" ht="15.75" customHeight="1" x14ac:dyDescent="0.25">
      <c r="A403" s="83" t="s">
        <v>3067</v>
      </c>
      <c r="B403" s="83" t="s">
        <v>3061</v>
      </c>
      <c r="C403" s="83" t="s">
        <v>2549</v>
      </c>
      <c r="D403" s="83" t="s">
        <v>2571</v>
      </c>
      <c r="E403" s="83" t="s">
        <v>2759</v>
      </c>
      <c r="F403" s="83" t="s">
        <v>2597</v>
      </c>
      <c r="G403" s="85">
        <v>1.2556639999999999</v>
      </c>
      <c r="H403" s="85">
        <v>0</v>
      </c>
      <c r="I403" s="85">
        <v>0</v>
      </c>
      <c r="J403" s="85">
        <v>-3.9952799999999997E-2</v>
      </c>
      <c r="K403" s="85">
        <v>1.0886400000000001E-3</v>
      </c>
      <c r="L403" s="85">
        <v>0</v>
      </c>
      <c r="M403" s="83"/>
      <c r="N403" s="83"/>
      <c r="O403" s="83"/>
      <c r="P403" s="83"/>
      <c r="Q403" s="85">
        <v>7.2222200000000001</v>
      </c>
      <c r="R403" s="85">
        <v>29.44444</v>
      </c>
      <c r="S403" s="85">
        <v>-23.33333</v>
      </c>
      <c r="T403" s="85">
        <v>29.44444</v>
      </c>
      <c r="U403" s="83"/>
      <c r="V403" s="83"/>
      <c r="W403" s="83" t="s">
        <v>2546</v>
      </c>
    </row>
    <row r="404" spans="1:23" ht="15.75" customHeight="1" x14ac:dyDescent="0.25">
      <c r="A404" s="83" t="s">
        <v>3068</v>
      </c>
      <c r="B404" s="83" t="s">
        <v>3061</v>
      </c>
      <c r="C404" s="83" t="s">
        <v>2544</v>
      </c>
      <c r="D404" s="83" t="s">
        <v>2571</v>
      </c>
      <c r="E404" s="83" t="s">
        <v>2556</v>
      </c>
      <c r="F404" s="83"/>
      <c r="G404" s="85">
        <v>8.5699999999999998E-2</v>
      </c>
      <c r="H404" s="85">
        <v>0.93899999999999995</v>
      </c>
      <c r="I404" s="85">
        <v>-0.183</v>
      </c>
      <c r="J404" s="85">
        <v>0.159</v>
      </c>
      <c r="K404" s="83"/>
      <c r="L404" s="83"/>
      <c r="M404" s="83"/>
      <c r="N404" s="83"/>
      <c r="O404" s="83"/>
      <c r="P404" s="83"/>
      <c r="Q404" s="85">
        <v>0</v>
      </c>
      <c r="R404" s="85">
        <v>1.05</v>
      </c>
      <c r="S404" s="83"/>
      <c r="T404" s="83"/>
      <c r="U404" s="83"/>
      <c r="V404" s="83"/>
      <c r="W404" s="83" t="s">
        <v>2546</v>
      </c>
    </row>
    <row r="405" spans="1:23" ht="15.75" customHeight="1" x14ac:dyDescent="0.25">
      <c r="A405" s="83" t="s">
        <v>3069</v>
      </c>
      <c r="B405" s="83" t="s">
        <v>3061</v>
      </c>
      <c r="C405" s="83" t="s">
        <v>2549</v>
      </c>
      <c r="D405" s="83" t="s">
        <v>2550</v>
      </c>
      <c r="E405" s="83" t="s">
        <v>2665</v>
      </c>
      <c r="F405" s="83" t="s">
        <v>2597</v>
      </c>
      <c r="G405" s="85">
        <v>2.9322988799999998</v>
      </c>
      <c r="H405" s="85">
        <v>-9.4459680000000004E-2</v>
      </c>
      <c r="I405" s="84">
        <v>2.0000000000000001E-4</v>
      </c>
      <c r="J405" s="85">
        <v>-7.1737559999999999E-3</v>
      </c>
      <c r="K405" s="84">
        <v>1.03E-5</v>
      </c>
      <c r="L405" s="84">
        <v>1.0900000000000001E-4</v>
      </c>
      <c r="M405" s="83"/>
      <c r="N405" s="83"/>
      <c r="O405" s="83"/>
      <c r="P405" s="83"/>
      <c r="Q405" s="85">
        <v>12.77778</v>
      </c>
      <c r="R405" s="85">
        <v>29.44444</v>
      </c>
      <c r="S405" s="85">
        <v>21.11111</v>
      </c>
      <c r="T405" s="85">
        <v>46.111109999999996</v>
      </c>
      <c r="U405" s="83"/>
      <c r="V405" s="83"/>
      <c r="W405" s="83" t="s">
        <v>2546</v>
      </c>
    </row>
    <row r="406" spans="1:23" ht="15.75" customHeight="1" x14ac:dyDescent="0.25">
      <c r="A406" s="83" t="s">
        <v>3070</v>
      </c>
      <c r="B406" s="83" t="s">
        <v>2714</v>
      </c>
      <c r="C406" s="83" t="s">
        <v>2555</v>
      </c>
      <c r="D406" s="83"/>
      <c r="E406" s="83" t="s">
        <v>3071</v>
      </c>
      <c r="F406" s="83"/>
      <c r="G406" s="85">
        <v>0.63562029799999997</v>
      </c>
      <c r="H406" s="85">
        <v>3.533521E-3</v>
      </c>
      <c r="I406" s="84">
        <v>1.6100000000000001E-4</v>
      </c>
      <c r="J406" s="83"/>
      <c r="K406" s="83"/>
      <c r="L406" s="83"/>
      <c r="M406" s="83"/>
      <c r="N406" s="83"/>
      <c r="O406" s="83"/>
      <c r="P406" s="83"/>
      <c r="Q406" s="83"/>
      <c r="R406" s="83"/>
      <c r="S406" s="83"/>
      <c r="T406" s="83"/>
      <c r="U406" s="85">
        <v>0.75329999999999997</v>
      </c>
      <c r="V406" s="85">
        <v>1.2802</v>
      </c>
      <c r="W406" s="83" t="s">
        <v>2546</v>
      </c>
    </row>
    <row r="407" spans="1:23" ht="15.75" customHeight="1" x14ac:dyDescent="0.25">
      <c r="A407" s="83" t="s">
        <v>3072</v>
      </c>
      <c r="B407" s="83" t="s">
        <v>2714</v>
      </c>
      <c r="C407" s="83" t="s">
        <v>2555</v>
      </c>
      <c r="D407" s="83"/>
      <c r="E407" s="83" t="s">
        <v>3071</v>
      </c>
      <c r="F407" s="83"/>
      <c r="G407" s="85">
        <v>1.113461</v>
      </c>
      <c r="H407" s="85">
        <v>-3.0898800000000001E-2</v>
      </c>
      <c r="I407" s="84">
        <v>7.3899999999999997E-4</v>
      </c>
      <c r="J407" s="83"/>
      <c r="K407" s="83"/>
      <c r="L407" s="83"/>
      <c r="M407" s="83"/>
      <c r="N407" s="83"/>
      <c r="O407" s="83"/>
      <c r="P407" s="83"/>
      <c r="Q407" s="83"/>
      <c r="R407" s="83"/>
      <c r="S407" s="83"/>
      <c r="T407" s="83"/>
      <c r="U407" s="85">
        <v>0.95008400000000004</v>
      </c>
      <c r="V407" s="85">
        <v>1.606833</v>
      </c>
      <c r="W407" s="83" t="s">
        <v>2546</v>
      </c>
    </row>
    <row r="408" spans="1:23" ht="15.75" customHeight="1" x14ac:dyDescent="0.25">
      <c r="A408" s="83" t="s">
        <v>3073</v>
      </c>
      <c r="B408" s="83" t="s">
        <v>2714</v>
      </c>
      <c r="C408" s="83" t="s">
        <v>2555</v>
      </c>
      <c r="D408" s="83"/>
      <c r="E408" s="83" t="s">
        <v>3071</v>
      </c>
      <c r="F408" s="83"/>
      <c r="G408" s="85">
        <v>0.58083411900000004</v>
      </c>
      <c r="H408" s="85">
        <v>4.9483799999999996E-3</v>
      </c>
      <c r="I408" s="84">
        <v>1.6100000000000001E-4</v>
      </c>
      <c r="J408" s="83"/>
      <c r="K408" s="83"/>
      <c r="L408" s="83"/>
      <c r="M408" s="83"/>
      <c r="N408" s="83"/>
      <c r="O408" s="83"/>
      <c r="P408" s="83"/>
      <c r="Q408" s="83"/>
      <c r="R408" s="83"/>
      <c r="S408" s="83"/>
      <c r="T408" s="83"/>
      <c r="U408" s="85">
        <v>0.72619999999999996</v>
      </c>
      <c r="V408" s="85">
        <v>1.3046</v>
      </c>
      <c r="W408" s="83" t="s">
        <v>2546</v>
      </c>
    </row>
    <row r="409" spans="1:23" ht="15.75" customHeight="1" x14ac:dyDescent="0.25">
      <c r="A409" s="83" t="s">
        <v>3074</v>
      </c>
      <c r="B409" s="83" t="s">
        <v>2714</v>
      </c>
      <c r="C409" s="83" t="s">
        <v>2555</v>
      </c>
      <c r="D409" s="83"/>
      <c r="E409" s="83" t="s">
        <v>3071</v>
      </c>
      <c r="F409" s="83"/>
      <c r="G409" s="85">
        <v>0.97016400000000003</v>
      </c>
      <c r="H409" s="85">
        <v>-2.2679999999999999E-2</v>
      </c>
      <c r="I409" s="84">
        <v>6.2500000000000001E-4</v>
      </c>
      <c r="J409" s="83"/>
      <c r="K409" s="83"/>
      <c r="L409" s="83"/>
      <c r="M409" s="83"/>
      <c r="N409" s="83"/>
      <c r="O409" s="83"/>
      <c r="P409" s="83"/>
      <c r="Q409" s="83"/>
      <c r="R409" s="83"/>
      <c r="S409" s="83"/>
      <c r="T409" s="83"/>
      <c r="U409" s="85">
        <v>0.94390799999999997</v>
      </c>
      <c r="V409" s="85">
        <v>1.565353</v>
      </c>
      <c r="W409" s="83" t="s">
        <v>2546</v>
      </c>
    </row>
    <row r="410" spans="1:23" ht="15.75" customHeight="1" x14ac:dyDescent="0.25">
      <c r="A410" s="83" t="s">
        <v>3075</v>
      </c>
      <c r="B410" s="83" t="s">
        <v>2714</v>
      </c>
      <c r="C410" s="83" t="s">
        <v>2555</v>
      </c>
      <c r="D410" s="83"/>
      <c r="E410" s="83" t="s">
        <v>3071</v>
      </c>
      <c r="F410" s="83"/>
      <c r="G410" s="85">
        <v>0.35879619600000001</v>
      </c>
      <c r="H410" s="85">
        <v>7.3199859999999997E-3</v>
      </c>
      <c r="I410" s="84">
        <v>2.5700000000000001E-4</v>
      </c>
      <c r="J410" s="83"/>
      <c r="K410" s="83"/>
      <c r="L410" s="83"/>
      <c r="M410" s="83"/>
      <c r="N410" s="83"/>
      <c r="O410" s="83"/>
      <c r="P410" s="83"/>
      <c r="Q410" s="83"/>
      <c r="R410" s="83"/>
      <c r="S410" s="83"/>
      <c r="T410" s="83"/>
      <c r="U410" s="85">
        <v>0.57279999999999998</v>
      </c>
      <c r="V410" s="85">
        <v>1.4917</v>
      </c>
      <c r="W410" s="83" t="s">
        <v>2546</v>
      </c>
    </row>
    <row r="411" spans="1:23" ht="15.75" customHeight="1" x14ac:dyDescent="0.25">
      <c r="A411" s="83" t="s">
        <v>3076</v>
      </c>
      <c r="B411" s="83" t="s">
        <v>2714</v>
      </c>
      <c r="C411" s="83" t="s">
        <v>2555</v>
      </c>
      <c r="D411" s="83"/>
      <c r="E411" s="83" t="s">
        <v>3071</v>
      </c>
      <c r="F411" s="83"/>
      <c r="G411" s="85">
        <v>0.65653899999999998</v>
      </c>
      <c r="H411" s="85">
        <v>-3.9924000000000001E-3</v>
      </c>
      <c r="I411" s="84">
        <v>3.5E-4</v>
      </c>
      <c r="J411" s="83"/>
      <c r="K411" s="83"/>
      <c r="L411" s="83"/>
      <c r="M411" s="83"/>
      <c r="N411" s="83"/>
      <c r="O411" s="83"/>
      <c r="P411" s="83"/>
      <c r="Q411" s="83"/>
      <c r="R411" s="83"/>
      <c r="S411" s="83"/>
      <c r="T411" s="83"/>
      <c r="U411" s="85">
        <v>0.94198700000000002</v>
      </c>
      <c r="V411" s="85">
        <v>1.4181360000000001</v>
      </c>
      <c r="W411" s="83" t="s">
        <v>2546</v>
      </c>
    </row>
    <row r="412" spans="1:23" ht="15.75" customHeight="1" x14ac:dyDescent="0.25">
      <c r="A412" s="83" t="s">
        <v>3077</v>
      </c>
      <c r="B412" s="83" t="s">
        <v>2714</v>
      </c>
      <c r="C412" s="83" t="s">
        <v>2555</v>
      </c>
      <c r="D412" s="83"/>
      <c r="E412" s="83" t="s">
        <v>3071</v>
      </c>
      <c r="F412" s="83"/>
      <c r="G412" s="85">
        <v>0.90447810200000001</v>
      </c>
      <c r="H412" s="85">
        <v>-8.9721990000000001E-3</v>
      </c>
      <c r="I412" s="84">
        <v>3.0299999999999999E-4</v>
      </c>
      <c r="J412" s="83"/>
      <c r="K412" s="83"/>
      <c r="L412" s="83"/>
      <c r="M412" s="83"/>
      <c r="N412" s="83"/>
      <c r="O412" s="83"/>
      <c r="P412" s="83"/>
      <c r="Q412" s="83"/>
      <c r="R412" s="83"/>
      <c r="S412" s="83"/>
      <c r="T412" s="83"/>
      <c r="U412" s="85">
        <v>0.8518</v>
      </c>
      <c r="V412" s="85">
        <v>1.2802</v>
      </c>
      <c r="W412" s="83" t="s">
        <v>2546</v>
      </c>
    </row>
    <row r="413" spans="1:23" ht="15.75" customHeight="1" x14ac:dyDescent="0.25">
      <c r="A413" s="83" t="s">
        <v>3078</v>
      </c>
      <c r="B413" s="83" t="s">
        <v>2714</v>
      </c>
      <c r="C413" s="83" t="s">
        <v>2555</v>
      </c>
      <c r="D413" s="83"/>
      <c r="E413" s="83" t="s">
        <v>3071</v>
      </c>
      <c r="F413" s="83"/>
      <c r="G413" s="85">
        <v>1.113461</v>
      </c>
      <c r="H413" s="85">
        <v>-3.0898800000000001E-2</v>
      </c>
      <c r="I413" s="84">
        <v>7.3899999999999997E-4</v>
      </c>
      <c r="J413" s="83"/>
      <c r="K413" s="83"/>
      <c r="L413" s="83"/>
      <c r="M413" s="83"/>
      <c r="N413" s="83"/>
      <c r="O413" s="83"/>
      <c r="P413" s="83"/>
      <c r="Q413" s="83"/>
      <c r="R413" s="83"/>
      <c r="S413" s="83"/>
      <c r="T413" s="83"/>
      <c r="U413" s="85">
        <v>0.95008400000000004</v>
      </c>
      <c r="V413" s="85">
        <v>1.606833</v>
      </c>
      <c r="W413" s="83" t="s">
        <v>2546</v>
      </c>
    </row>
    <row r="414" spans="1:23" ht="15.75" customHeight="1" x14ac:dyDescent="0.25">
      <c r="A414" s="83" t="s">
        <v>3079</v>
      </c>
      <c r="B414" s="83" t="s">
        <v>2714</v>
      </c>
      <c r="C414" s="83" t="s">
        <v>2555</v>
      </c>
      <c r="D414" s="83"/>
      <c r="E414" s="83" t="s">
        <v>3071</v>
      </c>
      <c r="F414" s="83"/>
      <c r="G414" s="85">
        <v>0.88732518199999999</v>
      </c>
      <c r="H414" s="85">
        <v>-9.516488E-3</v>
      </c>
      <c r="I414" s="84">
        <v>3.28E-4</v>
      </c>
      <c r="J414" s="83"/>
      <c r="K414" s="83"/>
      <c r="L414" s="83"/>
      <c r="M414" s="83"/>
      <c r="N414" s="83"/>
      <c r="O414" s="83"/>
      <c r="P414" s="83"/>
      <c r="Q414" s="83"/>
      <c r="R414" s="83"/>
      <c r="S414" s="83"/>
      <c r="T414" s="83"/>
      <c r="U414" s="85">
        <v>0.83260000000000001</v>
      </c>
      <c r="V414" s="85">
        <v>1.3046</v>
      </c>
      <c r="W414" s="83" t="s">
        <v>2546</v>
      </c>
    </row>
    <row r="415" spans="1:23" ht="15.75" customHeight="1" x14ac:dyDescent="0.25">
      <c r="A415" s="83" t="s">
        <v>3080</v>
      </c>
      <c r="B415" s="83" t="s">
        <v>2714</v>
      </c>
      <c r="C415" s="83" t="s">
        <v>2555</v>
      </c>
      <c r="D415" s="83"/>
      <c r="E415" s="83" t="s">
        <v>3071</v>
      </c>
      <c r="F415" s="83"/>
      <c r="G415" s="85">
        <v>0.97016400000000003</v>
      </c>
      <c r="H415" s="85">
        <v>-2.2679999999999999E-2</v>
      </c>
      <c r="I415" s="84">
        <v>6.2500000000000001E-4</v>
      </c>
      <c r="J415" s="83"/>
      <c r="K415" s="83"/>
      <c r="L415" s="83"/>
      <c r="M415" s="83"/>
      <c r="N415" s="83"/>
      <c r="O415" s="83"/>
      <c r="P415" s="83"/>
      <c r="Q415" s="83"/>
      <c r="R415" s="83"/>
      <c r="S415" s="83"/>
      <c r="T415" s="83"/>
      <c r="U415" s="85">
        <v>0.94390799999999997</v>
      </c>
      <c r="V415" s="85">
        <v>1.565353</v>
      </c>
      <c r="W415" s="83" t="s">
        <v>2546</v>
      </c>
    </row>
    <row r="416" spans="1:23" ht="15.75" customHeight="1" x14ac:dyDescent="0.25">
      <c r="A416" s="83" t="s">
        <v>3081</v>
      </c>
      <c r="B416" s="83" t="s">
        <v>2714</v>
      </c>
      <c r="C416" s="83" t="s">
        <v>2555</v>
      </c>
      <c r="D416" s="83"/>
      <c r="E416" s="83" t="s">
        <v>3071</v>
      </c>
      <c r="F416" s="83"/>
      <c r="G416" s="85">
        <v>0.82959326600000005</v>
      </c>
      <c r="H416" s="85">
        <v>-1.4865913999999999E-2</v>
      </c>
      <c r="I416" s="84">
        <v>5.1199999999999998E-4</v>
      </c>
      <c r="J416" s="83"/>
      <c r="K416" s="83"/>
      <c r="L416" s="83"/>
      <c r="M416" s="83"/>
      <c r="N416" s="83"/>
      <c r="O416" s="83"/>
      <c r="P416" s="83"/>
      <c r="Q416" s="83"/>
      <c r="R416" s="83"/>
      <c r="S416" s="83"/>
      <c r="T416" s="83"/>
      <c r="U416" s="85">
        <v>0.74339999999999995</v>
      </c>
      <c r="V416" s="85">
        <v>1.4917</v>
      </c>
      <c r="W416" s="83" t="s">
        <v>2546</v>
      </c>
    </row>
    <row r="417" spans="1:23" ht="15.75" customHeight="1" x14ac:dyDescent="0.25">
      <c r="A417" s="83" t="s">
        <v>3082</v>
      </c>
      <c r="B417" s="83" t="s">
        <v>2714</v>
      </c>
      <c r="C417" s="83" t="s">
        <v>2555</v>
      </c>
      <c r="D417" s="83"/>
      <c r="E417" s="83" t="s">
        <v>3071</v>
      </c>
      <c r="F417" s="83"/>
      <c r="G417" s="85">
        <v>0.65653899999999998</v>
      </c>
      <c r="H417" s="85">
        <v>-3.9924000000000001E-3</v>
      </c>
      <c r="I417" s="84">
        <v>3.5E-4</v>
      </c>
      <c r="J417" s="83"/>
      <c r="K417" s="83"/>
      <c r="L417" s="83"/>
      <c r="M417" s="83"/>
      <c r="N417" s="83"/>
      <c r="O417" s="83"/>
      <c r="P417" s="83"/>
      <c r="Q417" s="83"/>
      <c r="R417" s="83"/>
      <c r="S417" s="83"/>
      <c r="T417" s="83"/>
      <c r="U417" s="85">
        <v>0.94198700000000002</v>
      </c>
      <c r="V417" s="85">
        <v>1.4181360000000001</v>
      </c>
      <c r="W417" s="83" t="s">
        <v>2546</v>
      </c>
    </row>
    <row r="418" spans="1:23" ht="15.75" customHeight="1" x14ac:dyDescent="0.25">
      <c r="A418" s="83" t="s">
        <v>3083</v>
      </c>
      <c r="B418" s="83" t="s">
        <v>2714</v>
      </c>
      <c r="C418" s="83" t="s">
        <v>2674</v>
      </c>
      <c r="D418" s="83"/>
      <c r="E418" s="83" t="s">
        <v>2556</v>
      </c>
      <c r="F418" s="83"/>
      <c r="G418" s="85">
        <v>0</v>
      </c>
      <c r="H418" s="85">
        <v>1</v>
      </c>
      <c r="I418" s="83"/>
      <c r="J418" s="83"/>
      <c r="K418" s="83"/>
      <c r="L418" s="83"/>
      <c r="M418" s="83"/>
      <c r="N418" s="83"/>
      <c r="O418" s="83"/>
      <c r="P418" s="83"/>
      <c r="Q418" s="83"/>
      <c r="R418" s="83"/>
      <c r="S418" s="83"/>
      <c r="T418" s="83"/>
      <c r="U418" s="85">
        <v>0</v>
      </c>
      <c r="V418" s="85">
        <v>1</v>
      </c>
      <c r="W418" s="83" t="s">
        <v>2546</v>
      </c>
    </row>
    <row r="419" spans="1:23" ht="15.75" customHeight="1" x14ac:dyDescent="0.25">
      <c r="A419" s="83" t="s">
        <v>3084</v>
      </c>
      <c r="B419" s="83" t="s">
        <v>2714</v>
      </c>
      <c r="C419" s="83" t="s">
        <v>2674</v>
      </c>
      <c r="D419" s="83"/>
      <c r="E419" s="83" t="s">
        <v>2556</v>
      </c>
      <c r="F419" s="83"/>
      <c r="G419" s="85">
        <v>0.3</v>
      </c>
      <c r="H419" s="85">
        <v>0.7</v>
      </c>
      <c r="I419" s="83"/>
      <c r="J419" s="83"/>
      <c r="K419" s="83"/>
      <c r="L419" s="83"/>
      <c r="M419" s="83"/>
      <c r="N419" s="83"/>
      <c r="O419" s="83"/>
      <c r="P419" s="83"/>
      <c r="Q419" s="83"/>
      <c r="R419" s="83"/>
      <c r="S419" s="83"/>
      <c r="T419" s="83"/>
      <c r="U419" s="85">
        <v>0.3</v>
      </c>
      <c r="V419" s="85">
        <v>1</v>
      </c>
      <c r="W419" s="83" t="s">
        <v>2546</v>
      </c>
    </row>
    <row r="420" spans="1:23" ht="15.75" customHeight="1" x14ac:dyDescent="0.25">
      <c r="A420" s="83" t="s">
        <v>3085</v>
      </c>
      <c r="B420" s="83" t="s">
        <v>2882</v>
      </c>
      <c r="C420" s="83" t="s">
        <v>2549</v>
      </c>
      <c r="D420" s="83" t="s">
        <v>2550</v>
      </c>
      <c r="E420" s="83" t="s">
        <v>2551</v>
      </c>
      <c r="F420" s="83" t="s">
        <v>3086</v>
      </c>
      <c r="G420" s="85">
        <v>1.1067401800000001</v>
      </c>
      <c r="H420" s="85">
        <v>4.0197888000000001E-2</v>
      </c>
      <c r="I420" s="84">
        <v>2.8600000000000001E-4</v>
      </c>
      <c r="J420" s="85">
        <v>-9.5528520000000006E-3</v>
      </c>
      <c r="K420" s="84">
        <v>5.22E-6</v>
      </c>
      <c r="L420" s="84">
        <v>-2.5500000000000002E-4</v>
      </c>
      <c r="M420" s="83"/>
      <c r="N420" s="83"/>
      <c r="O420" s="83"/>
      <c r="P420" s="83"/>
      <c r="Q420" s="83"/>
      <c r="R420" s="83"/>
      <c r="S420" s="83"/>
      <c r="T420" s="83"/>
      <c r="U420" s="83"/>
      <c r="V420" s="83"/>
      <c r="W420" s="83" t="s">
        <v>2546</v>
      </c>
    </row>
    <row r="421" spans="1:23" ht="15.75" customHeight="1" x14ac:dyDescent="0.25">
      <c r="A421" s="83" t="s">
        <v>3087</v>
      </c>
      <c r="B421" s="83" t="s">
        <v>2882</v>
      </c>
      <c r="C421" s="83" t="s">
        <v>2549</v>
      </c>
      <c r="D421" s="83" t="s">
        <v>2571</v>
      </c>
      <c r="E421" s="83" t="s">
        <v>2551</v>
      </c>
      <c r="F421" s="83" t="s">
        <v>3086</v>
      </c>
      <c r="G421" s="85">
        <v>0.53866250999999998</v>
      </c>
      <c r="H421" s="85">
        <v>-8.1422460000000006E-3</v>
      </c>
      <c r="I421" s="84">
        <v>1.25E-4</v>
      </c>
      <c r="J421" s="85">
        <v>1.1090538E-2</v>
      </c>
      <c r="K421" s="84">
        <v>1.64E-4</v>
      </c>
      <c r="L421" s="84">
        <v>-3.4200000000000002E-4</v>
      </c>
      <c r="M421" s="83"/>
      <c r="N421" s="83"/>
      <c r="O421" s="83"/>
      <c r="P421" s="83"/>
      <c r="Q421" s="83"/>
      <c r="R421" s="83"/>
      <c r="S421" s="83"/>
      <c r="T421" s="83"/>
      <c r="U421" s="83"/>
      <c r="V421" s="83"/>
      <c r="W421" s="83" t="s">
        <v>2546</v>
      </c>
    </row>
    <row r="422" spans="1:23" ht="15.75" customHeight="1" x14ac:dyDescent="0.25">
      <c r="A422" s="83" t="s">
        <v>3088</v>
      </c>
      <c r="B422" s="83" t="s">
        <v>2882</v>
      </c>
      <c r="C422" s="83" t="s">
        <v>2549</v>
      </c>
      <c r="D422" s="83" t="s">
        <v>2571</v>
      </c>
      <c r="E422" s="83" t="s">
        <v>2556</v>
      </c>
      <c r="F422" s="83" t="s">
        <v>2604</v>
      </c>
      <c r="G422" s="85">
        <v>3.8925939999999999E-2</v>
      </c>
      <c r="H422" s="85">
        <v>1.07531738</v>
      </c>
      <c r="I422" s="85">
        <v>-0.10724027</v>
      </c>
      <c r="J422" s="85">
        <v>-1.0507139999999999E-3</v>
      </c>
      <c r="K422" s="84">
        <v>9.4299999999999995E-6</v>
      </c>
      <c r="L422" s="85">
        <v>5.3634600000000004E-4</v>
      </c>
      <c r="M422" s="83"/>
      <c r="N422" s="83"/>
      <c r="O422" s="83"/>
      <c r="P422" s="83"/>
      <c r="Q422" s="83"/>
      <c r="R422" s="83"/>
      <c r="S422" s="83"/>
      <c r="T422" s="83"/>
      <c r="U422" s="83"/>
      <c r="V422" s="83"/>
      <c r="W422" s="83" t="s">
        <v>2546</v>
      </c>
    </row>
    <row r="423" spans="1:23" ht="15.75" customHeight="1" x14ac:dyDescent="0.25">
      <c r="A423" s="83" t="s">
        <v>3089</v>
      </c>
      <c r="B423" s="83" t="s">
        <v>2882</v>
      </c>
      <c r="C423" s="83" t="s">
        <v>2549</v>
      </c>
      <c r="D423" s="83" t="s">
        <v>2571</v>
      </c>
      <c r="E423" s="83" t="s">
        <v>2556</v>
      </c>
      <c r="F423" s="83" t="s">
        <v>2604</v>
      </c>
      <c r="G423" s="85">
        <v>4.8122480000000002E-2</v>
      </c>
      <c r="H423" s="85">
        <v>0.69573414</v>
      </c>
      <c r="I423" s="85">
        <v>0.23493890000000001</v>
      </c>
      <c r="J423" s="85">
        <v>8.1937799999999995E-4</v>
      </c>
      <c r="K423" s="84">
        <v>-3.8600000000000003E-6</v>
      </c>
      <c r="L423" s="84">
        <v>3.79E-5</v>
      </c>
      <c r="M423" s="83"/>
      <c r="N423" s="83"/>
      <c r="O423" s="83"/>
      <c r="P423" s="83"/>
      <c r="Q423" s="83"/>
      <c r="R423" s="83"/>
      <c r="S423" s="83"/>
      <c r="T423" s="83"/>
      <c r="U423" s="83"/>
      <c r="V423" s="83"/>
      <c r="W423" s="83" t="s">
        <v>2546</v>
      </c>
    </row>
    <row r="424" spans="1:23" ht="15.75" customHeight="1" x14ac:dyDescent="0.25">
      <c r="A424" s="83" t="s">
        <v>3090</v>
      </c>
      <c r="B424" s="83" t="s">
        <v>2882</v>
      </c>
      <c r="C424" s="83" t="s">
        <v>2549</v>
      </c>
      <c r="D424" s="83" t="s">
        <v>2571</v>
      </c>
      <c r="E424" s="83" t="s">
        <v>2556</v>
      </c>
      <c r="F424" s="83" t="s">
        <v>2604</v>
      </c>
      <c r="G424" s="85">
        <v>3.2967219999999998E-2</v>
      </c>
      <c r="H424" s="85">
        <v>0.57721250999999996</v>
      </c>
      <c r="I424" s="85">
        <v>0.33923307000000003</v>
      </c>
      <c r="J424" s="85">
        <v>2.7864360000000002E-3</v>
      </c>
      <c r="K424" s="84">
        <v>-3.1099999999999997E-5</v>
      </c>
      <c r="L424" s="84">
        <v>-1.1900000000000001E-4</v>
      </c>
      <c r="M424" s="83"/>
      <c r="N424" s="83"/>
      <c r="O424" s="83"/>
      <c r="P424" s="83"/>
      <c r="Q424" s="83"/>
      <c r="R424" s="83"/>
      <c r="S424" s="83"/>
      <c r="T424" s="83"/>
      <c r="U424" s="83"/>
      <c r="V424" s="83"/>
      <c r="W424" s="83" t="s">
        <v>2546</v>
      </c>
    </row>
    <row r="425" spans="1:23" ht="15.75" customHeight="1" x14ac:dyDescent="0.25">
      <c r="A425" s="83" t="s">
        <v>3091</v>
      </c>
      <c r="B425" s="83" t="s">
        <v>2882</v>
      </c>
      <c r="C425" s="83" t="s">
        <v>2549</v>
      </c>
      <c r="D425" s="83" t="s">
        <v>2571</v>
      </c>
      <c r="E425" s="83" t="s">
        <v>2556</v>
      </c>
      <c r="F425" s="83" t="s">
        <v>2604</v>
      </c>
      <c r="G425" s="85">
        <v>4.3487600000000001E-3</v>
      </c>
      <c r="H425" s="85">
        <v>0.61917436000000003</v>
      </c>
      <c r="I425" s="85">
        <v>0.32643354000000002</v>
      </c>
      <c r="J425" s="85">
        <v>3.2233679999999999E-3</v>
      </c>
      <c r="K425" s="84">
        <v>-3.3300000000000003E-5</v>
      </c>
      <c r="L425" s="85">
        <v>-5.1420600000000002E-4</v>
      </c>
      <c r="M425" s="83"/>
      <c r="N425" s="83"/>
      <c r="O425" s="83"/>
      <c r="P425" s="83"/>
      <c r="Q425" s="83"/>
      <c r="R425" s="83"/>
      <c r="S425" s="83"/>
      <c r="T425" s="83"/>
      <c r="U425" s="83"/>
      <c r="V425" s="83"/>
      <c r="W425" s="83" t="s">
        <v>2546</v>
      </c>
    </row>
    <row r="426" spans="1:23" ht="15.75" customHeight="1" x14ac:dyDescent="0.25">
      <c r="A426" s="83" t="s">
        <v>3092</v>
      </c>
      <c r="B426" s="83" t="s">
        <v>2882</v>
      </c>
      <c r="C426" s="83" t="s">
        <v>2549</v>
      </c>
      <c r="D426" s="83" t="s">
        <v>2550</v>
      </c>
      <c r="E426" s="83" t="s">
        <v>2551</v>
      </c>
      <c r="F426" s="83" t="s">
        <v>2552</v>
      </c>
      <c r="G426" s="85">
        <v>1.0689797999999999</v>
      </c>
      <c r="H426" s="85">
        <v>3.6781398E-2</v>
      </c>
      <c r="I426" s="84">
        <v>3.3399999999999999E-4</v>
      </c>
      <c r="J426" s="85">
        <v>-1.0426121999999999E-2</v>
      </c>
      <c r="K426" s="84">
        <v>2.1699999999999999E-5</v>
      </c>
      <c r="L426" s="84">
        <v>-2.0799999999999999E-4</v>
      </c>
      <c r="M426" s="83"/>
      <c r="N426" s="83"/>
      <c r="O426" s="83"/>
      <c r="P426" s="83"/>
      <c r="Q426" s="83"/>
      <c r="R426" s="83"/>
      <c r="S426" s="83"/>
      <c r="T426" s="83"/>
      <c r="U426" s="83"/>
      <c r="V426" s="83"/>
      <c r="W426" s="83" t="s">
        <v>2546</v>
      </c>
    </row>
    <row r="427" spans="1:23" ht="15.75" customHeight="1" x14ac:dyDescent="0.25">
      <c r="A427" s="83" t="s">
        <v>3093</v>
      </c>
      <c r="B427" s="83" t="s">
        <v>2882</v>
      </c>
      <c r="C427" s="83" t="s">
        <v>2549</v>
      </c>
      <c r="D427" s="83" t="s">
        <v>2571</v>
      </c>
      <c r="E427" s="83" t="s">
        <v>2551</v>
      </c>
      <c r="F427" s="83" t="s">
        <v>2552</v>
      </c>
      <c r="G427" s="85">
        <v>0.51329254000000002</v>
      </c>
      <c r="H427" s="85">
        <v>-1.5039378000000001E-2</v>
      </c>
      <c r="I427" s="84">
        <v>3.6200000000000002E-4</v>
      </c>
      <c r="J427" s="85">
        <v>1.5398693999999999E-2</v>
      </c>
      <c r="K427" s="84">
        <v>2.2800000000000001E-4</v>
      </c>
      <c r="L427" s="84">
        <v>-4.0900000000000002E-4</v>
      </c>
      <c r="M427" s="83"/>
      <c r="N427" s="83"/>
      <c r="O427" s="83"/>
      <c r="P427" s="83"/>
      <c r="Q427" s="83"/>
      <c r="R427" s="83"/>
      <c r="S427" s="83"/>
      <c r="T427" s="83"/>
      <c r="U427" s="83"/>
      <c r="V427" s="83"/>
      <c r="W427" s="83" t="s">
        <v>2546</v>
      </c>
    </row>
    <row r="428" spans="1:23" ht="15.75" customHeight="1" x14ac:dyDescent="0.25">
      <c r="A428" s="83" t="s">
        <v>3094</v>
      </c>
      <c r="B428" s="83" t="s">
        <v>2882</v>
      </c>
      <c r="C428" s="83" t="s">
        <v>2549</v>
      </c>
      <c r="D428" s="83" t="s">
        <v>2571</v>
      </c>
      <c r="E428" s="83" t="s">
        <v>2556</v>
      </c>
      <c r="F428" s="83" t="s">
        <v>2604</v>
      </c>
      <c r="G428" s="85">
        <v>-1.42974E-2</v>
      </c>
      <c r="H428" s="85">
        <v>0.95360993999999999</v>
      </c>
      <c r="I428" s="85">
        <v>1.8053039999999999E-2</v>
      </c>
      <c r="J428" s="85">
        <v>2.8229940000000001E-3</v>
      </c>
      <c r="K428" s="84">
        <v>-1.9899999999999999E-5</v>
      </c>
      <c r="L428" s="85">
        <v>-4.9798799999999999E-4</v>
      </c>
      <c r="M428" s="83"/>
      <c r="N428" s="83"/>
      <c r="O428" s="83"/>
      <c r="P428" s="83"/>
      <c r="Q428" s="83"/>
      <c r="R428" s="83"/>
      <c r="S428" s="83"/>
      <c r="T428" s="83"/>
      <c r="U428" s="83"/>
      <c r="V428" s="83"/>
      <c r="W428" s="83" t="s">
        <v>2546</v>
      </c>
    </row>
    <row r="429" spans="1:23" ht="15.75" customHeight="1" x14ac:dyDescent="0.25">
      <c r="A429" s="83" t="s">
        <v>3095</v>
      </c>
      <c r="B429" s="83" t="s">
        <v>2882</v>
      </c>
      <c r="C429" s="83" t="s">
        <v>2549</v>
      </c>
      <c r="D429" s="83" t="s">
        <v>2571</v>
      </c>
      <c r="E429" s="83" t="s">
        <v>2556</v>
      </c>
      <c r="F429" s="83" t="s">
        <v>2604</v>
      </c>
      <c r="G429" s="85">
        <v>2.3917649999999999E-2</v>
      </c>
      <c r="H429" s="85">
        <v>0.88946915000000004</v>
      </c>
      <c r="I429" s="85">
        <v>7.7930529999999998E-2</v>
      </c>
      <c r="J429" s="85">
        <v>-4.7442600000000001E-4</v>
      </c>
      <c r="K429" s="84">
        <v>2.3300000000000001E-5</v>
      </c>
      <c r="L429" s="84">
        <v>3.2400000000000001E-4</v>
      </c>
      <c r="M429" s="83"/>
      <c r="N429" s="83"/>
      <c r="O429" s="83"/>
      <c r="P429" s="83"/>
      <c r="Q429" s="83"/>
      <c r="R429" s="83"/>
      <c r="S429" s="83"/>
      <c r="T429" s="83"/>
      <c r="U429" s="83"/>
      <c r="V429" s="83"/>
      <c r="W429" s="83" t="s">
        <v>2546</v>
      </c>
    </row>
    <row r="430" spans="1:23" ht="15.75" customHeight="1" x14ac:dyDescent="0.25">
      <c r="A430" s="83" t="s">
        <v>3096</v>
      </c>
      <c r="B430" s="83" t="s">
        <v>2882</v>
      </c>
      <c r="C430" s="83" t="s">
        <v>2549</v>
      </c>
      <c r="D430" s="83" t="s">
        <v>2550</v>
      </c>
      <c r="E430" s="83" t="s">
        <v>2551</v>
      </c>
      <c r="F430" s="83" t="s">
        <v>3097</v>
      </c>
      <c r="G430" s="85">
        <v>1.27977199</v>
      </c>
      <c r="H430" s="85">
        <v>5.1393222000000002E-2</v>
      </c>
      <c r="I430" s="84">
        <v>3.3199999999999999E-4</v>
      </c>
      <c r="J430" s="85">
        <v>-9.5227920000000004E-3</v>
      </c>
      <c r="K430" s="84">
        <v>-1.9700000000000001E-5</v>
      </c>
      <c r="L430" s="84">
        <v>-2.6899999999999998E-4</v>
      </c>
      <c r="M430" s="83"/>
      <c r="N430" s="83"/>
      <c r="O430" s="83"/>
      <c r="P430" s="83"/>
      <c r="Q430" s="83"/>
      <c r="R430" s="83"/>
      <c r="S430" s="83"/>
      <c r="T430" s="83"/>
      <c r="U430" s="83"/>
      <c r="V430" s="83"/>
      <c r="W430" s="83" t="s">
        <v>2546</v>
      </c>
    </row>
    <row r="431" spans="1:23" ht="15.75" customHeight="1" x14ac:dyDescent="0.25">
      <c r="A431" s="83" t="s">
        <v>3098</v>
      </c>
      <c r="B431" s="83" t="s">
        <v>2882</v>
      </c>
      <c r="C431" s="83" t="s">
        <v>2549</v>
      </c>
      <c r="D431" s="83" t="s">
        <v>2571</v>
      </c>
      <c r="E431" s="83" t="s">
        <v>2551</v>
      </c>
      <c r="F431" s="83" t="s">
        <v>3097</v>
      </c>
      <c r="G431" s="85">
        <v>0.25314951000000002</v>
      </c>
      <c r="H431" s="85">
        <v>-1.5358788E-2</v>
      </c>
      <c r="I431" s="84">
        <v>5.0600000000000005E-4</v>
      </c>
      <c r="J431" s="85">
        <v>9.7177140000000006E-3</v>
      </c>
      <c r="K431" s="84">
        <v>1.7100000000000001E-4</v>
      </c>
      <c r="L431" s="84">
        <v>-3.8200000000000002E-4</v>
      </c>
      <c r="M431" s="83"/>
      <c r="N431" s="83"/>
      <c r="O431" s="83"/>
      <c r="P431" s="83"/>
      <c r="Q431" s="83"/>
      <c r="R431" s="83"/>
      <c r="S431" s="83"/>
      <c r="T431" s="83"/>
      <c r="U431" s="83"/>
      <c r="V431" s="83"/>
      <c r="W431" s="83" t="s">
        <v>2546</v>
      </c>
    </row>
    <row r="432" spans="1:23" ht="15.75" customHeight="1" x14ac:dyDescent="0.25">
      <c r="A432" s="83" t="s">
        <v>3099</v>
      </c>
      <c r="B432" s="83" t="s">
        <v>2882</v>
      </c>
      <c r="C432" s="83" t="s">
        <v>2555</v>
      </c>
      <c r="D432" s="83" t="s">
        <v>2571</v>
      </c>
      <c r="E432" s="83" t="s">
        <v>2556</v>
      </c>
      <c r="F432" s="83"/>
      <c r="G432" s="85">
        <v>3.5210650000000003E-2</v>
      </c>
      <c r="H432" s="85">
        <v>0.93266128999999998</v>
      </c>
      <c r="I432" s="85">
        <v>3.212802E-2</v>
      </c>
      <c r="J432" s="83"/>
      <c r="K432" s="83"/>
      <c r="L432" s="83"/>
      <c r="M432" s="83"/>
      <c r="N432" s="83"/>
      <c r="O432" s="83"/>
      <c r="P432" s="83"/>
      <c r="Q432" s="83"/>
      <c r="R432" s="83"/>
      <c r="S432" s="83"/>
      <c r="T432" s="83"/>
      <c r="U432" s="83"/>
      <c r="V432" s="83"/>
      <c r="W432" s="83" t="s">
        <v>2546</v>
      </c>
    </row>
    <row r="433" spans="1:23" ht="15.75" customHeight="1" x14ac:dyDescent="0.25">
      <c r="A433" s="83" t="s">
        <v>3100</v>
      </c>
      <c r="B433" s="83" t="s">
        <v>2882</v>
      </c>
      <c r="C433" s="83" t="s">
        <v>2555</v>
      </c>
      <c r="D433" s="83" t="s">
        <v>2571</v>
      </c>
      <c r="E433" s="83" t="s">
        <v>2556</v>
      </c>
      <c r="F433" s="83"/>
      <c r="G433" s="85">
        <v>2.5110259999999999E-2</v>
      </c>
      <c r="H433" s="85">
        <v>0.8934145</v>
      </c>
      <c r="I433" s="85">
        <v>8.1475290000000006E-2</v>
      </c>
      <c r="J433" s="83"/>
      <c r="K433" s="83"/>
      <c r="L433" s="83"/>
      <c r="M433" s="83"/>
      <c r="N433" s="83"/>
      <c r="O433" s="83"/>
      <c r="P433" s="83"/>
      <c r="Q433" s="83"/>
      <c r="R433" s="83"/>
      <c r="S433" s="83"/>
      <c r="T433" s="83"/>
      <c r="U433" s="83"/>
      <c r="V433" s="83"/>
      <c r="W433" s="83" t="s">
        <v>2546</v>
      </c>
    </row>
    <row r="434" spans="1:23" ht="15.75" customHeight="1" x14ac:dyDescent="0.25">
      <c r="A434" s="83" t="s">
        <v>3101</v>
      </c>
      <c r="B434" s="83" t="s">
        <v>2714</v>
      </c>
      <c r="C434" s="83" t="s">
        <v>2549</v>
      </c>
      <c r="D434" s="83" t="s">
        <v>2550</v>
      </c>
      <c r="E434" s="83" t="s">
        <v>3102</v>
      </c>
      <c r="F434" s="83" t="s">
        <v>3103</v>
      </c>
      <c r="G434" s="85">
        <v>0.15373327000000001</v>
      </c>
      <c r="H434" s="85">
        <v>9.4281299999999998E-3</v>
      </c>
      <c r="I434" s="84">
        <v>6.9300000000000004E-4</v>
      </c>
      <c r="J434" s="85">
        <v>-2.0963196E-2</v>
      </c>
      <c r="K434" s="84">
        <v>-7.0200000000000004E-4</v>
      </c>
      <c r="L434" s="84">
        <v>3.0200000000000002E-4</v>
      </c>
      <c r="M434" s="83"/>
      <c r="N434" s="83"/>
      <c r="O434" s="83"/>
      <c r="P434" s="83"/>
      <c r="Q434" s="83"/>
      <c r="R434" s="83"/>
      <c r="S434" s="83"/>
      <c r="T434" s="83"/>
      <c r="U434" s="85">
        <v>0.2</v>
      </c>
      <c r="V434" s="85">
        <v>2.222</v>
      </c>
      <c r="W434" s="83" t="s">
        <v>2546</v>
      </c>
    </row>
    <row r="435" spans="1:23" ht="15.75" customHeight="1" x14ac:dyDescent="0.25">
      <c r="A435" s="83" t="s">
        <v>3104</v>
      </c>
      <c r="B435" s="83" t="s">
        <v>2714</v>
      </c>
      <c r="C435" s="83" t="s">
        <v>2555</v>
      </c>
      <c r="D435" s="83"/>
      <c r="E435" s="83" t="s">
        <v>2552</v>
      </c>
      <c r="F435" s="83"/>
      <c r="G435" s="85">
        <v>0.75341599999999997</v>
      </c>
      <c r="H435" s="85">
        <v>-2.1214799999999999E-2</v>
      </c>
      <c r="I435" s="84">
        <v>7.3899999999999997E-4</v>
      </c>
      <c r="J435" s="83"/>
      <c r="K435" s="83"/>
      <c r="L435" s="83"/>
      <c r="M435" s="83"/>
      <c r="N435" s="83"/>
      <c r="O435" s="83"/>
      <c r="P435" s="83"/>
      <c r="Q435" s="83"/>
      <c r="R435" s="83"/>
      <c r="S435" s="83"/>
      <c r="T435" s="83"/>
      <c r="U435" s="85">
        <v>0.85035799999999995</v>
      </c>
      <c r="V435" s="85">
        <v>1.7473339999999999</v>
      </c>
      <c r="W435" s="83" t="s">
        <v>2546</v>
      </c>
    </row>
    <row r="436" spans="1:23" ht="15.75" customHeight="1" x14ac:dyDescent="0.25">
      <c r="A436" s="83" t="s">
        <v>3105</v>
      </c>
      <c r="B436" s="83" t="s">
        <v>2714</v>
      </c>
      <c r="C436" s="83" t="s">
        <v>2555</v>
      </c>
      <c r="D436" s="83"/>
      <c r="E436" s="83" t="s">
        <v>2552</v>
      </c>
      <c r="F436" s="83"/>
      <c r="G436" s="85">
        <v>1.0032300000000001</v>
      </c>
      <c r="H436" s="85">
        <v>-2.9057400000000001E-2</v>
      </c>
      <c r="I436" s="84">
        <v>7.6499999999999995E-4</v>
      </c>
      <c r="J436" s="83"/>
      <c r="K436" s="83"/>
      <c r="L436" s="83"/>
      <c r="M436" s="83"/>
      <c r="N436" s="83"/>
      <c r="O436" s="83"/>
      <c r="P436" s="83"/>
      <c r="Q436" s="83"/>
      <c r="R436" s="83"/>
      <c r="S436" s="83"/>
      <c r="T436" s="83"/>
      <c r="U436" s="85">
        <v>0.85902900000000004</v>
      </c>
      <c r="V436" s="85">
        <v>1.592964</v>
      </c>
      <c r="W436" s="83" t="s">
        <v>2546</v>
      </c>
    </row>
    <row r="437" spans="1:23" ht="15.75" customHeight="1" x14ac:dyDescent="0.25">
      <c r="A437" s="83" t="s">
        <v>3106</v>
      </c>
      <c r="B437" s="83" t="s">
        <v>2714</v>
      </c>
      <c r="C437" s="83" t="s">
        <v>2555</v>
      </c>
      <c r="D437" s="83"/>
      <c r="E437" s="83" t="s">
        <v>2552</v>
      </c>
      <c r="F437" s="83"/>
      <c r="G437" s="85">
        <v>0.67161700000000002</v>
      </c>
      <c r="H437" s="85">
        <v>-7.4358000000000002E-3</v>
      </c>
      <c r="I437" s="84">
        <v>4.2400000000000001E-4</v>
      </c>
      <c r="J437" s="83"/>
      <c r="K437" s="83"/>
      <c r="L437" s="83"/>
      <c r="M437" s="83"/>
      <c r="N437" s="83"/>
      <c r="O437" s="83"/>
      <c r="P437" s="83"/>
      <c r="Q437" s="83"/>
      <c r="R437" s="83"/>
      <c r="S437" s="83"/>
      <c r="T437" s="83"/>
      <c r="U437" s="85">
        <v>0.87307900000000005</v>
      </c>
      <c r="V437" s="85">
        <v>1.4668829999999999</v>
      </c>
      <c r="W437" s="83" t="s">
        <v>2546</v>
      </c>
    </row>
    <row r="438" spans="1:23" ht="15.75" customHeight="1" x14ac:dyDescent="0.25">
      <c r="A438" s="83" t="s">
        <v>3107</v>
      </c>
      <c r="B438" s="83" t="s">
        <v>2714</v>
      </c>
      <c r="C438" s="83" t="s">
        <v>2555</v>
      </c>
      <c r="D438" s="83"/>
      <c r="E438" s="83" t="s">
        <v>2556</v>
      </c>
      <c r="F438" s="83"/>
      <c r="G438" s="85">
        <v>3.8300000000000001E-2</v>
      </c>
      <c r="H438" s="85">
        <v>1.08</v>
      </c>
      <c r="I438" s="85">
        <v>-0.116129</v>
      </c>
      <c r="J438" s="83"/>
      <c r="K438" s="83"/>
      <c r="L438" s="83"/>
      <c r="M438" s="83"/>
      <c r="N438" s="83"/>
      <c r="O438" s="83"/>
      <c r="P438" s="83"/>
      <c r="Q438" s="83"/>
      <c r="R438" s="83"/>
      <c r="S438" s="83"/>
      <c r="T438" s="83"/>
      <c r="U438" s="85">
        <v>0.1</v>
      </c>
      <c r="V438" s="85">
        <v>1.2</v>
      </c>
      <c r="W438" s="83" t="s">
        <v>2546</v>
      </c>
    </row>
    <row r="439" spans="1:23" ht="15.75" customHeight="1" x14ac:dyDescent="0.25">
      <c r="A439" s="83" t="s">
        <v>3108</v>
      </c>
      <c r="B439" s="83" t="s">
        <v>2714</v>
      </c>
      <c r="C439" s="83" t="s">
        <v>2555</v>
      </c>
      <c r="D439" s="83"/>
      <c r="E439" s="83" t="s">
        <v>2552</v>
      </c>
      <c r="F439" s="83"/>
      <c r="G439" s="85">
        <v>0.75341599999999997</v>
      </c>
      <c r="H439" s="85">
        <v>-2.1214799999999999E-2</v>
      </c>
      <c r="I439" s="84">
        <v>7.3899999999999997E-4</v>
      </c>
      <c r="J439" s="83"/>
      <c r="K439" s="83"/>
      <c r="L439" s="83"/>
      <c r="M439" s="83"/>
      <c r="N439" s="83"/>
      <c r="O439" s="83"/>
      <c r="P439" s="83"/>
      <c r="Q439" s="83"/>
      <c r="R439" s="83"/>
      <c r="S439" s="83"/>
      <c r="T439" s="83"/>
      <c r="U439" s="85">
        <v>0.85035799999999995</v>
      </c>
      <c r="V439" s="85">
        <v>1.7473339999999999</v>
      </c>
      <c r="W439" s="83" t="s">
        <v>2546</v>
      </c>
    </row>
    <row r="440" spans="1:23" ht="15.75" customHeight="1" x14ac:dyDescent="0.25">
      <c r="A440" s="83" t="s">
        <v>3109</v>
      </c>
      <c r="B440" s="83" t="s">
        <v>2714</v>
      </c>
      <c r="C440" s="83" t="s">
        <v>2555</v>
      </c>
      <c r="D440" s="83"/>
      <c r="E440" s="83" t="s">
        <v>2552</v>
      </c>
      <c r="F440" s="83"/>
      <c r="G440" s="85">
        <v>1.0032300000000001</v>
      </c>
      <c r="H440" s="85">
        <v>-2.9057400000000001E-2</v>
      </c>
      <c r="I440" s="84">
        <v>7.6499999999999995E-4</v>
      </c>
      <c r="J440" s="83"/>
      <c r="K440" s="83"/>
      <c r="L440" s="83"/>
      <c r="M440" s="83"/>
      <c r="N440" s="83"/>
      <c r="O440" s="83"/>
      <c r="P440" s="83"/>
      <c r="Q440" s="83"/>
      <c r="R440" s="83"/>
      <c r="S440" s="83"/>
      <c r="T440" s="83"/>
      <c r="U440" s="85">
        <v>0.85902900000000004</v>
      </c>
      <c r="V440" s="85">
        <v>1.592964</v>
      </c>
      <c r="W440" s="83" t="s">
        <v>2546</v>
      </c>
    </row>
    <row r="441" spans="1:23" ht="15.75" customHeight="1" x14ac:dyDescent="0.25">
      <c r="A441" s="83" t="s">
        <v>3110</v>
      </c>
      <c r="B441" s="83" t="s">
        <v>2714</v>
      </c>
      <c r="C441" s="83" t="s">
        <v>2555</v>
      </c>
      <c r="D441" s="83"/>
      <c r="E441" s="83" t="s">
        <v>2552</v>
      </c>
      <c r="F441" s="83"/>
      <c r="G441" s="85">
        <v>0.67161700000000002</v>
      </c>
      <c r="H441" s="85">
        <v>-7.4358000000000002E-3</v>
      </c>
      <c r="I441" s="84">
        <v>4.2400000000000001E-4</v>
      </c>
      <c r="J441" s="83"/>
      <c r="K441" s="83"/>
      <c r="L441" s="83"/>
      <c r="M441" s="83"/>
      <c r="N441" s="83"/>
      <c r="O441" s="83"/>
      <c r="P441" s="83"/>
      <c r="Q441" s="83"/>
      <c r="R441" s="83"/>
      <c r="S441" s="83"/>
      <c r="T441" s="83"/>
      <c r="U441" s="85">
        <v>0.87307900000000005</v>
      </c>
      <c r="V441" s="85">
        <v>1.4668829999999999</v>
      </c>
      <c r="W441" s="83" t="s">
        <v>2546</v>
      </c>
    </row>
    <row r="442" spans="1:23" ht="15.75" customHeight="1" x14ac:dyDescent="0.25">
      <c r="A442" s="83" t="s">
        <v>3111</v>
      </c>
      <c r="B442" s="83" t="s">
        <v>2581</v>
      </c>
      <c r="C442" s="83" t="s">
        <v>2674</v>
      </c>
      <c r="D442" s="83" t="s">
        <v>2571</v>
      </c>
      <c r="E442" s="83" t="s">
        <v>2556</v>
      </c>
      <c r="F442" s="83"/>
      <c r="G442" s="85">
        <v>1</v>
      </c>
      <c r="H442" s="85">
        <v>0</v>
      </c>
      <c r="I442" s="88"/>
      <c r="J442" s="83"/>
      <c r="K442" s="88"/>
      <c r="L442" s="88"/>
      <c r="M442" s="83"/>
      <c r="N442" s="83"/>
      <c r="O442" s="83"/>
      <c r="P442" s="83"/>
      <c r="Q442" s="83"/>
      <c r="R442" s="83"/>
      <c r="S442" s="83"/>
      <c r="T442" s="83"/>
      <c r="U442" s="83"/>
      <c r="V442" s="83"/>
      <c r="W442" s="83" t="s">
        <v>2546</v>
      </c>
    </row>
    <row r="443" spans="1:23" ht="15.75" customHeight="1" x14ac:dyDescent="0.25">
      <c r="A443" s="83" t="s">
        <v>3112</v>
      </c>
      <c r="B443" s="83" t="s">
        <v>2581</v>
      </c>
      <c r="C443" s="83" t="s">
        <v>2544</v>
      </c>
      <c r="D443" s="83" t="s">
        <v>2571</v>
      </c>
      <c r="E443" s="83" t="s">
        <v>2556</v>
      </c>
      <c r="F443" s="83"/>
      <c r="G443" s="85">
        <v>2.81E-4</v>
      </c>
      <c r="H443" s="85">
        <v>-5.79E-2</v>
      </c>
      <c r="I443" s="85">
        <v>0.58599999999999997</v>
      </c>
      <c r="J443" s="85">
        <v>0.47099999999999997</v>
      </c>
      <c r="K443" s="83"/>
      <c r="L443" s="83"/>
      <c r="M443" s="83"/>
      <c r="N443" s="83"/>
      <c r="O443" s="83"/>
      <c r="P443" s="83"/>
      <c r="Q443" s="83"/>
      <c r="R443" s="83"/>
      <c r="S443" s="83"/>
      <c r="T443" s="83"/>
      <c r="U443" s="83"/>
      <c r="V443" s="83"/>
      <c r="W443" s="83" t="s">
        <v>2546</v>
      </c>
    </row>
    <row r="444" spans="1:23" ht="15.75" customHeight="1" x14ac:dyDescent="0.25">
      <c r="A444" s="86" t="s">
        <v>3113</v>
      </c>
      <c r="B444" s="81" t="s">
        <v>2669</v>
      </c>
      <c r="C444" s="81" t="s">
        <v>2544</v>
      </c>
      <c r="D444" s="81"/>
      <c r="E444" s="81"/>
      <c r="F444" s="81"/>
      <c r="G444" s="86">
        <v>2.3599999999999999E-2</v>
      </c>
      <c r="H444" s="86">
        <v>5.9999999999999995E-4</v>
      </c>
      <c r="I444" s="86">
        <v>0</v>
      </c>
      <c r="J444" s="86">
        <v>0</v>
      </c>
      <c r="K444" s="81"/>
      <c r="L444" s="81"/>
      <c r="M444" s="81"/>
      <c r="N444" s="81"/>
      <c r="O444" s="81"/>
      <c r="P444" s="81"/>
      <c r="Q444" s="86">
        <v>-35</v>
      </c>
      <c r="R444" s="86">
        <v>20</v>
      </c>
      <c r="S444" s="86"/>
      <c r="T444" s="86"/>
      <c r="U444" s="81"/>
      <c r="V444" s="81"/>
      <c r="W444" s="86" t="s">
        <v>2874</v>
      </c>
    </row>
    <row r="445" spans="1:23" ht="15.75" customHeight="1" x14ac:dyDescent="0.25">
      <c r="A445" s="86" t="s">
        <v>3114</v>
      </c>
      <c r="B445" s="81" t="s">
        <v>2669</v>
      </c>
      <c r="C445" s="81" t="s">
        <v>2544</v>
      </c>
      <c r="D445" s="81"/>
      <c r="E445" s="81"/>
      <c r="F445" s="81"/>
      <c r="G445" s="86">
        <v>2.6526280999999999E-2</v>
      </c>
      <c r="H445" s="86">
        <v>1.078032E-3</v>
      </c>
      <c r="I445" s="87">
        <v>6.02558E-5</v>
      </c>
      <c r="J445" s="87">
        <v>1.2373199999999999E-6</v>
      </c>
      <c r="K445" s="81"/>
      <c r="L445" s="81"/>
      <c r="M445" s="81"/>
      <c r="N445" s="81"/>
      <c r="O445" s="81"/>
      <c r="P445" s="81"/>
      <c r="Q445" s="86">
        <v>-35</v>
      </c>
      <c r="R445" s="86">
        <v>20</v>
      </c>
      <c r="S445" s="86"/>
      <c r="T445" s="86"/>
      <c r="U445" s="81"/>
      <c r="V445" s="81"/>
      <c r="W445" s="86" t="s">
        <v>2874</v>
      </c>
    </row>
    <row r="446" spans="1:23" ht="15.75" customHeight="1" x14ac:dyDescent="0.25">
      <c r="A446" s="83" t="s">
        <v>3115</v>
      </c>
      <c r="B446" s="83" t="s">
        <v>3116</v>
      </c>
      <c r="C446" s="83" t="s">
        <v>2555</v>
      </c>
      <c r="D446" s="83" t="s">
        <v>2550</v>
      </c>
      <c r="E446" s="83" t="s">
        <v>2663</v>
      </c>
      <c r="F446" s="83"/>
      <c r="G446" s="85">
        <v>-0.254</v>
      </c>
      <c r="H446" s="85">
        <v>1.22</v>
      </c>
      <c r="I446" s="85">
        <v>3.5999999999999997E-2</v>
      </c>
      <c r="J446" s="83"/>
      <c r="K446" s="83"/>
      <c r="L446" s="83"/>
      <c r="M446" s="83"/>
      <c r="N446" s="83"/>
      <c r="O446" s="83"/>
      <c r="P446" s="83"/>
      <c r="Q446" s="85">
        <v>0</v>
      </c>
      <c r="R446" s="85">
        <v>1.05</v>
      </c>
      <c r="S446" s="83"/>
      <c r="T446" s="83"/>
      <c r="U446" s="83"/>
      <c r="V446" s="83"/>
      <c r="W446" s="83" t="s">
        <v>2546</v>
      </c>
    </row>
    <row r="447" spans="1:23" ht="15.75" customHeight="1" x14ac:dyDescent="0.25">
      <c r="A447" s="83" t="s">
        <v>3117</v>
      </c>
      <c r="B447" s="83" t="s">
        <v>3116</v>
      </c>
      <c r="C447" s="83" t="s">
        <v>2549</v>
      </c>
      <c r="D447" s="83" t="s">
        <v>2550</v>
      </c>
      <c r="E447" s="83" t="s">
        <v>2665</v>
      </c>
      <c r="F447" s="83" t="s">
        <v>2759</v>
      </c>
      <c r="G447" s="85">
        <v>0.85086271999999996</v>
      </c>
      <c r="H447" s="85">
        <v>1.4256792000000001E-2</v>
      </c>
      <c r="I447" s="84">
        <v>1.84E-4</v>
      </c>
      <c r="J447" s="85">
        <v>-1.4759136000000001E-2</v>
      </c>
      <c r="K447" s="84">
        <v>-5.48E-6</v>
      </c>
      <c r="L447" s="84">
        <v>4.8700000000000002E-4</v>
      </c>
      <c r="M447" s="83"/>
      <c r="N447" s="83"/>
      <c r="O447" s="83"/>
      <c r="P447" s="83"/>
      <c r="Q447" s="85">
        <v>12.77778</v>
      </c>
      <c r="R447" s="85">
        <v>29.44444</v>
      </c>
      <c r="S447" s="85">
        <v>21.11111</v>
      </c>
      <c r="T447" s="85">
        <v>46.111109999999996</v>
      </c>
      <c r="U447" s="83"/>
      <c r="V447" s="83"/>
      <c r="W447" s="83" t="s">
        <v>2546</v>
      </c>
    </row>
    <row r="448" spans="1:23" ht="15.75" customHeight="1" x14ac:dyDescent="0.25">
      <c r="A448" s="83" t="s">
        <v>3118</v>
      </c>
      <c r="B448" s="83" t="s">
        <v>3116</v>
      </c>
      <c r="C448" s="83" t="s">
        <v>2549</v>
      </c>
      <c r="D448" s="83" t="s">
        <v>2550</v>
      </c>
      <c r="E448" s="83" t="s">
        <v>2665</v>
      </c>
      <c r="F448" s="83" t="s">
        <v>2597</v>
      </c>
      <c r="G448" s="85">
        <v>0.47523135999999999</v>
      </c>
      <c r="H448" s="85">
        <v>4.0063679999999997E-2</v>
      </c>
      <c r="I448" s="84">
        <v>2.2599999999999999E-4</v>
      </c>
      <c r="J448" s="85">
        <v>-8.47152E-4</v>
      </c>
      <c r="K448" s="84">
        <v>-7.3200000000000002E-6</v>
      </c>
      <c r="L448" s="84">
        <v>-4.4700000000000002E-4</v>
      </c>
      <c r="M448" s="83"/>
      <c r="N448" s="83"/>
      <c r="O448" s="83"/>
      <c r="P448" s="83"/>
      <c r="Q448" s="85">
        <v>12.77778</v>
      </c>
      <c r="R448" s="85">
        <v>29.44444</v>
      </c>
      <c r="S448" s="85">
        <v>21.11111</v>
      </c>
      <c r="T448" s="85">
        <v>46.111109999999996</v>
      </c>
      <c r="U448" s="83"/>
      <c r="V448" s="83"/>
      <c r="W448" s="83" t="s">
        <v>2546</v>
      </c>
    </row>
    <row r="449" spans="1:23" ht="15.75" customHeight="1" x14ac:dyDescent="0.25">
      <c r="A449" s="83" t="s">
        <v>3119</v>
      </c>
      <c r="B449" s="83" t="s">
        <v>3116</v>
      </c>
      <c r="C449" s="83" t="s">
        <v>2549</v>
      </c>
      <c r="D449" s="83" t="s">
        <v>2550</v>
      </c>
      <c r="E449" s="83" t="s">
        <v>2770</v>
      </c>
      <c r="F449" s="83" t="s">
        <v>2597</v>
      </c>
      <c r="G449" s="85">
        <v>-686.39400000000001</v>
      </c>
      <c r="H449" s="85">
        <v>-427.25462829999998</v>
      </c>
      <c r="I449" s="85">
        <v>-66.385639670000003</v>
      </c>
      <c r="J449" s="85">
        <v>0</v>
      </c>
      <c r="K449" s="85">
        <v>0</v>
      </c>
      <c r="L449" s="85">
        <v>0</v>
      </c>
      <c r="M449" s="83"/>
      <c r="N449" s="83"/>
      <c r="O449" s="83"/>
      <c r="P449" s="83"/>
      <c r="Q449" s="85">
        <v>0</v>
      </c>
      <c r="R449" s="85">
        <v>1.05</v>
      </c>
      <c r="S449" s="85">
        <v>12.77778</v>
      </c>
      <c r="T449" s="85">
        <v>46.111109999999996</v>
      </c>
      <c r="U449" s="83"/>
      <c r="V449" s="83"/>
      <c r="W449" s="83" t="s">
        <v>2546</v>
      </c>
    </row>
    <row r="450" spans="1:23" ht="15.75" customHeight="1" x14ac:dyDescent="0.25">
      <c r="A450" s="83" t="s">
        <v>3120</v>
      </c>
      <c r="B450" s="83" t="s">
        <v>3116</v>
      </c>
      <c r="C450" s="83" t="s">
        <v>2549</v>
      </c>
      <c r="D450" s="83"/>
      <c r="E450" s="83" t="s">
        <v>2556</v>
      </c>
      <c r="F450" s="83" t="s">
        <v>2597</v>
      </c>
      <c r="G450" s="85">
        <v>1</v>
      </c>
      <c r="H450" s="85">
        <v>0</v>
      </c>
      <c r="I450" s="85">
        <v>0</v>
      </c>
      <c r="J450" s="85">
        <v>0</v>
      </c>
      <c r="K450" s="85">
        <v>0</v>
      </c>
      <c r="L450" s="85">
        <v>0</v>
      </c>
      <c r="M450" s="83"/>
      <c r="N450" s="83"/>
      <c r="O450" s="83"/>
      <c r="P450" s="83"/>
      <c r="Q450" s="85">
        <v>0</v>
      </c>
      <c r="R450" s="85">
        <v>1.05</v>
      </c>
      <c r="S450" s="85">
        <v>12.77778</v>
      </c>
      <c r="T450" s="85">
        <v>46.111109999999996</v>
      </c>
      <c r="U450" s="83"/>
      <c r="V450" s="83"/>
      <c r="W450" s="83" t="s">
        <v>2546</v>
      </c>
    </row>
    <row r="451" spans="1:23" ht="15.75" customHeight="1" x14ac:dyDescent="0.25">
      <c r="A451" s="83" t="s">
        <v>3121</v>
      </c>
      <c r="B451" s="83" t="s">
        <v>3116</v>
      </c>
      <c r="C451" s="83" t="s">
        <v>2674</v>
      </c>
      <c r="D451" s="83" t="s">
        <v>2550</v>
      </c>
      <c r="E451" s="83" t="s">
        <v>2556</v>
      </c>
      <c r="F451" s="83"/>
      <c r="G451" s="85">
        <v>0.7</v>
      </c>
      <c r="H451" s="85">
        <v>0.3</v>
      </c>
      <c r="I451" s="83"/>
      <c r="J451" s="83"/>
      <c r="K451" s="83"/>
      <c r="L451" s="83"/>
      <c r="M451" s="83"/>
      <c r="N451" s="83"/>
      <c r="O451" s="83"/>
      <c r="P451" s="83"/>
      <c r="Q451" s="83"/>
      <c r="R451" s="83"/>
      <c r="S451" s="83"/>
      <c r="T451" s="83"/>
      <c r="U451" s="83"/>
      <c r="V451" s="83"/>
      <c r="W451" s="83" t="s">
        <v>2546</v>
      </c>
    </row>
    <row r="452" spans="1:23" ht="15.75" customHeight="1" x14ac:dyDescent="0.25">
      <c r="A452" s="83" t="s">
        <v>3122</v>
      </c>
      <c r="B452" s="83" t="s">
        <v>3116</v>
      </c>
      <c r="C452" s="83" t="s">
        <v>2549</v>
      </c>
      <c r="D452" s="83" t="s">
        <v>2571</v>
      </c>
      <c r="E452" s="83" t="s">
        <v>2665</v>
      </c>
      <c r="F452" s="83" t="s">
        <v>2597</v>
      </c>
      <c r="G452" s="85">
        <v>0.63153791999999997</v>
      </c>
      <c r="H452" s="85">
        <v>-1.2168287999999999E-2</v>
      </c>
      <c r="I452" s="84">
        <v>5.0900000000000001E-4</v>
      </c>
      <c r="J452" s="85">
        <v>1.5536304000000001E-2</v>
      </c>
      <c r="K452" s="84">
        <v>2.7300000000000002E-4</v>
      </c>
      <c r="L452" s="84">
        <v>-6.7900000000000002E-4</v>
      </c>
      <c r="M452" s="83"/>
      <c r="N452" s="83"/>
      <c r="O452" s="83"/>
      <c r="P452" s="83"/>
      <c r="Q452" s="85">
        <v>12.77778</v>
      </c>
      <c r="R452" s="85">
        <v>29.44444</v>
      </c>
      <c r="S452" s="85">
        <v>21.11111</v>
      </c>
      <c r="T452" s="85">
        <v>46.111109999999996</v>
      </c>
      <c r="U452" s="83"/>
      <c r="V452" s="83"/>
      <c r="W452" s="83" t="s">
        <v>2546</v>
      </c>
    </row>
    <row r="453" spans="1:23" ht="15.75" customHeight="1" x14ac:dyDescent="0.25">
      <c r="A453" s="83" t="s">
        <v>3123</v>
      </c>
      <c r="B453" s="83" t="s">
        <v>3116</v>
      </c>
      <c r="C453" s="83" t="s">
        <v>2674</v>
      </c>
      <c r="D453" s="83" t="s">
        <v>2571</v>
      </c>
      <c r="E453" s="83" t="s">
        <v>2556</v>
      </c>
      <c r="F453" s="83"/>
      <c r="G453" s="85">
        <v>0</v>
      </c>
      <c r="H453" s="85">
        <v>1</v>
      </c>
      <c r="I453" s="83"/>
      <c r="J453" s="83"/>
      <c r="K453" s="83"/>
      <c r="L453" s="83"/>
      <c r="M453" s="83"/>
      <c r="N453" s="83"/>
      <c r="O453" s="83"/>
      <c r="P453" s="83"/>
      <c r="Q453" s="83"/>
      <c r="R453" s="83"/>
      <c r="S453" s="83"/>
      <c r="T453" s="83"/>
      <c r="U453" s="83"/>
      <c r="V453" s="83"/>
      <c r="W453" s="83" t="s">
        <v>2546</v>
      </c>
    </row>
    <row r="454" spans="1:23" ht="15.75" customHeight="1" x14ac:dyDescent="0.25">
      <c r="A454" s="83" t="s">
        <v>3124</v>
      </c>
      <c r="B454" s="83" t="s">
        <v>3116</v>
      </c>
      <c r="C454" s="83" t="s">
        <v>2549</v>
      </c>
      <c r="D454" s="83" t="s">
        <v>2571</v>
      </c>
      <c r="E454" s="83" t="s">
        <v>2770</v>
      </c>
      <c r="F454" s="83" t="s">
        <v>2597</v>
      </c>
      <c r="G454" s="85">
        <v>35.102699999999999</v>
      </c>
      <c r="H454" s="85">
        <v>10.504226259999999</v>
      </c>
      <c r="I454" s="85">
        <v>0</v>
      </c>
      <c r="J454" s="85">
        <v>0</v>
      </c>
      <c r="K454" s="85">
        <v>0</v>
      </c>
      <c r="L454" s="85">
        <v>0</v>
      </c>
      <c r="M454" s="83"/>
      <c r="N454" s="83"/>
      <c r="O454" s="83"/>
      <c r="P454" s="83"/>
      <c r="Q454" s="85">
        <v>0</v>
      </c>
      <c r="R454" s="85">
        <v>1.05</v>
      </c>
      <c r="S454" s="85">
        <v>12.77778</v>
      </c>
      <c r="T454" s="85">
        <v>46.111109999999996</v>
      </c>
      <c r="U454" s="83"/>
      <c r="V454" s="83"/>
      <c r="W454" s="83" t="s">
        <v>2546</v>
      </c>
    </row>
    <row r="455" spans="1:23" ht="15.75" customHeight="1" x14ac:dyDescent="0.25">
      <c r="A455" s="83" t="s">
        <v>3125</v>
      </c>
      <c r="B455" s="83" t="s">
        <v>3116</v>
      </c>
      <c r="C455" s="83" t="s">
        <v>2549</v>
      </c>
      <c r="D455" s="83" t="s">
        <v>2571</v>
      </c>
      <c r="E455" s="83" t="s">
        <v>2665</v>
      </c>
      <c r="F455" s="83" t="s">
        <v>2597</v>
      </c>
      <c r="G455" s="85">
        <v>0.77672127999999996</v>
      </c>
      <c r="H455" s="85">
        <v>-3.4271136000000001E-2</v>
      </c>
      <c r="I455" s="84">
        <v>7.8399999999999997E-4</v>
      </c>
      <c r="J455" s="85">
        <v>1.465956E-2</v>
      </c>
      <c r="K455" s="84">
        <v>4.8899999999999996E-4</v>
      </c>
      <c r="L455" s="84">
        <v>-7.5199999999999996E-4</v>
      </c>
      <c r="M455" s="83"/>
      <c r="N455" s="83"/>
      <c r="O455" s="83"/>
      <c r="P455" s="83"/>
      <c r="Q455" s="85">
        <v>12.77778</v>
      </c>
      <c r="R455" s="85">
        <v>29.44444</v>
      </c>
      <c r="S455" s="85">
        <v>21.11111</v>
      </c>
      <c r="T455" s="85">
        <v>46.111109999999996</v>
      </c>
      <c r="U455" s="83"/>
      <c r="V455" s="83"/>
      <c r="W455" s="83" t="s">
        <v>2546</v>
      </c>
    </row>
    <row r="456" spans="1:23" ht="15.75" customHeight="1" x14ac:dyDescent="0.25">
      <c r="A456" s="83" t="s">
        <v>3126</v>
      </c>
      <c r="B456" s="83" t="s">
        <v>3116</v>
      </c>
      <c r="C456" s="83" t="s">
        <v>2721</v>
      </c>
      <c r="D456" s="83" t="s">
        <v>2550</v>
      </c>
      <c r="E456" s="83" t="s">
        <v>2665</v>
      </c>
      <c r="F456" s="83" t="s">
        <v>2597</v>
      </c>
      <c r="G456" s="85">
        <v>1</v>
      </c>
      <c r="H456" s="85">
        <v>0</v>
      </c>
      <c r="I456" s="85">
        <v>0</v>
      </c>
      <c r="J456" s="83"/>
      <c r="K456" s="83"/>
      <c r="L456" s="83"/>
      <c r="M456" s="83"/>
      <c r="N456" s="83"/>
      <c r="O456" s="83"/>
      <c r="P456" s="83"/>
      <c r="Q456" s="85">
        <v>12.77778</v>
      </c>
      <c r="R456" s="85">
        <v>29.44444</v>
      </c>
      <c r="S456" s="85">
        <v>12.77778</v>
      </c>
      <c r="T456" s="85">
        <v>46.111109999999996</v>
      </c>
      <c r="U456" s="83"/>
      <c r="V456" s="83"/>
      <c r="W456" s="83" t="s">
        <v>2546</v>
      </c>
    </row>
    <row r="457" spans="1:23" ht="15.75" customHeight="1" x14ac:dyDescent="0.25">
      <c r="A457" s="83" t="s">
        <v>3127</v>
      </c>
      <c r="B457" s="83" t="s">
        <v>3116</v>
      </c>
      <c r="C457" s="83" t="s">
        <v>2549</v>
      </c>
      <c r="D457" s="83" t="s">
        <v>2550</v>
      </c>
      <c r="E457" s="83" t="s">
        <v>2770</v>
      </c>
      <c r="F457" s="83" t="s">
        <v>2597</v>
      </c>
      <c r="G457" s="85">
        <v>1</v>
      </c>
      <c r="H457" s="85">
        <v>0</v>
      </c>
      <c r="I457" s="85">
        <v>0</v>
      </c>
      <c r="J457" s="85">
        <v>0</v>
      </c>
      <c r="K457" s="85">
        <v>0</v>
      </c>
      <c r="L457" s="85">
        <v>0</v>
      </c>
      <c r="M457" s="83"/>
      <c r="N457" s="83"/>
      <c r="O457" s="83"/>
      <c r="P457" s="83"/>
      <c r="Q457" s="85">
        <v>0</v>
      </c>
      <c r="R457" s="85">
        <v>1.05</v>
      </c>
      <c r="S457" s="85">
        <v>12.77778</v>
      </c>
      <c r="T457" s="85">
        <v>46.111109999999996</v>
      </c>
      <c r="U457" s="83"/>
      <c r="V457" s="83"/>
      <c r="W457" s="83" t="s">
        <v>2546</v>
      </c>
    </row>
    <row r="458" spans="1:23" ht="15.75" customHeight="1" x14ac:dyDescent="0.25">
      <c r="A458" s="83" t="s">
        <v>3128</v>
      </c>
      <c r="B458" s="83" t="s">
        <v>3116</v>
      </c>
      <c r="C458" s="83" t="s">
        <v>2549</v>
      </c>
      <c r="D458" s="83" t="s">
        <v>2550</v>
      </c>
      <c r="E458" s="83" t="s">
        <v>2759</v>
      </c>
      <c r="F458" s="83" t="s">
        <v>2597</v>
      </c>
      <c r="G458" s="85">
        <v>0.77159999999999995</v>
      </c>
      <c r="H458" s="85">
        <v>0</v>
      </c>
      <c r="I458" s="85">
        <v>0</v>
      </c>
      <c r="J458" s="85">
        <v>2.7539999999999999E-2</v>
      </c>
      <c r="K458" s="85">
        <v>0</v>
      </c>
      <c r="L458" s="85">
        <v>0</v>
      </c>
      <c r="M458" s="83"/>
      <c r="N458" s="83"/>
      <c r="O458" s="83"/>
      <c r="P458" s="83"/>
      <c r="Q458" s="85">
        <v>7.2222200000000001</v>
      </c>
      <c r="R458" s="85">
        <v>29.44444</v>
      </c>
      <c r="S458" s="85">
        <v>-23.33333</v>
      </c>
      <c r="T458" s="85">
        <v>29.44444</v>
      </c>
      <c r="U458" s="83"/>
      <c r="V458" s="83"/>
      <c r="W458" s="83" t="s">
        <v>2546</v>
      </c>
    </row>
    <row r="459" spans="1:23" ht="15.75" customHeight="1" x14ac:dyDescent="0.25">
      <c r="A459" s="83" t="s">
        <v>3129</v>
      </c>
      <c r="B459" s="83" t="s">
        <v>3116</v>
      </c>
      <c r="C459" s="83" t="s">
        <v>2549</v>
      </c>
      <c r="D459" s="83" t="s">
        <v>2550</v>
      </c>
      <c r="E459" s="83" t="s">
        <v>2770</v>
      </c>
      <c r="F459" s="83" t="s">
        <v>2597</v>
      </c>
      <c r="G459" s="85">
        <v>-483.18900000000002</v>
      </c>
      <c r="H459" s="85">
        <v>-303.97320930000001</v>
      </c>
      <c r="I459" s="85">
        <v>-47.691881250000002</v>
      </c>
      <c r="J459" s="85">
        <v>0</v>
      </c>
      <c r="K459" s="85">
        <v>0</v>
      </c>
      <c r="L459" s="85">
        <v>0</v>
      </c>
      <c r="M459" s="83"/>
      <c r="N459" s="83"/>
      <c r="O459" s="83"/>
      <c r="P459" s="83"/>
      <c r="Q459" s="85">
        <v>0</v>
      </c>
      <c r="R459" s="85">
        <v>1.05</v>
      </c>
      <c r="S459" s="85">
        <v>-23.33333</v>
      </c>
      <c r="T459" s="85">
        <v>29.44444</v>
      </c>
      <c r="U459" s="83"/>
      <c r="V459" s="83"/>
      <c r="W459" s="83" t="s">
        <v>2546</v>
      </c>
    </row>
    <row r="460" spans="1:23" ht="15.75" customHeight="1" x14ac:dyDescent="0.25">
      <c r="A460" s="83" t="s">
        <v>3130</v>
      </c>
      <c r="B460" s="83" t="s">
        <v>3116</v>
      </c>
      <c r="C460" s="83" t="s">
        <v>2549</v>
      </c>
      <c r="D460" s="83"/>
      <c r="E460" s="83" t="s">
        <v>2556</v>
      </c>
      <c r="F460" s="83" t="s">
        <v>2597</v>
      </c>
      <c r="G460" s="85">
        <v>1</v>
      </c>
      <c r="H460" s="85">
        <v>0</v>
      </c>
      <c r="I460" s="85">
        <v>0</v>
      </c>
      <c r="J460" s="85">
        <v>0</v>
      </c>
      <c r="K460" s="85">
        <v>0</v>
      </c>
      <c r="L460" s="85">
        <v>0</v>
      </c>
      <c r="M460" s="83"/>
      <c r="N460" s="83"/>
      <c r="O460" s="83"/>
      <c r="P460" s="83"/>
      <c r="Q460" s="85">
        <v>0</v>
      </c>
      <c r="R460" s="85">
        <v>1.05</v>
      </c>
      <c r="S460" s="85">
        <v>-23.33333</v>
      </c>
      <c r="T460" s="85">
        <v>29.44444</v>
      </c>
      <c r="U460" s="83"/>
      <c r="V460" s="83"/>
      <c r="W460" s="83" t="s">
        <v>2546</v>
      </c>
    </row>
    <row r="461" spans="1:23" ht="15.75" customHeight="1" x14ac:dyDescent="0.25">
      <c r="A461" s="83" t="s">
        <v>3131</v>
      </c>
      <c r="B461" s="83" t="s">
        <v>3116</v>
      </c>
      <c r="C461" s="83" t="s">
        <v>2674</v>
      </c>
      <c r="D461" s="83" t="s">
        <v>2550</v>
      </c>
      <c r="E461" s="83" t="s">
        <v>2556</v>
      </c>
      <c r="F461" s="83"/>
      <c r="G461" s="85">
        <v>0.75</v>
      </c>
      <c r="H461" s="85">
        <v>0.25</v>
      </c>
      <c r="I461" s="83"/>
      <c r="J461" s="83"/>
      <c r="K461" s="83"/>
      <c r="L461" s="83"/>
      <c r="M461" s="83"/>
      <c r="N461" s="83"/>
      <c r="O461" s="83"/>
      <c r="P461" s="83"/>
      <c r="Q461" s="83"/>
      <c r="R461" s="83"/>
      <c r="S461" s="83"/>
      <c r="T461" s="83"/>
      <c r="U461" s="83"/>
      <c r="V461" s="83"/>
      <c r="W461" s="83" t="s">
        <v>2546</v>
      </c>
    </row>
    <row r="462" spans="1:23" ht="15.75" customHeight="1" x14ac:dyDescent="0.25">
      <c r="A462" s="83" t="s">
        <v>3132</v>
      </c>
      <c r="B462" s="83" t="s">
        <v>3116</v>
      </c>
      <c r="C462" s="83" t="s">
        <v>2549</v>
      </c>
      <c r="D462" s="83" t="s">
        <v>2571</v>
      </c>
      <c r="E462" s="83" t="s">
        <v>2759</v>
      </c>
      <c r="F462" s="83" t="s">
        <v>2597</v>
      </c>
      <c r="G462" s="85">
        <v>1.1544000000000001</v>
      </c>
      <c r="H462" s="85">
        <v>0</v>
      </c>
      <c r="I462" s="85">
        <v>0</v>
      </c>
      <c r="J462" s="85">
        <v>-2.4479999999999998E-2</v>
      </c>
      <c r="K462" s="84">
        <v>7.2900000000000005E-4</v>
      </c>
      <c r="L462" s="85">
        <v>0</v>
      </c>
      <c r="M462" s="83"/>
      <c r="N462" s="83"/>
      <c r="O462" s="83"/>
      <c r="P462" s="83"/>
      <c r="Q462" s="85">
        <v>0</v>
      </c>
      <c r="R462" s="85">
        <v>1.05</v>
      </c>
      <c r="S462" s="85">
        <v>-23.33333</v>
      </c>
      <c r="T462" s="85">
        <v>29.44444</v>
      </c>
      <c r="U462" s="83"/>
      <c r="V462" s="83"/>
      <c r="W462" s="83" t="s">
        <v>2546</v>
      </c>
    </row>
    <row r="463" spans="1:23" ht="15.75" customHeight="1" x14ac:dyDescent="0.25">
      <c r="A463" s="83" t="s">
        <v>3133</v>
      </c>
      <c r="B463" s="83" t="s">
        <v>3116</v>
      </c>
      <c r="C463" s="83" t="s">
        <v>2674</v>
      </c>
      <c r="D463" s="83" t="s">
        <v>2571</v>
      </c>
      <c r="E463" s="83" t="s">
        <v>2556</v>
      </c>
      <c r="F463" s="83"/>
      <c r="G463" s="85">
        <v>0</v>
      </c>
      <c r="H463" s="85">
        <v>1</v>
      </c>
      <c r="I463" s="83"/>
      <c r="J463" s="83"/>
      <c r="K463" s="83"/>
      <c r="L463" s="83"/>
      <c r="M463" s="83"/>
      <c r="N463" s="83"/>
      <c r="O463" s="83"/>
      <c r="P463" s="83"/>
      <c r="Q463" s="83"/>
      <c r="R463" s="83"/>
      <c r="S463" s="83"/>
      <c r="T463" s="83"/>
      <c r="U463" s="83"/>
      <c r="V463" s="83"/>
      <c r="W463" s="83" t="s">
        <v>2546</v>
      </c>
    </row>
    <row r="464" spans="1:23" ht="15.75" customHeight="1" x14ac:dyDescent="0.25">
      <c r="A464" s="83" t="s">
        <v>3134</v>
      </c>
      <c r="B464" s="83" t="s">
        <v>3116</v>
      </c>
      <c r="C464" s="83" t="s">
        <v>2549</v>
      </c>
      <c r="D464" s="83" t="s">
        <v>2571</v>
      </c>
      <c r="E464" s="83" t="s">
        <v>2770</v>
      </c>
      <c r="F464" s="83" t="s">
        <v>2597</v>
      </c>
      <c r="G464" s="85">
        <v>31.9068</v>
      </c>
      <c r="H464" s="85">
        <v>9.5206487069999994</v>
      </c>
      <c r="I464" s="85">
        <v>0</v>
      </c>
      <c r="J464" s="85">
        <v>0</v>
      </c>
      <c r="K464" s="85">
        <v>0</v>
      </c>
      <c r="L464" s="85">
        <v>0</v>
      </c>
      <c r="M464" s="83"/>
      <c r="N464" s="83"/>
      <c r="O464" s="83"/>
      <c r="P464" s="83"/>
      <c r="Q464" s="85">
        <v>0</v>
      </c>
      <c r="R464" s="85">
        <v>1.05</v>
      </c>
      <c r="S464" s="85">
        <v>-23.33333</v>
      </c>
      <c r="T464" s="85">
        <v>29.44444</v>
      </c>
      <c r="U464" s="83"/>
      <c r="V464" s="83"/>
      <c r="W464" s="83" t="s">
        <v>2546</v>
      </c>
    </row>
    <row r="465" spans="1:23" ht="15.75" customHeight="1" x14ac:dyDescent="0.25">
      <c r="A465" s="83" t="s">
        <v>3135</v>
      </c>
      <c r="B465" s="83" t="s">
        <v>3116</v>
      </c>
      <c r="C465" s="83" t="s">
        <v>2549</v>
      </c>
      <c r="D465" s="83" t="s">
        <v>2571</v>
      </c>
      <c r="E465" s="83" t="s">
        <v>2759</v>
      </c>
      <c r="F465" s="83" t="s">
        <v>2597</v>
      </c>
      <c r="G465" s="85">
        <v>1.25435136</v>
      </c>
      <c r="H465" s="85">
        <v>0</v>
      </c>
      <c r="I465" s="85">
        <v>0</v>
      </c>
      <c r="J465" s="85">
        <v>-4.0685472E-2</v>
      </c>
      <c r="K465" s="85">
        <v>1.209784E-3</v>
      </c>
      <c r="L465" s="85">
        <v>0</v>
      </c>
      <c r="M465" s="83"/>
      <c r="N465" s="83"/>
      <c r="O465" s="83"/>
      <c r="P465" s="83"/>
      <c r="Q465" s="85">
        <v>7.2222200000000001</v>
      </c>
      <c r="R465" s="85">
        <v>29.44444</v>
      </c>
      <c r="S465" s="85">
        <v>-23.33333</v>
      </c>
      <c r="T465" s="85">
        <v>29.44444</v>
      </c>
      <c r="U465" s="83"/>
      <c r="V465" s="83"/>
      <c r="W465" s="83" t="s">
        <v>2546</v>
      </c>
    </row>
    <row r="466" spans="1:23" ht="15.75" customHeight="1" x14ac:dyDescent="0.25">
      <c r="A466" s="83" t="s">
        <v>3136</v>
      </c>
      <c r="B466" s="83" t="s">
        <v>3116</v>
      </c>
      <c r="C466" s="83" t="s">
        <v>2721</v>
      </c>
      <c r="D466" s="83" t="s">
        <v>2550</v>
      </c>
      <c r="E466" s="83" t="s">
        <v>2759</v>
      </c>
      <c r="F466" s="83" t="s">
        <v>2597</v>
      </c>
      <c r="G466" s="85">
        <v>1</v>
      </c>
      <c r="H466" s="85">
        <v>0</v>
      </c>
      <c r="I466" s="85">
        <v>0</v>
      </c>
      <c r="J466" s="83"/>
      <c r="K466" s="83"/>
      <c r="L466" s="83"/>
      <c r="M466" s="83"/>
      <c r="N466" s="83"/>
      <c r="O466" s="83"/>
      <c r="P466" s="83"/>
      <c r="Q466" s="85">
        <v>7.2222200000000001</v>
      </c>
      <c r="R466" s="85">
        <v>29.44444</v>
      </c>
      <c r="S466" s="85">
        <v>-23.33333</v>
      </c>
      <c r="T466" s="85">
        <v>29.44444</v>
      </c>
      <c r="U466" s="83"/>
      <c r="V466" s="83"/>
      <c r="W466" s="83" t="s">
        <v>2546</v>
      </c>
    </row>
    <row r="467" spans="1:23" ht="15.75" customHeight="1" x14ac:dyDescent="0.25">
      <c r="A467" s="83" t="s">
        <v>3137</v>
      </c>
      <c r="B467" s="83" t="s">
        <v>3116</v>
      </c>
      <c r="C467" s="83" t="s">
        <v>2549</v>
      </c>
      <c r="D467" s="83" t="s">
        <v>2550</v>
      </c>
      <c r="E467" s="83" t="s">
        <v>2770</v>
      </c>
      <c r="F467" s="83" t="s">
        <v>2597</v>
      </c>
      <c r="G467" s="85">
        <v>1</v>
      </c>
      <c r="H467" s="85">
        <v>0</v>
      </c>
      <c r="I467" s="85">
        <v>0</v>
      </c>
      <c r="J467" s="85">
        <v>0</v>
      </c>
      <c r="K467" s="85">
        <v>0</v>
      </c>
      <c r="L467" s="85">
        <v>0</v>
      </c>
      <c r="M467" s="83"/>
      <c r="N467" s="83"/>
      <c r="O467" s="83"/>
      <c r="P467" s="83"/>
      <c r="Q467" s="85">
        <v>0</v>
      </c>
      <c r="R467" s="85">
        <v>1.05</v>
      </c>
      <c r="S467" s="85">
        <v>-23.33333</v>
      </c>
      <c r="T467" s="85">
        <v>29.44444</v>
      </c>
      <c r="U467" s="83"/>
      <c r="V467" s="83"/>
      <c r="W467" s="83" t="s">
        <v>2546</v>
      </c>
    </row>
    <row r="468" spans="1:23" ht="15.75" customHeight="1" x14ac:dyDescent="0.25">
      <c r="A468" s="83" t="s">
        <v>3138</v>
      </c>
      <c r="B468" s="83" t="s">
        <v>3116</v>
      </c>
      <c r="C468" s="83" t="s">
        <v>2721</v>
      </c>
      <c r="D468" s="83" t="s">
        <v>2550</v>
      </c>
      <c r="E468" s="83" t="s">
        <v>2665</v>
      </c>
      <c r="F468" s="83" t="s">
        <v>2597</v>
      </c>
      <c r="G468" s="85">
        <v>2.7867199999999999</v>
      </c>
      <c r="H468" s="85">
        <v>-8.208E-2</v>
      </c>
      <c r="I468" s="85">
        <v>-5.2919999999999998E-3</v>
      </c>
      <c r="J468" s="83"/>
      <c r="K468" s="83"/>
      <c r="L468" s="83"/>
      <c r="M468" s="83"/>
      <c r="N468" s="83"/>
      <c r="O468" s="83"/>
      <c r="P468" s="83"/>
      <c r="Q468" s="85">
        <v>12.77778</v>
      </c>
      <c r="R468" s="85">
        <v>29.44444</v>
      </c>
      <c r="S468" s="85">
        <v>21.11111</v>
      </c>
      <c r="T468" s="85">
        <v>46.111109999999996</v>
      </c>
      <c r="U468" s="83"/>
      <c r="V468" s="83"/>
      <c r="W468" s="83" t="s">
        <v>2546</v>
      </c>
    </row>
    <row r="469" spans="1:23" ht="15.75" customHeight="1" x14ac:dyDescent="0.25">
      <c r="A469" s="83" t="s">
        <v>3139</v>
      </c>
      <c r="B469" s="83" t="s">
        <v>3140</v>
      </c>
      <c r="C469" s="83" t="s">
        <v>2555</v>
      </c>
      <c r="D469" s="83" t="s">
        <v>2550</v>
      </c>
      <c r="E469" s="83" t="s">
        <v>2663</v>
      </c>
      <c r="F469" s="83"/>
      <c r="G469" s="85">
        <v>-3.01</v>
      </c>
      <c r="H469" s="85">
        <v>6.59</v>
      </c>
      <c r="I469" s="85">
        <v>-2.57</v>
      </c>
      <c r="J469" s="83"/>
      <c r="K469" s="83"/>
      <c r="L469" s="83"/>
      <c r="M469" s="83"/>
      <c r="N469" s="83"/>
      <c r="O469" s="83"/>
      <c r="P469" s="83"/>
      <c r="Q469" s="85">
        <v>0</v>
      </c>
      <c r="R469" s="85">
        <v>1.05</v>
      </c>
      <c r="S469" s="83"/>
      <c r="T469" s="83"/>
      <c r="U469" s="83"/>
      <c r="V469" s="83"/>
      <c r="W469" s="83" t="s">
        <v>2546</v>
      </c>
    </row>
    <row r="470" spans="1:23" ht="15.75" customHeight="1" x14ac:dyDescent="0.25">
      <c r="A470" s="83" t="s">
        <v>3141</v>
      </c>
      <c r="B470" s="83" t="s">
        <v>3140</v>
      </c>
      <c r="C470" s="83" t="s">
        <v>2549</v>
      </c>
      <c r="D470" s="83" t="s">
        <v>2550</v>
      </c>
      <c r="E470" s="83" t="s">
        <v>2665</v>
      </c>
      <c r="F470" s="83" t="s">
        <v>2759</v>
      </c>
      <c r="G470" s="85">
        <v>-1.1641344</v>
      </c>
      <c r="H470" s="85">
        <v>0.20453183999999999</v>
      </c>
      <c r="I470" s="84">
        <v>-6.0300000000000002E-4</v>
      </c>
      <c r="J470" s="85">
        <v>-3.0360959999999999E-2</v>
      </c>
      <c r="K470" s="84">
        <v>3.6000000000000002E-4</v>
      </c>
      <c r="L470" s="85">
        <v>-1.4648040000000001E-3</v>
      </c>
      <c r="M470" s="83"/>
      <c r="N470" s="83"/>
      <c r="O470" s="83"/>
      <c r="P470" s="83"/>
      <c r="Q470" s="85">
        <v>12.77778</v>
      </c>
      <c r="R470" s="85">
        <v>29.44444</v>
      </c>
      <c r="S470" s="85">
        <v>21.11111</v>
      </c>
      <c r="T470" s="85">
        <v>46.111109999999996</v>
      </c>
      <c r="U470" s="83"/>
      <c r="V470" s="83"/>
      <c r="W470" s="83" t="s">
        <v>2546</v>
      </c>
    </row>
    <row r="471" spans="1:23" ht="15.75" customHeight="1" x14ac:dyDescent="0.25">
      <c r="A471" s="83" t="s">
        <v>3142</v>
      </c>
      <c r="B471" s="83" t="s">
        <v>3116</v>
      </c>
      <c r="C471" s="83" t="s">
        <v>2674</v>
      </c>
      <c r="D471" s="83" t="s">
        <v>2550</v>
      </c>
      <c r="E471" s="83" t="s">
        <v>2556</v>
      </c>
      <c r="F471" s="83"/>
      <c r="G471" s="85">
        <v>1</v>
      </c>
      <c r="H471" s="85">
        <v>0</v>
      </c>
      <c r="I471" s="83"/>
      <c r="J471" s="83"/>
      <c r="K471" s="83"/>
      <c r="L471" s="83"/>
      <c r="M471" s="83"/>
      <c r="N471" s="83"/>
      <c r="O471" s="83"/>
      <c r="P471" s="83"/>
      <c r="Q471" s="83"/>
      <c r="R471" s="83"/>
      <c r="S471" s="83"/>
      <c r="T471" s="83"/>
      <c r="U471" s="83"/>
      <c r="V471" s="83"/>
      <c r="W471" s="83" t="s">
        <v>2546</v>
      </c>
    </row>
    <row r="472" spans="1:23" ht="15.75" customHeight="1" x14ac:dyDescent="0.25">
      <c r="A472" s="83" t="s">
        <v>3143</v>
      </c>
      <c r="B472" s="83" t="s">
        <v>3140</v>
      </c>
      <c r="C472" s="83" t="s">
        <v>2549</v>
      </c>
      <c r="D472" s="83" t="s">
        <v>2550</v>
      </c>
      <c r="E472" s="83" t="s">
        <v>2665</v>
      </c>
      <c r="F472" s="83" t="s">
        <v>2597</v>
      </c>
      <c r="G472" s="85">
        <v>0.76650240000000003</v>
      </c>
      <c r="H472" s="85">
        <v>1.0769040000000001E-2</v>
      </c>
      <c r="I472" s="84">
        <v>-4.1499999999999999E-5</v>
      </c>
      <c r="J472" s="85">
        <v>1.33848E-3</v>
      </c>
      <c r="K472" s="84">
        <v>-2.61E-4</v>
      </c>
      <c r="L472" s="84">
        <v>4.57E-4</v>
      </c>
      <c r="M472" s="83"/>
      <c r="N472" s="83"/>
      <c r="O472" s="83"/>
      <c r="P472" s="83"/>
      <c r="Q472" s="85">
        <v>12.77778</v>
      </c>
      <c r="R472" s="85">
        <v>29.44444</v>
      </c>
      <c r="S472" s="85">
        <v>21.11111</v>
      </c>
      <c r="T472" s="85">
        <v>46.111109999999996</v>
      </c>
      <c r="U472" s="83"/>
      <c r="V472" s="83"/>
      <c r="W472" s="83" t="s">
        <v>2546</v>
      </c>
    </row>
    <row r="473" spans="1:23" ht="15.75" customHeight="1" x14ac:dyDescent="0.25">
      <c r="A473" s="83" t="s">
        <v>3144</v>
      </c>
      <c r="B473" s="83" t="s">
        <v>3140</v>
      </c>
      <c r="C473" s="83" t="s">
        <v>2549</v>
      </c>
      <c r="D473" s="83" t="s">
        <v>2571</v>
      </c>
      <c r="E473" s="83" t="s">
        <v>2665</v>
      </c>
      <c r="F473" s="83" t="s">
        <v>2597</v>
      </c>
      <c r="G473" s="85">
        <v>0.29770688000000001</v>
      </c>
      <c r="H473" s="85">
        <v>4.3145280000000001E-2</v>
      </c>
      <c r="I473" s="84">
        <v>-7.4799999999999997E-4</v>
      </c>
      <c r="J473" s="85">
        <v>5.9726880000000003E-3</v>
      </c>
      <c r="K473" s="84">
        <v>4.8200000000000001E-4</v>
      </c>
      <c r="L473" s="84">
        <v>-9.5600000000000004E-4</v>
      </c>
      <c r="M473" s="83"/>
      <c r="N473" s="83"/>
      <c r="O473" s="83"/>
      <c r="P473" s="83"/>
      <c r="Q473" s="85">
        <v>12.77778</v>
      </c>
      <c r="R473" s="85">
        <v>29.44444</v>
      </c>
      <c r="S473" s="85">
        <v>21.11111</v>
      </c>
      <c r="T473" s="85">
        <v>46.111109999999996</v>
      </c>
      <c r="U473" s="83"/>
      <c r="V473" s="83"/>
      <c r="W473" s="83" t="s">
        <v>2546</v>
      </c>
    </row>
    <row r="474" spans="1:23" ht="15.75" customHeight="1" x14ac:dyDescent="0.25">
      <c r="A474" s="83" t="s">
        <v>3145</v>
      </c>
      <c r="B474" s="83"/>
      <c r="C474" s="83" t="s">
        <v>2544</v>
      </c>
      <c r="D474" s="83" t="s">
        <v>2571</v>
      </c>
      <c r="E474" s="83" t="s">
        <v>2556</v>
      </c>
      <c r="F474" s="83"/>
      <c r="G474" s="84">
        <v>6.2600000000000004E-5</v>
      </c>
      <c r="H474" s="85">
        <v>1.18</v>
      </c>
      <c r="I474" s="85">
        <v>-0.20200000000000001</v>
      </c>
      <c r="J474" s="85">
        <v>2.6334400000000001E-2</v>
      </c>
      <c r="K474" s="83"/>
      <c r="L474" s="83"/>
      <c r="M474" s="83"/>
      <c r="N474" s="83"/>
      <c r="O474" s="83"/>
      <c r="P474" s="83"/>
      <c r="Q474" s="83"/>
      <c r="R474" s="83"/>
      <c r="S474" s="83"/>
      <c r="T474" s="83"/>
      <c r="U474" s="83"/>
      <c r="V474" s="83"/>
      <c r="W474" s="83" t="s">
        <v>2546</v>
      </c>
    </row>
    <row r="475" spans="1:23" ht="15.75" customHeight="1" x14ac:dyDescent="0.25">
      <c r="A475" s="83" t="s">
        <v>3146</v>
      </c>
      <c r="B475" s="83" t="s">
        <v>3140</v>
      </c>
      <c r="C475" s="83" t="s">
        <v>2549</v>
      </c>
      <c r="D475" s="83" t="s">
        <v>2550</v>
      </c>
      <c r="E475" s="83" t="s">
        <v>2759</v>
      </c>
      <c r="F475" s="83" t="s">
        <v>2597</v>
      </c>
      <c r="G475" s="85">
        <v>0.75160640000000001</v>
      </c>
      <c r="H475" s="85">
        <v>0</v>
      </c>
      <c r="I475" s="85">
        <v>0</v>
      </c>
      <c r="J475" s="85">
        <v>2.799072E-2</v>
      </c>
      <c r="K475" s="84">
        <v>1.9000000000000001E-4</v>
      </c>
      <c r="L475" s="85">
        <v>0</v>
      </c>
      <c r="M475" s="83"/>
      <c r="N475" s="83"/>
      <c r="O475" s="83"/>
      <c r="P475" s="83"/>
      <c r="Q475" s="85">
        <v>7.2222200000000001</v>
      </c>
      <c r="R475" s="85">
        <v>29.44444</v>
      </c>
      <c r="S475" s="85">
        <v>-23.33333</v>
      </c>
      <c r="T475" s="85">
        <v>29.44444</v>
      </c>
      <c r="U475" s="83"/>
      <c r="V475" s="83"/>
      <c r="W475" s="83" t="s">
        <v>2546</v>
      </c>
    </row>
    <row r="476" spans="1:23" ht="15.75" customHeight="1" x14ac:dyDescent="0.25">
      <c r="A476" s="83" t="s">
        <v>3147</v>
      </c>
      <c r="B476" s="83" t="s">
        <v>3140</v>
      </c>
      <c r="C476" s="83" t="s">
        <v>2549</v>
      </c>
      <c r="D476" s="83" t="s">
        <v>2571</v>
      </c>
      <c r="E476" s="83" t="s">
        <v>2759</v>
      </c>
      <c r="F476" s="83" t="s">
        <v>2597</v>
      </c>
      <c r="G476" s="85">
        <v>1.2310719999999999</v>
      </c>
      <c r="H476" s="85">
        <v>0</v>
      </c>
      <c r="I476" s="85">
        <v>0</v>
      </c>
      <c r="J476" s="85">
        <v>-3.3494400000000001E-2</v>
      </c>
      <c r="K476" s="84">
        <v>7.3899999999999997E-4</v>
      </c>
      <c r="L476" s="85">
        <v>0</v>
      </c>
      <c r="M476" s="83"/>
      <c r="N476" s="83"/>
      <c r="O476" s="83"/>
      <c r="P476" s="83"/>
      <c r="Q476" s="85">
        <v>7.2222200000000001</v>
      </c>
      <c r="R476" s="85">
        <v>29.44444</v>
      </c>
      <c r="S476" s="85">
        <v>-23.33333</v>
      </c>
      <c r="T476" s="85">
        <v>29.44444</v>
      </c>
      <c r="U476" s="83"/>
      <c r="V476" s="83"/>
      <c r="W476" s="83" t="s">
        <v>2546</v>
      </c>
    </row>
    <row r="477" spans="1:23" ht="15.75" customHeight="1" x14ac:dyDescent="0.25">
      <c r="A477" s="83" t="s">
        <v>3148</v>
      </c>
      <c r="B477" s="83" t="s">
        <v>3140</v>
      </c>
      <c r="C477" s="83" t="s">
        <v>2544</v>
      </c>
      <c r="D477" s="83" t="s">
        <v>2571</v>
      </c>
      <c r="E477" s="83" t="s">
        <v>2556</v>
      </c>
      <c r="F477" s="83"/>
      <c r="G477" s="85">
        <v>8.5699999999999998E-2</v>
      </c>
      <c r="H477" s="85">
        <v>0.93899999999999995</v>
      </c>
      <c r="I477" s="85">
        <v>-0.18343609999999999</v>
      </c>
      <c r="J477" s="85">
        <v>0.15897022</v>
      </c>
      <c r="K477" s="83"/>
      <c r="L477" s="83"/>
      <c r="M477" s="83"/>
      <c r="N477" s="83"/>
      <c r="O477" s="83"/>
      <c r="P477" s="83"/>
      <c r="Q477" s="85">
        <v>0</v>
      </c>
      <c r="R477" s="85">
        <v>1.05</v>
      </c>
      <c r="S477" s="83"/>
      <c r="T477" s="83"/>
      <c r="U477" s="83"/>
      <c r="V477" s="83"/>
      <c r="W477" s="83" t="s">
        <v>2546</v>
      </c>
    </row>
    <row r="478" spans="1:23" ht="15.75" customHeight="1" x14ac:dyDescent="0.25">
      <c r="A478" s="83" t="s">
        <v>3149</v>
      </c>
      <c r="B478" s="83" t="s">
        <v>3140</v>
      </c>
      <c r="C478" s="83" t="s">
        <v>2674</v>
      </c>
      <c r="D478" s="83" t="s">
        <v>2550</v>
      </c>
      <c r="E478" s="83" t="s">
        <v>2663</v>
      </c>
      <c r="F478" s="83"/>
      <c r="G478" s="85">
        <v>0.6</v>
      </c>
      <c r="H478" s="85">
        <v>0.4</v>
      </c>
      <c r="I478" s="83"/>
      <c r="J478" s="83"/>
      <c r="K478" s="83"/>
      <c r="L478" s="83"/>
      <c r="M478" s="83"/>
      <c r="N478" s="83"/>
      <c r="O478" s="83"/>
      <c r="P478" s="83"/>
      <c r="Q478" s="83"/>
      <c r="R478" s="83"/>
      <c r="S478" s="83"/>
      <c r="T478" s="83"/>
      <c r="U478" s="83"/>
      <c r="V478" s="83"/>
      <c r="W478" s="83" t="s">
        <v>2546</v>
      </c>
    </row>
    <row r="479" spans="1:23" ht="15.75" customHeight="1" x14ac:dyDescent="0.25">
      <c r="A479" s="83" t="s">
        <v>3150</v>
      </c>
      <c r="B479" s="83" t="s">
        <v>3140</v>
      </c>
      <c r="C479" s="83" t="s">
        <v>2549</v>
      </c>
      <c r="D479" s="83" t="s">
        <v>2550</v>
      </c>
      <c r="E479" s="83" t="s">
        <v>2665</v>
      </c>
      <c r="F479" s="83" t="s">
        <v>2597</v>
      </c>
      <c r="G479" s="85">
        <v>3.3127968000000001</v>
      </c>
      <c r="H479" s="85">
        <v>-0.16175519999999999</v>
      </c>
      <c r="I479" s="85">
        <v>1.8435599999999999E-3</v>
      </c>
      <c r="J479" s="85">
        <v>1.027584E-2</v>
      </c>
      <c r="K479" s="84">
        <v>-1.56E-4</v>
      </c>
      <c r="L479" s="84">
        <v>-2.8399999999999999E-5</v>
      </c>
      <c r="M479" s="83"/>
      <c r="N479" s="83"/>
      <c r="O479" s="83"/>
      <c r="P479" s="83"/>
      <c r="Q479" s="85">
        <v>12.77778</v>
      </c>
      <c r="R479" s="85">
        <v>29.44444</v>
      </c>
      <c r="S479" s="85">
        <v>21.11111</v>
      </c>
      <c r="T479" s="85">
        <v>46.111109999999996</v>
      </c>
      <c r="U479" s="83"/>
      <c r="V479" s="83"/>
      <c r="W479" s="83" t="s">
        <v>2546</v>
      </c>
    </row>
    <row r="480" spans="1:23" ht="15.75" customHeight="1" x14ac:dyDescent="0.25">
      <c r="A480" s="86" t="s">
        <v>3151</v>
      </c>
      <c r="B480" s="81" t="s">
        <v>2792</v>
      </c>
      <c r="C480" s="81" t="s">
        <v>2544</v>
      </c>
      <c r="D480" s="81" t="s">
        <v>2571</v>
      </c>
      <c r="E480" s="81" t="s">
        <v>2550</v>
      </c>
      <c r="F480" s="81"/>
      <c r="G480" s="86">
        <v>0.8</v>
      </c>
      <c r="H480" s="86">
        <v>0.2</v>
      </c>
      <c r="I480" s="86">
        <v>0</v>
      </c>
      <c r="J480" s="86">
        <v>0</v>
      </c>
      <c r="K480" s="81"/>
      <c r="L480" s="81"/>
      <c r="M480" s="81"/>
      <c r="N480" s="81"/>
      <c r="O480" s="81"/>
      <c r="P480" s="81"/>
      <c r="Q480" s="86">
        <v>0</v>
      </c>
      <c r="R480" s="86">
        <v>1</v>
      </c>
      <c r="S480" s="86"/>
      <c r="T480" s="86"/>
      <c r="U480" s="81"/>
      <c r="V480" s="81"/>
      <c r="W480" s="86" t="s">
        <v>2874</v>
      </c>
    </row>
    <row r="481" spans="1:23" ht="15.75" customHeight="1" x14ac:dyDescent="0.25">
      <c r="A481" s="86" t="s">
        <v>3152</v>
      </c>
      <c r="B481" s="81" t="s">
        <v>2669</v>
      </c>
      <c r="C481" s="81" t="s">
        <v>2544</v>
      </c>
      <c r="D481" s="81"/>
      <c r="E481" s="81"/>
      <c r="F481" s="81"/>
      <c r="G481" s="86">
        <v>2.3599999999999999E-2</v>
      </c>
      <c r="H481" s="86">
        <v>5.9999999999999995E-4</v>
      </c>
      <c r="I481" s="86">
        <v>0</v>
      </c>
      <c r="J481" s="86">
        <v>0</v>
      </c>
      <c r="K481" s="81"/>
      <c r="L481" s="81"/>
      <c r="M481" s="81"/>
      <c r="N481" s="81"/>
      <c r="O481" s="81"/>
      <c r="P481" s="81"/>
      <c r="Q481" s="86">
        <v>-35</v>
      </c>
      <c r="R481" s="86">
        <v>20</v>
      </c>
      <c r="S481" s="86"/>
      <c r="T481" s="86"/>
      <c r="U481" s="81"/>
      <c r="V481" s="81"/>
      <c r="W481" s="86" t="s">
        <v>2874</v>
      </c>
    </row>
    <row r="482" spans="1:23" ht="15.75" customHeight="1" x14ac:dyDescent="0.25">
      <c r="A482" s="86" t="s">
        <v>3153</v>
      </c>
      <c r="B482" s="81" t="s">
        <v>2669</v>
      </c>
      <c r="C482" s="81" t="s">
        <v>2544</v>
      </c>
      <c r="D482" s="81"/>
      <c r="E482" s="81"/>
      <c r="F482" s="81"/>
      <c r="G482" s="86">
        <v>2.6526280999999999E-2</v>
      </c>
      <c r="H482" s="86">
        <v>1.078032E-3</v>
      </c>
      <c r="I482" s="87">
        <v>6.02558E-5</v>
      </c>
      <c r="J482" s="87">
        <v>1.2373199999999999E-6</v>
      </c>
      <c r="K482" s="81"/>
      <c r="L482" s="81"/>
      <c r="M482" s="81"/>
      <c r="N482" s="81"/>
      <c r="O482" s="81"/>
      <c r="P482" s="81"/>
      <c r="Q482" s="86">
        <v>-35</v>
      </c>
      <c r="R482" s="86">
        <v>20</v>
      </c>
      <c r="S482" s="86"/>
      <c r="T482" s="86"/>
      <c r="U482" s="81"/>
      <c r="V482" s="81"/>
      <c r="W482" s="86" t="s">
        <v>2874</v>
      </c>
    </row>
    <row r="483" spans="1:23" ht="15.75" customHeight="1" x14ac:dyDescent="0.25">
      <c r="A483" s="83" t="s">
        <v>2186</v>
      </c>
      <c r="B483" s="83" t="s">
        <v>3154</v>
      </c>
      <c r="C483" s="83" t="s">
        <v>2549</v>
      </c>
      <c r="D483" s="83" t="s">
        <v>2550</v>
      </c>
      <c r="E483" s="83" t="s">
        <v>2551</v>
      </c>
      <c r="F483" s="83" t="s">
        <v>3086</v>
      </c>
      <c r="G483" s="85">
        <v>0.97878646999999996</v>
      </c>
      <c r="H483" s="85">
        <v>2.3871690000000001E-2</v>
      </c>
      <c r="I483" s="84">
        <v>5.8699999999999996E-4</v>
      </c>
      <c r="J483" s="84">
        <v>-4.7800000000000003E-5</v>
      </c>
      <c r="K483" s="84">
        <v>-1.12E-4</v>
      </c>
      <c r="L483" s="84">
        <v>-1.1E-4</v>
      </c>
      <c r="M483" s="83"/>
      <c r="N483" s="83"/>
      <c r="O483" s="83"/>
      <c r="P483" s="83"/>
      <c r="Q483" s="83"/>
      <c r="R483" s="83"/>
      <c r="S483" s="83"/>
      <c r="T483" s="83"/>
      <c r="U483" s="83"/>
      <c r="V483" s="83"/>
      <c r="W483" s="83" t="s">
        <v>2546</v>
      </c>
    </row>
    <row r="484" spans="1:23" ht="15.75" customHeight="1" x14ac:dyDescent="0.25">
      <c r="A484" s="83" t="s">
        <v>2187</v>
      </c>
      <c r="B484" s="83" t="s">
        <v>3154</v>
      </c>
      <c r="C484" s="83" t="s">
        <v>2549</v>
      </c>
      <c r="D484" s="83" t="s">
        <v>2571</v>
      </c>
      <c r="E484" s="83" t="s">
        <v>2551</v>
      </c>
      <c r="F484" s="83" t="s">
        <v>3086</v>
      </c>
      <c r="G484" s="85">
        <v>0.67297039999999997</v>
      </c>
      <c r="H484" s="85">
        <v>-5.7300119999999996E-3</v>
      </c>
      <c r="I484" s="84">
        <v>7.0200000000000004E-4</v>
      </c>
      <c r="J484" s="85">
        <v>-1.19601E-3</v>
      </c>
      <c r="K484" s="84">
        <v>4.4000000000000002E-4</v>
      </c>
      <c r="L484" s="84">
        <v>-6.9899999999999997E-4</v>
      </c>
      <c r="M484" s="83"/>
      <c r="N484" s="83"/>
      <c r="O484" s="83"/>
      <c r="P484" s="83"/>
      <c r="Q484" s="83"/>
      <c r="R484" s="83"/>
      <c r="S484" s="83"/>
      <c r="T484" s="83"/>
      <c r="U484" s="83"/>
      <c r="V484" s="83"/>
      <c r="W484" s="83" t="s">
        <v>2546</v>
      </c>
    </row>
    <row r="485" spans="1:23" ht="15.75" customHeight="1" x14ac:dyDescent="0.25">
      <c r="A485" s="83" t="s">
        <v>3155</v>
      </c>
      <c r="B485" s="83" t="s">
        <v>3154</v>
      </c>
      <c r="C485" s="83" t="s">
        <v>2549</v>
      </c>
      <c r="D485" s="83" t="s">
        <v>2571</v>
      </c>
      <c r="E485" s="83" t="s">
        <v>2556</v>
      </c>
      <c r="F485" s="83" t="s">
        <v>2604</v>
      </c>
      <c r="G485" s="85">
        <v>1.040687E-2</v>
      </c>
      <c r="H485" s="85">
        <v>1.0518330300000001</v>
      </c>
      <c r="I485" s="85">
        <v>-9.4624589999999995E-2</v>
      </c>
      <c r="J485" s="85">
        <v>2.9437740000000001E-3</v>
      </c>
      <c r="K485" s="84">
        <v>-2.5199999999999999E-5</v>
      </c>
      <c r="L485" s="85">
        <v>-1.0858319999999999E-3</v>
      </c>
      <c r="M485" s="83"/>
      <c r="N485" s="83"/>
      <c r="O485" s="83"/>
      <c r="P485" s="83"/>
      <c r="Q485" s="83"/>
      <c r="R485" s="83"/>
      <c r="S485" s="83"/>
      <c r="T485" s="83"/>
      <c r="U485" s="83"/>
      <c r="V485" s="83"/>
      <c r="W485" s="83" t="s">
        <v>2546</v>
      </c>
    </row>
    <row r="486" spans="1:23" ht="15.75" customHeight="1" x14ac:dyDescent="0.25">
      <c r="A486" s="83" t="s">
        <v>3156</v>
      </c>
      <c r="B486" s="83" t="s">
        <v>3154</v>
      </c>
      <c r="C486" s="83" t="s">
        <v>2549</v>
      </c>
      <c r="D486" s="83" t="s">
        <v>2571</v>
      </c>
      <c r="E486" s="83" t="s">
        <v>2556</v>
      </c>
      <c r="F486" s="83" t="s">
        <v>2604</v>
      </c>
      <c r="G486" s="85">
        <v>9.6110139999999997E-2</v>
      </c>
      <c r="H486" s="85">
        <v>0.72898876999999995</v>
      </c>
      <c r="I486" s="85">
        <v>0.19517007</v>
      </c>
      <c r="J486" s="85">
        <v>-7.2907199999999999E-4</v>
      </c>
      <c r="K486" s="84">
        <v>6.6699999999999997E-6</v>
      </c>
      <c r="L486" s="84">
        <v>-1.75E-4</v>
      </c>
      <c r="M486" s="83"/>
      <c r="N486" s="83"/>
      <c r="O486" s="83"/>
      <c r="P486" s="83"/>
      <c r="Q486" s="83"/>
      <c r="R486" s="83"/>
      <c r="S486" s="83"/>
      <c r="T486" s="83"/>
      <c r="U486" s="83"/>
      <c r="V486" s="83"/>
      <c r="W486" s="83" t="s">
        <v>2546</v>
      </c>
    </row>
    <row r="487" spans="1:23" ht="15.75" customHeight="1" x14ac:dyDescent="0.25">
      <c r="A487" s="83" t="s">
        <v>2193</v>
      </c>
      <c r="B487" s="83" t="s">
        <v>3154</v>
      </c>
      <c r="C487" s="83" t="s">
        <v>2549</v>
      </c>
      <c r="D487" s="83" t="s">
        <v>2550</v>
      </c>
      <c r="E487" s="83" t="s">
        <v>2551</v>
      </c>
      <c r="F487" s="83" t="s">
        <v>2552</v>
      </c>
      <c r="G487" s="85">
        <v>1.07096667</v>
      </c>
      <c r="H487" s="85">
        <v>2.693502E-2</v>
      </c>
      <c r="I487" s="84">
        <v>7.6800000000000002E-4</v>
      </c>
      <c r="J487" s="85">
        <v>-6.4330200000000002E-3</v>
      </c>
      <c r="K487" s="84">
        <v>-9.4900000000000003E-5</v>
      </c>
      <c r="L487" s="84">
        <v>-6.5900000000000003E-5</v>
      </c>
      <c r="M487" s="83"/>
      <c r="N487" s="83"/>
      <c r="O487" s="83"/>
      <c r="P487" s="83"/>
      <c r="Q487" s="83"/>
      <c r="R487" s="83"/>
      <c r="S487" s="83"/>
      <c r="T487" s="83"/>
      <c r="U487" s="83"/>
      <c r="V487" s="83"/>
      <c r="W487" s="83" t="s">
        <v>2546</v>
      </c>
    </row>
    <row r="488" spans="1:23" ht="15.75" customHeight="1" x14ac:dyDescent="0.25">
      <c r="A488" s="83" t="s">
        <v>2194</v>
      </c>
      <c r="B488" s="83" t="s">
        <v>3154</v>
      </c>
      <c r="C488" s="83" t="s">
        <v>2549</v>
      </c>
      <c r="D488" s="83" t="s">
        <v>2571</v>
      </c>
      <c r="E488" s="83" t="s">
        <v>2551</v>
      </c>
      <c r="F488" s="83" t="s">
        <v>2552</v>
      </c>
      <c r="G488" s="85">
        <v>0.59849788000000004</v>
      </c>
      <c r="H488" s="85">
        <v>-1.2334500000000001E-3</v>
      </c>
      <c r="I488" s="84">
        <v>5.6300000000000002E-4</v>
      </c>
      <c r="J488" s="85">
        <v>1.602738E-3</v>
      </c>
      <c r="K488" s="84">
        <v>6.3599999999999996E-4</v>
      </c>
      <c r="L488" s="85">
        <v>-1.0941480000000001E-3</v>
      </c>
      <c r="M488" s="83"/>
      <c r="N488" s="83"/>
      <c r="O488" s="83"/>
      <c r="P488" s="83"/>
      <c r="Q488" s="83"/>
      <c r="R488" s="83"/>
      <c r="S488" s="83"/>
      <c r="T488" s="83"/>
      <c r="U488" s="83"/>
      <c r="V488" s="83"/>
      <c r="W488" s="83" t="s">
        <v>2546</v>
      </c>
    </row>
    <row r="489" spans="1:23" ht="15.75" customHeight="1" x14ac:dyDescent="0.25">
      <c r="A489" s="83" t="s">
        <v>3157</v>
      </c>
      <c r="B489" s="83" t="s">
        <v>3154</v>
      </c>
      <c r="C489" s="83" t="s">
        <v>2549</v>
      </c>
      <c r="D489" s="83" t="s">
        <v>2571</v>
      </c>
      <c r="E489" s="83" t="s">
        <v>2556</v>
      </c>
      <c r="F489" s="83" t="s">
        <v>2604</v>
      </c>
      <c r="G489" s="85">
        <v>-0.11699212</v>
      </c>
      <c r="H489" s="85">
        <v>1.2635448</v>
      </c>
      <c r="I489" s="85">
        <v>-0.21946669999999999</v>
      </c>
      <c r="J489" s="85">
        <v>5.301648E-3</v>
      </c>
      <c r="K489" s="84">
        <v>5.4700000000000001E-5</v>
      </c>
      <c r="L489" s="85">
        <v>-3.346506E-3</v>
      </c>
      <c r="M489" s="83"/>
      <c r="N489" s="83"/>
      <c r="O489" s="83"/>
      <c r="P489" s="83"/>
      <c r="Q489" s="83"/>
      <c r="R489" s="83"/>
      <c r="S489" s="83"/>
      <c r="T489" s="83"/>
      <c r="U489" s="83"/>
      <c r="V489" s="83"/>
      <c r="W489" s="83" t="s">
        <v>2546</v>
      </c>
    </row>
    <row r="490" spans="1:23" ht="15.75" customHeight="1" x14ac:dyDescent="0.25">
      <c r="A490" s="83" t="s">
        <v>3158</v>
      </c>
      <c r="B490" s="83" t="s">
        <v>3154</v>
      </c>
      <c r="C490" s="83" t="s">
        <v>2549</v>
      </c>
      <c r="D490" s="83" t="s">
        <v>2571</v>
      </c>
      <c r="E490" s="83" t="s">
        <v>2556</v>
      </c>
      <c r="F490" s="83" t="s">
        <v>2604</v>
      </c>
      <c r="G490" s="85">
        <v>-0.27111482999999997</v>
      </c>
      <c r="H490" s="85">
        <v>1.4900953800000001</v>
      </c>
      <c r="I490" s="85">
        <v>-0.33198115</v>
      </c>
      <c r="J490" s="85">
        <v>1.7556084E-2</v>
      </c>
      <c r="K490" s="84">
        <v>-1.9100000000000001E-4</v>
      </c>
      <c r="L490" s="85">
        <v>-8.2471860000000001E-3</v>
      </c>
      <c r="M490" s="83"/>
      <c r="N490" s="83"/>
      <c r="O490" s="83"/>
      <c r="P490" s="83"/>
      <c r="Q490" s="83"/>
      <c r="R490" s="83"/>
      <c r="S490" s="83"/>
      <c r="T490" s="83"/>
      <c r="U490" s="83"/>
      <c r="V490" s="83"/>
      <c r="W490" s="83" t="s">
        <v>2546</v>
      </c>
    </row>
    <row r="491" spans="1:23" ht="15.75" customHeight="1" x14ac:dyDescent="0.25">
      <c r="A491" s="83" t="s">
        <v>3159</v>
      </c>
      <c r="B491" s="83" t="s">
        <v>3154</v>
      </c>
      <c r="C491" s="83" t="s">
        <v>2549</v>
      </c>
      <c r="D491" s="83" t="s">
        <v>2550</v>
      </c>
      <c r="E491" s="83" t="s">
        <v>2551</v>
      </c>
      <c r="F491" s="83" t="s">
        <v>3097</v>
      </c>
      <c r="G491" s="85">
        <v>1.16410009</v>
      </c>
      <c r="H491" s="85">
        <v>4.8370122000000002E-2</v>
      </c>
      <c r="I491" s="84">
        <v>4.9299999999999995E-4</v>
      </c>
      <c r="J491" s="85">
        <v>-2.4282180000000002E-3</v>
      </c>
      <c r="K491" s="84">
        <v>-1.0900000000000001E-4</v>
      </c>
      <c r="L491" s="84">
        <v>-2.6899999999999998E-4</v>
      </c>
      <c r="M491" s="83"/>
      <c r="N491" s="83"/>
      <c r="O491" s="83"/>
      <c r="P491" s="83"/>
      <c r="Q491" s="83"/>
      <c r="R491" s="83"/>
      <c r="S491" s="83"/>
      <c r="T491" s="83"/>
      <c r="U491" s="83"/>
      <c r="V491" s="83"/>
      <c r="W491" s="83" t="s">
        <v>2546</v>
      </c>
    </row>
    <row r="492" spans="1:23" ht="15.75" customHeight="1" x14ac:dyDescent="0.25">
      <c r="A492" s="83" t="s">
        <v>3160</v>
      </c>
      <c r="B492" s="83" t="s">
        <v>3154</v>
      </c>
      <c r="C492" s="83" t="s">
        <v>2549</v>
      </c>
      <c r="D492" s="83" t="s">
        <v>2571</v>
      </c>
      <c r="E492" s="83" t="s">
        <v>2551</v>
      </c>
      <c r="F492" s="83" t="s">
        <v>3097</v>
      </c>
      <c r="G492" s="85">
        <v>0.79518286999999999</v>
      </c>
      <c r="H492" s="85">
        <v>-9.1014660000000008E-3</v>
      </c>
      <c r="I492" s="85">
        <v>1.707804E-3</v>
      </c>
      <c r="J492" s="85">
        <v>-1.5352632E-2</v>
      </c>
      <c r="K492" s="84">
        <v>4.8799999999999999E-4</v>
      </c>
      <c r="L492" s="84">
        <v>-9.3199999999999999E-4</v>
      </c>
      <c r="M492" s="83"/>
      <c r="N492" s="83"/>
      <c r="O492" s="83"/>
      <c r="P492" s="83"/>
      <c r="Q492" s="83"/>
      <c r="R492" s="83"/>
      <c r="S492" s="83"/>
      <c r="T492" s="83"/>
      <c r="U492" s="83"/>
      <c r="V492" s="83"/>
      <c r="W492" s="83" t="s">
        <v>2546</v>
      </c>
    </row>
    <row r="493" spans="1:23" ht="15.75" customHeight="1" x14ac:dyDescent="0.25">
      <c r="A493" s="83" t="s">
        <v>3161</v>
      </c>
      <c r="B493" s="83" t="s">
        <v>3154</v>
      </c>
      <c r="C493" s="83" t="s">
        <v>2555</v>
      </c>
      <c r="D493" s="83" t="s">
        <v>2571</v>
      </c>
      <c r="E493" s="83" t="s">
        <v>2556</v>
      </c>
      <c r="F493" s="83"/>
      <c r="G493" s="85">
        <v>7.0430350000000003E-2</v>
      </c>
      <c r="H493" s="85">
        <v>1.01683199</v>
      </c>
      <c r="I493" s="85">
        <v>-8.7262419999999993E-2</v>
      </c>
      <c r="J493" s="83"/>
      <c r="K493" s="83"/>
      <c r="L493" s="83"/>
      <c r="M493" s="83"/>
      <c r="N493" s="83"/>
      <c r="O493" s="83"/>
      <c r="P493" s="83"/>
      <c r="Q493" s="83"/>
      <c r="R493" s="83"/>
      <c r="S493" s="83"/>
      <c r="T493" s="83"/>
      <c r="U493" s="83"/>
      <c r="V493" s="83"/>
      <c r="W493" s="83" t="s">
        <v>2546</v>
      </c>
    </row>
    <row r="494" spans="1:23" ht="15.75" customHeight="1" x14ac:dyDescent="0.25">
      <c r="A494" s="83" t="s">
        <v>2188</v>
      </c>
      <c r="B494" s="83" t="s">
        <v>3154</v>
      </c>
      <c r="C494" s="83" t="s">
        <v>2555</v>
      </c>
      <c r="D494" s="83" t="s">
        <v>2571</v>
      </c>
      <c r="E494" s="83" t="s">
        <v>2556</v>
      </c>
      <c r="F494" s="83"/>
      <c r="G494" s="85">
        <v>8.1382239999999995E-2</v>
      </c>
      <c r="H494" s="85">
        <v>0.72724818999999996</v>
      </c>
      <c r="I494" s="85">
        <v>0.19136967999999999</v>
      </c>
      <c r="J494" s="83"/>
      <c r="K494" s="83"/>
      <c r="L494" s="83"/>
      <c r="M494" s="83"/>
      <c r="N494" s="83"/>
      <c r="O494" s="83"/>
      <c r="P494" s="83"/>
      <c r="Q494" s="83"/>
      <c r="R494" s="83"/>
      <c r="S494" s="83"/>
      <c r="T494" s="83"/>
      <c r="U494" s="83"/>
      <c r="V494" s="83"/>
      <c r="W494" s="83" t="s">
        <v>2546</v>
      </c>
    </row>
    <row r="495" spans="1:23" ht="15.75" customHeight="1" x14ac:dyDescent="0.25">
      <c r="A495" s="83" t="s">
        <v>3162</v>
      </c>
      <c r="B495" s="83" t="s">
        <v>2596</v>
      </c>
      <c r="C495" s="83" t="s">
        <v>2549</v>
      </c>
      <c r="D495" s="83" t="s">
        <v>2550</v>
      </c>
      <c r="E495" s="83" t="s">
        <v>2551</v>
      </c>
      <c r="F495" s="83" t="s">
        <v>2597</v>
      </c>
      <c r="G495" s="85">
        <v>1.05229229</v>
      </c>
      <c r="H495" s="85">
        <v>3.3560892000000002E-2</v>
      </c>
      <c r="I495" s="84">
        <v>2.1499999999999999E-4</v>
      </c>
      <c r="J495" s="85">
        <v>-5.1808319999999998E-3</v>
      </c>
      <c r="K495" s="84">
        <v>-4.4199999999999997E-5</v>
      </c>
      <c r="L495" s="84">
        <v>-2.1499999999999999E-4</v>
      </c>
      <c r="M495" s="83"/>
      <c r="N495" s="83"/>
      <c r="O495" s="83"/>
      <c r="P495" s="83"/>
      <c r="Q495" s="83"/>
      <c r="R495" s="83"/>
      <c r="S495" s="83"/>
      <c r="T495" s="83"/>
      <c r="U495" s="83"/>
      <c r="V495" s="83"/>
      <c r="W495" s="83" t="s">
        <v>2546</v>
      </c>
    </row>
    <row r="496" spans="1:23" ht="15.75" customHeight="1" x14ac:dyDescent="0.25">
      <c r="A496" s="83" t="s">
        <v>3163</v>
      </c>
      <c r="B496" s="83" t="s">
        <v>2596</v>
      </c>
      <c r="C496" s="83" t="s">
        <v>2549</v>
      </c>
      <c r="D496" s="83" t="s">
        <v>2571</v>
      </c>
      <c r="E496" s="83" t="s">
        <v>2551</v>
      </c>
      <c r="F496" s="83" t="s">
        <v>2597</v>
      </c>
      <c r="G496" s="85">
        <v>0.58333562000000005</v>
      </c>
      <c r="H496" s="85">
        <v>-4.0361939999999999E-3</v>
      </c>
      <c r="I496" s="84">
        <v>4.6799999999999999E-4</v>
      </c>
      <c r="J496" s="85">
        <v>-2.2447799999999999E-4</v>
      </c>
      <c r="K496" s="84">
        <v>4.8099999999999998E-4</v>
      </c>
      <c r="L496" s="84">
        <v>-6.8199999999999999E-4</v>
      </c>
      <c r="M496" s="83"/>
      <c r="N496" s="83"/>
      <c r="O496" s="83"/>
      <c r="P496" s="83"/>
      <c r="Q496" s="83"/>
      <c r="R496" s="83"/>
      <c r="S496" s="83"/>
      <c r="T496" s="83"/>
      <c r="U496" s="83"/>
      <c r="V496" s="83"/>
      <c r="W496" s="83" t="s">
        <v>2546</v>
      </c>
    </row>
    <row r="497" spans="1:23" ht="15.75" customHeight="1" x14ac:dyDescent="0.25">
      <c r="A497" s="83" t="s">
        <v>3164</v>
      </c>
      <c r="B497" s="83" t="s">
        <v>2596</v>
      </c>
      <c r="C497" s="83" t="s">
        <v>2555</v>
      </c>
      <c r="D497" s="83" t="s">
        <v>2571</v>
      </c>
      <c r="E497" s="83" t="s">
        <v>2556</v>
      </c>
      <c r="F497" s="83"/>
      <c r="G497" s="85">
        <v>3.366649E-2</v>
      </c>
      <c r="H497" s="85">
        <v>0.53152555000000001</v>
      </c>
      <c r="I497" s="85">
        <v>0.43480802000000002</v>
      </c>
      <c r="J497" s="83"/>
      <c r="K497" s="83"/>
      <c r="L497" s="83"/>
      <c r="M497" s="83"/>
      <c r="N497" s="83"/>
      <c r="O497" s="83"/>
      <c r="P497" s="83"/>
      <c r="Q497" s="83"/>
      <c r="R497" s="83"/>
      <c r="S497" s="83"/>
      <c r="T497" s="83"/>
      <c r="U497" s="83"/>
      <c r="V497" s="83"/>
      <c r="W497" s="83" t="s">
        <v>2546</v>
      </c>
    </row>
    <row r="498" spans="1:23" ht="15.75" customHeight="1" x14ac:dyDescent="0.25">
      <c r="A498" s="83" t="s">
        <v>3165</v>
      </c>
      <c r="B498" s="83" t="s">
        <v>2543</v>
      </c>
      <c r="C498" s="83" t="s">
        <v>2544</v>
      </c>
      <c r="D498" s="83"/>
      <c r="E498" s="83" t="s">
        <v>2545</v>
      </c>
      <c r="F498" s="83"/>
      <c r="G498" s="84">
        <v>0.95691782000000003</v>
      </c>
      <c r="H498" s="85">
        <v>4.0797130000000001E-2</v>
      </c>
      <c r="I498" s="85">
        <v>-8.69376E-3</v>
      </c>
      <c r="J498" s="85">
        <v>4.2886999999999998E-4</v>
      </c>
      <c r="K498" s="83"/>
      <c r="L498" s="83"/>
      <c r="M498" s="83"/>
      <c r="N498" s="83"/>
      <c r="O498" s="83"/>
      <c r="P498" s="83"/>
      <c r="Q498" s="83"/>
      <c r="R498" s="83"/>
      <c r="S498" s="83"/>
      <c r="T498" s="83"/>
      <c r="U498" s="83"/>
      <c r="V498" s="83"/>
      <c r="W498" s="83" t="s">
        <v>2546</v>
      </c>
    </row>
    <row r="499" spans="1:23" ht="15.75" customHeight="1" x14ac:dyDescent="0.25">
      <c r="A499" s="86" t="s">
        <v>3166</v>
      </c>
      <c r="B499" s="81" t="s">
        <v>2669</v>
      </c>
      <c r="C499" s="81" t="s">
        <v>2544</v>
      </c>
      <c r="D499" s="81"/>
      <c r="E499" s="81"/>
      <c r="F499" s="81"/>
      <c r="G499" s="86">
        <v>2.3599999999999999E-2</v>
      </c>
      <c r="H499" s="86">
        <v>5.9999999999999995E-4</v>
      </c>
      <c r="I499" s="86">
        <v>0</v>
      </c>
      <c r="J499" s="87">
        <v>0</v>
      </c>
      <c r="K499" s="81"/>
      <c r="L499" s="81"/>
      <c r="M499" s="81"/>
      <c r="N499" s="81"/>
      <c r="O499" s="81"/>
      <c r="P499" s="81"/>
      <c r="Q499" s="86">
        <v>-35</v>
      </c>
      <c r="R499" s="86">
        <v>20</v>
      </c>
      <c r="S499" s="86"/>
      <c r="T499" s="86"/>
      <c r="U499" s="81"/>
      <c r="V499" s="81"/>
      <c r="W499" s="86" t="s">
        <v>2696</v>
      </c>
    </row>
    <row r="500" spans="1:23" ht="15.75" customHeight="1" x14ac:dyDescent="0.25">
      <c r="A500" s="86" t="s">
        <v>3167</v>
      </c>
      <c r="B500" s="81" t="s">
        <v>2669</v>
      </c>
      <c r="C500" s="81" t="s">
        <v>2544</v>
      </c>
      <c r="D500" s="81"/>
      <c r="E500" s="81"/>
      <c r="F500" s="81"/>
      <c r="G500" s="86">
        <v>2.0375999999999998E-2</v>
      </c>
      <c r="H500" s="86">
        <v>2.4378E-4</v>
      </c>
      <c r="I500" s="86">
        <v>1.1399999999999999E-5</v>
      </c>
      <c r="J500" s="87">
        <v>1.811E-7</v>
      </c>
      <c r="K500" s="81"/>
      <c r="L500" s="81"/>
      <c r="M500" s="81"/>
      <c r="N500" s="81"/>
      <c r="O500" s="81"/>
      <c r="P500" s="81"/>
      <c r="Q500" s="86">
        <v>-35</v>
      </c>
      <c r="R500" s="86">
        <v>20</v>
      </c>
      <c r="S500" s="86"/>
      <c r="T500" s="86"/>
      <c r="U500" s="81"/>
      <c r="V500" s="81"/>
      <c r="W500" s="86" t="s">
        <v>2696</v>
      </c>
    </row>
    <row r="501" spans="1:23" ht="15.75" customHeight="1" x14ac:dyDescent="0.25">
      <c r="A501" s="81" t="s">
        <v>3168</v>
      </c>
      <c r="B501" s="81" t="s">
        <v>2581</v>
      </c>
      <c r="C501" s="81" t="s">
        <v>2544</v>
      </c>
      <c r="D501" s="81" t="s">
        <v>2772</v>
      </c>
      <c r="E501" s="81" t="s">
        <v>2563</v>
      </c>
      <c r="F501" s="81"/>
      <c r="G501" s="91">
        <v>2.7827882000000002E-2</v>
      </c>
      <c r="H501" s="91">
        <v>2.6583195E-2</v>
      </c>
      <c r="I501" s="91">
        <v>-8.7068699999999999E-2</v>
      </c>
      <c r="J501" s="91">
        <v>1.03091975</v>
      </c>
      <c r="K501" s="81"/>
      <c r="L501" s="81"/>
      <c r="M501" s="81"/>
      <c r="N501" s="81"/>
      <c r="O501" s="81"/>
      <c r="P501" s="81"/>
      <c r="Q501" s="90">
        <v>0</v>
      </c>
      <c r="R501" s="90">
        <v>1</v>
      </c>
      <c r="S501" s="81"/>
      <c r="T501" s="81"/>
      <c r="U501" s="91">
        <v>0.1</v>
      </c>
      <c r="V501" s="81"/>
      <c r="W501" s="81" t="s">
        <v>3169</v>
      </c>
    </row>
    <row r="502" spans="1:23" ht="15.75" customHeight="1" x14ac:dyDescent="0.25">
      <c r="A502" s="83" t="s">
        <v>3170</v>
      </c>
      <c r="B502" s="83" t="s">
        <v>2662</v>
      </c>
      <c r="C502" s="83" t="s">
        <v>2555</v>
      </c>
      <c r="D502" s="83" t="s">
        <v>2550</v>
      </c>
      <c r="E502" s="83" t="s">
        <v>2663</v>
      </c>
      <c r="F502" s="83"/>
      <c r="G502" s="85">
        <v>-0.71799999999999997</v>
      </c>
      <c r="H502" s="85">
        <v>1.91</v>
      </c>
      <c r="I502" s="85">
        <v>-0.189</v>
      </c>
      <c r="J502" s="83"/>
      <c r="K502" s="83"/>
      <c r="L502" s="83"/>
      <c r="M502" s="83"/>
      <c r="N502" s="83"/>
      <c r="O502" s="83"/>
      <c r="P502" s="83"/>
      <c r="Q502" s="85">
        <v>0</v>
      </c>
      <c r="R502" s="85">
        <v>1.05</v>
      </c>
      <c r="S502" s="83"/>
      <c r="T502" s="83"/>
      <c r="U502" s="83"/>
      <c r="V502" s="83"/>
      <c r="W502" s="83" t="s">
        <v>2546</v>
      </c>
    </row>
    <row r="503" spans="1:23" ht="15.75" customHeight="1" x14ac:dyDescent="0.25">
      <c r="A503" s="83" t="s">
        <v>3171</v>
      </c>
      <c r="B503" s="83" t="s">
        <v>2662</v>
      </c>
      <c r="C503" s="83" t="s">
        <v>2549</v>
      </c>
      <c r="D503" s="83" t="s">
        <v>2550</v>
      </c>
      <c r="E503" s="83" t="s">
        <v>2665</v>
      </c>
      <c r="F503" s="83" t="s">
        <v>2759</v>
      </c>
      <c r="G503" s="85">
        <v>1.09657216</v>
      </c>
      <c r="H503" s="85">
        <v>1.908E-3</v>
      </c>
      <c r="I503" s="84">
        <v>3.6900000000000002E-4</v>
      </c>
      <c r="J503" s="85">
        <v>-5.6470319999999997E-3</v>
      </c>
      <c r="K503" s="84">
        <v>2.4600000000000002E-5</v>
      </c>
      <c r="L503" s="84">
        <v>-2.7700000000000001E-4</v>
      </c>
      <c r="M503" s="83"/>
      <c r="N503" s="83"/>
      <c r="O503" s="83"/>
      <c r="P503" s="83"/>
      <c r="Q503" s="85">
        <v>15.55556</v>
      </c>
      <c r="R503" s="85">
        <v>29.44444</v>
      </c>
      <c r="S503" s="85">
        <v>12.77778</v>
      </c>
      <c r="T503" s="85">
        <v>29.44444</v>
      </c>
      <c r="U503" s="83"/>
      <c r="V503" s="83"/>
      <c r="W503" s="83" t="s">
        <v>2546</v>
      </c>
    </row>
    <row r="504" spans="1:23" ht="15.75" customHeight="1" x14ac:dyDescent="0.25">
      <c r="A504" s="83" t="s">
        <v>3172</v>
      </c>
      <c r="B504" s="83" t="s">
        <v>2662</v>
      </c>
      <c r="C504" s="83" t="s">
        <v>2549</v>
      </c>
      <c r="D504" s="83" t="s">
        <v>2550</v>
      </c>
      <c r="E504" s="83" t="s">
        <v>2665</v>
      </c>
      <c r="F504" s="83" t="s">
        <v>2759</v>
      </c>
      <c r="G504" s="85">
        <v>-0.28204800000000002</v>
      </c>
      <c r="H504" s="85">
        <v>-2.2211999999999999E-2</v>
      </c>
      <c r="I504" s="85">
        <v>5.4431999999999996E-3</v>
      </c>
      <c r="J504" s="85">
        <v>2.9721600000000001E-2</v>
      </c>
      <c r="K504" s="84">
        <v>8.0400000000000003E-4</v>
      </c>
      <c r="L504" s="85">
        <v>-3.3371999999999998E-3</v>
      </c>
      <c r="M504" s="83"/>
      <c r="N504" s="83"/>
      <c r="O504" s="83"/>
      <c r="P504" s="83"/>
      <c r="Q504" s="85">
        <v>15.55556</v>
      </c>
      <c r="R504" s="85">
        <v>29.44444</v>
      </c>
      <c r="S504" s="85">
        <v>12.77778</v>
      </c>
      <c r="T504" s="85">
        <v>29.44444</v>
      </c>
      <c r="U504" s="83"/>
      <c r="V504" s="83"/>
      <c r="W504" s="83" t="s">
        <v>2546</v>
      </c>
    </row>
    <row r="505" spans="1:23" ht="15.75" customHeight="1" x14ac:dyDescent="0.25">
      <c r="A505" s="83" t="s">
        <v>3173</v>
      </c>
      <c r="B505" s="83" t="s">
        <v>2662</v>
      </c>
      <c r="C505" s="83" t="s">
        <v>2555</v>
      </c>
      <c r="D505" s="83" t="s">
        <v>2550</v>
      </c>
      <c r="E505" s="83" t="s">
        <v>2663</v>
      </c>
      <c r="F505" s="83"/>
      <c r="G505" s="85">
        <v>0.155</v>
      </c>
      <c r="H505" s="85">
        <v>1.01</v>
      </c>
      <c r="I505" s="85">
        <v>-0.16</v>
      </c>
      <c r="J505" s="83"/>
      <c r="K505" s="83"/>
      <c r="L505" s="83"/>
      <c r="M505" s="83"/>
      <c r="N505" s="83"/>
      <c r="O505" s="83"/>
      <c r="P505" s="83"/>
      <c r="Q505" s="85">
        <v>0</v>
      </c>
      <c r="R505" s="85">
        <v>1.05</v>
      </c>
      <c r="S505" s="83"/>
      <c r="T505" s="83"/>
      <c r="U505" s="83"/>
      <c r="V505" s="83"/>
      <c r="W505" s="83" t="s">
        <v>2546</v>
      </c>
    </row>
    <row r="506" spans="1:23" ht="15.75" customHeight="1" x14ac:dyDescent="0.25">
      <c r="A506" s="83" t="s">
        <v>3174</v>
      </c>
      <c r="B506" s="83" t="s">
        <v>2662</v>
      </c>
      <c r="C506" s="83" t="s">
        <v>2549</v>
      </c>
      <c r="D506" s="83" t="s">
        <v>2550</v>
      </c>
      <c r="E506" s="83" t="s">
        <v>2665</v>
      </c>
      <c r="F506" s="83" t="s">
        <v>2759</v>
      </c>
      <c r="G506" s="85">
        <v>-0.41515200000000002</v>
      </c>
      <c r="H506" s="85">
        <v>-4.0557599999999999E-2</v>
      </c>
      <c r="I506" s="85">
        <v>1.40616E-3</v>
      </c>
      <c r="J506" s="85">
        <v>8.6508000000000002E-2</v>
      </c>
      <c r="K506" s="84">
        <v>4.44E-4</v>
      </c>
      <c r="L506" s="85">
        <v>-1.8435599999999999E-3</v>
      </c>
      <c r="M506" s="83"/>
      <c r="N506" s="83"/>
      <c r="O506" s="83"/>
      <c r="P506" s="83"/>
      <c r="Q506" s="85">
        <v>12.77778</v>
      </c>
      <c r="R506" s="85">
        <v>29.44444</v>
      </c>
      <c r="S506" s="85">
        <v>12.77778</v>
      </c>
      <c r="T506" s="85">
        <v>29.44444</v>
      </c>
      <c r="U506" s="83"/>
      <c r="V506" s="83"/>
      <c r="W506" s="83" t="s">
        <v>2546</v>
      </c>
    </row>
    <row r="507" spans="1:23" ht="15.75" customHeight="1" x14ac:dyDescent="0.25">
      <c r="A507" s="83" t="s">
        <v>3175</v>
      </c>
      <c r="B507" s="83" t="s">
        <v>2543</v>
      </c>
      <c r="C507" s="83" t="s">
        <v>2544</v>
      </c>
      <c r="D507" s="83"/>
      <c r="E507" s="83" t="s">
        <v>3176</v>
      </c>
      <c r="F507" s="83"/>
      <c r="G507" s="85">
        <v>3.7624847899999998</v>
      </c>
      <c r="H507" s="85">
        <v>-0.15946805</v>
      </c>
      <c r="I507" s="85">
        <v>3.02191E-3</v>
      </c>
      <c r="J507" s="84">
        <v>-1.91E-5</v>
      </c>
      <c r="K507" s="83"/>
      <c r="L507" s="83"/>
      <c r="M507" s="83"/>
      <c r="N507" s="83"/>
      <c r="O507" s="83"/>
      <c r="P507" s="83"/>
      <c r="Q507" s="83"/>
      <c r="R507" s="83"/>
      <c r="S507" s="83"/>
      <c r="T507" s="83"/>
      <c r="U507" s="83"/>
      <c r="V507" s="83"/>
      <c r="W507" s="83" t="s">
        <v>2546</v>
      </c>
    </row>
    <row r="508" spans="1:23" ht="15.75" customHeight="1" x14ac:dyDescent="0.25">
      <c r="A508" s="86" t="s">
        <v>3177</v>
      </c>
      <c r="B508" s="81" t="s">
        <v>2562</v>
      </c>
      <c r="C508" s="81" t="s">
        <v>2555</v>
      </c>
      <c r="D508" s="86" t="s">
        <v>2571</v>
      </c>
      <c r="E508" s="86" t="s">
        <v>2563</v>
      </c>
      <c r="F508" s="81"/>
      <c r="G508" s="86">
        <v>1.1552</v>
      </c>
      <c r="H508" s="86">
        <v>-0.18079999999999999</v>
      </c>
      <c r="I508" s="86">
        <v>2.5600000000000001E-2</v>
      </c>
      <c r="J508" s="81"/>
      <c r="K508" s="81"/>
      <c r="L508" s="81"/>
      <c r="M508" s="81"/>
      <c r="N508" s="81"/>
      <c r="O508" s="81"/>
      <c r="P508" s="81"/>
      <c r="Q508" s="86">
        <v>0.5</v>
      </c>
      <c r="R508" s="86">
        <v>1.5</v>
      </c>
      <c r="S508" s="81"/>
      <c r="T508" s="81"/>
      <c r="U508" s="86"/>
      <c r="V508" s="86"/>
      <c r="W508" s="86" t="s">
        <v>3178</v>
      </c>
    </row>
    <row r="509" spans="1:23" ht="15.75" customHeight="1" x14ac:dyDescent="0.25">
      <c r="A509" s="83" t="s">
        <v>3179</v>
      </c>
      <c r="B509" s="83" t="s">
        <v>3003</v>
      </c>
      <c r="C509" s="83" t="s">
        <v>2674</v>
      </c>
      <c r="D509" s="83"/>
      <c r="E509" s="83" t="s">
        <v>2675</v>
      </c>
      <c r="F509" s="83"/>
      <c r="G509" s="85">
        <v>1</v>
      </c>
      <c r="H509" s="85">
        <v>0</v>
      </c>
      <c r="I509" s="83"/>
      <c r="J509" s="83"/>
      <c r="K509" s="83"/>
      <c r="L509" s="83"/>
      <c r="M509" s="83"/>
      <c r="N509" s="83"/>
      <c r="O509" s="83"/>
      <c r="P509" s="83"/>
      <c r="Q509" s="83"/>
      <c r="R509" s="83"/>
      <c r="S509" s="83"/>
      <c r="T509" s="83"/>
      <c r="U509" s="85">
        <v>0</v>
      </c>
      <c r="V509" s="85">
        <v>1</v>
      </c>
      <c r="W509" s="83" t="s">
        <v>2546</v>
      </c>
    </row>
    <row r="510" spans="1:23" ht="15.75" customHeight="1" x14ac:dyDescent="0.25">
      <c r="A510" s="83" t="s">
        <v>3180</v>
      </c>
      <c r="B510" s="83" t="s">
        <v>3005</v>
      </c>
      <c r="C510" s="83" t="s">
        <v>2549</v>
      </c>
      <c r="D510" s="83"/>
      <c r="E510" s="83" t="s">
        <v>2729</v>
      </c>
      <c r="F510" s="83" t="s">
        <v>2729</v>
      </c>
      <c r="G510" s="85">
        <v>8.5136319999999994</v>
      </c>
      <c r="H510" s="85">
        <v>-0.63007199999999997</v>
      </c>
      <c r="I510" s="85">
        <v>1.6588800000000001E-2</v>
      </c>
      <c r="J510" s="85">
        <v>-4.5014400000000003E-2</v>
      </c>
      <c r="K510" s="84">
        <v>1.0789199999999999E-3</v>
      </c>
      <c r="L510" s="85">
        <v>-1.8954E-3</v>
      </c>
      <c r="M510" s="83"/>
      <c r="N510" s="83"/>
      <c r="O510" s="83"/>
      <c r="P510" s="83"/>
      <c r="Q510" s="83"/>
      <c r="R510" s="83"/>
      <c r="S510" s="83"/>
      <c r="T510" s="83"/>
      <c r="U510" s="85">
        <v>0</v>
      </c>
      <c r="V510" s="85">
        <v>3.33</v>
      </c>
      <c r="W510" s="83" t="s">
        <v>2546</v>
      </c>
    </row>
    <row r="511" spans="1:23" ht="15.75" customHeight="1" x14ac:dyDescent="0.25">
      <c r="A511" s="83" t="s">
        <v>3181</v>
      </c>
      <c r="B511" s="83" t="s">
        <v>3182</v>
      </c>
      <c r="C511" s="83" t="s">
        <v>2544</v>
      </c>
      <c r="D511" s="83" t="s">
        <v>2571</v>
      </c>
      <c r="E511" s="83" t="s">
        <v>2556</v>
      </c>
      <c r="F511" s="83"/>
      <c r="G511" s="84">
        <v>6.9999999999999994E-5</v>
      </c>
      <c r="H511" s="85">
        <v>1.23</v>
      </c>
      <c r="I511" s="85">
        <v>-0.307</v>
      </c>
      <c r="J511" s="85">
        <v>7.5600000000000001E-2</v>
      </c>
      <c r="K511" s="83"/>
      <c r="L511" s="83"/>
      <c r="M511" s="83"/>
      <c r="N511" s="83"/>
      <c r="O511" s="83"/>
      <c r="P511" s="83"/>
      <c r="Q511" s="83"/>
      <c r="R511" s="83"/>
      <c r="S511" s="83"/>
      <c r="T511" s="83"/>
      <c r="U511" s="83"/>
      <c r="V511" s="83"/>
      <c r="W511" s="83" t="s">
        <v>2546</v>
      </c>
    </row>
    <row r="512" spans="1:23" ht="15.75" customHeight="1" x14ac:dyDescent="0.25">
      <c r="A512" s="83" t="s">
        <v>3183</v>
      </c>
      <c r="B512" s="83" t="s">
        <v>3184</v>
      </c>
      <c r="C512" s="83" t="s">
        <v>2544</v>
      </c>
      <c r="D512" s="83" t="s">
        <v>2571</v>
      </c>
      <c r="E512" s="83" t="s">
        <v>2556</v>
      </c>
      <c r="F512" s="83"/>
      <c r="G512" s="85">
        <v>1.2E-4</v>
      </c>
      <c r="H512" s="85">
        <v>1.2</v>
      </c>
      <c r="I512" s="85">
        <v>-0.26100000000000001</v>
      </c>
      <c r="J512" s="85">
        <v>5.96E-2</v>
      </c>
      <c r="K512" s="83"/>
      <c r="L512" s="83"/>
      <c r="M512" s="83"/>
      <c r="N512" s="83"/>
      <c r="O512" s="83"/>
      <c r="P512" s="83"/>
      <c r="Q512" s="83"/>
      <c r="R512" s="83"/>
      <c r="S512" s="83"/>
      <c r="T512" s="83"/>
      <c r="U512" s="83"/>
      <c r="V512" s="83"/>
      <c r="W512" s="83" t="s">
        <v>2546</v>
      </c>
    </row>
    <row r="513" spans="1:23" ht="15.75" customHeight="1" x14ac:dyDescent="0.25">
      <c r="A513" s="83" t="s">
        <v>3185</v>
      </c>
      <c r="B513" s="83" t="s">
        <v>3186</v>
      </c>
      <c r="C513" s="83" t="s">
        <v>2544</v>
      </c>
      <c r="D513" s="83" t="s">
        <v>2571</v>
      </c>
      <c r="E513" s="83" t="s">
        <v>2556</v>
      </c>
      <c r="F513" s="83"/>
      <c r="G513" s="84">
        <v>-6.9999999999999994E-5</v>
      </c>
      <c r="H513" s="85">
        <v>1.17</v>
      </c>
      <c r="I513" s="85">
        <v>-0.21299999999999999</v>
      </c>
      <c r="J513" s="85">
        <v>4.3799999999999999E-2</v>
      </c>
      <c r="K513" s="83"/>
      <c r="L513" s="83"/>
      <c r="M513" s="83"/>
      <c r="N513" s="83"/>
      <c r="O513" s="83"/>
      <c r="P513" s="83"/>
      <c r="Q513" s="83"/>
      <c r="R513" s="83"/>
      <c r="S513" s="83"/>
      <c r="T513" s="83"/>
      <c r="U513" s="83"/>
      <c r="V513" s="83"/>
      <c r="W513" s="83" t="s">
        <v>2546</v>
      </c>
    </row>
    <row r="514" spans="1:23" ht="15.75" customHeight="1" x14ac:dyDescent="0.25">
      <c r="A514" s="83" t="s">
        <v>2229</v>
      </c>
      <c r="B514" s="83" t="s">
        <v>3009</v>
      </c>
      <c r="C514" s="83" t="s">
        <v>2549</v>
      </c>
      <c r="D514" s="83"/>
      <c r="E514" s="83" t="s">
        <v>2729</v>
      </c>
      <c r="F514" s="83" t="s">
        <v>2729</v>
      </c>
      <c r="G514" s="85">
        <v>0.67915999999999999</v>
      </c>
      <c r="H514" s="85">
        <v>1.6938000000000002E-2</v>
      </c>
      <c r="I514" s="85">
        <v>6.9335999999999996E-4</v>
      </c>
      <c r="J514" s="85">
        <v>4.5576000000000002E-3</v>
      </c>
      <c r="K514" s="84">
        <v>-8.42E-5</v>
      </c>
      <c r="L514" s="85">
        <v>-4.7627999999999999E-4</v>
      </c>
      <c r="M514" s="83"/>
      <c r="N514" s="83"/>
      <c r="O514" s="83"/>
      <c r="P514" s="83"/>
      <c r="Q514" s="85">
        <v>7.2222200000000001</v>
      </c>
      <c r="R514" s="85">
        <v>29.44444</v>
      </c>
      <c r="S514" s="85">
        <v>-23.332999999999998</v>
      </c>
      <c r="T514" s="85">
        <v>46.111109999999996</v>
      </c>
      <c r="U514" s="83"/>
      <c r="V514" s="83"/>
      <c r="W514" s="83" t="s">
        <v>2546</v>
      </c>
    </row>
    <row r="515" spans="1:23" ht="15.75" customHeight="1" x14ac:dyDescent="0.25">
      <c r="A515" s="83" t="s">
        <v>3187</v>
      </c>
      <c r="B515" s="83" t="s">
        <v>3188</v>
      </c>
      <c r="C515" s="83" t="s">
        <v>2555</v>
      </c>
      <c r="D515" s="83"/>
      <c r="E515" s="83" t="s">
        <v>2556</v>
      </c>
      <c r="F515" s="83"/>
      <c r="G515" s="85">
        <v>0.80500000000000005</v>
      </c>
      <c r="H515" s="85">
        <v>0.23300000000000001</v>
      </c>
      <c r="I515" s="85">
        <v>-3.7999999999999999E-2</v>
      </c>
      <c r="J515" s="83"/>
      <c r="K515" s="83"/>
      <c r="L515" s="83"/>
      <c r="M515" s="83"/>
      <c r="N515" s="83"/>
      <c r="O515" s="83"/>
      <c r="P515" s="83"/>
      <c r="Q515" s="83"/>
      <c r="R515" s="83"/>
      <c r="S515" s="83"/>
      <c r="T515" s="83"/>
      <c r="U515" s="83"/>
      <c r="V515" s="83"/>
      <c r="W515" s="83" t="s">
        <v>2546</v>
      </c>
    </row>
    <row r="516" spans="1:23" ht="15.75" customHeight="1" x14ac:dyDescent="0.25">
      <c r="A516" s="83" t="s">
        <v>3189</v>
      </c>
      <c r="B516" s="83" t="s">
        <v>3190</v>
      </c>
      <c r="C516" s="83" t="s">
        <v>2555</v>
      </c>
      <c r="D516" s="83"/>
      <c r="E516" s="83" t="s">
        <v>2556</v>
      </c>
      <c r="F516" s="83"/>
      <c r="G516" s="85">
        <v>0.82699999999999996</v>
      </c>
      <c r="H516" s="85">
        <v>0.20300000000000001</v>
      </c>
      <c r="I516" s="85">
        <v>-0.03</v>
      </c>
      <c r="J516" s="83"/>
      <c r="K516" s="83"/>
      <c r="L516" s="83"/>
      <c r="M516" s="83"/>
      <c r="N516" s="83"/>
      <c r="O516" s="83"/>
      <c r="P516" s="83"/>
      <c r="Q516" s="83"/>
      <c r="R516" s="83"/>
      <c r="S516" s="83"/>
      <c r="T516" s="83"/>
      <c r="U516" s="83"/>
      <c r="V516" s="83"/>
      <c r="W516" s="83" t="s">
        <v>2546</v>
      </c>
    </row>
    <row r="517" spans="1:23" ht="15.75" customHeight="1" x14ac:dyDescent="0.25">
      <c r="A517" s="83" t="s">
        <v>3191</v>
      </c>
      <c r="B517" s="83" t="s">
        <v>3192</v>
      </c>
      <c r="C517" s="83" t="s">
        <v>2555</v>
      </c>
      <c r="D517" s="83"/>
      <c r="E517" s="83" t="s">
        <v>2556</v>
      </c>
      <c r="F517" s="83"/>
      <c r="G517" s="85">
        <v>0.85199999999999998</v>
      </c>
      <c r="H517" s="85">
        <v>0.17</v>
      </c>
      <c r="I517" s="85">
        <v>-2.1899999999999999E-2</v>
      </c>
      <c r="J517" s="83"/>
      <c r="K517" s="83"/>
      <c r="L517" s="83"/>
      <c r="M517" s="83"/>
      <c r="N517" s="83"/>
      <c r="O517" s="83"/>
      <c r="P517" s="83"/>
      <c r="Q517" s="83"/>
      <c r="R517" s="83"/>
      <c r="S517" s="83"/>
      <c r="T517" s="83"/>
      <c r="U517" s="83"/>
      <c r="V517" s="83"/>
      <c r="W517" s="83" t="s">
        <v>2546</v>
      </c>
    </row>
    <row r="518" spans="1:23" ht="15.75" customHeight="1" x14ac:dyDescent="0.25">
      <c r="A518" s="83" t="s">
        <v>3193</v>
      </c>
      <c r="B518" s="83" t="s">
        <v>3013</v>
      </c>
      <c r="C518" s="83" t="s">
        <v>2549</v>
      </c>
      <c r="D518" s="83"/>
      <c r="E518" s="83" t="s">
        <v>2729</v>
      </c>
      <c r="F518" s="83" t="s">
        <v>2729</v>
      </c>
      <c r="G518" s="85">
        <v>2.7311616000000001</v>
      </c>
      <c r="H518" s="85">
        <v>-0.10297296</v>
      </c>
      <c r="I518" s="85">
        <v>9.3636000000000001E-4</v>
      </c>
      <c r="J518" s="85">
        <v>4.7786399999999998E-3</v>
      </c>
      <c r="K518" s="84">
        <v>-9.0699999999999996E-5</v>
      </c>
      <c r="L518" s="85">
        <v>-2.0282399999999999E-4</v>
      </c>
      <c r="M518" s="83"/>
      <c r="N518" s="83"/>
      <c r="O518" s="83"/>
      <c r="P518" s="83"/>
      <c r="Q518" s="83"/>
      <c r="R518" s="83"/>
      <c r="S518" s="83"/>
      <c r="T518" s="83"/>
      <c r="U518" s="83"/>
      <c r="V518" s="83"/>
      <c r="W518" s="83" t="s">
        <v>2546</v>
      </c>
    </row>
    <row r="519" spans="1:23" ht="15.75" customHeight="1" x14ac:dyDescent="0.25">
      <c r="A519" s="83" t="s">
        <v>2230</v>
      </c>
      <c r="B519" s="83" t="s">
        <v>3015</v>
      </c>
      <c r="C519" s="83" t="s">
        <v>2549</v>
      </c>
      <c r="D519" s="83" t="s">
        <v>2571</v>
      </c>
      <c r="E519" s="83" t="s">
        <v>2729</v>
      </c>
      <c r="F519" s="83" t="s">
        <v>2729</v>
      </c>
      <c r="G519" s="85">
        <v>0.73904639999999999</v>
      </c>
      <c r="H519" s="85">
        <v>-7.7896800000000002E-3</v>
      </c>
      <c r="I519" s="85">
        <v>1.2830400000000001E-4</v>
      </c>
      <c r="J519" s="85">
        <v>-2.7E-4</v>
      </c>
      <c r="K519" s="85">
        <v>6.6419999999999999E-4</v>
      </c>
      <c r="L519" s="85">
        <v>-6.4800000000000003E-4</v>
      </c>
      <c r="M519" s="83"/>
      <c r="N519" s="83"/>
      <c r="O519" s="83"/>
      <c r="P519" s="83"/>
      <c r="Q519" s="85">
        <v>7.2222200000000001</v>
      </c>
      <c r="R519" s="85">
        <v>29.44444</v>
      </c>
      <c r="S519" s="85">
        <v>-23.332999999999998</v>
      </c>
      <c r="T519" s="85">
        <v>46.111109999999996</v>
      </c>
      <c r="U519" s="83"/>
      <c r="V519" s="83"/>
      <c r="W519" s="83" t="s">
        <v>2546</v>
      </c>
    </row>
    <row r="520" spans="1:23" ht="15.75" customHeight="1" x14ac:dyDescent="0.25">
      <c r="A520" s="83" t="s">
        <v>3194</v>
      </c>
      <c r="B520" s="83" t="s">
        <v>3017</v>
      </c>
      <c r="C520" s="83" t="s">
        <v>2549</v>
      </c>
      <c r="D520" s="83"/>
      <c r="E520" s="83" t="s">
        <v>2729</v>
      </c>
      <c r="F520" s="83" t="s">
        <v>2729</v>
      </c>
      <c r="G520" s="85">
        <v>0</v>
      </c>
      <c r="H520" s="85">
        <v>0</v>
      </c>
      <c r="I520" s="85">
        <v>0</v>
      </c>
      <c r="J520" s="85">
        <v>0</v>
      </c>
      <c r="K520" s="85">
        <v>0</v>
      </c>
      <c r="L520" s="85">
        <v>0</v>
      </c>
      <c r="M520" s="83"/>
      <c r="N520" s="83"/>
      <c r="O520" s="83"/>
      <c r="P520" s="83"/>
      <c r="Q520" s="85">
        <v>7.2222200000000001</v>
      </c>
      <c r="R520" s="85">
        <v>29.44444</v>
      </c>
      <c r="S520" s="85">
        <v>-23.332999999999998</v>
      </c>
      <c r="T520" s="85">
        <v>46.111109999999996</v>
      </c>
      <c r="U520" s="83"/>
      <c r="V520" s="83"/>
      <c r="W520" s="83" t="s">
        <v>2546</v>
      </c>
    </row>
    <row r="521" spans="1:23" ht="15.75" customHeight="1" x14ac:dyDescent="0.25">
      <c r="A521" s="83" t="s">
        <v>3195</v>
      </c>
      <c r="B521" s="83" t="s">
        <v>3019</v>
      </c>
      <c r="C521" s="83" t="s">
        <v>2549</v>
      </c>
      <c r="D521" s="83"/>
      <c r="E521" s="83" t="s">
        <v>2729</v>
      </c>
      <c r="F521" s="83" t="s">
        <v>2729</v>
      </c>
      <c r="G521" s="85">
        <v>0</v>
      </c>
      <c r="H521" s="85">
        <v>0</v>
      </c>
      <c r="I521" s="85">
        <v>0</v>
      </c>
      <c r="J521" s="85">
        <v>0</v>
      </c>
      <c r="K521" s="85">
        <v>0</v>
      </c>
      <c r="L521" s="85">
        <v>0</v>
      </c>
      <c r="M521" s="83"/>
      <c r="N521" s="83"/>
      <c r="O521" s="83"/>
      <c r="P521" s="83"/>
      <c r="Q521" s="85">
        <v>7.2222200000000001</v>
      </c>
      <c r="R521" s="85">
        <v>29.44444</v>
      </c>
      <c r="S521" s="85">
        <v>-23.332999999999998</v>
      </c>
      <c r="T521" s="85">
        <v>46.111109999999996</v>
      </c>
      <c r="U521" s="83"/>
      <c r="V521" s="83"/>
      <c r="W521" s="83" t="s">
        <v>2546</v>
      </c>
    </row>
    <row r="522" spans="1:23" ht="15.75" customHeight="1" x14ac:dyDescent="0.25">
      <c r="A522" s="83" t="s">
        <v>3196</v>
      </c>
      <c r="B522" s="83" t="s">
        <v>3003</v>
      </c>
      <c r="C522" s="83" t="s">
        <v>2674</v>
      </c>
      <c r="D522" s="83"/>
      <c r="E522" s="83" t="s">
        <v>2675</v>
      </c>
      <c r="F522" s="83"/>
      <c r="G522" s="85">
        <v>1</v>
      </c>
      <c r="H522" s="85">
        <v>0</v>
      </c>
      <c r="I522" s="88"/>
      <c r="J522" s="83"/>
      <c r="K522" s="88"/>
      <c r="L522" s="88"/>
      <c r="M522" s="83"/>
      <c r="N522" s="83"/>
      <c r="O522" s="83"/>
      <c r="P522" s="83"/>
      <c r="Q522" s="83"/>
      <c r="R522" s="83"/>
      <c r="S522" s="83"/>
      <c r="T522" s="83"/>
      <c r="U522" s="85">
        <v>0</v>
      </c>
      <c r="V522" s="85">
        <v>1</v>
      </c>
      <c r="W522" s="83" t="s">
        <v>2546</v>
      </c>
    </row>
    <row r="523" spans="1:23" ht="15.75" customHeight="1" x14ac:dyDescent="0.25">
      <c r="A523" s="83" t="s">
        <v>3197</v>
      </c>
      <c r="B523" s="83" t="s">
        <v>3005</v>
      </c>
      <c r="C523" s="83" t="s">
        <v>2549</v>
      </c>
      <c r="D523" s="83"/>
      <c r="E523" s="83" t="s">
        <v>2729</v>
      </c>
      <c r="F523" s="83" t="s">
        <v>2729</v>
      </c>
      <c r="G523" s="85">
        <v>16.900064</v>
      </c>
      <c r="H523" s="85">
        <v>-1.747584</v>
      </c>
      <c r="I523" s="84">
        <v>5.0543999999999999E-2</v>
      </c>
      <c r="J523" s="85">
        <v>0.1428912</v>
      </c>
      <c r="K523" s="84">
        <v>4.8924000000000005E-4</v>
      </c>
      <c r="L523" s="84">
        <v>-9.0396000000000001E-3</v>
      </c>
      <c r="M523" s="83"/>
      <c r="N523" s="83"/>
      <c r="O523" s="83"/>
      <c r="P523" s="83"/>
      <c r="Q523" s="83"/>
      <c r="R523" s="83"/>
      <c r="S523" s="83"/>
      <c r="T523" s="83"/>
      <c r="U523" s="85">
        <v>0</v>
      </c>
      <c r="V523" s="85">
        <v>3.76</v>
      </c>
      <c r="W523" s="83" t="s">
        <v>2546</v>
      </c>
    </row>
    <row r="524" spans="1:23" ht="15.75" customHeight="1" x14ac:dyDescent="0.25">
      <c r="A524" s="83" t="s">
        <v>3198</v>
      </c>
      <c r="B524" s="83" t="s">
        <v>3182</v>
      </c>
      <c r="C524" s="83" t="s">
        <v>2544</v>
      </c>
      <c r="D524" s="83" t="s">
        <v>2571</v>
      </c>
      <c r="E524" s="83" t="s">
        <v>2556</v>
      </c>
      <c r="F524" s="83"/>
      <c r="G524" s="85">
        <v>0</v>
      </c>
      <c r="H524" s="85">
        <v>1.18</v>
      </c>
      <c r="I524" s="85">
        <v>-0.223</v>
      </c>
      <c r="J524" s="85">
        <v>4.6800000000000001E-2</v>
      </c>
      <c r="K524" s="83"/>
      <c r="L524" s="83"/>
      <c r="M524" s="83"/>
      <c r="N524" s="83"/>
      <c r="O524" s="83"/>
      <c r="P524" s="83"/>
      <c r="Q524" s="83"/>
      <c r="R524" s="83"/>
      <c r="S524" s="83"/>
      <c r="T524" s="83"/>
      <c r="U524" s="83"/>
      <c r="V524" s="83"/>
      <c r="W524" s="83" t="s">
        <v>2546</v>
      </c>
    </row>
    <row r="525" spans="1:23" ht="15.75" customHeight="1" x14ac:dyDescent="0.25">
      <c r="A525" s="83" t="s">
        <v>3199</v>
      </c>
      <c r="B525" s="83" t="s">
        <v>3184</v>
      </c>
      <c r="C525" s="83" t="s">
        <v>2544</v>
      </c>
      <c r="D525" s="83" t="s">
        <v>2571</v>
      </c>
      <c r="E525" s="83" t="s">
        <v>2556</v>
      </c>
      <c r="F525" s="83"/>
      <c r="G525" s="84">
        <v>8.0000000000000007E-5</v>
      </c>
      <c r="H525" s="85">
        <v>1.1499999999999999</v>
      </c>
      <c r="I525" s="84">
        <v>-0.183</v>
      </c>
      <c r="J525" s="85">
        <v>3.4299999999999997E-2</v>
      </c>
      <c r="K525" s="88"/>
      <c r="L525" s="88"/>
      <c r="M525" s="83"/>
      <c r="N525" s="83"/>
      <c r="O525" s="83"/>
      <c r="P525" s="83"/>
      <c r="Q525" s="83"/>
      <c r="R525" s="83"/>
      <c r="S525" s="83"/>
      <c r="T525" s="83"/>
      <c r="U525" s="83"/>
      <c r="V525" s="83"/>
      <c r="W525" s="83" t="s">
        <v>2546</v>
      </c>
    </row>
    <row r="526" spans="1:23" ht="15.75" customHeight="1" x14ac:dyDescent="0.25">
      <c r="A526" s="83" t="s">
        <v>3200</v>
      </c>
      <c r="B526" s="83" t="s">
        <v>3186</v>
      </c>
      <c r="C526" s="83" t="s">
        <v>2544</v>
      </c>
      <c r="D526" s="83" t="s">
        <v>2571</v>
      </c>
      <c r="E526" s="83" t="s">
        <v>2556</v>
      </c>
      <c r="F526" s="83"/>
      <c r="G526" s="85">
        <v>-1E-4</v>
      </c>
      <c r="H526" s="85">
        <v>1.1200000000000001</v>
      </c>
      <c r="I526" s="84">
        <v>-0.14000000000000001</v>
      </c>
      <c r="J526" s="85">
        <v>2.2499999999999999E-2</v>
      </c>
      <c r="K526" s="88"/>
      <c r="L526" s="88"/>
      <c r="M526" s="83"/>
      <c r="N526" s="83"/>
      <c r="O526" s="83"/>
      <c r="P526" s="83"/>
      <c r="Q526" s="83"/>
      <c r="R526" s="83"/>
      <c r="S526" s="83"/>
      <c r="T526" s="83"/>
      <c r="U526" s="83"/>
      <c r="V526" s="83"/>
      <c r="W526" s="83" t="s">
        <v>2546</v>
      </c>
    </row>
    <row r="527" spans="1:23" ht="15.75" customHeight="1" x14ac:dyDescent="0.25">
      <c r="A527" s="83" t="s">
        <v>3201</v>
      </c>
      <c r="B527" s="83" t="s">
        <v>3009</v>
      </c>
      <c r="C527" s="83" t="s">
        <v>2549</v>
      </c>
      <c r="D527" s="83"/>
      <c r="E527" s="83" t="s">
        <v>2729</v>
      </c>
      <c r="F527" s="83" t="s">
        <v>2729</v>
      </c>
      <c r="G527" s="85">
        <v>1.2403135999999999</v>
      </c>
      <c r="H527" s="85">
        <v>-3.4675200000000003E-2</v>
      </c>
      <c r="I527" s="85">
        <v>1.8759600000000001E-3</v>
      </c>
      <c r="J527" s="85">
        <v>1.0684799999999999E-3</v>
      </c>
      <c r="K527" s="84">
        <v>-5.7000000000000003E-5</v>
      </c>
      <c r="L527" s="85">
        <v>-3.5639999999999999E-4</v>
      </c>
      <c r="M527" s="83"/>
      <c r="N527" s="83"/>
      <c r="O527" s="83"/>
      <c r="P527" s="83"/>
      <c r="Q527" s="85">
        <v>7.2222200000000001</v>
      </c>
      <c r="R527" s="85">
        <v>29.44444</v>
      </c>
      <c r="S527" s="85">
        <v>-23.332999999999998</v>
      </c>
      <c r="T527" s="85">
        <v>46.111109999999996</v>
      </c>
      <c r="U527" s="83"/>
      <c r="V527" s="83"/>
      <c r="W527" s="83" t="s">
        <v>2546</v>
      </c>
    </row>
    <row r="528" spans="1:23" ht="15.75" customHeight="1" x14ac:dyDescent="0.25">
      <c r="A528" s="83" t="s">
        <v>3202</v>
      </c>
      <c r="B528" s="83" t="s">
        <v>3188</v>
      </c>
      <c r="C528" s="83" t="s">
        <v>2555</v>
      </c>
      <c r="D528" s="83"/>
      <c r="E528" s="83" t="s">
        <v>2556</v>
      </c>
      <c r="F528" s="83"/>
      <c r="G528" s="85">
        <v>0.84699999999999998</v>
      </c>
      <c r="H528" s="85">
        <v>0.17699999999999999</v>
      </c>
      <c r="I528" s="85">
        <v>-2.35E-2</v>
      </c>
      <c r="J528" s="83"/>
      <c r="K528" s="88"/>
      <c r="L528" s="83"/>
      <c r="M528" s="83"/>
      <c r="N528" s="83"/>
      <c r="O528" s="83"/>
      <c r="P528" s="83"/>
      <c r="Q528" s="83"/>
      <c r="R528" s="83"/>
      <c r="S528" s="83"/>
      <c r="T528" s="83"/>
      <c r="U528" s="83"/>
      <c r="V528" s="83"/>
      <c r="W528" s="83" t="s">
        <v>2546</v>
      </c>
    </row>
    <row r="529" spans="1:23" ht="15.75" customHeight="1" x14ac:dyDescent="0.25">
      <c r="A529" s="83" t="s">
        <v>3203</v>
      </c>
      <c r="B529" s="83" t="s">
        <v>3190</v>
      </c>
      <c r="C529" s="83" t="s">
        <v>2555</v>
      </c>
      <c r="D529" s="83"/>
      <c r="E529" s="83" t="s">
        <v>2556</v>
      </c>
      <c r="F529" s="83"/>
      <c r="G529" s="85">
        <v>0.86899999999999999</v>
      </c>
      <c r="H529" s="85">
        <v>0.14899999999999999</v>
      </c>
      <c r="I529" s="85">
        <v>-1.72E-2</v>
      </c>
      <c r="J529" s="83"/>
      <c r="K529" s="83"/>
      <c r="L529" s="83"/>
      <c r="M529" s="83"/>
      <c r="N529" s="83"/>
      <c r="O529" s="83"/>
      <c r="P529" s="83"/>
      <c r="Q529" s="83"/>
      <c r="R529" s="83"/>
      <c r="S529" s="83"/>
      <c r="T529" s="83"/>
      <c r="U529" s="83"/>
      <c r="V529" s="83"/>
      <c r="W529" s="83" t="s">
        <v>2546</v>
      </c>
    </row>
    <row r="530" spans="1:23" ht="15.75" customHeight="1" x14ac:dyDescent="0.25">
      <c r="A530" s="83" t="s">
        <v>3204</v>
      </c>
      <c r="B530" s="83" t="s">
        <v>3192</v>
      </c>
      <c r="C530" s="83" t="s">
        <v>2555</v>
      </c>
      <c r="D530" s="83"/>
      <c r="E530" s="83" t="s">
        <v>2556</v>
      </c>
      <c r="F530" s="83"/>
      <c r="G530" s="85">
        <v>0.89300000000000002</v>
      </c>
      <c r="H530" s="85">
        <v>0.11799999999999999</v>
      </c>
      <c r="I530" s="84">
        <v>-1.12E-2</v>
      </c>
      <c r="J530" s="83"/>
      <c r="K530" s="88"/>
      <c r="L530" s="88"/>
      <c r="M530" s="83"/>
      <c r="N530" s="83"/>
      <c r="O530" s="83"/>
      <c r="P530" s="83"/>
      <c r="Q530" s="83"/>
      <c r="R530" s="83"/>
      <c r="S530" s="83"/>
      <c r="T530" s="83"/>
      <c r="U530" s="83"/>
      <c r="V530" s="83"/>
      <c r="W530" s="83" t="s">
        <v>2546</v>
      </c>
    </row>
    <row r="531" spans="1:23" ht="15.75" customHeight="1" x14ac:dyDescent="0.25">
      <c r="A531" s="83" t="s">
        <v>3205</v>
      </c>
      <c r="B531" s="83" t="s">
        <v>3013</v>
      </c>
      <c r="C531" s="83" t="s">
        <v>2549</v>
      </c>
      <c r="D531" s="83"/>
      <c r="E531" s="83" t="s">
        <v>2729</v>
      </c>
      <c r="F531" s="83" t="s">
        <v>2729</v>
      </c>
      <c r="G531" s="85">
        <v>1.8260768000000001</v>
      </c>
      <c r="H531" s="85">
        <v>1.9994399999999999E-2</v>
      </c>
      <c r="I531" s="84">
        <v>-2.84148E-3</v>
      </c>
      <c r="J531" s="85">
        <v>-1.422576E-2</v>
      </c>
      <c r="K531" s="84">
        <v>-5.77E-5</v>
      </c>
      <c r="L531" s="84">
        <v>6.4152000000000002E-4</v>
      </c>
      <c r="M531" s="83"/>
      <c r="N531" s="83"/>
      <c r="O531" s="83"/>
      <c r="P531" s="83"/>
      <c r="Q531" s="83"/>
      <c r="R531" s="83"/>
      <c r="S531" s="83"/>
      <c r="T531" s="83"/>
      <c r="U531" s="83"/>
      <c r="V531" s="83"/>
      <c r="W531" s="83" t="s">
        <v>2546</v>
      </c>
    </row>
    <row r="532" spans="1:23" ht="15.75" customHeight="1" x14ac:dyDescent="0.25">
      <c r="A532" s="83" t="s">
        <v>3206</v>
      </c>
      <c r="B532" s="83" t="s">
        <v>3015</v>
      </c>
      <c r="C532" s="83" t="s">
        <v>2549</v>
      </c>
      <c r="D532" s="83" t="s">
        <v>2571</v>
      </c>
      <c r="E532" s="83" t="s">
        <v>2729</v>
      </c>
      <c r="F532" s="83" t="s">
        <v>2729</v>
      </c>
      <c r="G532" s="85">
        <v>9.3775999999999998E-2</v>
      </c>
      <c r="H532" s="85">
        <v>6.7478399999999994E-2</v>
      </c>
      <c r="I532" s="85">
        <v>-1.92132E-3</v>
      </c>
      <c r="J532" s="85">
        <v>-3.1175999999999999E-3</v>
      </c>
      <c r="K532" s="85">
        <v>6.7068E-4</v>
      </c>
      <c r="L532" s="85">
        <v>-5.8319999999999997E-4</v>
      </c>
      <c r="M532" s="83"/>
      <c r="N532" s="83"/>
      <c r="O532" s="83"/>
      <c r="P532" s="83"/>
      <c r="Q532" s="85">
        <v>7.2222200000000001</v>
      </c>
      <c r="R532" s="85">
        <v>29.44444</v>
      </c>
      <c r="S532" s="85">
        <v>-23.332999999999998</v>
      </c>
      <c r="T532" s="85">
        <v>46.111109999999996</v>
      </c>
      <c r="U532" s="83"/>
      <c r="V532" s="83"/>
      <c r="W532" s="83" t="s">
        <v>2546</v>
      </c>
    </row>
    <row r="533" spans="1:23" ht="15.75" customHeight="1" x14ac:dyDescent="0.25">
      <c r="A533" s="83" t="s">
        <v>3207</v>
      </c>
      <c r="B533" s="83" t="s">
        <v>3017</v>
      </c>
      <c r="C533" s="83" t="s">
        <v>2549</v>
      </c>
      <c r="D533" s="83"/>
      <c r="E533" s="83" t="s">
        <v>2729</v>
      </c>
      <c r="F533" s="83" t="s">
        <v>2729</v>
      </c>
      <c r="G533" s="85">
        <v>0</v>
      </c>
      <c r="H533" s="85">
        <v>0</v>
      </c>
      <c r="I533" s="85">
        <v>0</v>
      </c>
      <c r="J533" s="85">
        <v>0</v>
      </c>
      <c r="K533" s="85">
        <v>0</v>
      </c>
      <c r="L533" s="85">
        <v>0</v>
      </c>
      <c r="M533" s="83"/>
      <c r="N533" s="83"/>
      <c r="O533" s="83"/>
      <c r="P533" s="83"/>
      <c r="Q533" s="85">
        <v>7.2222200000000001</v>
      </c>
      <c r="R533" s="85">
        <v>29.44444</v>
      </c>
      <c r="S533" s="85">
        <v>-23.332999999999998</v>
      </c>
      <c r="T533" s="85">
        <v>46.111109999999996</v>
      </c>
      <c r="U533" s="83"/>
      <c r="V533" s="83"/>
      <c r="W533" s="83" t="s">
        <v>2546</v>
      </c>
    </row>
    <row r="534" spans="1:23" ht="15.75" customHeight="1" x14ac:dyDescent="0.25">
      <c r="A534" s="83" t="s">
        <v>3208</v>
      </c>
      <c r="B534" s="83" t="s">
        <v>3019</v>
      </c>
      <c r="C534" s="83" t="s">
        <v>2549</v>
      </c>
      <c r="D534" s="83"/>
      <c r="E534" s="83" t="s">
        <v>2729</v>
      </c>
      <c r="F534" s="83" t="s">
        <v>2729</v>
      </c>
      <c r="G534" s="85">
        <v>0</v>
      </c>
      <c r="H534" s="85">
        <v>0</v>
      </c>
      <c r="I534" s="85">
        <v>0</v>
      </c>
      <c r="J534" s="85">
        <v>0</v>
      </c>
      <c r="K534" s="85">
        <v>0</v>
      </c>
      <c r="L534" s="85">
        <v>0</v>
      </c>
      <c r="M534" s="83"/>
      <c r="N534" s="83"/>
      <c r="O534" s="83"/>
      <c r="P534" s="83"/>
      <c r="Q534" s="85">
        <v>7.2222200000000001</v>
      </c>
      <c r="R534" s="85">
        <v>29.44444</v>
      </c>
      <c r="S534" s="85">
        <v>-23.332999999999998</v>
      </c>
      <c r="T534" s="85">
        <v>46.111109999999996</v>
      </c>
      <c r="U534" s="83"/>
      <c r="V534" s="83"/>
      <c r="W534" s="83" t="s">
        <v>2546</v>
      </c>
    </row>
    <row r="535" spans="1:23" ht="15.75" customHeight="1" x14ac:dyDescent="0.25">
      <c r="A535" s="83" t="s">
        <v>3209</v>
      </c>
      <c r="B535" s="83" t="s">
        <v>3003</v>
      </c>
      <c r="C535" s="83" t="s">
        <v>2674</v>
      </c>
      <c r="D535" s="83"/>
      <c r="E535" s="83" t="s">
        <v>2675</v>
      </c>
      <c r="F535" s="83"/>
      <c r="G535" s="85">
        <v>1</v>
      </c>
      <c r="H535" s="85">
        <v>0</v>
      </c>
      <c r="I535" s="88"/>
      <c r="J535" s="83"/>
      <c r="K535" s="88"/>
      <c r="L535" s="83"/>
      <c r="M535" s="83"/>
      <c r="N535" s="83"/>
      <c r="O535" s="83"/>
      <c r="P535" s="83"/>
      <c r="Q535" s="83"/>
      <c r="R535" s="83"/>
      <c r="S535" s="83"/>
      <c r="T535" s="83"/>
      <c r="U535" s="85">
        <v>0</v>
      </c>
      <c r="V535" s="85">
        <v>1</v>
      </c>
      <c r="W535" s="83" t="s">
        <v>2546</v>
      </c>
    </row>
    <row r="536" spans="1:23" ht="15.75" customHeight="1" x14ac:dyDescent="0.25">
      <c r="A536" s="83" t="s">
        <v>3210</v>
      </c>
      <c r="B536" s="83" t="s">
        <v>3005</v>
      </c>
      <c r="C536" s="83" t="s">
        <v>2549</v>
      </c>
      <c r="D536" s="83"/>
      <c r="E536" s="83" t="s">
        <v>2729</v>
      </c>
      <c r="F536" s="83" t="s">
        <v>2729</v>
      </c>
      <c r="G536" s="85">
        <v>22.932224000000001</v>
      </c>
      <c r="H536" s="85">
        <v>-2.2916159999999999</v>
      </c>
      <c r="I536" s="84">
        <v>6.3504000000000005E-2</v>
      </c>
      <c r="J536" s="85">
        <v>8.0071199999999995E-2</v>
      </c>
      <c r="K536" s="84">
        <v>7.6464000000000002E-4</v>
      </c>
      <c r="L536" s="84">
        <v>-6.8364000000000003E-3</v>
      </c>
      <c r="M536" s="83"/>
      <c r="N536" s="83"/>
      <c r="O536" s="83"/>
      <c r="P536" s="83"/>
      <c r="Q536" s="83"/>
      <c r="R536" s="83"/>
      <c r="S536" s="83"/>
      <c r="T536" s="83"/>
      <c r="U536" s="85">
        <v>0</v>
      </c>
      <c r="V536" s="85">
        <v>3.3</v>
      </c>
      <c r="W536" s="83" t="s">
        <v>2546</v>
      </c>
    </row>
    <row r="537" spans="1:23" ht="15.75" customHeight="1" x14ac:dyDescent="0.25">
      <c r="A537" s="83" t="s">
        <v>3211</v>
      </c>
      <c r="B537" s="83" t="s">
        <v>3182</v>
      </c>
      <c r="C537" s="83" t="s">
        <v>2544</v>
      </c>
      <c r="D537" s="83" t="s">
        <v>2571</v>
      </c>
      <c r="E537" s="83" t="s">
        <v>2556</v>
      </c>
      <c r="F537" s="83"/>
      <c r="G537" s="85">
        <v>0</v>
      </c>
      <c r="H537" s="85">
        <v>1.18</v>
      </c>
      <c r="I537" s="85">
        <v>-0.223</v>
      </c>
      <c r="J537" s="85">
        <v>4.6800000000000001E-2</v>
      </c>
      <c r="K537" s="83"/>
      <c r="L537" s="83"/>
      <c r="M537" s="83"/>
      <c r="N537" s="83"/>
      <c r="O537" s="83"/>
      <c r="P537" s="83"/>
      <c r="Q537" s="83"/>
      <c r="R537" s="83"/>
      <c r="S537" s="83"/>
      <c r="T537" s="83"/>
      <c r="U537" s="83"/>
      <c r="V537" s="83"/>
      <c r="W537" s="83" t="s">
        <v>2546</v>
      </c>
    </row>
    <row r="538" spans="1:23" ht="15.75" customHeight="1" x14ac:dyDescent="0.25">
      <c r="A538" s="83" t="s">
        <v>3212</v>
      </c>
      <c r="B538" s="83" t="s">
        <v>3184</v>
      </c>
      <c r="C538" s="83" t="s">
        <v>2544</v>
      </c>
      <c r="D538" s="83" t="s">
        <v>2571</v>
      </c>
      <c r="E538" s="83" t="s">
        <v>2556</v>
      </c>
      <c r="F538" s="83"/>
      <c r="G538" s="84">
        <v>8.0000000000000007E-5</v>
      </c>
      <c r="H538" s="85">
        <v>1.1499999999999999</v>
      </c>
      <c r="I538" s="85">
        <v>-0.183</v>
      </c>
      <c r="J538" s="85">
        <v>3.4299999999999997E-2</v>
      </c>
      <c r="K538" s="88"/>
      <c r="L538" s="83"/>
      <c r="M538" s="83"/>
      <c r="N538" s="83"/>
      <c r="O538" s="83"/>
      <c r="P538" s="83"/>
      <c r="Q538" s="83"/>
      <c r="R538" s="83"/>
      <c r="S538" s="83"/>
      <c r="T538" s="83"/>
      <c r="U538" s="83"/>
      <c r="V538" s="83"/>
      <c r="W538" s="83" t="s">
        <v>2546</v>
      </c>
    </row>
    <row r="539" spans="1:23" ht="15.75" customHeight="1" x14ac:dyDescent="0.25">
      <c r="A539" s="83" t="s">
        <v>3213</v>
      </c>
      <c r="B539" s="83" t="s">
        <v>3186</v>
      </c>
      <c r="C539" s="83" t="s">
        <v>2544</v>
      </c>
      <c r="D539" s="83" t="s">
        <v>2571</v>
      </c>
      <c r="E539" s="83" t="s">
        <v>2556</v>
      </c>
      <c r="F539" s="83"/>
      <c r="G539" s="85">
        <v>-1E-4</v>
      </c>
      <c r="H539" s="85">
        <v>1.1200000000000001</v>
      </c>
      <c r="I539" s="85">
        <v>-0.14000000000000001</v>
      </c>
      <c r="J539" s="85">
        <v>2.2499999999999999E-2</v>
      </c>
      <c r="K539" s="88"/>
      <c r="L539" s="88"/>
      <c r="M539" s="83"/>
      <c r="N539" s="83"/>
      <c r="O539" s="83"/>
      <c r="P539" s="83"/>
      <c r="Q539" s="83"/>
      <c r="R539" s="83"/>
      <c r="S539" s="83"/>
      <c r="T539" s="83"/>
      <c r="U539" s="83"/>
      <c r="V539" s="83"/>
      <c r="W539" s="83" t="s">
        <v>2546</v>
      </c>
    </row>
    <row r="540" spans="1:23" ht="15.75" customHeight="1" x14ac:dyDescent="0.25">
      <c r="A540" s="83" t="s">
        <v>2258</v>
      </c>
      <c r="B540" s="83" t="s">
        <v>3009</v>
      </c>
      <c r="C540" s="83" t="s">
        <v>2549</v>
      </c>
      <c r="D540" s="83"/>
      <c r="E540" s="83" t="s">
        <v>2729</v>
      </c>
      <c r="F540" s="83" t="s">
        <v>2729</v>
      </c>
      <c r="G540" s="85">
        <v>1.1299744</v>
      </c>
      <c r="H540" s="85">
        <v>-2.2233599999999999E-2</v>
      </c>
      <c r="I540" s="85">
        <v>1.5227999999999999E-3</v>
      </c>
      <c r="J540" s="84">
        <v>-3.5299999999999997E-5</v>
      </c>
      <c r="K540" s="84">
        <v>-4.3399999999999998E-5</v>
      </c>
      <c r="L540" s="85">
        <v>-3.2724000000000002E-4</v>
      </c>
      <c r="M540" s="83"/>
      <c r="N540" s="83"/>
      <c r="O540" s="83"/>
      <c r="P540" s="83"/>
      <c r="Q540" s="85">
        <v>7.2222200000000001</v>
      </c>
      <c r="R540" s="85">
        <v>29.44444</v>
      </c>
      <c r="S540" s="85">
        <v>-23.332999999999998</v>
      </c>
      <c r="T540" s="85">
        <v>46.111109999999996</v>
      </c>
      <c r="U540" s="83"/>
      <c r="V540" s="83"/>
      <c r="W540" s="83" t="s">
        <v>2546</v>
      </c>
    </row>
    <row r="541" spans="1:23" ht="15.75" customHeight="1" x14ac:dyDescent="0.25">
      <c r="A541" s="83" t="s">
        <v>3214</v>
      </c>
      <c r="B541" s="83" t="s">
        <v>3188</v>
      </c>
      <c r="C541" s="83" t="s">
        <v>2555</v>
      </c>
      <c r="D541" s="83"/>
      <c r="E541" s="83" t="s">
        <v>2556</v>
      </c>
      <c r="F541" s="83"/>
      <c r="G541" s="85">
        <v>0.84699999999999998</v>
      </c>
      <c r="H541" s="85">
        <v>0.17699999999999999</v>
      </c>
      <c r="I541" s="84">
        <v>-2.35E-2</v>
      </c>
      <c r="J541" s="83"/>
      <c r="K541" s="88"/>
      <c r="L541" s="88"/>
      <c r="M541" s="83"/>
      <c r="N541" s="83"/>
      <c r="O541" s="83"/>
      <c r="P541" s="83"/>
      <c r="Q541" s="83"/>
      <c r="R541" s="83"/>
      <c r="S541" s="83"/>
      <c r="T541" s="83"/>
      <c r="U541" s="83"/>
      <c r="V541" s="83"/>
      <c r="W541" s="83" t="s">
        <v>2546</v>
      </c>
    </row>
    <row r="542" spans="1:23" ht="15.75" customHeight="1" x14ac:dyDescent="0.25">
      <c r="A542" s="83" t="s">
        <v>3215</v>
      </c>
      <c r="B542" s="83" t="s">
        <v>3190</v>
      </c>
      <c r="C542" s="83" t="s">
        <v>2555</v>
      </c>
      <c r="D542" s="83"/>
      <c r="E542" s="83" t="s">
        <v>2556</v>
      </c>
      <c r="F542" s="83"/>
      <c r="G542" s="85">
        <v>0.86899999999999999</v>
      </c>
      <c r="H542" s="85">
        <v>0.14899999999999999</v>
      </c>
      <c r="I542" s="85">
        <v>-1.72E-2</v>
      </c>
      <c r="J542" s="83"/>
      <c r="K542" s="83"/>
      <c r="L542" s="83"/>
      <c r="M542" s="83"/>
      <c r="N542" s="83"/>
      <c r="O542" s="83"/>
      <c r="P542" s="83"/>
      <c r="Q542" s="83"/>
      <c r="R542" s="83"/>
      <c r="S542" s="83"/>
      <c r="T542" s="83"/>
      <c r="U542" s="83"/>
      <c r="V542" s="83"/>
      <c r="W542" s="83" t="s">
        <v>2546</v>
      </c>
    </row>
    <row r="543" spans="1:23" ht="15.75" customHeight="1" x14ac:dyDescent="0.25">
      <c r="A543" s="83" t="s">
        <v>3216</v>
      </c>
      <c r="B543" s="83" t="s">
        <v>3192</v>
      </c>
      <c r="C543" s="83" t="s">
        <v>2555</v>
      </c>
      <c r="D543" s="83"/>
      <c r="E543" s="83" t="s">
        <v>2556</v>
      </c>
      <c r="F543" s="83"/>
      <c r="G543" s="85">
        <v>0.89300000000000002</v>
      </c>
      <c r="H543" s="85">
        <v>0.11799999999999999</v>
      </c>
      <c r="I543" s="85">
        <v>-1.12E-2</v>
      </c>
      <c r="J543" s="83"/>
      <c r="K543" s="88"/>
      <c r="L543" s="88"/>
      <c r="M543" s="83"/>
      <c r="N543" s="83"/>
      <c r="O543" s="83"/>
      <c r="P543" s="83"/>
      <c r="Q543" s="83"/>
      <c r="R543" s="83"/>
      <c r="S543" s="83"/>
      <c r="T543" s="83"/>
      <c r="U543" s="83"/>
      <c r="V543" s="83"/>
      <c r="W543" s="83" t="s">
        <v>2546</v>
      </c>
    </row>
    <row r="544" spans="1:23" ht="15.75" customHeight="1" x14ac:dyDescent="0.25">
      <c r="A544" s="83" t="s">
        <v>3217</v>
      </c>
      <c r="B544" s="83" t="s">
        <v>3013</v>
      </c>
      <c r="C544" s="83" t="s">
        <v>2549</v>
      </c>
      <c r="D544" s="83"/>
      <c r="E544" s="83" t="s">
        <v>2729</v>
      </c>
      <c r="F544" s="83" t="s">
        <v>2729</v>
      </c>
      <c r="G544" s="85">
        <v>1.4985024</v>
      </c>
      <c r="H544" s="85">
        <v>4.7851200000000003E-2</v>
      </c>
      <c r="I544" s="85">
        <v>-3.4992000000000001E-3</v>
      </c>
      <c r="J544" s="85">
        <v>-1.084968E-2</v>
      </c>
      <c r="K544" s="84">
        <v>-5.4799999999999997E-5</v>
      </c>
      <c r="L544" s="85">
        <v>4.7627999999999999E-4</v>
      </c>
      <c r="M544" s="83"/>
      <c r="N544" s="83"/>
      <c r="O544" s="83"/>
      <c r="P544" s="83"/>
      <c r="Q544" s="83"/>
      <c r="R544" s="83"/>
      <c r="S544" s="83"/>
      <c r="T544" s="83"/>
      <c r="U544" s="83"/>
      <c r="V544" s="83"/>
      <c r="W544" s="83" t="s">
        <v>2546</v>
      </c>
    </row>
    <row r="545" spans="1:23" ht="15.75" customHeight="1" x14ac:dyDescent="0.25">
      <c r="A545" s="83" t="s">
        <v>2259</v>
      </c>
      <c r="B545" s="83" t="s">
        <v>3015</v>
      </c>
      <c r="C545" s="83" t="s">
        <v>2549</v>
      </c>
      <c r="D545" s="83" t="s">
        <v>2571</v>
      </c>
      <c r="E545" s="83" t="s">
        <v>2729</v>
      </c>
      <c r="F545" s="83" t="s">
        <v>2729</v>
      </c>
      <c r="G545" s="85">
        <v>9.7119999999999998E-2</v>
      </c>
      <c r="H545" s="85">
        <v>5.3625600000000002E-2</v>
      </c>
      <c r="I545" s="85">
        <v>-1.4482799999999999E-3</v>
      </c>
      <c r="J545" s="85">
        <v>4.0644000000000001E-3</v>
      </c>
      <c r="K545" s="85">
        <v>6.2208000000000001E-4</v>
      </c>
      <c r="L545" s="85">
        <v>-7.2900000000000005E-4</v>
      </c>
      <c r="M545" s="83"/>
      <c r="N545" s="83"/>
      <c r="O545" s="83"/>
      <c r="P545" s="83"/>
      <c r="Q545" s="85">
        <v>7.2222200000000001</v>
      </c>
      <c r="R545" s="85">
        <v>29.44444</v>
      </c>
      <c r="S545" s="85">
        <v>-23.332999999999998</v>
      </c>
      <c r="T545" s="85">
        <v>46.111109999999996</v>
      </c>
      <c r="U545" s="83"/>
      <c r="V545" s="83"/>
      <c r="W545" s="83" t="s">
        <v>2546</v>
      </c>
    </row>
    <row r="546" spans="1:23" ht="15.75" customHeight="1" x14ac:dyDescent="0.25">
      <c r="A546" s="83" t="s">
        <v>3218</v>
      </c>
      <c r="B546" s="83" t="s">
        <v>3017</v>
      </c>
      <c r="C546" s="83" t="s">
        <v>2549</v>
      </c>
      <c r="D546" s="83"/>
      <c r="E546" s="83" t="s">
        <v>2729</v>
      </c>
      <c r="F546" s="83" t="s">
        <v>2729</v>
      </c>
      <c r="G546" s="85">
        <v>0</v>
      </c>
      <c r="H546" s="85">
        <v>0</v>
      </c>
      <c r="I546" s="85">
        <v>0</v>
      </c>
      <c r="J546" s="85">
        <v>0</v>
      </c>
      <c r="K546" s="85">
        <v>0</v>
      </c>
      <c r="L546" s="85">
        <v>0</v>
      </c>
      <c r="M546" s="83"/>
      <c r="N546" s="83"/>
      <c r="O546" s="83"/>
      <c r="P546" s="83"/>
      <c r="Q546" s="85">
        <v>7.2222200000000001</v>
      </c>
      <c r="R546" s="85">
        <v>29.44444</v>
      </c>
      <c r="S546" s="85">
        <v>-23.332999999999998</v>
      </c>
      <c r="T546" s="85">
        <v>46.111109999999996</v>
      </c>
      <c r="U546" s="83"/>
      <c r="V546" s="83"/>
      <c r="W546" s="83" t="s">
        <v>2546</v>
      </c>
    </row>
    <row r="547" spans="1:23" ht="15.75" customHeight="1" x14ac:dyDescent="0.25">
      <c r="A547" s="83" t="s">
        <v>3219</v>
      </c>
      <c r="B547" s="83" t="s">
        <v>3019</v>
      </c>
      <c r="C547" s="83" t="s">
        <v>2549</v>
      </c>
      <c r="D547" s="83"/>
      <c r="E547" s="83" t="s">
        <v>2729</v>
      </c>
      <c r="F547" s="83" t="s">
        <v>2729</v>
      </c>
      <c r="G547" s="85">
        <v>0</v>
      </c>
      <c r="H547" s="85">
        <v>0</v>
      </c>
      <c r="I547" s="85">
        <v>0</v>
      </c>
      <c r="J547" s="85">
        <v>0</v>
      </c>
      <c r="K547" s="84">
        <v>0</v>
      </c>
      <c r="L547" s="84">
        <v>0</v>
      </c>
      <c r="M547" s="83"/>
      <c r="N547" s="83"/>
      <c r="O547" s="83"/>
      <c r="P547" s="83"/>
      <c r="Q547" s="85">
        <v>7.2222200000000001</v>
      </c>
      <c r="R547" s="85">
        <v>29.44444</v>
      </c>
      <c r="S547" s="85">
        <v>-23.332999999999998</v>
      </c>
      <c r="T547" s="85">
        <v>46.111109999999996</v>
      </c>
      <c r="U547" s="83"/>
      <c r="V547" s="83"/>
      <c r="W547" s="83" t="s">
        <v>2546</v>
      </c>
    </row>
    <row r="548" spans="1:23" ht="15.75" customHeight="1" x14ac:dyDescent="0.25">
      <c r="A548" s="83" t="s">
        <v>3220</v>
      </c>
      <c r="B548" s="83" t="s">
        <v>3003</v>
      </c>
      <c r="C548" s="83" t="s">
        <v>2674</v>
      </c>
      <c r="D548" s="83"/>
      <c r="E548" s="83" t="s">
        <v>2675</v>
      </c>
      <c r="F548" s="83"/>
      <c r="G548" s="85">
        <v>1.75</v>
      </c>
      <c r="H548" s="85">
        <v>-1578.5655999999999</v>
      </c>
      <c r="I548" s="83"/>
      <c r="J548" s="83"/>
      <c r="K548" s="83"/>
      <c r="L548" s="83"/>
      <c r="M548" s="83"/>
      <c r="N548" s="83"/>
      <c r="O548" s="83"/>
      <c r="P548" s="83"/>
      <c r="Q548" s="83"/>
      <c r="R548" s="83"/>
      <c r="S548" s="83"/>
      <c r="T548" s="83"/>
      <c r="U548" s="85">
        <v>1</v>
      </c>
      <c r="V548" s="85">
        <v>1.1890000000000001</v>
      </c>
      <c r="W548" s="83" t="s">
        <v>2546</v>
      </c>
    </row>
    <row r="549" spans="1:23" ht="15.75" customHeight="1" x14ac:dyDescent="0.25">
      <c r="A549" s="83" t="s">
        <v>3221</v>
      </c>
      <c r="B549" s="83" t="s">
        <v>3005</v>
      </c>
      <c r="C549" s="83" t="s">
        <v>2549</v>
      </c>
      <c r="D549" s="83"/>
      <c r="E549" s="83" t="s">
        <v>2729</v>
      </c>
      <c r="F549" s="83" t="s">
        <v>2729</v>
      </c>
      <c r="G549" s="85">
        <v>20.030239999999999</v>
      </c>
      <c r="H549" s="85">
        <v>-1.9228320000000001</v>
      </c>
      <c r="I549" s="85">
        <v>5.1515999999999999E-2</v>
      </c>
      <c r="J549" s="85">
        <v>8.6183999999999997E-2</v>
      </c>
      <c r="K549" s="85">
        <v>1.1502000000000001E-3</v>
      </c>
      <c r="L549" s="85">
        <v>-7.6788000000000004E-3</v>
      </c>
      <c r="M549" s="83"/>
      <c r="N549" s="83"/>
      <c r="O549" s="83"/>
      <c r="P549" s="83"/>
      <c r="Q549" s="83"/>
      <c r="R549" s="83"/>
      <c r="S549" s="83"/>
      <c r="T549" s="83"/>
      <c r="U549" s="85">
        <v>0</v>
      </c>
      <c r="V549" s="85">
        <v>3.92</v>
      </c>
      <c r="W549" s="83" t="s">
        <v>2546</v>
      </c>
    </row>
    <row r="550" spans="1:23" ht="15.75" customHeight="1" x14ac:dyDescent="0.25">
      <c r="A550" s="83" t="s">
        <v>3222</v>
      </c>
      <c r="B550" s="83" t="s">
        <v>3182</v>
      </c>
      <c r="C550" s="83" t="s">
        <v>2544</v>
      </c>
      <c r="D550" s="83" t="s">
        <v>2571</v>
      </c>
      <c r="E550" s="83" t="s">
        <v>2556</v>
      </c>
      <c r="F550" s="83"/>
      <c r="G550" s="85">
        <v>6.3499999999999997E-3</v>
      </c>
      <c r="H550" s="85">
        <v>1.1200000000000001</v>
      </c>
      <c r="I550" s="85">
        <v>-0.13900000000000001</v>
      </c>
      <c r="J550" s="85">
        <v>1.6E-2</v>
      </c>
      <c r="K550" s="88"/>
      <c r="L550" s="83"/>
      <c r="M550" s="83"/>
      <c r="N550" s="83"/>
      <c r="O550" s="83"/>
      <c r="P550" s="83"/>
      <c r="Q550" s="83"/>
      <c r="R550" s="83"/>
      <c r="S550" s="83"/>
      <c r="T550" s="83"/>
      <c r="U550" s="83"/>
      <c r="V550" s="83"/>
      <c r="W550" s="83" t="s">
        <v>2546</v>
      </c>
    </row>
    <row r="551" spans="1:23" ht="15.75" customHeight="1" x14ac:dyDescent="0.25">
      <c r="A551" s="83" t="s">
        <v>3223</v>
      </c>
      <c r="B551" s="83" t="s">
        <v>3184</v>
      </c>
      <c r="C551" s="83" t="s">
        <v>2544</v>
      </c>
      <c r="D551" s="83" t="s">
        <v>2571</v>
      </c>
      <c r="E551" s="83" t="s">
        <v>2556</v>
      </c>
      <c r="F551" s="83"/>
      <c r="G551" s="84">
        <v>-1.4400000000000001E-3</v>
      </c>
      <c r="H551" s="85">
        <v>1.1200000000000001</v>
      </c>
      <c r="I551" s="85">
        <v>-0.14000000000000001</v>
      </c>
      <c r="J551" s="85">
        <v>2.1999999999999999E-2</v>
      </c>
      <c r="K551" s="83"/>
      <c r="L551" s="83"/>
      <c r="M551" s="83"/>
      <c r="N551" s="83"/>
      <c r="O551" s="83"/>
      <c r="P551" s="83"/>
      <c r="Q551" s="83"/>
      <c r="R551" s="83"/>
      <c r="S551" s="83"/>
      <c r="T551" s="83"/>
      <c r="U551" s="83"/>
      <c r="V551" s="83"/>
      <c r="W551" s="83" t="s">
        <v>2546</v>
      </c>
    </row>
    <row r="552" spans="1:23" ht="15.75" customHeight="1" x14ac:dyDescent="0.25">
      <c r="A552" s="83" t="s">
        <v>3224</v>
      </c>
      <c r="B552" s="83" t="s">
        <v>3186</v>
      </c>
      <c r="C552" s="83" t="s">
        <v>2544</v>
      </c>
      <c r="D552" s="83" t="s">
        <v>2571</v>
      </c>
      <c r="E552" s="83" t="s">
        <v>2556</v>
      </c>
      <c r="F552" s="83"/>
      <c r="G552" s="85">
        <v>-7.26E-3</v>
      </c>
      <c r="H552" s="85">
        <v>1.1100000000000001</v>
      </c>
      <c r="I552" s="84">
        <v>-0.13200000000000001</v>
      </c>
      <c r="J552" s="85">
        <v>2.6200000000000001E-2</v>
      </c>
      <c r="K552" s="88"/>
      <c r="L552" s="88"/>
      <c r="M552" s="83"/>
      <c r="N552" s="83"/>
      <c r="O552" s="83"/>
      <c r="P552" s="83"/>
      <c r="Q552" s="83"/>
      <c r="R552" s="83"/>
      <c r="S552" s="83"/>
      <c r="T552" s="83"/>
      <c r="U552" s="83"/>
      <c r="V552" s="83"/>
      <c r="W552" s="83" t="s">
        <v>2546</v>
      </c>
    </row>
    <row r="553" spans="1:23" ht="15.75" customHeight="1" x14ac:dyDescent="0.25">
      <c r="A553" s="83" t="s">
        <v>2233</v>
      </c>
      <c r="B553" s="83" t="s">
        <v>3009</v>
      </c>
      <c r="C553" s="83" t="s">
        <v>2549</v>
      </c>
      <c r="D553" s="83"/>
      <c r="E553" s="83" t="s">
        <v>2729</v>
      </c>
      <c r="F553" s="83" t="s">
        <v>2729</v>
      </c>
      <c r="G553" s="85">
        <v>1.5240096000000001</v>
      </c>
      <c r="H553" s="85">
        <v>-6.6592799999999994E-2</v>
      </c>
      <c r="I553" s="85">
        <v>2.9937599999999998E-3</v>
      </c>
      <c r="J553" s="85">
        <v>1.6228799999999999E-3</v>
      </c>
      <c r="K553" s="84">
        <v>-6.5099999999999997E-5</v>
      </c>
      <c r="L553" s="84">
        <v>-4.8924000000000005E-4</v>
      </c>
      <c r="M553" s="83"/>
      <c r="N553" s="83"/>
      <c r="O553" s="83"/>
      <c r="P553" s="83"/>
      <c r="Q553" s="85">
        <v>7.2222200000000001</v>
      </c>
      <c r="R553" s="85">
        <v>29.44444</v>
      </c>
      <c r="S553" s="85">
        <v>-23.332999999999998</v>
      </c>
      <c r="T553" s="85">
        <v>46.111109999999996</v>
      </c>
      <c r="U553" s="83"/>
      <c r="V553" s="83"/>
      <c r="W553" s="83" t="s">
        <v>2546</v>
      </c>
    </row>
    <row r="554" spans="1:23" ht="15.75" customHeight="1" x14ac:dyDescent="0.25">
      <c r="A554" s="83" t="s">
        <v>3225</v>
      </c>
      <c r="B554" s="83" t="s">
        <v>3188</v>
      </c>
      <c r="C554" s="83" t="s">
        <v>2555</v>
      </c>
      <c r="D554" s="83"/>
      <c r="E554" s="83" t="s">
        <v>2556</v>
      </c>
      <c r="F554" s="83"/>
      <c r="G554" s="85">
        <v>0.92300000000000004</v>
      </c>
      <c r="H554" s="85">
        <v>0.153</v>
      </c>
      <c r="I554" s="84">
        <v>-1.5599999999999999E-2</v>
      </c>
      <c r="J554" s="83"/>
      <c r="K554" s="88"/>
      <c r="L554" s="88"/>
      <c r="M554" s="83"/>
      <c r="N554" s="83"/>
      <c r="O554" s="83"/>
      <c r="P554" s="83"/>
      <c r="Q554" s="83"/>
      <c r="R554" s="83"/>
      <c r="S554" s="83"/>
      <c r="T554" s="83"/>
      <c r="U554" s="83"/>
      <c r="V554" s="83"/>
      <c r="W554" s="83" t="s">
        <v>2546</v>
      </c>
    </row>
    <row r="555" spans="1:23" ht="15.75" customHeight="1" x14ac:dyDescent="0.25">
      <c r="A555" s="83" t="s">
        <v>3226</v>
      </c>
      <c r="B555" s="83" t="s">
        <v>3190</v>
      </c>
      <c r="C555" s="83" t="s">
        <v>2555</v>
      </c>
      <c r="D555" s="83"/>
      <c r="E555" s="83" t="s">
        <v>2556</v>
      </c>
      <c r="F555" s="83"/>
      <c r="G555" s="85">
        <v>0.94</v>
      </c>
      <c r="H555" s="85">
        <v>0.124</v>
      </c>
      <c r="I555" s="85">
        <v>-1.09E-2</v>
      </c>
      <c r="J555" s="83"/>
      <c r="K555" s="83"/>
      <c r="L555" s="83"/>
      <c r="M555" s="83"/>
      <c r="N555" s="83"/>
      <c r="O555" s="83"/>
      <c r="P555" s="83"/>
      <c r="Q555" s="83"/>
      <c r="R555" s="83"/>
      <c r="S555" s="83"/>
      <c r="T555" s="83"/>
      <c r="U555" s="83"/>
      <c r="V555" s="83"/>
      <c r="W555" s="83" t="s">
        <v>2546</v>
      </c>
    </row>
    <row r="556" spans="1:23" ht="15.75" customHeight="1" x14ac:dyDescent="0.25">
      <c r="A556" s="83" t="s">
        <v>3227</v>
      </c>
      <c r="B556" s="83" t="s">
        <v>3192</v>
      </c>
      <c r="C556" s="83" t="s">
        <v>2555</v>
      </c>
      <c r="D556" s="83"/>
      <c r="E556" s="83" t="s">
        <v>2556</v>
      </c>
      <c r="F556" s="83"/>
      <c r="G556" s="85">
        <v>0.95899999999999996</v>
      </c>
      <c r="H556" s="85">
        <v>9.3399999999999997E-2</v>
      </c>
      <c r="I556" s="85">
        <v>-6.8799999999999998E-3</v>
      </c>
      <c r="J556" s="83"/>
      <c r="K556" s="88"/>
      <c r="L556" s="83"/>
      <c r="M556" s="83"/>
      <c r="N556" s="83"/>
      <c r="O556" s="83"/>
      <c r="P556" s="83"/>
      <c r="Q556" s="83"/>
      <c r="R556" s="83"/>
      <c r="S556" s="83"/>
      <c r="T556" s="83"/>
      <c r="U556" s="83"/>
      <c r="V556" s="83"/>
      <c r="W556" s="83" t="s">
        <v>2546</v>
      </c>
    </row>
    <row r="557" spans="1:23" ht="15.75" customHeight="1" x14ac:dyDescent="0.25">
      <c r="A557" s="83" t="s">
        <v>3228</v>
      </c>
      <c r="B557" s="83" t="s">
        <v>3013</v>
      </c>
      <c r="C557" s="83" t="s">
        <v>2549</v>
      </c>
      <c r="D557" s="83"/>
      <c r="E557" s="83" t="s">
        <v>2729</v>
      </c>
      <c r="F557" s="83" t="s">
        <v>2729</v>
      </c>
      <c r="G557" s="85">
        <v>1.54</v>
      </c>
      <c r="H557" s="85">
        <v>3.8275200000000002E-2</v>
      </c>
      <c r="I557" s="85">
        <v>-2.9775600000000002E-3</v>
      </c>
      <c r="J557" s="85">
        <v>-1.14912E-2</v>
      </c>
      <c r="K557" s="85">
        <v>-1.0043999999999999E-4</v>
      </c>
      <c r="L557" s="85">
        <v>5.3459999999999998E-4</v>
      </c>
      <c r="M557" s="83"/>
      <c r="N557" s="83"/>
      <c r="O557" s="83"/>
      <c r="P557" s="83"/>
      <c r="Q557" s="83"/>
      <c r="R557" s="83"/>
      <c r="S557" s="83"/>
      <c r="T557" s="83"/>
      <c r="U557" s="83"/>
      <c r="V557" s="83"/>
      <c r="W557" s="83" t="s">
        <v>2546</v>
      </c>
    </row>
    <row r="558" spans="1:23" ht="15.75" customHeight="1" x14ac:dyDescent="0.25">
      <c r="A558" s="83" t="s">
        <v>2234</v>
      </c>
      <c r="B558" s="83" t="s">
        <v>3015</v>
      </c>
      <c r="C558" s="83" t="s">
        <v>2549</v>
      </c>
      <c r="D558" s="83" t="s">
        <v>2571</v>
      </c>
      <c r="E558" s="83" t="s">
        <v>2729</v>
      </c>
      <c r="F558" s="83" t="s">
        <v>2729</v>
      </c>
      <c r="G558" s="85">
        <v>-0.172512</v>
      </c>
      <c r="H558" s="85">
        <v>0.1176624</v>
      </c>
      <c r="I558" s="84">
        <v>-3.2399999999999998E-3</v>
      </c>
      <c r="J558" s="85">
        <v>-1.1520000000000001E-2</v>
      </c>
      <c r="K558" s="84">
        <v>7.7112000000000003E-4</v>
      </c>
      <c r="L558" s="85">
        <v>-5.7023999999999996E-4</v>
      </c>
      <c r="M558" s="83"/>
      <c r="N558" s="83"/>
      <c r="O558" s="83"/>
      <c r="P558" s="83"/>
      <c r="Q558" s="85">
        <v>7.2222200000000001</v>
      </c>
      <c r="R558" s="85">
        <v>29.44444</v>
      </c>
      <c r="S558" s="85">
        <v>-23.332999999999998</v>
      </c>
      <c r="T558" s="85">
        <v>46.111109999999996</v>
      </c>
      <c r="U558" s="83"/>
      <c r="V558" s="83"/>
      <c r="W558" s="83" t="s">
        <v>2546</v>
      </c>
    </row>
    <row r="559" spans="1:23" ht="15.75" customHeight="1" x14ac:dyDescent="0.25">
      <c r="A559" s="83" t="s">
        <v>3229</v>
      </c>
      <c r="B559" s="83" t="s">
        <v>3017</v>
      </c>
      <c r="C559" s="83" t="s">
        <v>2549</v>
      </c>
      <c r="D559" s="83"/>
      <c r="E559" s="83" t="s">
        <v>2729</v>
      </c>
      <c r="F559" s="83" t="s">
        <v>2729</v>
      </c>
      <c r="G559" s="85">
        <v>0</v>
      </c>
      <c r="H559" s="85">
        <v>0</v>
      </c>
      <c r="I559" s="85">
        <v>0</v>
      </c>
      <c r="J559" s="85">
        <v>0</v>
      </c>
      <c r="K559" s="85">
        <v>0</v>
      </c>
      <c r="L559" s="85">
        <v>0</v>
      </c>
      <c r="M559" s="83"/>
      <c r="N559" s="83"/>
      <c r="O559" s="83"/>
      <c r="P559" s="83"/>
      <c r="Q559" s="85">
        <v>7.2222200000000001</v>
      </c>
      <c r="R559" s="85">
        <v>29.44444</v>
      </c>
      <c r="S559" s="85">
        <v>-23.332999999999998</v>
      </c>
      <c r="T559" s="85">
        <v>46.111109999999996</v>
      </c>
      <c r="U559" s="83"/>
      <c r="V559" s="83"/>
      <c r="W559" s="83" t="s">
        <v>2546</v>
      </c>
    </row>
    <row r="560" spans="1:23" ht="15.75" customHeight="1" x14ac:dyDescent="0.25">
      <c r="A560" s="83" t="s">
        <v>3230</v>
      </c>
      <c r="B560" s="83" t="s">
        <v>3019</v>
      </c>
      <c r="C560" s="83" t="s">
        <v>2549</v>
      </c>
      <c r="D560" s="83"/>
      <c r="E560" s="83" t="s">
        <v>2729</v>
      </c>
      <c r="F560" s="83" t="s">
        <v>2729</v>
      </c>
      <c r="G560" s="85">
        <v>0</v>
      </c>
      <c r="H560" s="85">
        <v>0</v>
      </c>
      <c r="I560" s="85">
        <v>0</v>
      </c>
      <c r="J560" s="85">
        <v>0</v>
      </c>
      <c r="K560" s="85">
        <v>0</v>
      </c>
      <c r="L560" s="85">
        <v>0</v>
      </c>
      <c r="M560" s="83"/>
      <c r="N560" s="83"/>
      <c r="O560" s="83"/>
      <c r="P560" s="83"/>
      <c r="Q560" s="85">
        <v>7.2222200000000001</v>
      </c>
      <c r="R560" s="85">
        <v>29.44444</v>
      </c>
      <c r="S560" s="85">
        <v>-23.332999999999998</v>
      </c>
      <c r="T560" s="85">
        <v>46.111109999999996</v>
      </c>
      <c r="U560" s="83"/>
      <c r="V560" s="83"/>
      <c r="W560" s="83" t="s">
        <v>2546</v>
      </c>
    </row>
    <row r="561" spans="1:23" ht="15.75" customHeight="1" x14ac:dyDescent="0.25">
      <c r="A561" s="83" t="s">
        <v>3231</v>
      </c>
      <c r="B561" s="83" t="s">
        <v>3003</v>
      </c>
      <c r="C561" s="83" t="s">
        <v>2674</v>
      </c>
      <c r="D561" s="83"/>
      <c r="E561" s="83" t="s">
        <v>2675</v>
      </c>
      <c r="F561" s="83"/>
      <c r="G561" s="85">
        <v>1.75</v>
      </c>
      <c r="H561" s="85">
        <v>-1578.5655999999999</v>
      </c>
      <c r="I561" s="83"/>
      <c r="J561" s="83"/>
      <c r="K561" s="88"/>
      <c r="L561" s="83"/>
      <c r="M561" s="83"/>
      <c r="N561" s="83"/>
      <c r="O561" s="83"/>
      <c r="P561" s="83"/>
      <c r="Q561" s="83"/>
      <c r="R561" s="83"/>
      <c r="S561" s="83"/>
      <c r="T561" s="83"/>
      <c r="U561" s="85">
        <v>1</v>
      </c>
      <c r="V561" s="85">
        <v>1.1890000000000001</v>
      </c>
      <c r="W561" s="83" t="s">
        <v>2546</v>
      </c>
    </row>
    <row r="562" spans="1:23" ht="15.75" customHeight="1" x14ac:dyDescent="0.25">
      <c r="A562" s="83" t="s">
        <v>3232</v>
      </c>
      <c r="B562" s="83" t="s">
        <v>3005</v>
      </c>
      <c r="C562" s="83" t="s">
        <v>2549</v>
      </c>
      <c r="D562" s="83"/>
      <c r="E562" s="83" t="s">
        <v>2729</v>
      </c>
      <c r="F562" s="83" t="s">
        <v>2729</v>
      </c>
      <c r="G562" s="85">
        <v>10.820416</v>
      </c>
      <c r="H562" s="85">
        <v>-1.041264</v>
      </c>
      <c r="I562" s="85">
        <v>2.5498799999999999E-2</v>
      </c>
      <c r="J562" s="85">
        <v>0.22906080000000001</v>
      </c>
      <c r="K562" s="85">
        <v>6.2856000000000001E-4</v>
      </c>
      <c r="L562" s="85">
        <v>-1.1761199999999999E-2</v>
      </c>
      <c r="M562" s="83"/>
      <c r="N562" s="83"/>
      <c r="O562" s="83"/>
      <c r="P562" s="83"/>
      <c r="Q562" s="83"/>
      <c r="R562" s="83"/>
      <c r="S562" s="83"/>
      <c r="T562" s="83"/>
      <c r="U562" s="85">
        <v>0</v>
      </c>
      <c r="V562" s="85">
        <v>5.76</v>
      </c>
      <c r="W562" s="83" t="s">
        <v>2546</v>
      </c>
    </row>
    <row r="563" spans="1:23" ht="15.75" customHeight="1" x14ac:dyDescent="0.25">
      <c r="A563" s="83" t="s">
        <v>3233</v>
      </c>
      <c r="B563" s="83" t="s">
        <v>3182</v>
      </c>
      <c r="C563" s="83" t="s">
        <v>2544</v>
      </c>
      <c r="D563" s="83" t="s">
        <v>2571</v>
      </c>
      <c r="E563" s="83" t="s">
        <v>2556</v>
      </c>
      <c r="F563" s="83"/>
      <c r="G563" s="85">
        <v>-1.6000000000000001E-4</v>
      </c>
      <c r="H563" s="85">
        <v>1.1200000000000001</v>
      </c>
      <c r="I563" s="85">
        <v>-0.14299999999999999</v>
      </c>
      <c r="J563" s="85">
        <v>2.06E-2</v>
      </c>
      <c r="K563" s="83"/>
      <c r="L563" s="83"/>
      <c r="M563" s="83"/>
      <c r="N563" s="83"/>
      <c r="O563" s="83"/>
      <c r="P563" s="83"/>
      <c r="Q563" s="83"/>
      <c r="R563" s="83"/>
      <c r="S563" s="83"/>
      <c r="T563" s="83"/>
      <c r="U563" s="83"/>
      <c r="V563" s="83"/>
      <c r="W563" s="83" t="s">
        <v>2546</v>
      </c>
    </row>
    <row r="564" spans="1:23" ht="15.75" customHeight="1" x14ac:dyDescent="0.25">
      <c r="A564" s="83" t="s">
        <v>3234</v>
      </c>
      <c r="B564" s="83" t="s">
        <v>3184</v>
      </c>
      <c r="C564" s="83" t="s">
        <v>2544</v>
      </c>
      <c r="D564" s="83" t="s">
        <v>2571</v>
      </c>
      <c r="E564" s="83" t="s">
        <v>2556</v>
      </c>
      <c r="F564" s="83"/>
      <c r="G564" s="85">
        <v>-1.4599999999999999E-3</v>
      </c>
      <c r="H564" s="85">
        <v>1.1000000000000001</v>
      </c>
      <c r="I564" s="85">
        <v>-0.11899999999999999</v>
      </c>
      <c r="J564" s="85">
        <v>1.7600000000000001E-2</v>
      </c>
      <c r="K564" s="83"/>
      <c r="L564" s="83"/>
      <c r="M564" s="83"/>
      <c r="N564" s="83"/>
      <c r="O564" s="83"/>
      <c r="P564" s="83"/>
      <c r="Q564" s="83"/>
      <c r="R564" s="83"/>
      <c r="S564" s="83"/>
      <c r="T564" s="83"/>
      <c r="U564" s="83"/>
      <c r="V564" s="83"/>
      <c r="W564" s="83" t="s">
        <v>2546</v>
      </c>
    </row>
    <row r="565" spans="1:23" ht="15.75" customHeight="1" x14ac:dyDescent="0.25">
      <c r="A565" s="83" t="s">
        <v>3235</v>
      </c>
      <c r="B565" s="83" t="s">
        <v>3186</v>
      </c>
      <c r="C565" s="83" t="s">
        <v>2544</v>
      </c>
      <c r="D565" s="83" t="s">
        <v>2571</v>
      </c>
      <c r="E565" s="83" t="s">
        <v>2556</v>
      </c>
      <c r="F565" s="83"/>
      <c r="G565" s="85">
        <v>2.8400000000000001E-3</v>
      </c>
      <c r="H565" s="85">
        <v>1.06</v>
      </c>
      <c r="I565" s="84">
        <v>-6.8699999999999997E-2</v>
      </c>
      <c r="J565" s="85">
        <v>5.2300000000000003E-3</v>
      </c>
      <c r="K565" s="88"/>
      <c r="L565" s="88"/>
      <c r="M565" s="83"/>
      <c r="N565" s="83"/>
      <c r="O565" s="83"/>
      <c r="P565" s="83"/>
      <c r="Q565" s="83"/>
      <c r="R565" s="83"/>
      <c r="S565" s="83"/>
      <c r="T565" s="83"/>
      <c r="U565" s="83"/>
      <c r="V565" s="83"/>
      <c r="W565" s="83" t="s">
        <v>2546</v>
      </c>
    </row>
    <row r="566" spans="1:23" ht="15.75" customHeight="1" x14ac:dyDescent="0.25">
      <c r="A566" s="83" t="s">
        <v>2231</v>
      </c>
      <c r="B566" s="83" t="s">
        <v>3009</v>
      </c>
      <c r="C566" s="83" t="s">
        <v>2549</v>
      </c>
      <c r="D566" s="83"/>
      <c r="E566" s="83" t="s">
        <v>2729</v>
      </c>
      <c r="F566" s="83" t="s">
        <v>2729</v>
      </c>
      <c r="G566" s="85">
        <v>1.5488748800000001</v>
      </c>
      <c r="H566" s="85">
        <v>-6.4807199999999995E-2</v>
      </c>
      <c r="I566" s="85">
        <v>3.1006800000000002E-3</v>
      </c>
      <c r="J566" s="85">
        <v>-4.2537599999999999E-4</v>
      </c>
      <c r="K566" s="84">
        <v>-2.55E-5</v>
      </c>
      <c r="L566" s="85">
        <v>-6.0263999999999999E-4</v>
      </c>
      <c r="M566" s="83"/>
      <c r="N566" s="83"/>
      <c r="O566" s="83"/>
      <c r="P566" s="83"/>
      <c r="Q566" s="85">
        <v>7.2222200000000001</v>
      </c>
      <c r="R566" s="85">
        <v>29.44444</v>
      </c>
      <c r="S566" s="85">
        <v>-23.332999999999998</v>
      </c>
      <c r="T566" s="85">
        <v>46.111109999999996</v>
      </c>
      <c r="U566" s="83"/>
      <c r="V566" s="83"/>
      <c r="W566" s="83" t="s">
        <v>2546</v>
      </c>
    </row>
    <row r="567" spans="1:23" ht="15.75" customHeight="1" x14ac:dyDescent="0.25">
      <c r="A567" s="83" t="s">
        <v>3236</v>
      </c>
      <c r="B567" s="83" t="s">
        <v>3188</v>
      </c>
      <c r="C567" s="83" t="s">
        <v>2555</v>
      </c>
      <c r="D567" s="83"/>
      <c r="E567" s="83" t="s">
        <v>2556</v>
      </c>
      <c r="F567" s="83"/>
      <c r="G567" s="85">
        <v>0.85599999999999998</v>
      </c>
      <c r="H567" s="85">
        <v>0.121</v>
      </c>
      <c r="I567" s="85">
        <v>-1.24E-2</v>
      </c>
      <c r="J567" s="83"/>
      <c r="K567" s="83"/>
      <c r="L567" s="83"/>
      <c r="M567" s="83"/>
      <c r="N567" s="83"/>
      <c r="O567" s="83"/>
      <c r="P567" s="83"/>
      <c r="Q567" s="83"/>
      <c r="R567" s="83"/>
      <c r="S567" s="83"/>
      <c r="T567" s="83"/>
      <c r="U567" s="83"/>
      <c r="V567" s="83"/>
      <c r="W567" s="83" t="s">
        <v>2546</v>
      </c>
    </row>
    <row r="568" spans="1:23" ht="15.75" customHeight="1" x14ac:dyDescent="0.25">
      <c r="A568" s="83" t="s">
        <v>3237</v>
      </c>
      <c r="B568" s="83" t="s">
        <v>3190</v>
      </c>
      <c r="C568" s="83" t="s">
        <v>2555</v>
      </c>
      <c r="D568" s="83"/>
      <c r="E568" s="83" t="s">
        <v>2556</v>
      </c>
      <c r="F568" s="83"/>
      <c r="G568" s="85">
        <v>0.872</v>
      </c>
      <c r="H568" s="85">
        <v>9.4100000000000003E-2</v>
      </c>
      <c r="I568" s="85">
        <v>-7.5199999999999998E-3</v>
      </c>
      <c r="J568" s="83"/>
      <c r="K568" s="83"/>
      <c r="L568" s="83"/>
      <c r="M568" s="83"/>
      <c r="N568" s="83"/>
      <c r="O568" s="83"/>
      <c r="P568" s="83"/>
      <c r="Q568" s="83"/>
      <c r="R568" s="83"/>
      <c r="S568" s="83"/>
      <c r="T568" s="83"/>
      <c r="U568" s="83"/>
      <c r="V568" s="83"/>
      <c r="W568" s="83" t="s">
        <v>2546</v>
      </c>
    </row>
    <row r="569" spans="1:23" ht="15.75" customHeight="1" x14ac:dyDescent="0.25">
      <c r="A569" s="83" t="s">
        <v>3238</v>
      </c>
      <c r="B569" s="83" t="s">
        <v>3192</v>
      </c>
      <c r="C569" s="83" t="s">
        <v>2555</v>
      </c>
      <c r="D569" s="83"/>
      <c r="E569" s="83" t="s">
        <v>2556</v>
      </c>
      <c r="F569" s="83"/>
      <c r="G569" s="85">
        <v>0.88900000000000001</v>
      </c>
      <c r="H569" s="85">
        <v>6.9500000000000006E-2</v>
      </c>
      <c r="I569" s="85">
        <v>-6.4599999999999996E-3</v>
      </c>
      <c r="J569" s="83"/>
      <c r="K569" s="83"/>
      <c r="L569" s="83"/>
      <c r="M569" s="83"/>
      <c r="N569" s="83"/>
      <c r="O569" s="83"/>
      <c r="P569" s="83"/>
      <c r="Q569" s="83"/>
      <c r="R569" s="83"/>
      <c r="S569" s="83"/>
      <c r="T569" s="83"/>
      <c r="U569" s="83"/>
      <c r="V569" s="83"/>
      <c r="W569" s="83" t="s">
        <v>2546</v>
      </c>
    </row>
    <row r="570" spans="1:23" ht="15.75" customHeight="1" x14ac:dyDescent="0.25">
      <c r="A570" s="83" t="s">
        <v>3239</v>
      </c>
      <c r="B570" s="83" t="s">
        <v>3013</v>
      </c>
      <c r="C570" s="83" t="s">
        <v>2549</v>
      </c>
      <c r="D570" s="83"/>
      <c r="E570" s="83" t="s">
        <v>2729</v>
      </c>
      <c r="F570" s="83" t="s">
        <v>2729</v>
      </c>
      <c r="G570" s="85">
        <v>2.3220480000000001</v>
      </c>
      <c r="H570" s="85">
        <v>-2.8695600000000002E-2</v>
      </c>
      <c r="I570" s="84">
        <v>-1.24092E-3</v>
      </c>
      <c r="J570" s="85">
        <v>-2.0124E-2</v>
      </c>
      <c r="K570" s="84">
        <v>-4.0500000000000002E-5</v>
      </c>
      <c r="L570" s="84">
        <v>6.8039999999999995E-4</v>
      </c>
      <c r="M570" s="83"/>
      <c r="N570" s="83"/>
      <c r="O570" s="83"/>
      <c r="P570" s="83"/>
      <c r="Q570" s="83"/>
      <c r="R570" s="83"/>
      <c r="S570" s="83"/>
      <c r="T570" s="83"/>
      <c r="U570" s="83"/>
      <c r="V570" s="83"/>
      <c r="W570" s="83" t="s">
        <v>2546</v>
      </c>
    </row>
    <row r="571" spans="1:23" ht="15.75" customHeight="1" x14ac:dyDescent="0.25">
      <c r="A571" s="83" t="s">
        <v>2232</v>
      </c>
      <c r="B571" s="83" t="s">
        <v>3015</v>
      </c>
      <c r="C571" s="83" t="s">
        <v>2549</v>
      </c>
      <c r="D571" s="83" t="s">
        <v>2571</v>
      </c>
      <c r="E571" s="83" t="s">
        <v>2729</v>
      </c>
      <c r="F571" s="83" t="s">
        <v>2729</v>
      </c>
      <c r="G571" s="85">
        <v>-0.28137600000000001</v>
      </c>
      <c r="H571" s="85">
        <v>0.13430880000000001</v>
      </c>
      <c r="I571" s="84">
        <v>-3.6936E-3</v>
      </c>
      <c r="J571" s="85">
        <v>-1.7373599999999999E-2</v>
      </c>
      <c r="K571" s="84">
        <v>9.6551999999999999E-4</v>
      </c>
      <c r="L571" s="84">
        <v>-7.5168000000000001E-4</v>
      </c>
      <c r="M571" s="83"/>
      <c r="N571" s="83"/>
      <c r="O571" s="83"/>
      <c r="P571" s="83"/>
      <c r="Q571" s="85">
        <v>7.2222200000000001</v>
      </c>
      <c r="R571" s="85">
        <v>29.44444</v>
      </c>
      <c r="S571" s="85">
        <v>-23.332999999999998</v>
      </c>
      <c r="T571" s="85">
        <v>46.111109999999996</v>
      </c>
      <c r="U571" s="83"/>
      <c r="V571" s="83"/>
      <c r="W571" s="83" t="s">
        <v>2546</v>
      </c>
    </row>
    <row r="572" spans="1:23" ht="15.75" customHeight="1" x14ac:dyDescent="0.25">
      <c r="A572" s="83" t="s">
        <v>3240</v>
      </c>
      <c r="B572" s="83" t="s">
        <v>3017</v>
      </c>
      <c r="C572" s="83" t="s">
        <v>2549</v>
      </c>
      <c r="D572" s="83"/>
      <c r="E572" s="83" t="s">
        <v>2729</v>
      </c>
      <c r="F572" s="83" t="s">
        <v>2729</v>
      </c>
      <c r="G572" s="85">
        <v>0</v>
      </c>
      <c r="H572" s="85">
        <v>0</v>
      </c>
      <c r="I572" s="85">
        <v>0</v>
      </c>
      <c r="J572" s="85">
        <v>0</v>
      </c>
      <c r="K572" s="85">
        <v>0</v>
      </c>
      <c r="L572" s="85">
        <v>0</v>
      </c>
      <c r="M572" s="83"/>
      <c r="N572" s="83"/>
      <c r="O572" s="83"/>
      <c r="P572" s="83"/>
      <c r="Q572" s="85">
        <v>7.2222200000000001</v>
      </c>
      <c r="R572" s="85">
        <v>29.44444</v>
      </c>
      <c r="S572" s="85">
        <v>-23.332999999999998</v>
      </c>
      <c r="T572" s="85">
        <v>46.111109999999996</v>
      </c>
      <c r="U572" s="83"/>
      <c r="V572" s="83"/>
      <c r="W572" s="83" t="s">
        <v>2546</v>
      </c>
    </row>
    <row r="573" spans="1:23" ht="15.75" customHeight="1" x14ac:dyDescent="0.25">
      <c r="A573" s="83" t="s">
        <v>3241</v>
      </c>
      <c r="B573" s="83" t="s">
        <v>3019</v>
      </c>
      <c r="C573" s="83" t="s">
        <v>2549</v>
      </c>
      <c r="D573" s="83"/>
      <c r="E573" s="83" t="s">
        <v>2729</v>
      </c>
      <c r="F573" s="83" t="s">
        <v>2729</v>
      </c>
      <c r="G573" s="85">
        <v>0</v>
      </c>
      <c r="H573" s="85">
        <v>0</v>
      </c>
      <c r="I573" s="85">
        <v>0</v>
      </c>
      <c r="J573" s="85">
        <v>0</v>
      </c>
      <c r="K573" s="85">
        <v>0</v>
      </c>
      <c r="L573" s="85">
        <v>0</v>
      </c>
      <c r="M573" s="83"/>
      <c r="N573" s="83"/>
      <c r="O573" s="83"/>
      <c r="P573" s="83"/>
      <c r="Q573" s="85">
        <v>7.2222200000000001</v>
      </c>
      <c r="R573" s="85">
        <v>29.44444</v>
      </c>
      <c r="S573" s="85">
        <v>-23.332999999999998</v>
      </c>
      <c r="T573" s="85">
        <v>46.111109999999996</v>
      </c>
      <c r="U573" s="83"/>
      <c r="V573" s="83"/>
      <c r="W573" s="83" t="s">
        <v>2546</v>
      </c>
    </row>
    <row r="574" spans="1:23" ht="15.75" customHeight="1" x14ac:dyDescent="0.25">
      <c r="A574" s="83" t="s">
        <v>3242</v>
      </c>
      <c r="B574" s="83" t="s">
        <v>3003</v>
      </c>
      <c r="C574" s="83" t="s">
        <v>2674</v>
      </c>
      <c r="D574" s="83"/>
      <c r="E574" s="83" t="s">
        <v>2675</v>
      </c>
      <c r="F574" s="83"/>
      <c r="G574" s="85">
        <v>1</v>
      </c>
      <c r="H574" s="85">
        <v>0</v>
      </c>
      <c r="I574" s="83"/>
      <c r="J574" s="83"/>
      <c r="K574" s="88"/>
      <c r="L574" s="83"/>
      <c r="M574" s="83"/>
      <c r="N574" s="83"/>
      <c r="O574" s="83"/>
      <c r="P574" s="83"/>
      <c r="Q574" s="83"/>
      <c r="R574" s="83"/>
      <c r="S574" s="83"/>
      <c r="T574" s="83"/>
      <c r="U574" s="85">
        <v>0</v>
      </c>
      <c r="V574" s="85">
        <v>1</v>
      </c>
      <c r="W574" s="83" t="s">
        <v>2546</v>
      </c>
    </row>
    <row r="575" spans="1:23" ht="15.75" customHeight="1" x14ac:dyDescent="0.25">
      <c r="A575" s="83" t="s">
        <v>3243</v>
      </c>
      <c r="B575" s="83" t="s">
        <v>3005</v>
      </c>
      <c r="C575" s="83" t="s">
        <v>2549</v>
      </c>
      <c r="D575" s="83"/>
      <c r="E575" s="83" t="s">
        <v>2729</v>
      </c>
      <c r="F575" s="83" t="s">
        <v>2729</v>
      </c>
      <c r="G575" s="85">
        <v>16.059999999999999</v>
      </c>
      <c r="H575" s="85">
        <v>-1.5660000000000001</v>
      </c>
      <c r="I575" s="84">
        <v>4.0500000000000001E-2</v>
      </c>
      <c r="J575" s="84">
        <v>1.7499999999999999E-10</v>
      </c>
      <c r="K575" s="84">
        <v>3.2399999999999999E-12</v>
      </c>
      <c r="L575" s="84">
        <v>3.2399999999999999E-12</v>
      </c>
      <c r="M575" s="83"/>
      <c r="N575" s="83"/>
      <c r="O575" s="83"/>
      <c r="P575" s="83"/>
      <c r="Q575" s="83"/>
      <c r="R575" s="83"/>
      <c r="S575" s="83"/>
      <c r="T575" s="83"/>
      <c r="U575" s="85">
        <v>0</v>
      </c>
      <c r="V575" s="85">
        <v>3.97</v>
      </c>
      <c r="W575" s="83" t="s">
        <v>2546</v>
      </c>
    </row>
    <row r="576" spans="1:23" ht="15.75" customHeight="1" x14ac:dyDescent="0.25">
      <c r="A576" s="83" t="s">
        <v>3244</v>
      </c>
      <c r="B576" s="83" t="s">
        <v>3182</v>
      </c>
      <c r="C576" s="83" t="s">
        <v>2544</v>
      </c>
      <c r="D576" s="83" t="s">
        <v>2571</v>
      </c>
      <c r="E576" s="83" t="s">
        <v>2556</v>
      </c>
      <c r="F576" s="83"/>
      <c r="G576" s="85">
        <v>0</v>
      </c>
      <c r="H576" s="85">
        <v>1</v>
      </c>
      <c r="I576" s="84">
        <v>0</v>
      </c>
      <c r="J576" s="85">
        <v>0</v>
      </c>
      <c r="K576" s="88"/>
      <c r="L576" s="88"/>
      <c r="M576" s="83"/>
      <c r="N576" s="83"/>
      <c r="O576" s="83"/>
      <c r="P576" s="83"/>
      <c r="Q576" s="83"/>
      <c r="R576" s="83"/>
      <c r="S576" s="83"/>
      <c r="T576" s="83"/>
      <c r="U576" s="83"/>
      <c r="V576" s="83"/>
      <c r="W576" s="83" t="s">
        <v>2546</v>
      </c>
    </row>
    <row r="577" spans="1:23" ht="15.75" customHeight="1" x14ac:dyDescent="0.25">
      <c r="A577" s="83" t="s">
        <v>3245</v>
      </c>
      <c r="B577" s="83" t="s">
        <v>3184</v>
      </c>
      <c r="C577" s="83" t="s">
        <v>2544</v>
      </c>
      <c r="D577" s="83" t="s">
        <v>2571</v>
      </c>
      <c r="E577" s="83" t="s">
        <v>2556</v>
      </c>
      <c r="F577" s="83"/>
      <c r="G577" s="85">
        <v>0</v>
      </c>
      <c r="H577" s="85">
        <v>1</v>
      </c>
      <c r="I577" s="85">
        <v>0</v>
      </c>
      <c r="J577" s="85">
        <v>0</v>
      </c>
      <c r="K577" s="83"/>
      <c r="L577" s="83"/>
      <c r="M577" s="83"/>
      <c r="N577" s="83"/>
      <c r="O577" s="83"/>
      <c r="P577" s="83"/>
      <c r="Q577" s="83"/>
      <c r="R577" s="83"/>
      <c r="S577" s="83"/>
      <c r="T577" s="83"/>
      <c r="U577" s="83"/>
      <c r="V577" s="83"/>
      <c r="W577" s="83" t="s">
        <v>2546</v>
      </c>
    </row>
    <row r="578" spans="1:23" ht="15.75" customHeight="1" x14ac:dyDescent="0.25">
      <c r="A578" s="83" t="s">
        <v>3246</v>
      </c>
      <c r="B578" s="83" t="s">
        <v>3186</v>
      </c>
      <c r="C578" s="83" t="s">
        <v>2544</v>
      </c>
      <c r="D578" s="83" t="s">
        <v>2571</v>
      </c>
      <c r="E578" s="83" t="s">
        <v>2556</v>
      </c>
      <c r="F578" s="83"/>
      <c r="G578" s="85">
        <v>0</v>
      </c>
      <c r="H578" s="85">
        <v>1</v>
      </c>
      <c r="I578" s="85">
        <v>0</v>
      </c>
      <c r="J578" s="85">
        <v>0</v>
      </c>
      <c r="K578" s="83"/>
      <c r="L578" s="83"/>
      <c r="M578" s="83"/>
      <c r="N578" s="83"/>
      <c r="O578" s="83"/>
      <c r="P578" s="83"/>
      <c r="Q578" s="83"/>
      <c r="R578" s="83"/>
      <c r="S578" s="83"/>
      <c r="T578" s="83"/>
      <c r="U578" s="83"/>
      <c r="V578" s="83"/>
      <c r="W578" s="83" t="s">
        <v>2546</v>
      </c>
    </row>
    <row r="579" spans="1:23" ht="15.75" customHeight="1" x14ac:dyDescent="0.25">
      <c r="A579" s="83" t="s">
        <v>3247</v>
      </c>
      <c r="B579" s="83" t="s">
        <v>3009</v>
      </c>
      <c r="C579" s="83" t="s">
        <v>2549</v>
      </c>
      <c r="D579" s="83"/>
      <c r="E579" s="83" t="s">
        <v>2729</v>
      </c>
      <c r="F579" s="83" t="s">
        <v>2729</v>
      </c>
      <c r="G579" s="85">
        <v>0.63020640000000006</v>
      </c>
      <c r="H579" s="85">
        <v>1.7157599999999999E-2</v>
      </c>
      <c r="I579" s="85">
        <v>6.9012000000000001E-4</v>
      </c>
      <c r="J579" s="85">
        <v>-3.7468800000000002E-3</v>
      </c>
      <c r="K579" s="85">
        <v>2.12544E-4</v>
      </c>
      <c r="L579" s="85">
        <v>-5.5080000000000005E-4</v>
      </c>
      <c r="M579" s="83"/>
      <c r="N579" s="83"/>
      <c r="O579" s="83"/>
      <c r="P579" s="83"/>
      <c r="Q579" s="85">
        <v>7.2222200000000001</v>
      </c>
      <c r="R579" s="85">
        <v>29.44444</v>
      </c>
      <c r="S579" s="85">
        <v>-23.332999999999998</v>
      </c>
      <c r="T579" s="85">
        <v>46.111109999999996</v>
      </c>
      <c r="U579" s="83"/>
      <c r="V579" s="83"/>
      <c r="W579" s="83" t="s">
        <v>2546</v>
      </c>
    </row>
    <row r="580" spans="1:23" ht="15.75" customHeight="1" x14ac:dyDescent="0.25">
      <c r="A580" s="83" t="s">
        <v>3248</v>
      </c>
      <c r="B580" s="83" t="s">
        <v>3188</v>
      </c>
      <c r="C580" s="83" t="s">
        <v>2555</v>
      </c>
      <c r="D580" s="83"/>
      <c r="E580" s="83" t="s">
        <v>2556</v>
      </c>
      <c r="F580" s="83"/>
      <c r="G580" s="85">
        <v>0.94</v>
      </c>
      <c r="H580" s="85">
        <v>0.06</v>
      </c>
      <c r="I580" s="85">
        <v>0</v>
      </c>
      <c r="J580" s="83"/>
      <c r="K580" s="83"/>
      <c r="L580" s="83"/>
      <c r="M580" s="83"/>
      <c r="N580" s="83"/>
      <c r="O580" s="83"/>
      <c r="P580" s="83"/>
      <c r="Q580" s="83"/>
      <c r="R580" s="83"/>
      <c r="S580" s="83"/>
      <c r="T580" s="83"/>
      <c r="U580" s="83"/>
      <c r="V580" s="83"/>
      <c r="W580" s="83" t="s">
        <v>2546</v>
      </c>
    </row>
    <row r="581" spans="1:23" ht="15.75" customHeight="1" x14ac:dyDescent="0.25">
      <c r="A581" s="83" t="s">
        <v>3249</v>
      </c>
      <c r="B581" s="83" t="s">
        <v>3190</v>
      </c>
      <c r="C581" s="83" t="s">
        <v>2555</v>
      </c>
      <c r="D581" s="83"/>
      <c r="E581" s="83" t="s">
        <v>2556</v>
      </c>
      <c r="F581" s="83"/>
      <c r="G581" s="85">
        <v>0.97</v>
      </c>
      <c r="H581" s="85">
        <v>0.03</v>
      </c>
      <c r="I581" s="85">
        <v>0</v>
      </c>
      <c r="J581" s="83"/>
      <c r="K581" s="83"/>
      <c r="L581" s="83"/>
      <c r="M581" s="83"/>
      <c r="N581" s="83"/>
      <c r="O581" s="83"/>
      <c r="P581" s="83"/>
      <c r="Q581" s="83"/>
      <c r="R581" s="83"/>
      <c r="S581" s="83"/>
      <c r="T581" s="83"/>
      <c r="U581" s="83"/>
      <c r="V581" s="83"/>
      <c r="W581" s="83" t="s">
        <v>2546</v>
      </c>
    </row>
    <row r="582" spans="1:23" ht="15.75" customHeight="1" x14ac:dyDescent="0.25">
      <c r="A582" s="83" t="s">
        <v>3250</v>
      </c>
      <c r="B582" s="83" t="s">
        <v>3192</v>
      </c>
      <c r="C582" s="83" t="s">
        <v>2555</v>
      </c>
      <c r="D582" s="83"/>
      <c r="E582" s="83" t="s">
        <v>2556</v>
      </c>
      <c r="F582" s="83"/>
      <c r="G582" s="85">
        <v>1</v>
      </c>
      <c r="H582" s="85">
        <v>0</v>
      </c>
      <c r="I582" s="85">
        <v>0</v>
      </c>
      <c r="J582" s="83"/>
      <c r="K582" s="83"/>
      <c r="L582" s="83"/>
      <c r="M582" s="83"/>
      <c r="N582" s="83"/>
      <c r="O582" s="83"/>
      <c r="P582" s="83"/>
      <c r="Q582" s="83"/>
      <c r="R582" s="83"/>
      <c r="S582" s="83"/>
      <c r="T582" s="83"/>
      <c r="U582" s="83"/>
      <c r="V582" s="83"/>
      <c r="W582" s="83" t="s">
        <v>2546</v>
      </c>
    </row>
    <row r="583" spans="1:23" ht="15.75" customHeight="1" x14ac:dyDescent="0.25">
      <c r="A583" s="83" t="s">
        <v>3251</v>
      </c>
      <c r="B583" s="83" t="s">
        <v>3013</v>
      </c>
      <c r="C583" s="83" t="s">
        <v>2549</v>
      </c>
      <c r="D583" s="83"/>
      <c r="E583" s="83" t="s">
        <v>2729</v>
      </c>
      <c r="F583" s="83" t="s">
        <v>2729</v>
      </c>
      <c r="G583" s="85">
        <v>1.9516064</v>
      </c>
      <c r="H583" s="85">
        <v>-1.5400799999999999E-2</v>
      </c>
      <c r="I583" s="85">
        <v>-1.2798E-3</v>
      </c>
      <c r="J583" s="85">
        <v>-1.10088E-3</v>
      </c>
      <c r="K583" s="85">
        <v>1.9472399999999999E-4</v>
      </c>
      <c r="L583" s="85">
        <v>-5.4432000000000005E-4</v>
      </c>
      <c r="M583" s="83"/>
      <c r="N583" s="83"/>
      <c r="O583" s="83"/>
      <c r="P583" s="83"/>
      <c r="Q583" s="83"/>
      <c r="R583" s="83"/>
      <c r="S583" s="83"/>
      <c r="T583" s="83"/>
      <c r="U583" s="83"/>
      <c r="V583" s="83"/>
      <c r="W583" s="83" t="s">
        <v>2546</v>
      </c>
    </row>
    <row r="584" spans="1:23" ht="15.75" customHeight="1" x14ac:dyDescent="0.25">
      <c r="A584" s="83" t="s">
        <v>3252</v>
      </c>
      <c r="B584" s="83" t="s">
        <v>3015</v>
      </c>
      <c r="C584" s="83" t="s">
        <v>2549</v>
      </c>
      <c r="D584" s="83" t="s">
        <v>2571</v>
      </c>
      <c r="E584" s="83" t="s">
        <v>2729</v>
      </c>
      <c r="F584" s="83" t="s">
        <v>2729</v>
      </c>
      <c r="G584" s="85">
        <v>1.2072320000000001</v>
      </c>
      <c r="H584" s="85">
        <v>-5.2855199999999998E-2</v>
      </c>
      <c r="I584" s="85">
        <v>5.3136000000000004E-4</v>
      </c>
      <c r="J584" s="85">
        <v>2.6128800000000001E-2</v>
      </c>
      <c r="K584" s="84">
        <v>-4.5684000000000002E-4</v>
      </c>
      <c r="L584" s="84">
        <v>5.5080000000000005E-4</v>
      </c>
      <c r="M584" s="83"/>
      <c r="N584" s="83"/>
      <c r="O584" s="83"/>
      <c r="P584" s="83"/>
      <c r="Q584" s="85">
        <v>7.2222200000000001</v>
      </c>
      <c r="R584" s="85">
        <v>29.44444</v>
      </c>
      <c r="S584" s="85">
        <v>-23.332999999999998</v>
      </c>
      <c r="T584" s="85">
        <v>46.111109999999996</v>
      </c>
      <c r="U584" s="83"/>
      <c r="V584" s="83"/>
      <c r="W584" s="83" t="s">
        <v>2546</v>
      </c>
    </row>
    <row r="585" spans="1:23" ht="15.75" customHeight="1" x14ac:dyDescent="0.25">
      <c r="A585" s="83" t="s">
        <v>3253</v>
      </c>
      <c r="B585" s="83" t="s">
        <v>3017</v>
      </c>
      <c r="C585" s="83" t="s">
        <v>2549</v>
      </c>
      <c r="D585" s="83"/>
      <c r="E585" s="83" t="s">
        <v>2729</v>
      </c>
      <c r="F585" s="83" t="s">
        <v>2729</v>
      </c>
      <c r="G585" s="85">
        <v>0</v>
      </c>
      <c r="H585" s="85">
        <v>0</v>
      </c>
      <c r="I585" s="85">
        <v>0</v>
      </c>
      <c r="J585" s="85">
        <v>0</v>
      </c>
      <c r="K585" s="85">
        <v>0</v>
      </c>
      <c r="L585" s="85">
        <v>0</v>
      </c>
      <c r="M585" s="83"/>
      <c r="N585" s="83"/>
      <c r="O585" s="83"/>
      <c r="P585" s="83"/>
      <c r="Q585" s="85">
        <v>7.2222200000000001</v>
      </c>
      <c r="R585" s="85">
        <v>29.44444</v>
      </c>
      <c r="S585" s="85">
        <v>-23.332999999999998</v>
      </c>
      <c r="T585" s="85">
        <v>46.111109999999996</v>
      </c>
      <c r="U585" s="83"/>
      <c r="V585" s="83"/>
      <c r="W585" s="83" t="s">
        <v>2546</v>
      </c>
    </row>
    <row r="586" spans="1:23" ht="15.75" customHeight="1" x14ac:dyDescent="0.25">
      <c r="A586" s="83" t="s">
        <v>3254</v>
      </c>
      <c r="B586" s="83" t="s">
        <v>3019</v>
      </c>
      <c r="C586" s="83" t="s">
        <v>2549</v>
      </c>
      <c r="D586" s="83"/>
      <c r="E586" s="83" t="s">
        <v>2729</v>
      </c>
      <c r="F586" s="83" t="s">
        <v>2729</v>
      </c>
      <c r="G586" s="85">
        <v>0</v>
      </c>
      <c r="H586" s="85">
        <v>0</v>
      </c>
      <c r="I586" s="85">
        <v>0</v>
      </c>
      <c r="J586" s="85">
        <v>0</v>
      </c>
      <c r="K586" s="85">
        <v>0</v>
      </c>
      <c r="L586" s="85">
        <v>0</v>
      </c>
      <c r="M586" s="83"/>
      <c r="N586" s="83"/>
      <c r="O586" s="83"/>
      <c r="P586" s="83"/>
      <c r="Q586" s="85">
        <v>7.2222200000000001</v>
      </c>
      <c r="R586" s="85">
        <v>29.44444</v>
      </c>
      <c r="S586" s="85">
        <v>-23.332999999999998</v>
      </c>
      <c r="T586" s="85">
        <v>46.111109999999996</v>
      </c>
      <c r="U586" s="83"/>
      <c r="V586" s="83"/>
      <c r="W586" s="83" t="s">
        <v>2546</v>
      </c>
    </row>
    <row r="587" spans="1:23" ht="15.75" customHeight="1" x14ac:dyDescent="0.25">
      <c r="A587" s="83" t="s">
        <v>3255</v>
      </c>
      <c r="B587" s="83" t="s">
        <v>3003</v>
      </c>
      <c r="C587" s="83" t="s">
        <v>2674</v>
      </c>
      <c r="D587" s="83"/>
      <c r="E587" s="83" t="s">
        <v>2675</v>
      </c>
      <c r="F587" s="83"/>
      <c r="G587" s="85">
        <v>1</v>
      </c>
      <c r="H587" s="85">
        <v>0</v>
      </c>
      <c r="I587" s="83"/>
      <c r="J587" s="83"/>
      <c r="K587" s="83"/>
      <c r="L587" s="83"/>
      <c r="M587" s="83"/>
      <c r="N587" s="83"/>
      <c r="O587" s="83"/>
      <c r="P587" s="83"/>
      <c r="Q587" s="83"/>
      <c r="R587" s="83"/>
      <c r="S587" s="83"/>
      <c r="T587" s="83"/>
      <c r="U587" s="85">
        <v>0</v>
      </c>
      <c r="V587" s="85">
        <v>1</v>
      </c>
      <c r="W587" s="83" t="s">
        <v>2546</v>
      </c>
    </row>
    <row r="588" spans="1:23" ht="15.75" customHeight="1" x14ac:dyDescent="0.25">
      <c r="A588" s="83" t="s">
        <v>3256</v>
      </c>
      <c r="B588" s="83" t="s">
        <v>3005</v>
      </c>
      <c r="C588" s="83" t="s">
        <v>2549</v>
      </c>
      <c r="D588" s="83"/>
      <c r="E588" s="83" t="s">
        <v>2729</v>
      </c>
      <c r="F588" s="83" t="s">
        <v>2729</v>
      </c>
      <c r="G588" s="85">
        <v>8.5136319999999994</v>
      </c>
      <c r="H588" s="85">
        <v>-0.63007199999999997</v>
      </c>
      <c r="I588" s="84">
        <v>1.6588800000000001E-2</v>
      </c>
      <c r="J588" s="85">
        <v>-4.5014400000000003E-2</v>
      </c>
      <c r="K588" s="85">
        <v>1.0789199999999999E-3</v>
      </c>
      <c r="L588" s="85">
        <v>-1.8954E-3</v>
      </c>
      <c r="M588" s="83"/>
      <c r="N588" s="83"/>
      <c r="O588" s="83"/>
      <c r="P588" s="83"/>
      <c r="Q588" s="83"/>
      <c r="R588" s="83"/>
      <c r="S588" s="83"/>
      <c r="T588" s="83"/>
      <c r="U588" s="85">
        <v>0</v>
      </c>
      <c r="V588" s="85">
        <v>3.33</v>
      </c>
      <c r="W588" s="83" t="s">
        <v>2546</v>
      </c>
    </row>
    <row r="589" spans="1:23" ht="15.75" customHeight="1" x14ac:dyDescent="0.25">
      <c r="A589" s="83" t="s">
        <v>3257</v>
      </c>
      <c r="B589" s="83" t="s">
        <v>3182</v>
      </c>
      <c r="C589" s="83" t="s">
        <v>2544</v>
      </c>
      <c r="D589" s="83" t="s">
        <v>2571</v>
      </c>
      <c r="E589" s="83" t="s">
        <v>2556</v>
      </c>
      <c r="F589" s="83"/>
      <c r="G589" s="84">
        <v>6.9999999999999994E-5</v>
      </c>
      <c r="H589" s="85">
        <v>1.23</v>
      </c>
      <c r="I589" s="85">
        <v>-0.307</v>
      </c>
      <c r="J589" s="85">
        <v>7.5600000000000001E-2</v>
      </c>
      <c r="K589" s="88"/>
      <c r="L589" s="83"/>
      <c r="M589" s="83"/>
      <c r="N589" s="83"/>
      <c r="O589" s="83"/>
      <c r="P589" s="83"/>
      <c r="Q589" s="83"/>
      <c r="R589" s="83"/>
      <c r="S589" s="83"/>
      <c r="T589" s="83"/>
      <c r="U589" s="83"/>
      <c r="V589" s="83"/>
      <c r="W589" s="83" t="s">
        <v>2546</v>
      </c>
    </row>
    <row r="590" spans="1:23" ht="15.75" customHeight="1" x14ac:dyDescent="0.25">
      <c r="A590" s="83" t="s">
        <v>3258</v>
      </c>
      <c r="B590" s="83" t="s">
        <v>3184</v>
      </c>
      <c r="C590" s="83" t="s">
        <v>2544</v>
      </c>
      <c r="D590" s="83" t="s">
        <v>2571</v>
      </c>
      <c r="E590" s="83" t="s">
        <v>2556</v>
      </c>
      <c r="F590" s="83"/>
      <c r="G590" s="85">
        <v>1.2E-4</v>
      </c>
      <c r="H590" s="85">
        <v>1.2</v>
      </c>
      <c r="I590" s="85">
        <v>-0.26100000000000001</v>
      </c>
      <c r="J590" s="85">
        <v>5.96E-2</v>
      </c>
      <c r="K590" s="88"/>
      <c r="L590" s="83"/>
      <c r="M590" s="83"/>
      <c r="N590" s="83"/>
      <c r="O590" s="83"/>
      <c r="P590" s="83"/>
      <c r="Q590" s="83"/>
      <c r="R590" s="83"/>
      <c r="S590" s="83"/>
      <c r="T590" s="83"/>
      <c r="U590" s="83"/>
      <c r="V590" s="83"/>
      <c r="W590" s="83" t="s">
        <v>2546</v>
      </c>
    </row>
    <row r="591" spans="1:23" ht="15.75" customHeight="1" x14ac:dyDescent="0.25">
      <c r="A591" s="83" t="s">
        <v>3259</v>
      </c>
      <c r="B591" s="83" t="s">
        <v>3186</v>
      </c>
      <c r="C591" s="83" t="s">
        <v>2544</v>
      </c>
      <c r="D591" s="83" t="s">
        <v>2571</v>
      </c>
      <c r="E591" s="83" t="s">
        <v>2556</v>
      </c>
      <c r="F591" s="83"/>
      <c r="G591" s="84">
        <v>-6.9999999999999994E-5</v>
      </c>
      <c r="H591" s="85">
        <v>1.17</v>
      </c>
      <c r="I591" s="85">
        <v>-0.21299999999999999</v>
      </c>
      <c r="J591" s="85">
        <v>4.3799999999999999E-2</v>
      </c>
      <c r="K591" s="88"/>
      <c r="L591" s="83"/>
      <c r="M591" s="83"/>
      <c r="N591" s="83"/>
      <c r="O591" s="83"/>
      <c r="P591" s="83"/>
      <c r="Q591" s="83"/>
      <c r="R591" s="83"/>
      <c r="S591" s="83"/>
      <c r="T591" s="83"/>
      <c r="U591" s="83"/>
      <c r="V591" s="83"/>
      <c r="W591" s="83" t="s">
        <v>2546</v>
      </c>
    </row>
    <row r="592" spans="1:23" ht="15.75" customHeight="1" x14ac:dyDescent="0.25">
      <c r="A592" s="83" t="s">
        <v>3260</v>
      </c>
      <c r="B592" s="83" t="s">
        <v>3009</v>
      </c>
      <c r="C592" s="83" t="s">
        <v>2549</v>
      </c>
      <c r="D592" s="83"/>
      <c r="E592" s="83" t="s">
        <v>2729</v>
      </c>
      <c r="F592" s="83" t="s">
        <v>2729</v>
      </c>
      <c r="G592" s="85">
        <v>0.67915999999999999</v>
      </c>
      <c r="H592" s="85">
        <v>1.6938000000000002E-2</v>
      </c>
      <c r="I592" s="85">
        <v>6.9335999999999996E-4</v>
      </c>
      <c r="J592" s="85">
        <v>4.5576000000000002E-3</v>
      </c>
      <c r="K592" s="84">
        <v>-8.42E-5</v>
      </c>
      <c r="L592" s="85">
        <v>-4.7627999999999999E-4</v>
      </c>
      <c r="M592" s="83"/>
      <c r="N592" s="83"/>
      <c r="O592" s="83"/>
      <c r="P592" s="83"/>
      <c r="Q592" s="85">
        <v>7.2222200000000001</v>
      </c>
      <c r="R592" s="85">
        <v>29.44444</v>
      </c>
      <c r="S592" s="85">
        <v>-23.332999999999998</v>
      </c>
      <c r="T592" s="85">
        <v>46.111109999999996</v>
      </c>
      <c r="U592" s="83"/>
      <c r="V592" s="83"/>
      <c r="W592" s="83" t="s">
        <v>2546</v>
      </c>
    </row>
    <row r="593" spans="1:23" ht="15.75" customHeight="1" x14ac:dyDescent="0.25">
      <c r="A593" s="83" t="s">
        <v>3261</v>
      </c>
      <c r="B593" s="83" t="s">
        <v>3188</v>
      </c>
      <c r="C593" s="83" t="s">
        <v>2555</v>
      </c>
      <c r="D593" s="83"/>
      <c r="E593" s="83" t="s">
        <v>2556</v>
      </c>
      <c r="F593" s="83"/>
      <c r="G593" s="85">
        <v>0.80500000000000005</v>
      </c>
      <c r="H593" s="85">
        <v>0.23300000000000001</v>
      </c>
      <c r="I593" s="85">
        <v>-3.7999999999999999E-2</v>
      </c>
      <c r="J593" s="83"/>
      <c r="K593" s="83"/>
      <c r="L593" s="83"/>
      <c r="M593" s="83"/>
      <c r="N593" s="83"/>
      <c r="O593" s="83"/>
      <c r="P593" s="83"/>
      <c r="Q593" s="83"/>
      <c r="R593" s="83"/>
      <c r="S593" s="83"/>
      <c r="T593" s="83"/>
      <c r="U593" s="83"/>
      <c r="V593" s="83"/>
      <c r="W593" s="83" t="s">
        <v>2546</v>
      </c>
    </row>
    <row r="594" spans="1:23" ht="15.75" customHeight="1" x14ac:dyDescent="0.25">
      <c r="A594" s="83" t="s">
        <v>3262</v>
      </c>
      <c r="B594" s="83" t="s">
        <v>3190</v>
      </c>
      <c r="C594" s="83" t="s">
        <v>2555</v>
      </c>
      <c r="D594" s="83"/>
      <c r="E594" s="83" t="s">
        <v>2556</v>
      </c>
      <c r="F594" s="83"/>
      <c r="G594" s="85">
        <v>0.82699999999999996</v>
      </c>
      <c r="H594" s="85">
        <v>0.20300000000000001</v>
      </c>
      <c r="I594" s="85">
        <v>-0.03</v>
      </c>
      <c r="J594" s="83"/>
      <c r="K594" s="83"/>
      <c r="L594" s="83"/>
      <c r="M594" s="83"/>
      <c r="N594" s="83"/>
      <c r="O594" s="83"/>
      <c r="P594" s="83"/>
      <c r="Q594" s="83"/>
      <c r="R594" s="83"/>
      <c r="S594" s="83"/>
      <c r="T594" s="83"/>
      <c r="U594" s="83"/>
      <c r="V594" s="83"/>
      <c r="W594" s="83" t="s">
        <v>2546</v>
      </c>
    </row>
    <row r="595" spans="1:23" ht="15.75" customHeight="1" x14ac:dyDescent="0.25">
      <c r="A595" s="83" t="s">
        <v>3263</v>
      </c>
      <c r="B595" s="83" t="s">
        <v>3192</v>
      </c>
      <c r="C595" s="83" t="s">
        <v>2555</v>
      </c>
      <c r="D595" s="83"/>
      <c r="E595" s="83" t="s">
        <v>2556</v>
      </c>
      <c r="F595" s="83"/>
      <c r="G595" s="85">
        <v>0.85199999999999998</v>
      </c>
      <c r="H595" s="85">
        <v>0.17</v>
      </c>
      <c r="I595" s="85">
        <v>-2.1899999999999999E-2</v>
      </c>
      <c r="J595" s="83"/>
      <c r="K595" s="83"/>
      <c r="L595" s="83"/>
      <c r="M595" s="83"/>
      <c r="N595" s="83"/>
      <c r="O595" s="83"/>
      <c r="P595" s="83"/>
      <c r="Q595" s="83"/>
      <c r="R595" s="83"/>
      <c r="S595" s="83"/>
      <c r="T595" s="83"/>
      <c r="U595" s="83"/>
      <c r="V595" s="83"/>
      <c r="W595" s="83" t="s">
        <v>2546</v>
      </c>
    </row>
    <row r="596" spans="1:23" ht="15.75" customHeight="1" x14ac:dyDescent="0.25">
      <c r="A596" s="83" t="s">
        <v>3264</v>
      </c>
      <c r="B596" s="83" t="s">
        <v>3013</v>
      </c>
      <c r="C596" s="83" t="s">
        <v>2549</v>
      </c>
      <c r="D596" s="83"/>
      <c r="E596" s="83" t="s">
        <v>2729</v>
      </c>
      <c r="F596" s="83" t="s">
        <v>2729</v>
      </c>
      <c r="G596" s="85">
        <v>2.7311616000000001</v>
      </c>
      <c r="H596" s="85">
        <v>-0.10297296</v>
      </c>
      <c r="I596" s="85">
        <v>9.3636000000000001E-4</v>
      </c>
      <c r="J596" s="85">
        <v>4.7786399999999998E-3</v>
      </c>
      <c r="K596" s="84">
        <v>-9.0699999999999996E-5</v>
      </c>
      <c r="L596" s="85">
        <v>-2.0282399999999999E-4</v>
      </c>
      <c r="M596" s="83"/>
      <c r="N596" s="83"/>
      <c r="O596" s="83"/>
      <c r="P596" s="83"/>
      <c r="Q596" s="83"/>
      <c r="R596" s="83"/>
      <c r="S596" s="83"/>
      <c r="T596" s="83"/>
      <c r="U596" s="83"/>
      <c r="V596" s="83"/>
      <c r="W596" s="83" t="s">
        <v>2546</v>
      </c>
    </row>
    <row r="597" spans="1:23" ht="15.75" customHeight="1" x14ac:dyDescent="0.25">
      <c r="A597" s="83" t="s">
        <v>3265</v>
      </c>
      <c r="B597" s="83" t="s">
        <v>3015</v>
      </c>
      <c r="C597" s="83" t="s">
        <v>2549</v>
      </c>
      <c r="D597" s="83" t="s">
        <v>2571</v>
      </c>
      <c r="E597" s="83" t="s">
        <v>2729</v>
      </c>
      <c r="F597" s="83" t="s">
        <v>2729</v>
      </c>
      <c r="G597" s="85">
        <v>0.73904639999999999</v>
      </c>
      <c r="H597" s="85">
        <v>-7.7896800000000002E-3</v>
      </c>
      <c r="I597" s="84">
        <v>1.2830400000000001E-4</v>
      </c>
      <c r="J597" s="85">
        <v>-2.7E-4</v>
      </c>
      <c r="K597" s="84">
        <v>6.6419999999999999E-4</v>
      </c>
      <c r="L597" s="85">
        <v>-6.4800000000000003E-4</v>
      </c>
      <c r="M597" s="83"/>
      <c r="N597" s="83"/>
      <c r="O597" s="83"/>
      <c r="P597" s="83"/>
      <c r="Q597" s="85">
        <v>7.2222200000000001</v>
      </c>
      <c r="R597" s="85">
        <v>29.44444</v>
      </c>
      <c r="S597" s="85">
        <v>-23.332999999999998</v>
      </c>
      <c r="T597" s="85">
        <v>46.111109999999996</v>
      </c>
      <c r="U597" s="83"/>
      <c r="V597" s="83"/>
      <c r="W597" s="83" t="s">
        <v>2546</v>
      </c>
    </row>
    <row r="598" spans="1:23" ht="15.75" customHeight="1" x14ac:dyDescent="0.25">
      <c r="A598" s="83" t="s">
        <v>3266</v>
      </c>
      <c r="B598" s="83" t="s">
        <v>3017</v>
      </c>
      <c r="C598" s="83" t="s">
        <v>2549</v>
      </c>
      <c r="D598" s="83"/>
      <c r="E598" s="83" t="s">
        <v>2729</v>
      </c>
      <c r="F598" s="83" t="s">
        <v>2729</v>
      </c>
      <c r="G598" s="85">
        <v>0.81869760000000003</v>
      </c>
      <c r="H598" s="84">
        <v>1.406952E-2</v>
      </c>
      <c r="I598" s="84">
        <v>1.17936E-4</v>
      </c>
      <c r="J598" s="85">
        <v>-1.5791039999999999E-2</v>
      </c>
      <c r="K598" s="85">
        <v>2.2226400000000001E-4</v>
      </c>
      <c r="L598" s="85">
        <v>-3.0002400000000003E-4</v>
      </c>
      <c r="M598" s="83"/>
      <c r="N598" s="83"/>
      <c r="O598" s="83"/>
      <c r="P598" s="83"/>
      <c r="Q598" s="85">
        <v>7.2222200000000001</v>
      </c>
      <c r="R598" s="85">
        <v>29.44444</v>
      </c>
      <c r="S598" s="85">
        <v>-23.332999999999998</v>
      </c>
      <c r="T598" s="85">
        <v>46.111109999999996</v>
      </c>
      <c r="U598" s="83"/>
      <c r="V598" s="83"/>
      <c r="W598" s="83" t="s">
        <v>2546</v>
      </c>
    </row>
    <row r="599" spans="1:23" ht="15.75" customHeight="1" x14ac:dyDescent="0.25">
      <c r="A599" s="83" t="s">
        <v>2250</v>
      </c>
      <c r="B599" s="83" t="s">
        <v>3019</v>
      </c>
      <c r="C599" s="83" t="s">
        <v>2549</v>
      </c>
      <c r="D599" s="83"/>
      <c r="E599" s="83" t="s">
        <v>2729</v>
      </c>
      <c r="F599" s="83" t="s">
        <v>2729</v>
      </c>
      <c r="G599" s="85">
        <v>0.85516576</v>
      </c>
      <c r="H599" s="85">
        <v>-3.6313920000000002E-3</v>
      </c>
      <c r="I599" s="84">
        <v>-6.19E-6</v>
      </c>
      <c r="J599" s="85">
        <v>2.6447040000000002E-2</v>
      </c>
      <c r="K599" s="85">
        <v>4.1147999999999998E-4</v>
      </c>
      <c r="L599" s="85">
        <v>-1.4126399999999999E-4</v>
      </c>
      <c r="M599" s="83"/>
      <c r="N599" s="83"/>
      <c r="O599" s="83"/>
      <c r="P599" s="83"/>
      <c r="Q599" s="85">
        <v>7.2222200000000001</v>
      </c>
      <c r="R599" s="85">
        <v>29.44444</v>
      </c>
      <c r="S599" s="85">
        <v>-23.332999999999998</v>
      </c>
      <c r="T599" s="85">
        <v>46.111109999999996</v>
      </c>
      <c r="U599" s="83"/>
      <c r="V599" s="83"/>
      <c r="W599" s="83" t="s">
        <v>2546</v>
      </c>
    </row>
    <row r="600" spans="1:23" ht="15.75" customHeight="1" x14ac:dyDescent="0.25">
      <c r="A600" s="83" t="s">
        <v>3267</v>
      </c>
      <c r="B600" s="83" t="s">
        <v>3003</v>
      </c>
      <c r="C600" s="83" t="s">
        <v>2674</v>
      </c>
      <c r="D600" s="83"/>
      <c r="E600" s="83" t="s">
        <v>2675</v>
      </c>
      <c r="F600" s="83"/>
      <c r="G600" s="85">
        <v>1</v>
      </c>
      <c r="H600" s="85">
        <v>0</v>
      </c>
      <c r="I600" s="88"/>
      <c r="J600" s="83"/>
      <c r="K600" s="88"/>
      <c r="L600" s="88"/>
      <c r="M600" s="83"/>
      <c r="N600" s="83"/>
      <c r="O600" s="83"/>
      <c r="P600" s="83"/>
      <c r="Q600" s="83"/>
      <c r="R600" s="83"/>
      <c r="S600" s="83"/>
      <c r="T600" s="83"/>
      <c r="U600" s="85">
        <v>0</v>
      </c>
      <c r="V600" s="85">
        <v>1</v>
      </c>
      <c r="W600" s="83" t="s">
        <v>2546</v>
      </c>
    </row>
    <row r="601" spans="1:23" ht="15.75" customHeight="1" x14ac:dyDescent="0.25">
      <c r="A601" s="83" t="s">
        <v>3268</v>
      </c>
      <c r="B601" s="83" t="s">
        <v>3005</v>
      </c>
      <c r="C601" s="83" t="s">
        <v>2549</v>
      </c>
      <c r="D601" s="83"/>
      <c r="E601" s="83" t="s">
        <v>2729</v>
      </c>
      <c r="F601" s="83" t="s">
        <v>2729</v>
      </c>
      <c r="G601" s="85">
        <v>8.5136319999999994</v>
      </c>
      <c r="H601" s="85">
        <v>-0.63007199999999997</v>
      </c>
      <c r="I601" s="85">
        <v>1.6588800000000001E-2</v>
      </c>
      <c r="J601" s="85">
        <v>-4.5014400000000003E-2</v>
      </c>
      <c r="K601" s="85">
        <v>1.0789199999999999E-3</v>
      </c>
      <c r="L601" s="85">
        <v>-1.8954E-3</v>
      </c>
      <c r="M601" s="83"/>
      <c r="N601" s="83"/>
      <c r="O601" s="83"/>
      <c r="P601" s="83"/>
      <c r="Q601" s="83"/>
      <c r="R601" s="83"/>
      <c r="S601" s="83"/>
      <c r="T601" s="83"/>
      <c r="U601" s="85">
        <v>0</v>
      </c>
      <c r="V601" s="85">
        <v>3.33</v>
      </c>
      <c r="W601" s="83" t="s">
        <v>2546</v>
      </c>
    </row>
    <row r="602" spans="1:23" ht="15.75" customHeight="1" x14ac:dyDescent="0.25">
      <c r="A602" s="83" t="s">
        <v>3269</v>
      </c>
      <c r="B602" s="83" t="s">
        <v>3182</v>
      </c>
      <c r="C602" s="83" t="s">
        <v>2544</v>
      </c>
      <c r="D602" s="83" t="s">
        <v>2571</v>
      </c>
      <c r="E602" s="83" t="s">
        <v>2556</v>
      </c>
      <c r="F602" s="83"/>
      <c r="G602" s="84">
        <v>6.9999999999999994E-5</v>
      </c>
      <c r="H602" s="85">
        <v>1.23</v>
      </c>
      <c r="I602" s="85">
        <v>-0.307</v>
      </c>
      <c r="J602" s="85">
        <v>7.5600000000000001E-2</v>
      </c>
      <c r="K602" s="83"/>
      <c r="L602" s="83"/>
      <c r="M602" s="83"/>
      <c r="N602" s="83"/>
      <c r="O602" s="83"/>
      <c r="P602" s="83"/>
      <c r="Q602" s="83"/>
      <c r="R602" s="83"/>
      <c r="S602" s="83"/>
      <c r="T602" s="83"/>
      <c r="U602" s="83"/>
      <c r="V602" s="83"/>
      <c r="W602" s="83" t="s">
        <v>2546</v>
      </c>
    </row>
    <row r="603" spans="1:23" ht="15.75" customHeight="1" x14ac:dyDescent="0.25">
      <c r="A603" s="83" t="s">
        <v>3270</v>
      </c>
      <c r="B603" s="83" t="s">
        <v>3184</v>
      </c>
      <c r="C603" s="83" t="s">
        <v>2544</v>
      </c>
      <c r="D603" s="83" t="s">
        <v>2571</v>
      </c>
      <c r="E603" s="83" t="s">
        <v>2556</v>
      </c>
      <c r="F603" s="83"/>
      <c r="G603" s="85">
        <v>1.2E-4</v>
      </c>
      <c r="H603" s="85">
        <v>1.2</v>
      </c>
      <c r="I603" s="85">
        <v>-0.26100000000000001</v>
      </c>
      <c r="J603" s="85">
        <v>5.96E-2</v>
      </c>
      <c r="K603" s="83"/>
      <c r="L603" s="83"/>
      <c r="M603" s="83"/>
      <c r="N603" s="83"/>
      <c r="O603" s="83"/>
      <c r="P603" s="83"/>
      <c r="Q603" s="83"/>
      <c r="R603" s="83"/>
      <c r="S603" s="83"/>
      <c r="T603" s="83"/>
      <c r="U603" s="83"/>
      <c r="V603" s="83"/>
      <c r="W603" s="83" t="s">
        <v>2546</v>
      </c>
    </row>
    <row r="604" spans="1:23" ht="15.75" customHeight="1" x14ac:dyDescent="0.25">
      <c r="A604" s="83" t="s">
        <v>3271</v>
      </c>
      <c r="B604" s="83" t="s">
        <v>3186</v>
      </c>
      <c r="C604" s="83" t="s">
        <v>2544</v>
      </c>
      <c r="D604" s="83" t="s">
        <v>2571</v>
      </c>
      <c r="E604" s="83" t="s">
        <v>2556</v>
      </c>
      <c r="F604" s="83"/>
      <c r="G604" s="84">
        <v>-6.9999999999999994E-5</v>
      </c>
      <c r="H604" s="85">
        <v>1.17</v>
      </c>
      <c r="I604" s="85">
        <v>-0.21299999999999999</v>
      </c>
      <c r="J604" s="85">
        <v>4.3799999999999999E-2</v>
      </c>
      <c r="K604" s="83"/>
      <c r="L604" s="83"/>
      <c r="M604" s="83"/>
      <c r="N604" s="83"/>
      <c r="O604" s="83"/>
      <c r="P604" s="83"/>
      <c r="Q604" s="83"/>
      <c r="R604" s="83"/>
      <c r="S604" s="83"/>
      <c r="T604" s="83"/>
      <c r="U604" s="83"/>
      <c r="V604" s="83"/>
      <c r="W604" s="83" t="s">
        <v>2546</v>
      </c>
    </row>
    <row r="605" spans="1:23" ht="15.75" customHeight="1" x14ac:dyDescent="0.25">
      <c r="A605" s="83" t="s">
        <v>3272</v>
      </c>
      <c r="B605" s="83" t="s">
        <v>3009</v>
      </c>
      <c r="C605" s="83" t="s">
        <v>2549</v>
      </c>
      <c r="D605" s="83"/>
      <c r="E605" s="83" t="s">
        <v>2729</v>
      </c>
      <c r="F605" s="83" t="s">
        <v>2729</v>
      </c>
      <c r="G605" s="85">
        <v>0.67915999999999999</v>
      </c>
      <c r="H605" s="85">
        <v>1.6938000000000002E-2</v>
      </c>
      <c r="I605" s="85">
        <v>6.9335999999999996E-4</v>
      </c>
      <c r="J605" s="85">
        <v>4.5576000000000002E-3</v>
      </c>
      <c r="K605" s="84">
        <v>-8.42E-5</v>
      </c>
      <c r="L605" s="85">
        <v>-4.7627999999999999E-4</v>
      </c>
      <c r="M605" s="83"/>
      <c r="N605" s="83"/>
      <c r="O605" s="83"/>
      <c r="P605" s="83"/>
      <c r="Q605" s="85">
        <v>7.2222200000000001</v>
      </c>
      <c r="R605" s="85">
        <v>29.44444</v>
      </c>
      <c r="S605" s="85">
        <v>-23.332999999999998</v>
      </c>
      <c r="T605" s="85">
        <v>46.111109999999996</v>
      </c>
      <c r="U605" s="83"/>
      <c r="V605" s="83"/>
      <c r="W605" s="83" t="s">
        <v>2546</v>
      </c>
    </row>
    <row r="606" spans="1:23" ht="15.75" customHeight="1" x14ac:dyDescent="0.25">
      <c r="A606" s="83" t="s">
        <v>3273</v>
      </c>
      <c r="B606" s="83" t="s">
        <v>3188</v>
      </c>
      <c r="C606" s="83" t="s">
        <v>2555</v>
      </c>
      <c r="D606" s="83"/>
      <c r="E606" s="83" t="s">
        <v>2556</v>
      </c>
      <c r="F606" s="83"/>
      <c r="G606" s="85">
        <v>0.80500000000000005</v>
      </c>
      <c r="H606" s="85">
        <v>0.23300000000000001</v>
      </c>
      <c r="I606" s="85">
        <v>-3.7999999999999999E-2</v>
      </c>
      <c r="J606" s="83"/>
      <c r="K606" s="83"/>
      <c r="L606" s="83"/>
      <c r="M606" s="83"/>
      <c r="N606" s="83"/>
      <c r="O606" s="83"/>
      <c r="P606" s="83"/>
      <c r="Q606" s="83"/>
      <c r="R606" s="83"/>
      <c r="S606" s="83"/>
      <c r="T606" s="83"/>
      <c r="U606" s="83"/>
      <c r="V606" s="83"/>
      <c r="W606" s="83" t="s">
        <v>2546</v>
      </c>
    </row>
    <row r="607" spans="1:23" ht="15.75" customHeight="1" x14ac:dyDescent="0.25">
      <c r="A607" s="83" t="s">
        <v>3274</v>
      </c>
      <c r="B607" s="83" t="s">
        <v>3190</v>
      </c>
      <c r="C607" s="83" t="s">
        <v>2555</v>
      </c>
      <c r="D607" s="83"/>
      <c r="E607" s="83" t="s">
        <v>2556</v>
      </c>
      <c r="F607" s="83"/>
      <c r="G607" s="85">
        <v>0.82699999999999996</v>
      </c>
      <c r="H607" s="85">
        <v>0.20300000000000001</v>
      </c>
      <c r="I607" s="85">
        <v>-0.03</v>
      </c>
      <c r="J607" s="83"/>
      <c r="K607" s="88"/>
      <c r="L607" s="88"/>
      <c r="M607" s="83"/>
      <c r="N607" s="83"/>
      <c r="O607" s="83"/>
      <c r="P607" s="83"/>
      <c r="Q607" s="83"/>
      <c r="R607" s="83"/>
      <c r="S607" s="83"/>
      <c r="T607" s="83"/>
      <c r="U607" s="83"/>
      <c r="V607" s="83"/>
      <c r="W607" s="83" t="s">
        <v>2546</v>
      </c>
    </row>
    <row r="608" spans="1:23" ht="15.75" customHeight="1" x14ac:dyDescent="0.25">
      <c r="A608" s="83" t="s">
        <v>3275</v>
      </c>
      <c r="B608" s="83" t="s">
        <v>3192</v>
      </c>
      <c r="C608" s="83" t="s">
        <v>2555</v>
      </c>
      <c r="D608" s="83"/>
      <c r="E608" s="83" t="s">
        <v>2556</v>
      </c>
      <c r="F608" s="83"/>
      <c r="G608" s="85">
        <v>0.85199999999999998</v>
      </c>
      <c r="H608" s="85">
        <v>0.17</v>
      </c>
      <c r="I608" s="84">
        <v>-2.1899999999999999E-2</v>
      </c>
      <c r="J608" s="83"/>
      <c r="K608" s="88"/>
      <c r="L608" s="88"/>
      <c r="M608" s="83"/>
      <c r="N608" s="83"/>
      <c r="O608" s="83"/>
      <c r="P608" s="83"/>
      <c r="Q608" s="83"/>
      <c r="R608" s="83"/>
      <c r="S608" s="83"/>
      <c r="T608" s="83"/>
      <c r="U608" s="83"/>
      <c r="V608" s="83"/>
      <c r="W608" s="83" t="s">
        <v>2546</v>
      </c>
    </row>
    <row r="609" spans="1:23" ht="15.75" customHeight="1" x14ac:dyDescent="0.25">
      <c r="A609" s="83" t="s">
        <v>3276</v>
      </c>
      <c r="B609" s="83" t="s">
        <v>3013</v>
      </c>
      <c r="C609" s="83" t="s">
        <v>2549</v>
      </c>
      <c r="D609" s="83"/>
      <c r="E609" s="83" t="s">
        <v>2729</v>
      </c>
      <c r="F609" s="83" t="s">
        <v>2729</v>
      </c>
      <c r="G609" s="85">
        <v>2.7311616000000001</v>
      </c>
      <c r="H609" s="85">
        <v>-0.10297296</v>
      </c>
      <c r="I609" s="85">
        <v>9.3636000000000001E-4</v>
      </c>
      <c r="J609" s="85">
        <v>4.7786399999999998E-3</v>
      </c>
      <c r="K609" s="84">
        <v>-9.0699999999999996E-5</v>
      </c>
      <c r="L609" s="85">
        <v>-2.0282399999999999E-4</v>
      </c>
      <c r="M609" s="83"/>
      <c r="N609" s="83"/>
      <c r="O609" s="83"/>
      <c r="P609" s="83"/>
      <c r="Q609" s="83"/>
      <c r="R609" s="83"/>
      <c r="S609" s="83"/>
      <c r="T609" s="83"/>
      <c r="U609" s="83"/>
      <c r="V609" s="83"/>
      <c r="W609" s="83" t="s">
        <v>2546</v>
      </c>
    </row>
    <row r="610" spans="1:23" ht="15.75" customHeight="1" x14ac:dyDescent="0.25">
      <c r="A610" s="83" t="s">
        <v>3277</v>
      </c>
      <c r="B610" s="83" t="s">
        <v>3015</v>
      </c>
      <c r="C610" s="83" t="s">
        <v>2549</v>
      </c>
      <c r="D610" s="83" t="s">
        <v>2571</v>
      </c>
      <c r="E610" s="83" t="s">
        <v>2729</v>
      </c>
      <c r="F610" s="83" t="s">
        <v>2729</v>
      </c>
      <c r="G610" s="85">
        <v>0.73904639999999999</v>
      </c>
      <c r="H610" s="85">
        <v>-7.7896800000000002E-3</v>
      </c>
      <c r="I610" s="85">
        <v>1.2830400000000001E-4</v>
      </c>
      <c r="J610" s="85">
        <v>-2.7E-4</v>
      </c>
      <c r="K610" s="85">
        <v>6.6419999999999999E-4</v>
      </c>
      <c r="L610" s="85">
        <v>-6.4800000000000003E-4</v>
      </c>
      <c r="M610" s="83"/>
      <c r="N610" s="83"/>
      <c r="O610" s="83"/>
      <c r="P610" s="83"/>
      <c r="Q610" s="85">
        <v>7.2222200000000001</v>
      </c>
      <c r="R610" s="85">
        <v>29.44444</v>
      </c>
      <c r="S610" s="85">
        <v>-23.332999999999998</v>
      </c>
      <c r="T610" s="85">
        <v>46.111109999999996</v>
      </c>
      <c r="U610" s="83"/>
      <c r="V610" s="83"/>
      <c r="W610" s="83" t="s">
        <v>2546</v>
      </c>
    </row>
    <row r="611" spans="1:23" ht="15.75" customHeight="1" x14ac:dyDescent="0.25">
      <c r="A611" s="83" t="s">
        <v>3278</v>
      </c>
      <c r="B611" s="83" t="s">
        <v>3017</v>
      </c>
      <c r="C611" s="83" t="s">
        <v>2549</v>
      </c>
      <c r="D611" s="83"/>
      <c r="E611" s="83" t="s">
        <v>2729</v>
      </c>
      <c r="F611" s="83" t="s">
        <v>2729</v>
      </c>
      <c r="G611" s="85">
        <v>0.90038720000000005</v>
      </c>
      <c r="H611" s="85">
        <v>1.108728E-2</v>
      </c>
      <c r="I611" s="85">
        <v>1.7009999999999999E-4</v>
      </c>
      <c r="J611" s="85">
        <v>-2.579472E-2</v>
      </c>
      <c r="K611" s="85">
        <v>8.4239999999999998E-4</v>
      </c>
      <c r="L611" s="85">
        <v>-2.9062800000000002E-4</v>
      </c>
      <c r="M611" s="83"/>
      <c r="N611" s="83"/>
      <c r="O611" s="83"/>
      <c r="P611" s="83"/>
      <c r="Q611" s="85">
        <v>7.2222200000000001</v>
      </c>
      <c r="R611" s="85">
        <v>29.44444</v>
      </c>
      <c r="S611" s="85">
        <v>-23.332999999999998</v>
      </c>
      <c r="T611" s="85">
        <v>46.111109999999996</v>
      </c>
      <c r="U611" s="83"/>
      <c r="V611" s="83"/>
      <c r="W611" s="83" t="s">
        <v>2546</v>
      </c>
    </row>
    <row r="612" spans="1:23" ht="15.75" customHeight="1" x14ac:dyDescent="0.25">
      <c r="A612" s="83" t="s">
        <v>3279</v>
      </c>
      <c r="B612" s="83" t="s">
        <v>3019</v>
      </c>
      <c r="C612" s="83" t="s">
        <v>2549</v>
      </c>
      <c r="D612" s="83"/>
      <c r="E612" s="83" t="s">
        <v>2729</v>
      </c>
      <c r="F612" s="83" t="s">
        <v>2729</v>
      </c>
      <c r="G612" s="85">
        <v>0.93033440000000001</v>
      </c>
      <c r="H612" s="85">
        <v>-6.4656000000000002E-3</v>
      </c>
      <c r="I612" s="84">
        <v>1.77E-5</v>
      </c>
      <c r="J612" s="85">
        <v>2.8134719999999998E-2</v>
      </c>
      <c r="K612" s="84">
        <v>-5.5099999999999998E-6</v>
      </c>
      <c r="L612" s="85">
        <v>-2.0865599999999999E-4</v>
      </c>
      <c r="M612" s="83"/>
      <c r="N612" s="83"/>
      <c r="O612" s="83"/>
      <c r="P612" s="83"/>
      <c r="Q612" s="85">
        <v>7.2222200000000001</v>
      </c>
      <c r="R612" s="85">
        <v>29.44444</v>
      </c>
      <c r="S612" s="85">
        <v>-23.332999999999998</v>
      </c>
      <c r="T612" s="85">
        <v>46.111109999999996</v>
      </c>
      <c r="U612" s="83"/>
      <c r="V612" s="83"/>
      <c r="W612" s="83" t="s">
        <v>2546</v>
      </c>
    </row>
    <row r="613" spans="1:23" ht="15.75" customHeight="1" x14ac:dyDescent="0.25">
      <c r="A613" s="83" t="s">
        <v>3280</v>
      </c>
      <c r="B613" s="83" t="s">
        <v>3003</v>
      </c>
      <c r="C613" s="83" t="s">
        <v>2674</v>
      </c>
      <c r="D613" s="83"/>
      <c r="E613" s="83" t="s">
        <v>2675</v>
      </c>
      <c r="F613" s="83"/>
      <c r="G613" s="85">
        <v>1.75</v>
      </c>
      <c r="H613" s="85">
        <v>-1578.5655999999999</v>
      </c>
      <c r="I613" s="83"/>
      <c r="J613" s="83"/>
      <c r="K613" s="83"/>
      <c r="L613" s="83"/>
      <c r="M613" s="83"/>
      <c r="N613" s="83"/>
      <c r="O613" s="83"/>
      <c r="P613" s="83"/>
      <c r="Q613" s="83"/>
      <c r="R613" s="83"/>
      <c r="S613" s="83"/>
      <c r="T613" s="83"/>
      <c r="U613" s="85">
        <v>1</v>
      </c>
      <c r="V613" s="85">
        <v>1.1890000000000001</v>
      </c>
      <c r="W613" s="83" t="s">
        <v>2546</v>
      </c>
    </row>
    <row r="614" spans="1:23" ht="15.75" customHeight="1" x14ac:dyDescent="0.25">
      <c r="A614" s="83" t="s">
        <v>3281</v>
      </c>
      <c r="B614" s="83" t="s">
        <v>3005</v>
      </c>
      <c r="C614" s="83" t="s">
        <v>2549</v>
      </c>
      <c r="D614" s="83"/>
      <c r="E614" s="83" t="s">
        <v>2729</v>
      </c>
      <c r="F614" s="83" t="s">
        <v>2729</v>
      </c>
      <c r="G614" s="85">
        <v>20.030239999999999</v>
      </c>
      <c r="H614" s="85">
        <v>-1.9228320000000001</v>
      </c>
      <c r="I614" s="85">
        <v>5.1515999999999999E-2</v>
      </c>
      <c r="J614" s="85">
        <v>8.6183999999999997E-2</v>
      </c>
      <c r="K614" s="85">
        <v>1.1502000000000001E-3</v>
      </c>
      <c r="L614" s="85">
        <v>-7.6788000000000004E-3</v>
      </c>
      <c r="M614" s="83"/>
      <c r="N614" s="83"/>
      <c r="O614" s="83"/>
      <c r="P614" s="83"/>
      <c r="Q614" s="83"/>
      <c r="R614" s="83"/>
      <c r="S614" s="83"/>
      <c r="T614" s="83"/>
      <c r="U614" s="85">
        <v>0</v>
      </c>
      <c r="V614" s="85">
        <v>3.92</v>
      </c>
      <c r="W614" s="83" t="s">
        <v>2546</v>
      </c>
    </row>
    <row r="615" spans="1:23" ht="15.75" customHeight="1" x14ac:dyDescent="0.25">
      <c r="A615" s="83" t="s">
        <v>3282</v>
      </c>
      <c r="B615" s="83" t="s">
        <v>3182</v>
      </c>
      <c r="C615" s="83" t="s">
        <v>2544</v>
      </c>
      <c r="D615" s="83" t="s">
        <v>2571</v>
      </c>
      <c r="E615" s="83" t="s">
        <v>2556</v>
      </c>
      <c r="F615" s="83"/>
      <c r="G615" s="85">
        <v>6.3499999999999997E-3</v>
      </c>
      <c r="H615" s="85">
        <v>1.1200000000000001</v>
      </c>
      <c r="I615" s="85">
        <v>-0.13900000000000001</v>
      </c>
      <c r="J615" s="85">
        <v>1.6E-2</v>
      </c>
      <c r="K615" s="83"/>
      <c r="L615" s="83"/>
      <c r="M615" s="83"/>
      <c r="N615" s="83"/>
      <c r="O615" s="83"/>
      <c r="P615" s="83"/>
      <c r="Q615" s="83"/>
      <c r="R615" s="83"/>
      <c r="S615" s="83"/>
      <c r="T615" s="83"/>
      <c r="U615" s="83"/>
      <c r="V615" s="83"/>
      <c r="W615" s="83" t="s">
        <v>2546</v>
      </c>
    </row>
    <row r="616" spans="1:23" ht="15.75" customHeight="1" x14ac:dyDescent="0.25">
      <c r="A616" s="83" t="s">
        <v>3283</v>
      </c>
      <c r="B616" s="83" t="s">
        <v>3184</v>
      </c>
      <c r="C616" s="83" t="s">
        <v>2544</v>
      </c>
      <c r="D616" s="83" t="s">
        <v>2571</v>
      </c>
      <c r="E616" s="83" t="s">
        <v>2556</v>
      </c>
      <c r="F616" s="83"/>
      <c r="G616" s="85">
        <v>-1.4400000000000001E-3</v>
      </c>
      <c r="H616" s="85">
        <v>1.1200000000000001</v>
      </c>
      <c r="I616" s="85">
        <v>-0.14000000000000001</v>
      </c>
      <c r="J616" s="85">
        <v>2.1999999999999999E-2</v>
      </c>
      <c r="K616" s="83"/>
      <c r="L616" s="83"/>
      <c r="M616" s="83"/>
      <c r="N616" s="83"/>
      <c r="O616" s="83"/>
      <c r="P616" s="83"/>
      <c r="Q616" s="83"/>
      <c r="R616" s="83"/>
      <c r="S616" s="83"/>
      <c r="T616" s="83"/>
      <c r="U616" s="83"/>
      <c r="V616" s="83"/>
      <c r="W616" s="83" t="s">
        <v>2546</v>
      </c>
    </row>
    <row r="617" spans="1:23" ht="15.75" customHeight="1" x14ac:dyDescent="0.25">
      <c r="A617" s="83" t="s">
        <v>3284</v>
      </c>
      <c r="B617" s="83" t="s">
        <v>3186</v>
      </c>
      <c r="C617" s="83" t="s">
        <v>2544</v>
      </c>
      <c r="D617" s="83" t="s">
        <v>2571</v>
      </c>
      <c r="E617" s="83" t="s">
        <v>2556</v>
      </c>
      <c r="F617" s="83"/>
      <c r="G617" s="85">
        <v>-7.26E-3</v>
      </c>
      <c r="H617" s="85">
        <v>1.1100000000000001</v>
      </c>
      <c r="I617" s="85">
        <v>-0.13200000000000001</v>
      </c>
      <c r="J617" s="85">
        <v>2.6200000000000001E-2</v>
      </c>
      <c r="K617" s="83"/>
      <c r="L617" s="83"/>
      <c r="M617" s="83"/>
      <c r="N617" s="83"/>
      <c r="O617" s="83"/>
      <c r="P617" s="83"/>
      <c r="Q617" s="83"/>
      <c r="R617" s="83"/>
      <c r="S617" s="83"/>
      <c r="T617" s="83"/>
      <c r="U617" s="83"/>
      <c r="V617" s="83"/>
      <c r="W617" s="83" t="s">
        <v>2546</v>
      </c>
    </row>
    <row r="618" spans="1:23" ht="15.75" customHeight="1" x14ac:dyDescent="0.25">
      <c r="A618" s="83" t="s">
        <v>3285</v>
      </c>
      <c r="B618" s="83" t="s">
        <v>3009</v>
      </c>
      <c r="C618" s="83" t="s">
        <v>2549</v>
      </c>
      <c r="D618" s="83"/>
      <c r="E618" s="83" t="s">
        <v>2729</v>
      </c>
      <c r="F618" s="83" t="s">
        <v>2729</v>
      </c>
      <c r="G618" s="85">
        <v>1.5240096000000001</v>
      </c>
      <c r="H618" s="85">
        <v>-6.6592799999999994E-2</v>
      </c>
      <c r="I618" s="85">
        <v>2.9937599999999998E-3</v>
      </c>
      <c r="J618" s="85">
        <v>1.6228799999999999E-3</v>
      </c>
      <c r="K618" s="84">
        <v>-6.5099999999999997E-5</v>
      </c>
      <c r="L618" s="85">
        <v>-4.8924000000000005E-4</v>
      </c>
      <c r="M618" s="83"/>
      <c r="N618" s="83"/>
      <c r="O618" s="83"/>
      <c r="P618" s="83"/>
      <c r="Q618" s="85">
        <v>7.2222200000000001</v>
      </c>
      <c r="R618" s="85">
        <v>29.44444</v>
      </c>
      <c r="S618" s="85">
        <v>-23.332999999999998</v>
      </c>
      <c r="T618" s="85">
        <v>46.111109999999996</v>
      </c>
      <c r="U618" s="83"/>
      <c r="V618" s="83"/>
      <c r="W618" s="83" t="s">
        <v>2546</v>
      </c>
    </row>
    <row r="619" spans="1:23" ht="15.75" customHeight="1" x14ac:dyDescent="0.25">
      <c r="A619" s="83" t="s">
        <v>3286</v>
      </c>
      <c r="B619" s="83" t="s">
        <v>3188</v>
      </c>
      <c r="C619" s="83" t="s">
        <v>2555</v>
      </c>
      <c r="D619" s="83"/>
      <c r="E619" s="83" t="s">
        <v>2556</v>
      </c>
      <c r="F619" s="83"/>
      <c r="G619" s="85">
        <v>0.92300000000000004</v>
      </c>
      <c r="H619" s="85">
        <v>0.153</v>
      </c>
      <c r="I619" s="85">
        <v>-1.5599999999999999E-2</v>
      </c>
      <c r="J619" s="83"/>
      <c r="K619" s="83"/>
      <c r="L619" s="83"/>
      <c r="M619" s="83"/>
      <c r="N619" s="83"/>
      <c r="O619" s="83"/>
      <c r="P619" s="83"/>
      <c r="Q619" s="83"/>
      <c r="R619" s="83"/>
      <c r="S619" s="83"/>
      <c r="T619" s="83"/>
      <c r="U619" s="83"/>
      <c r="V619" s="83"/>
      <c r="W619" s="83" t="s">
        <v>2546</v>
      </c>
    </row>
    <row r="620" spans="1:23" ht="15.75" customHeight="1" x14ac:dyDescent="0.25">
      <c r="A620" s="83" t="s">
        <v>3287</v>
      </c>
      <c r="B620" s="83" t="s">
        <v>3190</v>
      </c>
      <c r="C620" s="83" t="s">
        <v>2555</v>
      </c>
      <c r="D620" s="83"/>
      <c r="E620" s="83" t="s">
        <v>2556</v>
      </c>
      <c r="F620" s="83"/>
      <c r="G620" s="85">
        <v>0.94</v>
      </c>
      <c r="H620" s="85">
        <v>0.124</v>
      </c>
      <c r="I620" s="85">
        <v>-1.09E-2</v>
      </c>
      <c r="J620" s="83"/>
      <c r="K620" s="83"/>
      <c r="L620" s="83"/>
      <c r="M620" s="83"/>
      <c r="N620" s="83"/>
      <c r="O620" s="83"/>
      <c r="P620" s="83"/>
      <c r="Q620" s="83"/>
      <c r="R620" s="83"/>
      <c r="S620" s="83"/>
      <c r="T620" s="83"/>
      <c r="U620" s="83"/>
      <c r="V620" s="83"/>
      <c r="W620" s="83" t="s">
        <v>2546</v>
      </c>
    </row>
    <row r="621" spans="1:23" ht="15.75" customHeight="1" x14ac:dyDescent="0.25">
      <c r="A621" s="83" t="s">
        <v>3288</v>
      </c>
      <c r="B621" s="83" t="s">
        <v>3192</v>
      </c>
      <c r="C621" s="83" t="s">
        <v>2555</v>
      </c>
      <c r="D621" s="83"/>
      <c r="E621" s="83" t="s">
        <v>2556</v>
      </c>
      <c r="F621" s="83"/>
      <c r="G621" s="85">
        <v>0.95899999999999996</v>
      </c>
      <c r="H621" s="85">
        <v>9.3399999999999997E-2</v>
      </c>
      <c r="I621" s="85">
        <v>-6.8799999999999998E-3</v>
      </c>
      <c r="J621" s="83"/>
      <c r="K621" s="83"/>
      <c r="L621" s="83"/>
      <c r="M621" s="83"/>
      <c r="N621" s="83"/>
      <c r="O621" s="83"/>
      <c r="P621" s="83"/>
      <c r="Q621" s="83"/>
      <c r="R621" s="83"/>
      <c r="S621" s="83"/>
      <c r="T621" s="83"/>
      <c r="U621" s="83"/>
      <c r="V621" s="83"/>
      <c r="W621" s="83" t="s">
        <v>2546</v>
      </c>
    </row>
    <row r="622" spans="1:23" ht="15.75" customHeight="1" x14ac:dyDescent="0.25">
      <c r="A622" s="83" t="s">
        <v>3289</v>
      </c>
      <c r="B622" s="83" t="s">
        <v>3013</v>
      </c>
      <c r="C622" s="83" t="s">
        <v>2549</v>
      </c>
      <c r="D622" s="83"/>
      <c r="E622" s="83" t="s">
        <v>2729</v>
      </c>
      <c r="F622" s="83" t="s">
        <v>2729</v>
      </c>
      <c r="G622" s="85">
        <v>1.54</v>
      </c>
      <c r="H622" s="85">
        <v>3.8275200000000002E-2</v>
      </c>
      <c r="I622" s="85">
        <v>-2.9775600000000002E-3</v>
      </c>
      <c r="J622" s="85">
        <v>-1.14912E-2</v>
      </c>
      <c r="K622" s="85">
        <v>-1.0043999999999999E-4</v>
      </c>
      <c r="L622" s="85">
        <v>5.3459999999999998E-4</v>
      </c>
      <c r="M622" s="83"/>
      <c r="N622" s="83"/>
      <c r="O622" s="83"/>
      <c r="P622" s="83"/>
      <c r="Q622" s="83"/>
      <c r="R622" s="83"/>
      <c r="S622" s="83"/>
      <c r="T622" s="83"/>
      <c r="U622" s="83"/>
      <c r="V622" s="83"/>
      <c r="W622" s="83" t="s">
        <v>2546</v>
      </c>
    </row>
    <row r="623" spans="1:23" ht="15.75" customHeight="1" x14ac:dyDescent="0.25">
      <c r="A623" s="83" t="s">
        <v>3290</v>
      </c>
      <c r="B623" s="83" t="s">
        <v>3015</v>
      </c>
      <c r="C623" s="83" t="s">
        <v>2549</v>
      </c>
      <c r="D623" s="83" t="s">
        <v>2571</v>
      </c>
      <c r="E623" s="83" t="s">
        <v>2729</v>
      </c>
      <c r="F623" s="83" t="s">
        <v>2729</v>
      </c>
      <c r="G623" s="85">
        <v>-0.172512</v>
      </c>
      <c r="H623" s="85">
        <v>0.1176624</v>
      </c>
      <c r="I623" s="85">
        <v>-3.2399999999999998E-3</v>
      </c>
      <c r="J623" s="85">
        <v>-1.1520000000000001E-2</v>
      </c>
      <c r="K623" s="85">
        <v>7.7112000000000003E-4</v>
      </c>
      <c r="L623" s="85">
        <v>-5.7023999999999996E-4</v>
      </c>
      <c r="M623" s="83"/>
      <c r="N623" s="83"/>
      <c r="O623" s="83"/>
      <c r="P623" s="83"/>
      <c r="Q623" s="85">
        <v>7.2222200000000001</v>
      </c>
      <c r="R623" s="85">
        <v>29.44444</v>
      </c>
      <c r="S623" s="85">
        <v>-23.332999999999998</v>
      </c>
      <c r="T623" s="85">
        <v>46.111109999999996</v>
      </c>
      <c r="U623" s="83"/>
      <c r="V623" s="83"/>
      <c r="W623" s="83" t="s">
        <v>2546</v>
      </c>
    </row>
    <row r="624" spans="1:23" ht="15.75" customHeight="1" x14ac:dyDescent="0.25">
      <c r="A624" s="83" t="s">
        <v>3291</v>
      </c>
      <c r="B624" s="83" t="s">
        <v>3017</v>
      </c>
      <c r="C624" s="83" t="s">
        <v>2549</v>
      </c>
      <c r="D624" s="83"/>
      <c r="E624" s="83" t="s">
        <v>2729</v>
      </c>
      <c r="F624" s="83" t="s">
        <v>2729</v>
      </c>
      <c r="G624" s="85">
        <v>0.92728639999999996</v>
      </c>
      <c r="H624" s="85">
        <v>8.0200800000000006E-3</v>
      </c>
      <c r="I624" s="85">
        <v>2.01528E-4</v>
      </c>
      <c r="J624" s="85">
        <v>-2.177136E-2</v>
      </c>
      <c r="K624" s="84">
        <v>7.2900000000000005E-4</v>
      </c>
      <c r="L624" s="85">
        <v>-3.0326399999999997E-4</v>
      </c>
      <c r="M624" s="83"/>
      <c r="N624" s="83"/>
      <c r="O624" s="83"/>
      <c r="P624" s="83"/>
      <c r="Q624" s="85">
        <v>7.2222200000000001</v>
      </c>
      <c r="R624" s="85">
        <v>29.44444</v>
      </c>
      <c r="S624" s="85">
        <v>-23.332999999999998</v>
      </c>
      <c r="T624" s="85">
        <v>46.111109999999996</v>
      </c>
      <c r="U624" s="83"/>
      <c r="V624" s="83"/>
      <c r="W624" s="83" t="s">
        <v>2546</v>
      </c>
    </row>
    <row r="625" spans="1:23" ht="15.75" customHeight="1" x14ac:dyDescent="0.25">
      <c r="A625" s="83" t="s">
        <v>2251</v>
      </c>
      <c r="B625" s="83" t="s">
        <v>3019</v>
      </c>
      <c r="C625" s="83" t="s">
        <v>2549</v>
      </c>
      <c r="D625" s="83"/>
      <c r="E625" s="83" t="s">
        <v>2729</v>
      </c>
      <c r="F625" s="83" t="s">
        <v>2729</v>
      </c>
      <c r="G625" s="85">
        <v>0.87563040000000003</v>
      </c>
      <c r="H625" s="85">
        <v>-4.6634399999999996E-3</v>
      </c>
      <c r="I625" s="84">
        <v>1.62E-14</v>
      </c>
      <c r="J625" s="85">
        <v>2.9129760000000001E-2</v>
      </c>
      <c r="K625" s="85">
        <v>1.2636E-4</v>
      </c>
      <c r="L625" s="85">
        <v>-1.63296E-4</v>
      </c>
      <c r="M625" s="83"/>
      <c r="N625" s="83"/>
      <c r="O625" s="83"/>
      <c r="P625" s="83"/>
      <c r="Q625" s="85">
        <v>7.2222200000000001</v>
      </c>
      <c r="R625" s="85">
        <v>29.44444</v>
      </c>
      <c r="S625" s="85">
        <v>-23.332999999999998</v>
      </c>
      <c r="T625" s="85">
        <v>46.111109999999996</v>
      </c>
      <c r="U625" s="83"/>
      <c r="V625" s="83"/>
      <c r="W625" s="83" t="s">
        <v>2546</v>
      </c>
    </row>
    <row r="626" spans="1:23" ht="15.75" customHeight="1" x14ac:dyDescent="0.25">
      <c r="A626" s="83" t="s">
        <v>3292</v>
      </c>
      <c r="B626" s="83" t="s">
        <v>3293</v>
      </c>
      <c r="C626" s="83" t="s">
        <v>2549</v>
      </c>
      <c r="D626" s="83" t="s">
        <v>2550</v>
      </c>
      <c r="E626" s="83" t="s">
        <v>3294</v>
      </c>
      <c r="F626" s="83" t="s">
        <v>3294</v>
      </c>
      <c r="G626" s="85">
        <v>38.792360000000002</v>
      </c>
      <c r="H626" s="84">
        <v>-3.0700000000000001E-5</v>
      </c>
      <c r="I626" s="84">
        <v>1.1100000000000001E-11</v>
      </c>
      <c r="J626" s="85">
        <v>1.4795100000000001E-4</v>
      </c>
      <c r="K626" s="84">
        <v>1.9300000000000001E-11</v>
      </c>
      <c r="L626" s="84">
        <v>-7.3599999999999997E-11</v>
      </c>
      <c r="M626" s="83"/>
      <c r="N626" s="83"/>
      <c r="O626" s="83"/>
      <c r="P626" s="83"/>
      <c r="Q626" s="83"/>
      <c r="R626" s="83"/>
      <c r="S626" s="83"/>
      <c r="T626" s="83"/>
      <c r="U626" s="85">
        <v>18</v>
      </c>
      <c r="V626" s="85">
        <v>100</v>
      </c>
      <c r="W626" s="83" t="s">
        <v>2546</v>
      </c>
    </row>
    <row r="627" spans="1:23" ht="15.75" customHeight="1" x14ac:dyDescent="0.25">
      <c r="A627" s="83" t="s">
        <v>3295</v>
      </c>
      <c r="B627" s="83" t="s">
        <v>3293</v>
      </c>
      <c r="C627" s="83" t="s">
        <v>2555</v>
      </c>
      <c r="D627" s="83"/>
      <c r="E627" s="83" t="s">
        <v>2556</v>
      </c>
      <c r="F627" s="83"/>
      <c r="G627" s="85">
        <v>0.12838545000000001</v>
      </c>
      <c r="H627" s="85">
        <v>0.90049522999999998</v>
      </c>
      <c r="I627" s="85">
        <v>-2.8880739999999998E-2</v>
      </c>
      <c r="J627" s="83"/>
      <c r="K627" s="83"/>
      <c r="L627" s="83"/>
      <c r="M627" s="83"/>
      <c r="N627" s="83"/>
      <c r="O627" s="83"/>
      <c r="P627" s="83"/>
      <c r="Q627" s="85">
        <v>0</v>
      </c>
      <c r="R627" s="85">
        <v>1.05</v>
      </c>
      <c r="S627" s="83"/>
      <c r="T627" s="83"/>
      <c r="U627" s="83"/>
      <c r="V627" s="83"/>
      <c r="W627" s="83" t="s">
        <v>2546</v>
      </c>
    </row>
    <row r="628" spans="1:23" ht="15.75" customHeight="1" x14ac:dyDescent="0.25">
      <c r="A628" s="83" t="s">
        <v>3296</v>
      </c>
      <c r="B628" s="83" t="s">
        <v>2543</v>
      </c>
      <c r="C628" s="83" t="s">
        <v>2544</v>
      </c>
      <c r="D628" s="83"/>
      <c r="E628" s="83" t="s">
        <v>3176</v>
      </c>
      <c r="F628" s="83"/>
      <c r="G628" s="85">
        <v>4.70208168</v>
      </c>
      <c r="H628" s="85">
        <v>-0.21138079000000001</v>
      </c>
      <c r="I628" s="85">
        <v>3.9323300000000004E-3</v>
      </c>
      <c r="J628" s="84">
        <v>-2.4000000000000001E-5</v>
      </c>
      <c r="K628" s="83"/>
      <c r="L628" s="83"/>
      <c r="M628" s="83"/>
      <c r="N628" s="83"/>
      <c r="O628" s="83"/>
      <c r="P628" s="83"/>
      <c r="Q628" s="83"/>
      <c r="R628" s="83"/>
      <c r="S628" s="83"/>
      <c r="T628" s="83"/>
      <c r="U628" s="83"/>
      <c r="V628" s="83"/>
      <c r="W628" s="83" t="s">
        <v>2546</v>
      </c>
    </row>
    <row r="629" spans="1:23" ht="15.75" customHeight="1" x14ac:dyDescent="0.25">
      <c r="A629" s="86" t="s">
        <v>3297</v>
      </c>
      <c r="B629" s="81" t="s">
        <v>3298</v>
      </c>
      <c r="C629" s="81" t="s">
        <v>2544</v>
      </c>
      <c r="D629" s="81" t="s">
        <v>2587</v>
      </c>
      <c r="E629" s="81" t="s">
        <v>2550</v>
      </c>
      <c r="F629" s="81"/>
      <c r="G629" s="86">
        <v>0.75760000000000005</v>
      </c>
      <c r="H629" s="86">
        <v>1.0071000000000001</v>
      </c>
      <c r="I629" s="86">
        <v>-1.4442999999999999</v>
      </c>
      <c r="J629" s="86">
        <v>0.68440000000000001</v>
      </c>
      <c r="K629" s="81"/>
      <c r="L629" s="81"/>
      <c r="M629" s="81"/>
      <c r="N629" s="81"/>
      <c r="O629" s="81"/>
      <c r="P629" s="81"/>
      <c r="Q629" s="86">
        <v>0</v>
      </c>
      <c r="R629" s="86">
        <v>1</v>
      </c>
      <c r="S629" s="86"/>
      <c r="T629" s="86"/>
      <c r="U629" s="81"/>
      <c r="V629" s="81"/>
      <c r="W629" s="86" t="s">
        <v>2593</v>
      </c>
    </row>
    <row r="630" spans="1:23" ht="15.75" customHeight="1" x14ac:dyDescent="0.25">
      <c r="A630" s="86" t="s">
        <v>3299</v>
      </c>
      <c r="B630" s="81"/>
      <c r="C630" s="81" t="s">
        <v>2544</v>
      </c>
      <c r="D630" s="81"/>
      <c r="E630" s="81"/>
      <c r="F630" s="81"/>
      <c r="G630" s="86">
        <v>0</v>
      </c>
      <c r="H630" s="86">
        <v>0</v>
      </c>
      <c r="I630" s="86">
        <v>0</v>
      </c>
      <c r="J630" s="86">
        <v>1</v>
      </c>
      <c r="K630" s="81"/>
      <c r="L630" s="81"/>
      <c r="M630" s="81"/>
      <c r="N630" s="81"/>
      <c r="O630" s="81"/>
      <c r="P630" s="81"/>
      <c r="Q630" s="86">
        <v>0</v>
      </c>
      <c r="R630" s="86">
        <v>1</v>
      </c>
      <c r="S630" s="86"/>
      <c r="T630" s="86"/>
      <c r="U630" s="81"/>
      <c r="V630" s="81"/>
      <c r="W630" s="86" t="s">
        <v>2874</v>
      </c>
    </row>
    <row r="631" spans="1:23" ht="15.75" customHeight="1" x14ac:dyDescent="0.25">
      <c r="A631" s="83" t="s">
        <v>3300</v>
      </c>
      <c r="B631" s="83" t="s">
        <v>3301</v>
      </c>
      <c r="C631" s="83" t="s">
        <v>2674</v>
      </c>
      <c r="D631" s="83" t="s">
        <v>2550</v>
      </c>
      <c r="E631" s="83" t="s">
        <v>2556</v>
      </c>
      <c r="F631" s="83"/>
      <c r="G631" s="85">
        <v>0.1</v>
      </c>
      <c r="H631" s="85">
        <v>0.9</v>
      </c>
      <c r="I631" s="83"/>
      <c r="J631" s="83"/>
      <c r="K631" s="83"/>
      <c r="L631" s="83"/>
      <c r="M631" s="83"/>
      <c r="N631" s="83"/>
      <c r="O631" s="83"/>
      <c r="P631" s="83"/>
      <c r="Q631" s="83"/>
      <c r="R631" s="83"/>
      <c r="S631" s="83"/>
      <c r="T631" s="83"/>
      <c r="U631" s="83"/>
      <c r="V631" s="83"/>
      <c r="W631" s="83" t="s">
        <v>2546</v>
      </c>
    </row>
    <row r="632" spans="1:23" ht="15.75" customHeight="1" x14ac:dyDescent="0.25">
      <c r="A632" s="83" t="s">
        <v>3302</v>
      </c>
      <c r="B632" s="83" t="s">
        <v>2581</v>
      </c>
      <c r="C632" s="83" t="s">
        <v>2674</v>
      </c>
      <c r="D632" s="83"/>
      <c r="E632" s="83" t="s">
        <v>2556</v>
      </c>
      <c r="F632" s="83"/>
      <c r="G632" s="85">
        <v>-0.764706</v>
      </c>
      <c r="H632" s="85">
        <v>1.7647060000000001</v>
      </c>
      <c r="I632" s="83"/>
      <c r="J632" s="83"/>
      <c r="K632" s="83"/>
      <c r="L632" s="83"/>
      <c r="M632" s="83"/>
      <c r="N632" s="83"/>
      <c r="O632" s="83"/>
      <c r="P632" s="83"/>
      <c r="Q632" s="83"/>
      <c r="R632" s="83"/>
      <c r="S632" s="83"/>
      <c r="T632" s="83"/>
      <c r="U632" s="85">
        <v>0.4</v>
      </c>
      <c r="V632" s="83"/>
      <c r="W632" s="83" t="s">
        <v>2546</v>
      </c>
    </row>
    <row r="633" spans="1:23" ht="15.75" customHeight="1" x14ac:dyDescent="0.25">
      <c r="A633" s="83" t="s">
        <v>3303</v>
      </c>
      <c r="B633" s="83" t="s">
        <v>2581</v>
      </c>
      <c r="C633" s="83" t="s">
        <v>2544</v>
      </c>
      <c r="D633" s="83" t="s">
        <v>2571</v>
      </c>
      <c r="E633" s="83" t="s">
        <v>2556</v>
      </c>
      <c r="F633" s="83"/>
      <c r="G633" s="85">
        <v>2.81E-4</v>
      </c>
      <c r="H633" s="85">
        <v>-5.79E-2</v>
      </c>
      <c r="I633" s="84">
        <v>0.58599999999999997</v>
      </c>
      <c r="J633" s="85">
        <v>0.47099999999999997</v>
      </c>
      <c r="K633" s="83"/>
      <c r="L633" s="83"/>
      <c r="M633" s="83"/>
      <c r="N633" s="83"/>
      <c r="O633" s="83"/>
      <c r="P633" s="83"/>
      <c r="Q633" s="83"/>
      <c r="R633" s="83"/>
      <c r="S633" s="83"/>
      <c r="T633" s="83"/>
      <c r="U633" s="83"/>
      <c r="V633" s="83"/>
      <c r="W633" s="83" t="s">
        <v>2546</v>
      </c>
    </row>
    <row r="634" spans="1:23" ht="15.75" customHeight="1" x14ac:dyDescent="0.25">
      <c r="A634" s="81" t="s">
        <v>3304</v>
      </c>
      <c r="B634" s="81" t="s">
        <v>2581</v>
      </c>
      <c r="C634" s="81" t="s">
        <v>2544</v>
      </c>
      <c r="D634" s="81" t="s">
        <v>2772</v>
      </c>
      <c r="E634" s="81" t="s">
        <v>2563</v>
      </c>
      <c r="F634" s="81"/>
      <c r="G634" s="91">
        <v>4.7182815000000003E-2</v>
      </c>
      <c r="H634" s="91">
        <v>0.13054174199999999</v>
      </c>
      <c r="I634" s="91">
        <v>-0.11728694200000001</v>
      </c>
      <c r="J634" s="91">
        <v>0.94031374700000003</v>
      </c>
      <c r="K634" s="81"/>
      <c r="L634" s="81"/>
      <c r="M634" s="81"/>
      <c r="N634" s="81"/>
      <c r="O634" s="81"/>
      <c r="P634" s="81"/>
      <c r="Q634" s="90">
        <v>0</v>
      </c>
      <c r="R634" s="90">
        <v>1</v>
      </c>
      <c r="S634" s="81"/>
      <c r="T634" s="81"/>
      <c r="U634" s="91">
        <v>0.1</v>
      </c>
      <c r="V634" s="81"/>
      <c r="W634" s="81" t="s">
        <v>3305</v>
      </c>
    </row>
    <row r="635" spans="1:23" ht="15.75" customHeight="1" x14ac:dyDescent="0.25">
      <c r="A635" s="83" t="s">
        <v>3306</v>
      </c>
      <c r="B635" s="83" t="s">
        <v>2862</v>
      </c>
      <c r="C635" s="83" t="s">
        <v>2544</v>
      </c>
      <c r="D635" s="83" t="s">
        <v>2571</v>
      </c>
      <c r="E635" s="83" t="s">
        <v>2556</v>
      </c>
      <c r="F635" s="83"/>
      <c r="G635" s="84">
        <v>6.2600000000000004E-5</v>
      </c>
      <c r="H635" s="85">
        <v>1.17517</v>
      </c>
      <c r="I635" s="85">
        <v>-0.201513</v>
      </c>
      <c r="J635" s="85">
        <v>2.6334400000000001E-2</v>
      </c>
      <c r="K635" s="83"/>
      <c r="L635" s="83"/>
      <c r="M635" s="83"/>
      <c r="N635" s="83"/>
      <c r="O635" s="83"/>
      <c r="P635" s="83"/>
      <c r="Q635" s="83"/>
      <c r="R635" s="83"/>
      <c r="S635" s="83"/>
      <c r="T635" s="83"/>
      <c r="U635" s="83"/>
      <c r="V635" s="83"/>
      <c r="W635" s="83" t="s">
        <v>2546</v>
      </c>
    </row>
    <row r="636" spans="1:23" ht="15.75" customHeight="1" x14ac:dyDescent="0.25">
      <c r="A636" s="83" t="s">
        <v>3307</v>
      </c>
      <c r="B636" s="83" t="s">
        <v>2581</v>
      </c>
      <c r="C636" s="83" t="s">
        <v>2555</v>
      </c>
      <c r="D636" s="83"/>
      <c r="E636" s="83" t="s">
        <v>2556</v>
      </c>
      <c r="F636" s="83"/>
      <c r="G636" s="85">
        <v>0.21204799999999999</v>
      </c>
      <c r="H636" s="85">
        <v>-0.56928599999999996</v>
      </c>
      <c r="I636" s="85">
        <v>1.3452379999999999</v>
      </c>
      <c r="J636" s="83"/>
      <c r="K636" s="83"/>
      <c r="L636" s="83"/>
      <c r="M636" s="83"/>
      <c r="N636" s="83"/>
      <c r="O636" s="83"/>
      <c r="P636" s="83"/>
      <c r="Q636" s="83"/>
      <c r="R636" s="83"/>
      <c r="S636" s="83"/>
      <c r="T636" s="83"/>
      <c r="U636" s="85">
        <v>0.15</v>
      </c>
      <c r="V636" s="85">
        <v>1</v>
      </c>
      <c r="W636" s="83" t="s">
        <v>2546</v>
      </c>
    </row>
    <row r="637" spans="1:23" ht="15.75" customHeight="1" x14ac:dyDescent="0.25">
      <c r="A637" s="83" t="s">
        <v>3308</v>
      </c>
      <c r="B637" s="83" t="s">
        <v>2581</v>
      </c>
      <c r="C637" s="83" t="s">
        <v>2555</v>
      </c>
      <c r="D637" s="83"/>
      <c r="E637" s="83" t="s">
        <v>2556</v>
      </c>
      <c r="F637" s="83"/>
      <c r="G637" s="85">
        <v>0.21976200000000001</v>
      </c>
      <c r="H637" s="85">
        <v>-0.87478400000000001</v>
      </c>
      <c r="I637" s="84">
        <v>1.6525970000000001</v>
      </c>
      <c r="J637" s="83"/>
      <c r="K637" s="88"/>
      <c r="L637" s="88"/>
      <c r="M637" s="83"/>
      <c r="N637" s="83"/>
      <c r="O637" s="83"/>
      <c r="P637" s="83"/>
      <c r="Q637" s="83"/>
      <c r="R637" s="83"/>
      <c r="S637" s="83"/>
      <c r="T637" s="83"/>
      <c r="U637" s="85">
        <v>0.1</v>
      </c>
      <c r="V637" s="85">
        <v>1</v>
      </c>
      <c r="W637" s="83" t="s">
        <v>2546</v>
      </c>
    </row>
    <row r="638" spans="1:23" ht="15.75" customHeight="1" x14ac:dyDescent="0.25">
      <c r="A638" s="86" t="s">
        <v>3309</v>
      </c>
      <c r="B638" s="81" t="s">
        <v>3310</v>
      </c>
      <c r="C638" s="81" t="s">
        <v>2544</v>
      </c>
      <c r="D638" s="81" t="s">
        <v>2772</v>
      </c>
      <c r="E638" s="81" t="s">
        <v>2563</v>
      </c>
      <c r="F638" s="81"/>
      <c r="G638" s="90">
        <v>-2.4176000000000002</v>
      </c>
      <c r="H638" s="90">
        <v>9.5874000000000006</v>
      </c>
      <c r="I638" s="90">
        <v>-11.558999999999999</v>
      </c>
      <c r="J638" s="90">
        <v>5.4009</v>
      </c>
      <c r="K638" s="81"/>
      <c r="L638" s="81"/>
      <c r="M638" s="81"/>
      <c r="N638" s="81"/>
      <c r="O638" s="81"/>
      <c r="P638" s="81"/>
      <c r="Q638" s="90">
        <v>0.68</v>
      </c>
      <c r="R638" s="90">
        <v>1</v>
      </c>
      <c r="S638" s="86"/>
      <c r="T638" s="86"/>
      <c r="U638" s="81"/>
      <c r="V638" s="81"/>
      <c r="W638" s="86" t="s">
        <v>2593</v>
      </c>
    </row>
    <row r="639" spans="1:23" ht="15.75" customHeight="1" x14ac:dyDescent="0.25">
      <c r="A639" s="86" t="s">
        <v>3311</v>
      </c>
      <c r="B639" s="81" t="s">
        <v>3310</v>
      </c>
      <c r="C639" s="81" t="s">
        <v>2544</v>
      </c>
      <c r="D639" s="81" t="s">
        <v>2772</v>
      </c>
      <c r="E639" s="81" t="s">
        <v>2563</v>
      </c>
      <c r="F639" s="81"/>
      <c r="G639" s="90">
        <v>-4.1456999999999997</v>
      </c>
      <c r="H639" s="90">
        <v>16.803000000000001</v>
      </c>
      <c r="I639" s="90">
        <v>-19.471</v>
      </c>
      <c r="J639" s="90">
        <v>7.8487999999999998</v>
      </c>
      <c r="K639" s="81"/>
      <c r="L639" s="81"/>
      <c r="M639" s="81"/>
      <c r="N639" s="81"/>
      <c r="O639" s="81"/>
      <c r="P639" s="81"/>
      <c r="Q639" s="90">
        <v>0.5</v>
      </c>
      <c r="R639" s="90">
        <v>1</v>
      </c>
      <c r="S639" s="86"/>
      <c r="T639" s="86"/>
      <c r="U639" s="81"/>
      <c r="V639" s="81"/>
      <c r="W639" s="86" t="s">
        <v>2593</v>
      </c>
    </row>
    <row r="640" spans="1:23" ht="15.75" customHeight="1" x14ac:dyDescent="0.25">
      <c r="A640" s="86" t="s">
        <v>3312</v>
      </c>
      <c r="B640" s="81" t="s">
        <v>3310</v>
      </c>
      <c r="C640" s="81" t="s">
        <v>2544</v>
      </c>
      <c r="D640" s="81" t="s">
        <v>2772</v>
      </c>
      <c r="E640" s="81" t="s">
        <v>2563</v>
      </c>
      <c r="F640" s="81"/>
      <c r="G640" s="90">
        <v>-0.34770000000000001</v>
      </c>
      <c r="H640" s="90">
        <v>4.0975999999999999</v>
      </c>
      <c r="I640" s="90">
        <v>-5.0023999999999997</v>
      </c>
      <c r="J640" s="90">
        <v>2.2679999999999998</v>
      </c>
      <c r="K640" s="81"/>
      <c r="L640" s="81"/>
      <c r="M640" s="81"/>
      <c r="N640" s="81"/>
      <c r="O640" s="81"/>
      <c r="P640" s="81"/>
      <c r="Q640" s="90">
        <v>0.22</v>
      </c>
      <c r="R640" s="90">
        <v>1</v>
      </c>
      <c r="S640" s="86"/>
      <c r="T640" s="86"/>
      <c r="U640" s="81"/>
      <c r="V640" s="81"/>
      <c r="W640" s="86" t="s">
        <v>2593</v>
      </c>
    </row>
    <row r="641" spans="1:23" ht="15.75" customHeight="1" x14ac:dyDescent="0.25">
      <c r="A641" s="86" t="s">
        <v>3313</v>
      </c>
      <c r="B641" s="81" t="s">
        <v>3310</v>
      </c>
      <c r="C641" s="81" t="s">
        <v>2544</v>
      </c>
      <c r="D641" s="81" t="s">
        <v>2772</v>
      </c>
      <c r="E641" s="81" t="s">
        <v>2563</v>
      </c>
      <c r="F641" s="81"/>
      <c r="G641" s="90">
        <v>0.1389</v>
      </c>
      <c r="H641" s="90">
        <v>1.7699</v>
      </c>
      <c r="I641" s="90">
        <v>-1.615</v>
      </c>
      <c r="J641" s="90">
        <v>0.6996</v>
      </c>
      <c r="K641" s="81"/>
      <c r="L641" s="81"/>
      <c r="M641" s="81"/>
      <c r="N641" s="81"/>
      <c r="O641" s="81"/>
      <c r="P641" s="81"/>
      <c r="Q641" s="90">
        <v>0.04</v>
      </c>
      <c r="R641" s="90">
        <v>1</v>
      </c>
      <c r="S641" s="86"/>
      <c r="T641" s="86"/>
      <c r="U641" s="81"/>
      <c r="V641" s="81"/>
      <c r="W641" s="86" t="s">
        <v>2593</v>
      </c>
    </row>
    <row r="642" spans="1:23" ht="15.75" customHeight="1" x14ac:dyDescent="0.25">
      <c r="A642" s="83" t="s">
        <v>3314</v>
      </c>
      <c r="B642" s="83" t="s">
        <v>3049</v>
      </c>
      <c r="C642" s="83" t="s">
        <v>2674</v>
      </c>
      <c r="D642" s="83" t="s">
        <v>2550</v>
      </c>
      <c r="E642" s="83" t="s">
        <v>2556</v>
      </c>
      <c r="F642" s="83"/>
      <c r="G642" s="85">
        <v>0.6</v>
      </c>
      <c r="H642" s="85">
        <v>0.4</v>
      </c>
      <c r="I642" s="83"/>
      <c r="J642" s="83"/>
      <c r="K642" s="83"/>
      <c r="L642" s="83"/>
      <c r="M642" s="83"/>
      <c r="N642" s="83"/>
      <c r="O642" s="83"/>
      <c r="P642" s="83"/>
      <c r="Q642" s="83"/>
      <c r="R642" s="83"/>
      <c r="S642" s="83"/>
      <c r="T642" s="83"/>
      <c r="U642" s="83"/>
      <c r="V642" s="83"/>
      <c r="W642" s="83" t="s">
        <v>2546</v>
      </c>
    </row>
    <row r="643" spans="1:23" ht="15.75" customHeight="1" x14ac:dyDescent="0.25">
      <c r="A643" s="83" t="s">
        <v>3315</v>
      </c>
      <c r="B643" s="83" t="s">
        <v>3316</v>
      </c>
      <c r="C643" s="83" t="s">
        <v>2549</v>
      </c>
      <c r="D643" s="83" t="s">
        <v>2550</v>
      </c>
      <c r="E643" s="83" t="s">
        <v>3317</v>
      </c>
      <c r="F643" s="83" t="s">
        <v>2723</v>
      </c>
      <c r="G643" s="85">
        <v>1.2658841599999999</v>
      </c>
      <c r="H643" s="85">
        <v>0</v>
      </c>
      <c r="I643" s="85">
        <v>0</v>
      </c>
      <c r="J643" s="85">
        <v>-7.5820319999999998E-3</v>
      </c>
      <c r="K643" s="84">
        <v>-2.1399999999999998E-6</v>
      </c>
      <c r="L643" s="85">
        <v>0</v>
      </c>
      <c r="M643" s="83"/>
      <c r="N643" s="83"/>
      <c r="O643" s="83"/>
      <c r="P643" s="83"/>
      <c r="Q643" s="83"/>
      <c r="R643" s="83"/>
      <c r="S643" s="83"/>
      <c r="T643" s="83"/>
      <c r="U643" s="83"/>
      <c r="V643" s="83"/>
      <c r="W643" s="83" t="s">
        <v>2546</v>
      </c>
    </row>
    <row r="644" spans="1:23" ht="15.75" customHeight="1" x14ac:dyDescent="0.25">
      <c r="A644" s="83" t="s">
        <v>3318</v>
      </c>
      <c r="B644" s="83" t="s">
        <v>3316</v>
      </c>
      <c r="C644" s="83" t="s">
        <v>2549</v>
      </c>
      <c r="D644" s="83" t="s">
        <v>2571</v>
      </c>
      <c r="E644" s="83" t="s">
        <v>3317</v>
      </c>
      <c r="F644" s="83" t="s">
        <v>2723</v>
      </c>
      <c r="G644" s="85">
        <v>0.38483200000000001</v>
      </c>
      <c r="H644" s="85">
        <v>0</v>
      </c>
      <c r="I644" s="85">
        <v>0</v>
      </c>
      <c r="J644" s="85">
        <v>9.2303999999999997E-3</v>
      </c>
      <c r="K644" s="84">
        <v>2.3800000000000001E-4</v>
      </c>
      <c r="L644" s="85">
        <v>0</v>
      </c>
      <c r="M644" s="83"/>
      <c r="N644" s="83"/>
      <c r="O644" s="83"/>
      <c r="P644" s="83"/>
      <c r="Q644" s="83"/>
      <c r="R644" s="83"/>
      <c r="S644" s="83"/>
      <c r="T644" s="83"/>
      <c r="U644" s="83"/>
      <c r="V644" s="83"/>
      <c r="W644" s="83" t="s">
        <v>2546</v>
      </c>
    </row>
    <row r="645" spans="1:23" ht="15.75" customHeight="1" x14ac:dyDescent="0.25">
      <c r="A645" s="83" t="s">
        <v>3319</v>
      </c>
      <c r="B645" s="83" t="s">
        <v>3316</v>
      </c>
      <c r="C645" s="83" t="s">
        <v>2555</v>
      </c>
      <c r="D645" s="83"/>
      <c r="E645" s="83" t="s">
        <v>2556</v>
      </c>
      <c r="F645" s="83"/>
      <c r="G645" s="85">
        <v>1</v>
      </c>
      <c r="H645" s="85">
        <v>-1.72</v>
      </c>
      <c r="I645" s="85">
        <v>0.72</v>
      </c>
      <c r="J645" s="83"/>
      <c r="K645" s="83"/>
      <c r="L645" s="83"/>
      <c r="M645" s="83"/>
      <c r="N645" s="83"/>
      <c r="O645" s="83"/>
      <c r="P645" s="83"/>
      <c r="Q645" s="83"/>
      <c r="R645" s="83"/>
      <c r="S645" s="83"/>
      <c r="T645" s="83"/>
      <c r="U645" s="83"/>
      <c r="V645" s="83"/>
      <c r="W645" s="83" t="s">
        <v>2546</v>
      </c>
    </row>
    <row r="646" spans="1:23" ht="15.75" customHeight="1" x14ac:dyDescent="0.25">
      <c r="A646" s="83" t="s">
        <v>3320</v>
      </c>
      <c r="B646" s="83" t="s">
        <v>3316</v>
      </c>
      <c r="C646" s="83" t="s">
        <v>2674</v>
      </c>
      <c r="D646" s="83" t="s">
        <v>2550</v>
      </c>
      <c r="E646" s="83" t="s">
        <v>2556</v>
      </c>
      <c r="F646" s="83"/>
      <c r="G646" s="85">
        <v>0.89800000000000002</v>
      </c>
      <c r="H646" s="85">
        <v>0.10199999999999999</v>
      </c>
      <c r="I646" s="83"/>
      <c r="J646" s="83"/>
      <c r="K646" s="83"/>
      <c r="L646" s="83"/>
      <c r="M646" s="83"/>
      <c r="N646" s="83"/>
      <c r="O646" s="83"/>
      <c r="P646" s="83"/>
      <c r="Q646" s="83"/>
      <c r="R646" s="83"/>
      <c r="S646" s="83"/>
      <c r="T646" s="83"/>
      <c r="U646" s="83"/>
      <c r="V646" s="83"/>
      <c r="W646" s="83" t="s">
        <v>2546</v>
      </c>
    </row>
    <row r="647" spans="1:23" ht="15.75" customHeight="1" x14ac:dyDescent="0.25">
      <c r="A647" s="83" t="s">
        <v>3321</v>
      </c>
      <c r="B647" s="83" t="s">
        <v>3316</v>
      </c>
      <c r="C647" s="83" t="s">
        <v>2549</v>
      </c>
      <c r="D647" s="83" t="s">
        <v>2550</v>
      </c>
      <c r="E647" s="83" t="s">
        <v>3097</v>
      </c>
      <c r="F647" s="83" t="s">
        <v>2722</v>
      </c>
      <c r="G647" s="85">
        <v>0.89783455999999995</v>
      </c>
      <c r="H647" s="85">
        <v>0</v>
      </c>
      <c r="I647" s="85">
        <v>0</v>
      </c>
      <c r="J647" s="85">
        <v>1.6707888000000001E-2</v>
      </c>
      <c r="K647" s="84">
        <v>6.1600000000000001E-7</v>
      </c>
      <c r="L647" s="85">
        <v>0</v>
      </c>
      <c r="M647" s="83"/>
      <c r="N647" s="83"/>
      <c r="O647" s="83"/>
      <c r="P647" s="83"/>
      <c r="Q647" s="83"/>
      <c r="R647" s="83"/>
      <c r="S647" s="83"/>
      <c r="T647" s="83"/>
      <c r="U647" s="83"/>
      <c r="V647" s="83"/>
      <c r="W647" s="83" t="s">
        <v>2546</v>
      </c>
    </row>
    <row r="648" spans="1:23" ht="15.75" customHeight="1" x14ac:dyDescent="0.25">
      <c r="A648" s="83" t="s">
        <v>3322</v>
      </c>
      <c r="B648" s="83" t="s">
        <v>3316</v>
      </c>
      <c r="C648" s="83" t="s">
        <v>2549</v>
      </c>
      <c r="D648" s="83" t="s">
        <v>2571</v>
      </c>
      <c r="E648" s="83" t="s">
        <v>3097</v>
      </c>
      <c r="F648" s="83" t="s">
        <v>2722</v>
      </c>
      <c r="G648" s="85">
        <v>1.0525344000000001</v>
      </c>
      <c r="H648" s="85">
        <v>0</v>
      </c>
      <c r="I648" s="85">
        <v>0</v>
      </c>
      <c r="J648" s="85">
        <v>-8.15688E-3</v>
      </c>
      <c r="K648" s="84">
        <v>-8.7200000000000005E-5</v>
      </c>
      <c r="L648" s="85">
        <v>0</v>
      </c>
      <c r="M648" s="83"/>
      <c r="N648" s="83"/>
      <c r="O648" s="83"/>
      <c r="P648" s="83"/>
      <c r="Q648" s="83"/>
      <c r="R648" s="83"/>
      <c r="S648" s="83"/>
      <c r="T648" s="83"/>
      <c r="U648" s="83"/>
      <c r="V648" s="83"/>
      <c r="W648" s="83" t="s">
        <v>2546</v>
      </c>
    </row>
    <row r="649" spans="1:23" ht="15.75" customHeight="1" x14ac:dyDescent="0.25">
      <c r="A649" s="86" t="s">
        <v>3323</v>
      </c>
      <c r="B649" s="81" t="s">
        <v>3324</v>
      </c>
      <c r="C649" s="81" t="s">
        <v>2544</v>
      </c>
      <c r="D649" s="81"/>
      <c r="E649" s="81"/>
      <c r="F649" s="81"/>
      <c r="G649" s="86">
        <v>0.33162901</v>
      </c>
      <c r="H649" s="86">
        <v>-0.88567609000000003</v>
      </c>
      <c r="I649" s="86">
        <v>0.60556507000000004</v>
      </c>
      <c r="J649" s="86">
        <v>0.9484823</v>
      </c>
      <c r="K649" s="81"/>
      <c r="L649" s="81"/>
      <c r="M649" s="81"/>
      <c r="N649" s="81"/>
      <c r="O649" s="81"/>
      <c r="P649" s="81"/>
      <c r="Q649" s="86">
        <v>0</v>
      </c>
      <c r="R649" s="86">
        <v>1</v>
      </c>
      <c r="S649" s="86"/>
      <c r="T649" s="86"/>
      <c r="U649" s="81"/>
      <c r="V649" s="81"/>
      <c r="W649" s="86" t="s">
        <v>3325</v>
      </c>
    </row>
    <row r="650" spans="1:23" ht="15.75" customHeight="1" x14ac:dyDescent="0.25">
      <c r="A650" s="83" t="s">
        <v>3326</v>
      </c>
      <c r="B650" s="83" t="s">
        <v>3327</v>
      </c>
      <c r="C650" s="83" t="s">
        <v>2544</v>
      </c>
      <c r="D650" s="83" t="s">
        <v>2550</v>
      </c>
      <c r="E650" s="83" t="s">
        <v>2663</v>
      </c>
      <c r="F650" s="83"/>
      <c r="G650" s="85">
        <v>0.9</v>
      </c>
      <c r="H650" s="85">
        <v>-3.73</v>
      </c>
      <c r="I650" s="85">
        <v>7.37</v>
      </c>
      <c r="J650" s="85">
        <v>-3.54</v>
      </c>
      <c r="K650" s="83"/>
      <c r="L650" s="83"/>
      <c r="M650" s="83"/>
      <c r="N650" s="83"/>
      <c r="O650" s="83"/>
      <c r="P650" s="83"/>
      <c r="Q650" s="85">
        <v>0</v>
      </c>
      <c r="R650" s="85">
        <v>1.05</v>
      </c>
      <c r="S650" s="83"/>
      <c r="T650" s="83"/>
      <c r="U650" s="83"/>
      <c r="V650" s="83"/>
      <c r="W650" s="83" t="s">
        <v>2546</v>
      </c>
    </row>
    <row r="651" spans="1:23" ht="15.75" customHeight="1" x14ac:dyDescent="0.25">
      <c r="A651" s="83" t="s">
        <v>3328</v>
      </c>
      <c r="B651" s="83" t="s">
        <v>3327</v>
      </c>
      <c r="C651" s="83" t="s">
        <v>2549</v>
      </c>
      <c r="D651" s="83" t="s">
        <v>2550</v>
      </c>
      <c r="E651" s="83" t="s">
        <v>2665</v>
      </c>
      <c r="F651" s="83" t="s">
        <v>2666</v>
      </c>
      <c r="G651" s="85">
        <v>-5.5110476799999999</v>
      </c>
      <c r="H651" s="85">
        <v>0.73563551999999999</v>
      </c>
      <c r="I651" s="85">
        <v>-1.85004E-2</v>
      </c>
      <c r="J651" s="85">
        <v>0.14252061599999999</v>
      </c>
      <c r="K651" s="84">
        <v>9.4200000000000002E-4</v>
      </c>
      <c r="L651" s="85">
        <v>-1.0213452E-2</v>
      </c>
      <c r="M651" s="83"/>
      <c r="N651" s="83"/>
      <c r="O651" s="83"/>
      <c r="P651" s="83"/>
      <c r="Q651" s="85">
        <v>12.77778</v>
      </c>
      <c r="R651" s="85">
        <v>29.44444</v>
      </c>
      <c r="S651" s="85">
        <v>12.77778</v>
      </c>
      <c r="T651" s="85">
        <v>46.111109999999996</v>
      </c>
      <c r="U651" s="83"/>
      <c r="V651" s="83"/>
      <c r="W651" s="83" t="s">
        <v>2546</v>
      </c>
    </row>
    <row r="652" spans="1:23" ht="15.75" customHeight="1" x14ac:dyDescent="0.25">
      <c r="A652" s="83" t="s">
        <v>3329</v>
      </c>
      <c r="B652" s="83" t="s">
        <v>3327</v>
      </c>
      <c r="C652" s="83" t="s">
        <v>2549</v>
      </c>
      <c r="D652" s="83" t="s">
        <v>2550</v>
      </c>
      <c r="E652" s="83" t="s">
        <v>2665</v>
      </c>
      <c r="F652" s="83" t="s">
        <v>2666</v>
      </c>
      <c r="G652" s="85">
        <v>0.82543840000000002</v>
      </c>
      <c r="H652" s="85">
        <v>5.7441599999999999E-3</v>
      </c>
      <c r="I652" s="84">
        <v>7.3499999999999998E-4</v>
      </c>
      <c r="J652" s="85">
        <v>-3.1037399999999998E-3</v>
      </c>
      <c r="K652" s="84">
        <v>-1.4600000000000001E-5</v>
      </c>
      <c r="L652" s="84">
        <v>-1.94E-4</v>
      </c>
      <c r="M652" s="83"/>
      <c r="N652" s="83"/>
      <c r="O652" s="83"/>
      <c r="P652" s="83"/>
      <c r="Q652" s="85">
        <v>12.77778</v>
      </c>
      <c r="R652" s="85">
        <v>29.44444</v>
      </c>
      <c r="S652" s="85">
        <v>12.77778</v>
      </c>
      <c r="T652" s="85">
        <v>46.111109999999996</v>
      </c>
      <c r="U652" s="83"/>
      <c r="V652" s="83"/>
      <c r="W652" s="83" t="s">
        <v>2546</v>
      </c>
    </row>
    <row r="653" spans="1:23" ht="15.75" customHeight="1" x14ac:dyDescent="0.25">
      <c r="A653" s="83" t="s">
        <v>3330</v>
      </c>
      <c r="B653" s="83" t="s">
        <v>3327</v>
      </c>
      <c r="C653" s="83" t="s">
        <v>2549</v>
      </c>
      <c r="D653" s="83" t="s">
        <v>2571</v>
      </c>
      <c r="E653" s="83" t="s">
        <v>2665</v>
      </c>
      <c r="F653" s="83" t="s">
        <v>2666</v>
      </c>
      <c r="G653" s="85">
        <v>9.8598400000000003E-2</v>
      </c>
      <c r="H653" s="85">
        <v>6.2604000000000007E-2</v>
      </c>
      <c r="I653" s="85">
        <v>-1.8435599999999999E-3</v>
      </c>
      <c r="J653" s="85">
        <v>1.183032E-2</v>
      </c>
      <c r="K653" s="84">
        <v>2.92E-4</v>
      </c>
      <c r="L653" s="84">
        <v>-3.9500000000000001E-4</v>
      </c>
      <c r="M653" s="83"/>
      <c r="N653" s="83"/>
      <c r="O653" s="83"/>
      <c r="P653" s="83"/>
      <c r="Q653" s="85">
        <v>12.77778</v>
      </c>
      <c r="R653" s="85">
        <v>29.44444</v>
      </c>
      <c r="S653" s="85">
        <v>12.77778</v>
      </c>
      <c r="T653" s="85">
        <v>46.111109999999996</v>
      </c>
      <c r="U653" s="83"/>
      <c r="V653" s="83"/>
      <c r="W653" s="83" t="s">
        <v>2546</v>
      </c>
    </row>
    <row r="654" spans="1:23" ht="15.75" customHeight="1" x14ac:dyDescent="0.25">
      <c r="A654" s="83" t="s">
        <v>3331</v>
      </c>
      <c r="B654" s="83" t="s">
        <v>3327</v>
      </c>
      <c r="C654" s="83" t="s">
        <v>2544</v>
      </c>
      <c r="D654" s="83" t="s">
        <v>2571</v>
      </c>
      <c r="E654" s="83" t="s">
        <v>2556</v>
      </c>
      <c r="F654" s="83"/>
      <c r="G654" s="85">
        <v>0.20100000000000001</v>
      </c>
      <c r="H654" s="85">
        <v>-3.1199999999999999E-2</v>
      </c>
      <c r="I654" s="85">
        <v>1.9504979</v>
      </c>
      <c r="J654" s="85">
        <v>-1.1205103999999999</v>
      </c>
      <c r="K654" s="83"/>
      <c r="L654" s="83"/>
      <c r="M654" s="83"/>
      <c r="N654" s="83"/>
      <c r="O654" s="83"/>
      <c r="P654" s="83"/>
      <c r="Q654" s="85">
        <v>0</v>
      </c>
      <c r="R654" s="85">
        <v>1.05</v>
      </c>
      <c r="S654" s="83"/>
      <c r="T654" s="83"/>
      <c r="U654" s="83"/>
      <c r="V654" s="83"/>
      <c r="W654" s="83" t="s">
        <v>2546</v>
      </c>
    </row>
    <row r="655" spans="1:23" ht="15.75" customHeight="1" x14ac:dyDescent="0.25">
      <c r="A655" s="83" t="s">
        <v>3332</v>
      </c>
      <c r="B655" s="83" t="s">
        <v>3327</v>
      </c>
      <c r="C655" s="83" t="s">
        <v>2549</v>
      </c>
      <c r="D655" s="83" t="s">
        <v>2550</v>
      </c>
      <c r="E655" s="83" t="s">
        <v>2665</v>
      </c>
      <c r="F655" s="83" t="s">
        <v>2666</v>
      </c>
      <c r="G655" s="85">
        <v>2.1542783999999999</v>
      </c>
      <c r="H655" s="85">
        <v>-2.4278399999999999E-2</v>
      </c>
      <c r="I655" s="85">
        <v>-1.48716E-3</v>
      </c>
      <c r="J655" s="85">
        <v>-8.2954799999999992E-3</v>
      </c>
      <c r="K655" s="84">
        <v>-2.9600000000000001E-5</v>
      </c>
      <c r="L655" s="84">
        <v>2.72E-4</v>
      </c>
      <c r="M655" s="83"/>
      <c r="N655" s="83"/>
      <c r="O655" s="83"/>
      <c r="P655" s="83"/>
      <c r="Q655" s="85">
        <v>12.77778</v>
      </c>
      <c r="R655" s="85">
        <v>29.44444</v>
      </c>
      <c r="S655" s="85">
        <v>10</v>
      </c>
      <c r="T655" s="85">
        <v>46.111109999999996</v>
      </c>
      <c r="U655" s="83"/>
      <c r="V655" s="83"/>
      <c r="W655" s="83" t="s">
        <v>2546</v>
      </c>
    </row>
    <row r="656" spans="1:23" ht="15.75" customHeight="1" x14ac:dyDescent="0.25">
      <c r="A656" s="81" t="s">
        <v>3333</v>
      </c>
      <c r="B656" s="81" t="s">
        <v>2566</v>
      </c>
      <c r="C656" s="81" t="s">
        <v>2549</v>
      </c>
      <c r="D656" s="81" t="s">
        <v>2550</v>
      </c>
      <c r="E656" s="81" t="s">
        <v>2567</v>
      </c>
      <c r="F656" s="81" t="s">
        <v>2568</v>
      </c>
      <c r="G656" s="89">
        <v>0.70790799999999998</v>
      </c>
      <c r="H656" s="89">
        <v>-2.0065700000000001E-3</v>
      </c>
      <c r="I656" s="89">
        <v>-2.5960499999999999E-3</v>
      </c>
      <c r="J656" s="89">
        <v>3.00588E-2</v>
      </c>
      <c r="K656" s="89">
        <v>-1.0564299999999999E-3</v>
      </c>
      <c r="L656" s="89">
        <v>2.0457000000000001E-3</v>
      </c>
      <c r="M656" s="81"/>
      <c r="N656" s="81"/>
      <c r="O656" s="81"/>
      <c r="P656" s="81"/>
      <c r="Q656" s="81">
        <v>5</v>
      </c>
      <c r="R656" s="81">
        <v>10</v>
      </c>
      <c r="S656" s="81">
        <v>24</v>
      </c>
      <c r="T656" s="81">
        <v>35</v>
      </c>
      <c r="U656" s="81"/>
      <c r="V656" s="81"/>
      <c r="W656" s="81" t="s">
        <v>2593</v>
      </c>
    </row>
    <row r="657" spans="1:23" ht="15.75" customHeight="1" x14ac:dyDescent="0.25">
      <c r="A657" s="86" t="s">
        <v>3334</v>
      </c>
      <c r="B657" s="87" t="s">
        <v>2566</v>
      </c>
      <c r="C657" s="87" t="s">
        <v>2612</v>
      </c>
      <c r="D657" s="87" t="s">
        <v>2571</v>
      </c>
      <c r="E657" s="87" t="s">
        <v>2613</v>
      </c>
      <c r="F657" s="87" t="s">
        <v>2550</v>
      </c>
      <c r="G657" s="87">
        <v>-0.13605320000000001</v>
      </c>
      <c r="H657" s="87">
        <v>8.6427029999999998E-3</v>
      </c>
      <c r="I657" s="87">
        <v>3.8555830000000001E-6</v>
      </c>
      <c r="J657" s="87">
        <v>1.0240340000000001</v>
      </c>
      <c r="K657" s="87">
        <v>6.0474439999999997E-2</v>
      </c>
      <c r="L657" s="87">
        <v>-8.9478600000000002E-3</v>
      </c>
      <c r="M657" s="87">
        <v>0</v>
      </c>
      <c r="N657" s="87">
        <v>5.7066020000000002E-2</v>
      </c>
      <c r="O657" s="87">
        <v>0</v>
      </c>
      <c r="P657" s="87">
        <v>0</v>
      </c>
      <c r="Q657" s="87">
        <v>31.13</v>
      </c>
      <c r="R657" s="87">
        <v>36.520000000000003</v>
      </c>
      <c r="S657" s="87">
        <v>0.19</v>
      </c>
      <c r="T657" s="87">
        <v>1.03</v>
      </c>
      <c r="U657" s="86"/>
      <c r="V657" s="86"/>
      <c r="W657" s="86" t="s">
        <v>2569</v>
      </c>
    </row>
    <row r="658" spans="1:23" ht="15.75" customHeight="1" x14ac:dyDescent="0.25">
      <c r="A658" s="86" t="s">
        <v>3335</v>
      </c>
      <c r="B658" s="87" t="s">
        <v>2566</v>
      </c>
      <c r="C658" s="87" t="s">
        <v>2612</v>
      </c>
      <c r="D658" s="87" t="s">
        <v>2571</v>
      </c>
      <c r="E658" s="87" t="s">
        <v>2613</v>
      </c>
      <c r="F658" s="87" t="s">
        <v>2550</v>
      </c>
      <c r="G658" s="87">
        <v>-0.13605320000000001</v>
      </c>
      <c r="H658" s="87">
        <v>8.6427029999999998E-3</v>
      </c>
      <c r="I658" s="87">
        <v>3.8555830000000001E-6</v>
      </c>
      <c r="J658" s="87">
        <v>1.0240340000000001</v>
      </c>
      <c r="K658" s="87">
        <v>6.0474439999999997E-2</v>
      </c>
      <c r="L658" s="87">
        <v>-8.9478600000000002E-3</v>
      </c>
      <c r="M658" s="87">
        <v>0</v>
      </c>
      <c r="N658" s="87">
        <v>5.7066020000000002E-2</v>
      </c>
      <c r="O658" s="87">
        <v>0</v>
      </c>
      <c r="P658" s="87">
        <v>0</v>
      </c>
      <c r="Q658" s="87">
        <v>31.13</v>
      </c>
      <c r="R658" s="87">
        <v>36.520000000000003</v>
      </c>
      <c r="S658" s="87">
        <v>0.19</v>
      </c>
      <c r="T658" s="87">
        <v>1.03</v>
      </c>
      <c r="U658" s="86"/>
      <c r="V658" s="86"/>
      <c r="W658" s="86" t="s">
        <v>2569</v>
      </c>
    </row>
    <row r="659" spans="1:23" ht="15.75" customHeight="1" x14ac:dyDescent="0.25">
      <c r="A659" s="86" t="s">
        <v>3336</v>
      </c>
      <c r="B659" s="87" t="s">
        <v>2566</v>
      </c>
      <c r="C659" s="87" t="s">
        <v>2612</v>
      </c>
      <c r="D659" s="87" t="s">
        <v>2571</v>
      </c>
      <c r="E659" s="87" t="s">
        <v>2613</v>
      </c>
      <c r="F659" s="87" t="s">
        <v>2550</v>
      </c>
      <c r="G659" s="87">
        <v>-0.13605320000000001</v>
      </c>
      <c r="H659" s="87">
        <v>8.6427029999999998E-3</v>
      </c>
      <c r="I659" s="87">
        <v>3.8555830000000001E-6</v>
      </c>
      <c r="J659" s="87">
        <v>1.0240340000000001</v>
      </c>
      <c r="K659" s="87">
        <v>6.0474439999999997E-2</v>
      </c>
      <c r="L659" s="87">
        <v>-8.9478600000000002E-3</v>
      </c>
      <c r="M659" s="87">
        <v>0</v>
      </c>
      <c r="N659" s="87">
        <v>5.7066020000000002E-2</v>
      </c>
      <c r="O659" s="87">
        <v>0</v>
      </c>
      <c r="P659" s="87">
        <v>0</v>
      </c>
      <c r="Q659" s="87">
        <v>31.13</v>
      </c>
      <c r="R659" s="87">
        <v>36.520000000000003</v>
      </c>
      <c r="S659" s="87">
        <v>0.19</v>
      </c>
      <c r="T659" s="87">
        <v>1.03</v>
      </c>
      <c r="U659" s="86"/>
      <c r="V659" s="86"/>
      <c r="W659" s="86" t="s">
        <v>2569</v>
      </c>
    </row>
    <row r="660" spans="1:23" ht="15.75" customHeight="1" x14ac:dyDescent="0.25">
      <c r="A660" s="86" t="s">
        <v>3337</v>
      </c>
      <c r="B660" s="81" t="s">
        <v>2566</v>
      </c>
      <c r="C660" s="81" t="s">
        <v>2549</v>
      </c>
      <c r="D660" s="81" t="s">
        <v>2550</v>
      </c>
      <c r="E660" s="81" t="s">
        <v>2567</v>
      </c>
      <c r="F660" s="81" t="s">
        <v>2568</v>
      </c>
      <c r="G660" s="86">
        <v>0.76001719999999995</v>
      </c>
      <c r="H660" s="86">
        <v>1.47432E-2</v>
      </c>
      <c r="I660" s="86">
        <v>2.1440000000000001E-4</v>
      </c>
      <c r="J660" s="86">
        <v>2.0721799999999999E-2</v>
      </c>
      <c r="K660" s="86">
        <v>-6.4249999999999995E-4</v>
      </c>
      <c r="L660" s="86">
        <v>8.007E-4</v>
      </c>
      <c r="M660" s="81"/>
      <c r="N660" s="81"/>
      <c r="O660" s="81"/>
      <c r="P660" s="81"/>
      <c r="Q660" s="86">
        <v>5</v>
      </c>
      <c r="R660" s="86">
        <v>10</v>
      </c>
      <c r="S660" s="86">
        <v>17.78</v>
      </c>
      <c r="T660" s="86">
        <v>46.11</v>
      </c>
      <c r="U660" s="86"/>
      <c r="V660" s="86"/>
      <c r="W660" s="86" t="s">
        <v>2569</v>
      </c>
    </row>
    <row r="661" spans="1:23" ht="15.75" customHeight="1" x14ac:dyDescent="0.25">
      <c r="A661" s="86" t="s">
        <v>3338</v>
      </c>
      <c r="B661" s="81" t="s">
        <v>2566</v>
      </c>
      <c r="C661" s="81" t="s">
        <v>2549</v>
      </c>
      <c r="D661" s="81" t="s">
        <v>2571</v>
      </c>
      <c r="E661" s="81" t="s">
        <v>2567</v>
      </c>
      <c r="F661" s="81" t="s">
        <v>2568</v>
      </c>
      <c r="G661" s="86">
        <v>0.67725769999999996</v>
      </c>
      <c r="H661" s="86">
        <v>1.17857E-2</v>
      </c>
      <c r="I661" s="86">
        <v>-1.9670000000000001E-4</v>
      </c>
      <c r="J661" s="86">
        <v>1.4414E-3</v>
      </c>
      <c r="K661" s="86">
        <v>3.0049999999999999E-4</v>
      </c>
      <c r="L661" s="86">
        <v>-6.8070000000000001E-4</v>
      </c>
      <c r="M661" s="81"/>
      <c r="N661" s="81"/>
      <c r="O661" s="81"/>
      <c r="P661" s="81"/>
      <c r="Q661" s="86">
        <v>5</v>
      </c>
      <c r="R661" s="86">
        <v>10</v>
      </c>
      <c r="S661" s="86">
        <v>17.78</v>
      </c>
      <c r="T661" s="86">
        <v>46.11</v>
      </c>
      <c r="U661" s="86"/>
      <c r="V661" s="86"/>
      <c r="W661" s="86" t="s">
        <v>2569</v>
      </c>
    </row>
    <row r="662" spans="1:23" ht="15.75" customHeight="1" x14ac:dyDescent="0.25">
      <c r="A662" s="86" t="s">
        <v>3339</v>
      </c>
      <c r="B662" s="81" t="s">
        <v>2566</v>
      </c>
      <c r="C662" s="81" t="s">
        <v>2549</v>
      </c>
      <c r="D662" s="81" t="s">
        <v>2550</v>
      </c>
      <c r="E662" s="81" t="s">
        <v>2567</v>
      </c>
      <c r="F662" s="81" t="s">
        <v>2568</v>
      </c>
      <c r="G662" s="86">
        <v>0.53623399999999999</v>
      </c>
      <c r="H662" s="86">
        <v>5.581E-3</v>
      </c>
      <c r="I662" s="86">
        <v>-1.3653999999999999E-3</v>
      </c>
      <c r="J662" s="86">
        <v>4.8896599999999998E-2</v>
      </c>
      <c r="K662" s="86">
        <v>-1.2018E-3</v>
      </c>
      <c r="L662" s="86">
        <v>1.0522999999999999E-3</v>
      </c>
      <c r="M662" s="81"/>
      <c r="N662" s="81"/>
      <c r="O662" s="81"/>
      <c r="P662" s="81"/>
      <c r="Q662" s="86">
        <v>5</v>
      </c>
      <c r="R662" s="86">
        <v>10</v>
      </c>
      <c r="S662" s="86">
        <v>17.78</v>
      </c>
      <c r="T662" s="86">
        <v>46.11</v>
      </c>
      <c r="U662" s="86"/>
      <c r="V662" s="86"/>
      <c r="W662" s="86" t="s">
        <v>2569</v>
      </c>
    </row>
    <row r="663" spans="1:23" ht="15.75" customHeight="1" x14ac:dyDescent="0.25">
      <c r="A663" s="86" t="s">
        <v>3340</v>
      </c>
      <c r="B663" s="81" t="s">
        <v>2566</v>
      </c>
      <c r="C663" s="81" t="s">
        <v>2549</v>
      </c>
      <c r="D663" s="81" t="s">
        <v>2571</v>
      </c>
      <c r="E663" s="81" t="s">
        <v>2567</v>
      </c>
      <c r="F663" s="81" t="s">
        <v>2568</v>
      </c>
      <c r="G663" s="86">
        <v>1.0821822000000001</v>
      </c>
      <c r="H663" s="86">
        <v>4.2976999999999998E-3</v>
      </c>
      <c r="I663" s="86">
        <v>-1.3182000000000001E-3</v>
      </c>
      <c r="J663" s="86">
        <v>-2.60781E-2</v>
      </c>
      <c r="K663" s="86">
        <v>8.2560000000000001E-4</v>
      </c>
      <c r="L663" s="86">
        <v>-6.0130000000000003E-4</v>
      </c>
      <c r="M663" s="81"/>
      <c r="N663" s="81"/>
      <c r="O663" s="81"/>
      <c r="P663" s="81"/>
      <c r="Q663" s="86">
        <v>5</v>
      </c>
      <c r="R663" s="86">
        <v>10</v>
      </c>
      <c r="S663" s="86">
        <v>17.78</v>
      </c>
      <c r="T663" s="86">
        <v>46.11</v>
      </c>
      <c r="U663" s="86"/>
      <c r="V663" s="86"/>
      <c r="W663" s="86" t="s">
        <v>2569</v>
      </c>
    </row>
    <row r="664" spans="1:23" ht="15.75" customHeight="1" x14ac:dyDescent="0.25">
      <c r="A664" s="86" t="s">
        <v>3341</v>
      </c>
      <c r="B664" s="87" t="s">
        <v>2566</v>
      </c>
      <c r="C664" s="87" t="s">
        <v>2612</v>
      </c>
      <c r="D664" s="87" t="s">
        <v>2571</v>
      </c>
      <c r="E664" s="87" t="s">
        <v>2613</v>
      </c>
      <c r="F664" s="87" t="s">
        <v>2550</v>
      </c>
      <c r="G664" s="87">
        <v>-0.13605320000000001</v>
      </c>
      <c r="H664" s="87">
        <v>8.6427029999999998E-3</v>
      </c>
      <c r="I664" s="87">
        <v>3.8555830000000001E-6</v>
      </c>
      <c r="J664" s="87">
        <v>1.0240340000000001</v>
      </c>
      <c r="K664" s="87">
        <v>6.0474439999999997E-2</v>
      </c>
      <c r="L664" s="87">
        <v>-8.9478600000000002E-3</v>
      </c>
      <c r="M664" s="87">
        <v>0</v>
      </c>
      <c r="N664" s="87">
        <v>5.7066020000000002E-2</v>
      </c>
      <c r="O664" s="87">
        <v>0</v>
      </c>
      <c r="P664" s="87">
        <v>0</v>
      </c>
      <c r="Q664" s="87">
        <v>31.13</v>
      </c>
      <c r="R664" s="87">
        <v>36.520000000000003</v>
      </c>
      <c r="S664" s="87">
        <v>0.19</v>
      </c>
      <c r="T664" s="87">
        <v>1.03</v>
      </c>
      <c r="U664" s="86"/>
      <c r="V664" s="86"/>
      <c r="W664" s="86" t="s">
        <v>2569</v>
      </c>
    </row>
    <row r="665" spans="1:23" ht="15.75" customHeight="1" x14ac:dyDescent="0.25">
      <c r="A665" s="86" t="s">
        <v>3342</v>
      </c>
      <c r="B665" s="87" t="s">
        <v>2566</v>
      </c>
      <c r="C665" s="87" t="s">
        <v>2612</v>
      </c>
      <c r="D665" s="87" t="s">
        <v>2571</v>
      </c>
      <c r="E665" s="87" t="s">
        <v>2613</v>
      </c>
      <c r="F665" s="87" t="s">
        <v>2550</v>
      </c>
      <c r="G665" s="87">
        <v>-0.13605320000000001</v>
      </c>
      <c r="H665" s="87">
        <v>8.6427029999999998E-3</v>
      </c>
      <c r="I665" s="87">
        <v>3.8555830000000001E-6</v>
      </c>
      <c r="J665" s="87">
        <v>1.0240340000000001</v>
      </c>
      <c r="K665" s="87">
        <v>6.0474439999999997E-2</v>
      </c>
      <c r="L665" s="87">
        <v>-8.9478600000000002E-3</v>
      </c>
      <c r="M665" s="87">
        <v>0</v>
      </c>
      <c r="N665" s="87">
        <v>5.7066020000000002E-2</v>
      </c>
      <c r="O665" s="87">
        <v>0</v>
      </c>
      <c r="P665" s="87">
        <v>0</v>
      </c>
      <c r="Q665" s="87">
        <v>31.13</v>
      </c>
      <c r="R665" s="87">
        <v>36.520000000000003</v>
      </c>
      <c r="S665" s="87">
        <v>0.19</v>
      </c>
      <c r="T665" s="87">
        <v>1.03</v>
      </c>
      <c r="U665" s="86"/>
      <c r="V665" s="86"/>
      <c r="W665" s="86" t="s">
        <v>2569</v>
      </c>
    </row>
    <row r="666" spans="1:23" ht="15.75" customHeight="1" x14ac:dyDescent="0.25">
      <c r="A666" s="86" t="s">
        <v>3343</v>
      </c>
      <c r="B666" s="87" t="s">
        <v>2566</v>
      </c>
      <c r="C666" s="87" t="s">
        <v>2612</v>
      </c>
      <c r="D666" s="87" t="s">
        <v>2571</v>
      </c>
      <c r="E666" s="87" t="s">
        <v>2613</v>
      </c>
      <c r="F666" s="87" t="s">
        <v>2550</v>
      </c>
      <c r="G666" s="87">
        <v>-0.13605320000000001</v>
      </c>
      <c r="H666" s="87">
        <v>8.6427029999999998E-3</v>
      </c>
      <c r="I666" s="87">
        <v>3.8555830000000001E-6</v>
      </c>
      <c r="J666" s="87">
        <v>1.0240340000000001</v>
      </c>
      <c r="K666" s="87">
        <v>6.0474439999999997E-2</v>
      </c>
      <c r="L666" s="87">
        <v>-8.9478600000000002E-3</v>
      </c>
      <c r="M666" s="87">
        <v>0</v>
      </c>
      <c r="N666" s="87">
        <v>5.7066020000000002E-2</v>
      </c>
      <c r="O666" s="87">
        <v>0</v>
      </c>
      <c r="P666" s="87">
        <v>0</v>
      </c>
      <c r="Q666" s="87">
        <v>31.13</v>
      </c>
      <c r="R666" s="87">
        <v>36.520000000000003</v>
      </c>
      <c r="S666" s="87">
        <v>0.19</v>
      </c>
      <c r="T666" s="87">
        <v>1.03</v>
      </c>
      <c r="U666" s="86"/>
      <c r="V666" s="86"/>
      <c r="W666" s="86" t="s">
        <v>3344</v>
      </c>
    </row>
    <row r="667" spans="1:23" ht="15.75" customHeight="1" x14ac:dyDescent="0.25">
      <c r="A667" s="86" t="s">
        <v>3345</v>
      </c>
      <c r="B667" s="81" t="s">
        <v>2566</v>
      </c>
      <c r="C667" s="81" t="s">
        <v>2549</v>
      </c>
      <c r="D667" s="81" t="s">
        <v>2550</v>
      </c>
      <c r="E667" s="81" t="s">
        <v>2567</v>
      </c>
      <c r="F667" s="81" t="s">
        <v>2568</v>
      </c>
      <c r="G667" s="86">
        <v>0.76001719999999995</v>
      </c>
      <c r="H667" s="86">
        <v>1.47432E-2</v>
      </c>
      <c r="I667" s="86">
        <v>2.1440000000000001E-4</v>
      </c>
      <c r="J667" s="86">
        <v>2.0721799999999999E-2</v>
      </c>
      <c r="K667" s="86">
        <v>-6.4249999999999995E-4</v>
      </c>
      <c r="L667" s="86">
        <v>8.007E-4</v>
      </c>
      <c r="M667" s="81"/>
      <c r="N667" s="81"/>
      <c r="O667" s="81"/>
      <c r="P667" s="81"/>
      <c r="Q667" s="86">
        <v>5</v>
      </c>
      <c r="R667" s="86">
        <v>10</v>
      </c>
      <c r="S667" s="86">
        <v>17.78</v>
      </c>
      <c r="T667" s="86">
        <v>46.11</v>
      </c>
      <c r="U667" s="86"/>
      <c r="V667" s="86"/>
      <c r="W667" s="86" t="s">
        <v>2569</v>
      </c>
    </row>
    <row r="668" spans="1:23" ht="15.75" customHeight="1" x14ac:dyDescent="0.25">
      <c r="A668" s="86" t="s">
        <v>3346</v>
      </c>
      <c r="B668" s="81" t="s">
        <v>2566</v>
      </c>
      <c r="C668" s="81" t="s">
        <v>2549</v>
      </c>
      <c r="D668" s="81" t="s">
        <v>2571</v>
      </c>
      <c r="E668" s="81" t="s">
        <v>2567</v>
      </c>
      <c r="F668" s="81" t="s">
        <v>2568</v>
      </c>
      <c r="G668" s="86">
        <v>0.67725769999999996</v>
      </c>
      <c r="H668" s="86">
        <v>1.17857E-2</v>
      </c>
      <c r="I668" s="86">
        <v>-1.9670000000000001E-4</v>
      </c>
      <c r="J668" s="86">
        <v>1.4414E-3</v>
      </c>
      <c r="K668" s="86">
        <v>3.0049999999999999E-4</v>
      </c>
      <c r="L668" s="86">
        <v>-6.8070000000000001E-4</v>
      </c>
      <c r="M668" s="81"/>
      <c r="N668" s="81"/>
      <c r="O668" s="81"/>
      <c r="P668" s="81"/>
      <c r="Q668" s="86">
        <v>5</v>
      </c>
      <c r="R668" s="86">
        <v>10</v>
      </c>
      <c r="S668" s="86">
        <v>17.78</v>
      </c>
      <c r="T668" s="86">
        <v>46.11</v>
      </c>
      <c r="U668" s="86"/>
      <c r="V668" s="86"/>
      <c r="W668" s="86" t="s">
        <v>2569</v>
      </c>
    </row>
    <row r="669" spans="1:23" ht="15.75" customHeight="1" x14ac:dyDescent="0.25">
      <c r="A669" s="86" t="s">
        <v>3347</v>
      </c>
      <c r="B669" s="87" t="s">
        <v>2566</v>
      </c>
      <c r="C669" s="87" t="s">
        <v>2612</v>
      </c>
      <c r="D669" s="87" t="s">
        <v>2571</v>
      </c>
      <c r="E669" s="87" t="s">
        <v>2613</v>
      </c>
      <c r="F669" s="87" t="s">
        <v>2550</v>
      </c>
      <c r="G669" s="87">
        <v>-0.13605320000000001</v>
      </c>
      <c r="H669" s="87">
        <v>8.6427029999999998E-3</v>
      </c>
      <c r="I669" s="87">
        <v>3.8555830000000001E-6</v>
      </c>
      <c r="J669" s="87">
        <v>1.0240340000000001</v>
      </c>
      <c r="K669" s="87">
        <v>6.0474439999999997E-2</v>
      </c>
      <c r="L669" s="87">
        <v>-8.9478600000000002E-3</v>
      </c>
      <c r="M669" s="87">
        <v>0</v>
      </c>
      <c r="N669" s="87">
        <v>5.7066020000000002E-2</v>
      </c>
      <c r="O669" s="87">
        <v>0</v>
      </c>
      <c r="P669" s="87">
        <v>0</v>
      </c>
      <c r="Q669" s="87">
        <v>31.13</v>
      </c>
      <c r="R669" s="87">
        <v>36.520000000000003</v>
      </c>
      <c r="S669" s="87">
        <v>0.19</v>
      </c>
      <c r="T669" s="87">
        <v>1.03</v>
      </c>
      <c r="U669" s="86"/>
      <c r="V669" s="86"/>
      <c r="W669" s="86" t="s">
        <v>2569</v>
      </c>
    </row>
    <row r="670" spans="1:23" ht="15.75" customHeight="1" x14ac:dyDescent="0.25">
      <c r="A670" s="86" t="s">
        <v>3348</v>
      </c>
      <c r="B670" s="87" t="s">
        <v>2566</v>
      </c>
      <c r="C670" s="87" t="s">
        <v>2612</v>
      </c>
      <c r="D670" s="87" t="s">
        <v>2571</v>
      </c>
      <c r="E670" s="87" t="s">
        <v>2613</v>
      </c>
      <c r="F670" s="87" t="s">
        <v>2550</v>
      </c>
      <c r="G670" s="87">
        <v>-0.13605320000000001</v>
      </c>
      <c r="H670" s="87">
        <v>8.6427029999999998E-3</v>
      </c>
      <c r="I670" s="87">
        <v>3.8555830000000001E-6</v>
      </c>
      <c r="J670" s="87">
        <v>1.0240340000000001</v>
      </c>
      <c r="K670" s="87">
        <v>6.0474439999999997E-2</v>
      </c>
      <c r="L670" s="87">
        <v>-8.9478600000000002E-3</v>
      </c>
      <c r="M670" s="87">
        <v>0</v>
      </c>
      <c r="N670" s="87">
        <v>5.7066020000000002E-2</v>
      </c>
      <c r="O670" s="87">
        <v>0</v>
      </c>
      <c r="P670" s="87">
        <v>0</v>
      </c>
      <c r="Q670" s="87">
        <v>31.13</v>
      </c>
      <c r="R670" s="87">
        <v>36.520000000000003</v>
      </c>
      <c r="S670" s="87">
        <v>0.19</v>
      </c>
      <c r="T670" s="87">
        <v>1.03</v>
      </c>
      <c r="U670" s="86"/>
      <c r="V670" s="86"/>
      <c r="W670" s="86" t="s">
        <v>2569</v>
      </c>
    </row>
    <row r="671" spans="1:23" ht="15.75" customHeight="1" x14ac:dyDescent="0.25">
      <c r="A671" s="86" t="s">
        <v>3349</v>
      </c>
      <c r="B671" s="87" t="s">
        <v>2566</v>
      </c>
      <c r="C671" s="87" t="s">
        <v>2612</v>
      </c>
      <c r="D671" s="87" t="s">
        <v>2571</v>
      </c>
      <c r="E671" s="87" t="s">
        <v>2613</v>
      </c>
      <c r="F671" s="87" t="s">
        <v>2550</v>
      </c>
      <c r="G671" s="87">
        <v>-0.13605320000000001</v>
      </c>
      <c r="H671" s="87">
        <v>8.6427029999999998E-3</v>
      </c>
      <c r="I671" s="87">
        <v>3.8555830000000001E-6</v>
      </c>
      <c r="J671" s="87">
        <v>1.0240340000000001</v>
      </c>
      <c r="K671" s="87">
        <v>6.0474439999999997E-2</v>
      </c>
      <c r="L671" s="87">
        <v>-8.9478600000000002E-3</v>
      </c>
      <c r="M671" s="87">
        <v>0</v>
      </c>
      <c r="N671" s="87">
        <v>5.7066020000000002E-2</v>
      </c>
      <c r="O671" s="87">
        <v>0</v>
      </c>
      <c r="P671" s="87">
        <v>0</v>
      </c>
      <c r="Q671" s="87">
        <v>31.13</v>
      </c>
      <c r="R671" s="87">
        <v>36.520000000000003</v>
      </c>
      <c r="S671" s="87">
        <v>0.19</v>
      </c>
      <c r="T671" s="87">
        <v>1.03</v>
      </c>
      <c r="U671" s="86"/>
      <c r="V671" s="86"/>
      <c r="W671" s="86" t="s">
        <v>2569</v>
      </c>
    </row>
    <row r="672" spans="1:23" ht="15.75" customHeight="1" x14ac:dyDescent="0.25">
      <c r="A672" s="86" t="s">
        <v>3350</v>
      </c>
      <c r="B672" s="81" t="s">
        <v>2566</v>
      </c>
      <c r="C672" s="81" t="s">
        <v>2549</v>
      </c>
      <c r="D672" s="81" t="s">
        <v>2550</v>
      </c>
      <c r="E672" s="81" t="s">
        <v>2567</v>
      </c>
      <c r="F672" s="81" t="s">
        <v>2568</v>
      </c>
      <c r="G672" s="86">
        <v>0.74464509999999995</v>
      </c>
      <c r="H672" s="86">
        <v>1.1485799999999999E-2</v>
      </c>
      <c r="I672" s="86">
        <v>1.4800000000000001E-5</v>
      </c>
      <c r="J672" s="86">
        <v>2.2401000000000001E-2</v>
      </c>
      <c r="K672" s="86">
        <v>-6.8800000000000003E-4</v>
      </c>
      <c r="L672" s="86">
        <v>9.8390000000000001E-4</v>
      </c>
      <c r="M672" s="81"/>
      <c r="N672" s="81"/>
      <c r="O672" s="81"/>
      <c r="P672" s="81"/>
      <c r="Q672" s="86">
        <v>5</v>
      </c>
      <c r="R672" s="86">
        <v>10</v>
      </c>
      <c r="S672" s="86">
        <v>17.78</v>
      </c>
      <c r="T672" s="86">
        <v>46.11</v>
      </c>
      <c r="U672" s="86"/>
      <c r="V672" s="86"/>
      <c r="W672" s="86" t="s">
        <v>2569</v>
      </c>
    </row>
    <row r="673" spans="1:23" ht="15.75" customHeight="1" x14ac:dyDescent="0.25">
      <c r="A673" s="86" t="s">
        <v>3351</v>
      </c>
      <c r="B673" s="87" t="s">
        <v>2566</v>
      </c>
      <c r="C673" s="87" t="s">
        <v>2612</v>
      </c>
      <c r="D673" s="87" t="s">
        <v>2571</v>
      </c>
      <c r="E673" s="87" t="s">
        <v>2613</v>
      </c>
      <c r="F673" s="87" t="s">
        <v>2550</v>
      </c>
      <c r="G673" s="87">
        <v>-0.13605320000000001</v>
      </c>
      <c r="H673" s="87">
        <v>8.6427029999999998E-3</v>
      </c>
      <c r="I673" s="87">
        <v>3.8555830000000001E-6</v>
      </c>
      <c r="J673" s="87">
        <v>1.0240340000000001</v>
      </c>
      <c r="K673" s="87">
        <v>6.0474439999999997E-2</v>
      </c>
      <c r="L673" s="87">
        <v>-8.9478600000000002E-3</v>
      </c>
      <c r="M673" s="87">
        <v>0</v>
      </c>
      <c r="N673" s="87">
        <v>5.7066020000000002E-2</v>
      </c>
      <c r="O673" s="87">
        <v>0</v>
      </c>
      <c r="P673" s="87">
        <v>0</v>
      </c>
      <c r="Q673" s="87">
        <v>31.13</v>
      </c>
      <c r="R673" s="87">
        <v>36.520000000000003</v>
      </c>
      <c r="S673" s="87">
        <v>0.19</v>
      </c>
      <c r="T673" s="87">
        <v>1.03</v>
      </c>
      <c r="U673" s="86"/>
      <c r="V673" s="86"/>
      <c r="W673" s="86" t="s">
        <v>2569</v>
      </c>
    </row>
    <row r="674" spans="1:23" ht="15.75" customHeight="1" x14ac:dyDescent="0.25">
      <c r="A674" s="86" t="s">
        <v>3352</v>
      </c>
      <c r="B674" s="81" t="s">
        <v>2566</v>
      </c>
      <c r="C674" s="81" t="s">
        <v>2549</v>
      </c>
      <c r="D674" s="81" t="s">
        <v>2571</v>
      </c>
      <c r="E674" s="81" t="s">
        <v>2567</v>
      </c>
      <c r="F674" s="81" t="s">
        <v>2568</v>
      </c>
      <c r="G674" s="86">
        <v>0.77287700000000004</v>
      </c>
      <c r="H674" s="86">
        <v>2.2100999999999999E-2</v>
      </c>
      <c r="I674" s="86">
        <v>-7.9900000000000004E-5</v>
      </c>
      <c r="J674" s="86">
        <v>-7.0045000000000003E-3</v>
      </c>
      <c r="K674" s="86">
        <v>4.7629999999999998E-4</v>
      </c>
      <c r="L674" s="86">
        <v>-1.0612E-3</v>
      </c>
      <c r="M674" s="81"/>
      <c r="N674" s="81"/>
      <c r="O674" s="81"/>
      <c r="P674" s="81"/>
      <c r="Q674" s="86">
        <v>5</v>
      </c>
      <c r="R674" s="86">
        <v>10</v>
      </c>
      <c r="S674" s="86">
        <v>17.78</v>
      </c>
      <c r="T674" s="86">
        <v>46.11</v>
      </c>
      <c r="U674" s="86"/>
      <c r="V674" s="86"/>
      <c r="W674" s="86" t="s">
        <v>2569</v>
      </c>
    </row>
    <row r="675" spans="1:23" ht="15.75" customHeight="1" x14ac:dyDescent="0.25">
      <c r="A675" s="86" t="s">
        <v>3353</v>
      </c>
      <c r="B675" s="87" t="s">
        <v>2566</v>
      </c>
      <c r="C675" s="87" t="s">
        <v>2612</v>
      </c>
      <c r="D675" s="87" t="s">
        <v>2571</v>
      </c>
      <c r="E675" s="87" t="s">
        <v>2613</v>
      </c>
      <c r="F675" s="87" t="s">
        <v>2550</v>
      </c>
      <c r="G675" s="87">
        <v>-0.13605320000000001</v>
      </c>
      <c r="H675" s="87">
        <v>8.6427029999999998E-3</v>
      </c>
      <c r="I675" s="87">
        <v>3.8555830000000001E-6</v>
      </c>
      <c r="J675" s="87">
        <v>1.0240340000000001</v>
      </c>
      <c r="K675" s="87">
        <v>6.0474439999999997E-2</v>
      </c>
      <c r="L675" s="87">
        <v>-8.9478600000000002E-3</v>
      </c>
      <c r="M675" s="87">
        <v>0</v>
      </c>
      <c r="N675" s="87">
        <v>5.7066020000000002E-2</v>
      </c>
      <c r="O675" s="87">
        <v>0</v>
      </c>
      <c r="P675" s="87">
        <v>0</v>
      </c>
      <c r="Q675" s="87">
        <v>31.13</v>
      </c>
      <c r="R675" s="87">
        <v>36.520000000000003</v>
      </c>
      <c r="S675" s="87">
        <v>0.19</v>
      </c>
      <c r="T675" s="87">
        <v>1.03</v>
      </c>
      <c r="U675" s="86"/>
      <c r="V675" s="86"/>
      <c r="W675" s="86" t="s">
        <v>2569</v>
      </c>
    </row>
    <row r="676" spans="1:23" ht="15.75" customHeight="1" x14ac:dyDescent="0.25">
      <c r="A676" s="86" t="s">
        <v>3354</v>
      </c>
      <c r="B676" s="87" t="s">
        <v>2566</v>
      </c>
      <c r="C676" s="87" t="s">
        <v>2612</v>
      </c>
      <c r="D676" s="87" t="s">
        <v>2571</v>
      </c>
      <c r="E676" s="87" t="s">
        <v>2613</v>
      </c>
      <c r="F676" s="87" t="s">
        <v>2550</v>
      </c>
      <c r="G676" s="87">
        <v>-0.13605320000000001</v>
      </c>
      <c r="H676" s="87">
        <v>8.6427029999999998E-3</v>
      </c>
      <c r="I676" s="87">
        <v>3.8555830000000001E-6</v>
      </c>
      <c r="J676" s="87">
        <v>1.0240340000000001</v>
      </c>
      <c r="K676" s="87">
        <v>6.0474439999999997E-2</v>
      </c>
      <c r="L676" s="87">
        <v>-8.9478600000000002E-3</v>
      </c>
      <c r="M676" s="87">
        <v>0</v>
      </c>
      <c r="N676" s="87">
        <v>5.7066020000000002E-2</v>
      </c>
      <c r="O676" s="87">
        <v>0</v>
      </c>
      <c r="P676" s="87">
        <v>0</v>
      </c>
      <c r="Q676" s="87">
        <v>31.13</v>
      </c>
      <c r="R676" s="87">
        <v>36.520000000000003</v>
      </c>
      <c r="S676" s="87">
        <v>0.19</v>
      </c>
      <c r="T676" s="87">
        <v>1.03</v>
      </c>
      <c r="U676" s="86"/>
      <c r="V676" s="86"/>
      <c r="W676" s="86" t="s">
        <v>2569</v>
      </c>
    </row>
    <row r="677" spans="1:23" ht="15.75" customHeight="1" x14ac:dyDescent="0.25">
      <c r="A677" s="81" t="s">
        <v>3355</v>
      </c>
      <c r="B677" s="81" t="s">
        <v>2566</v>
      </c>
      <c r="C677" s="81" t="s">
        <v>2555</v>
      </c>
      <c r="D677" s="87" t="s">
        <v>2571</v>
      </c>
      <c r="E677" s="87" t="s">
        <v>2550</v>
      </c>
      <c r="F677" s="81"/>
      <c r="G677" s="89">
        <v>0.17149300000000001</v>
      </c>
      <c r="H677" s="89">
        <v>0.588202</v>
      </c>
      <c r="I677" s="89">
        <v>0.237373</v>
      </c>
      <c r="J677" s="81"/>
      <c r="K677" s="81"/>
      <c r="L677" s="81"/>
      <c r="M677" s="81"/>
      <c r="N677" s="81"/>
      <c r="O677" s="81"/>
      <c r="P677" s="81"/>
      <c r="Q677" s="81">
        <v>0</v>
      </c>
      <c r="R677" s="81">
        <v>1</v>
      </c>
      <c r="S677" s="81"/>
      <c r="T677" s="81"/>
      <c r="U677" s="81"/>
      <c r="V677" s="81"/>
      <c r="W677" s="81" t="s">
        <v>2593</v>
      </c>
    </row>
    <row r="678" spans="1:23" ht="15.75" customHeight="1" x14ac:dyDescent="0.25">
      <c r="A678" s="81" t="s">
        <v>3356</v>
      </c>
      <c r="B678" s="81" t="s">
        <v>2566</v>
      </c>
      <c r="C678" s="81" t="s">
        <v>2549</v>
      </c>
      <c r="D678" s="81" t="s">
        <v>2571</v>
      </c>
      <c r="E678" s="81" t="s">
        <v>2567</v>
      </c>
      <c r="F678" s="81" t="s">
        <v>2568</v>
      </c>
      <c r="G678" s="89">
        <v>0.56052299999999999</v>
      </c>
      <c r="H678" s="89">
        <v>-1.37816E-2</v>
      </c>
      <c r="I678" s="89">
        <v>6.5642399999999993E-5</v>
      </c>
      <c r="J678" s="89">
        <v>1.3219399999999999E-2</v>
      </c>
      <c r="K678" s="89">
        <v>2.6859600000000001E-4</v>
      </c>
      <c r="L678" s="89">
        <v>-5.0113100000000004E-4</v>
      </c>
      <c r="M678" s="81"/>
      <c r="N678" s="81"/>
      <c r="O678" s="81"/>
      <c r="P678" s="81"/>
      <c r="Q678" s="81">
        <v>5</v>
      </c>
      <c r="R678" s="81">
        <v>10</v>
      </c>
      <c r="S678" s="81">
        <v>24</v>
      </c>
      <c r="T678" s="81">
        <v>35</v>
      </c>
      <c r="U678" s="81"/>
      <c r="V678" s="81"/>
      <c r="W678" s="81" t="s">
        <v>2593</v>
      </c>
    </row>
    <row r="679" spans="1:23" ht="15.75" customHeight="1" x14ac:dyDescent="0.25">
      <c r="A679" s="86" t="s">
        <v>3357</v>
      </c>
      <c r="B679" s="87" t="s">
        <v>2566</v>
      </c>
      <c r="C679" s="87" t="s">
        <v>2612</v>
      </c>
      <c r="D679" s="87" t="s">
        <v>2571</v>
      </c>
      <c r="E679" s="87" t="s">
        <v>2613</v>
      </c>
      <c r="F679" s="87" t="s">
        <v>2550</v>
      </c>
      <c r="G679" s="87">
        <v>-0.13605320000000001</v>
      </c>
      <c r="H679" s="87">
        <v>8.6427029999999998E-3</v>
      </c>
      <c r="I679" s="87">
        <v>3.8555830000000001E-6</v>
      </c>
      <c r="J679" s="87">
        <v>1.0240340000000001</v>
      </c>
      <c r="K679" s="87">
        <v>6.0474439999999997E-2</v>
      </c>
      <c r="L679" s="87">
        <v>-8.9478600000000002E-3</v>
      </c>
      <c r="M679" s="87">
        <v>0</v>
      </c>
      <c r="N679" s="87">
        <v>5.7066020000000002E-2</v>
      </c>
      <c r="O679" s="87">
        <v>0</v>
      </c>
      <c r="P679" s="87">
        <v>0</v>
      </c>
      <c r="Q679" s="87">
        <v>31.13</v>
      </c>
      <c r="R679" s="87">
        <v>36.520000000000003</v>
      </c>
      <c r="S679" s="87">
        <v>0.19</v>
      </c>
      <c r="T679" s="87">
        <v>1.03</v>
      </c>
      <c r="U679" s="86"/>
      <c r="V679" s="86"/>
      <c r="W679" s="86" t="s">
        <v>2569</v>
      </c>
    </row>
    <row r="680" spans="1:23" ht="15.75" customHeight="1" x14ac:dyDescent="0.25">
      <c r="A680" s="86" t="s">
        <v>3358</v>
      </c>
      <c r="B680" s="87" t="s">
        <v>2566</v>
      </c>
      <c r="C680" s="87" t="s">
        <v>2612</v>
      </c>
      <c r="D680" s="87" t="s">
        <v>2571</v>
      </c>
      <c r="E680" s="87" t="s">
        <v>2613</v>
      </c>
      <c r="F680" s="87" t="s">
        <v>2550</v>
      </c>
      <c r="G680" s="87">
        <v>-0.13605320000000001</v>
      </c>
      <c r="H680" s="87">
        <v>8.6427029999999998E-3</v>
      </c>
      <c r="I680" s="87">
        <v>3.8555830000000001E-6</v>
      </c>
      <c r="J680" s="87">
        <v>1.0240340000000001</v>
      </c>
      <c r="K680" s="87">
        <v>6.0474439999999997E-2</v>
      </c>
      <c r="L680" s="87">
        <v>-8.9478600000000002E-3</v>
      </c>
      <c r="M680" s="87">
        <v>0</v>
      </c>
      <c r="N680" s="87">
        <v>5.7066020000000002E-2</v>
      </c>
      <c r="O680" s="87">
        <v>0</v>
      </c>
      <c r="P680" s="87">
        <v>0</v>
      </c>
      <c r="Q680" s="87">
        <v>31.13</v>
      </c>
      <c r="R680" s="87">
        <v>36.520000000000003</v>
      </c>
      <c r="S680" s="87">
        <v>0.19</v>
      </c>
      <c r="T680" s="87">
        <v>1.03</v>
      </c>
      <c r="U680" s="86"/>
      <c r="V680" s="86"/>
      <c r="W680" s="86" t="s">
        <v>2569</v>
      </c>
    </row>
    <row r="681" spans="1:23" ht="15.75" customHeight="1" x14ac:dyDescent="0.25">
      <c r="A681" s="86" t="s">
        <v>3359</v>
      </c>
      <c r="B681" s="87" t="s">
        <v>2566</v>
      </c>
      <c r="C681" s="87" t="s">
        <v>2612</v>
      </c>
      <c r="D681" s="87" t="s">
        <v>2571</v>
      </c>
      <c r="E681" s="87" t="s">
        <v>2613</v>
      </c>
      <c r="F681" s="87" t="s">
        <v>2550</v>
      </c>
      <c r="G681" s="87">
        <v>-0.13605320000000001</v>
      </c>
      <c r="H681" s="87">
        <v>8.6427029999999998E-3</v>
      </c>
      <c r="I681" s="87">
        <v>3.8555830000000001E-6</v>
      </c>
      <c r="J681" s="87">
        <v>1.0240340000000001</v>
      </c>
      <c r="K681" s="87">
        <v>6.0474439999999997E-2</v>
      </c>
      <c r="L681" s="87">
        <v>-8.9478600000000002E-3</v>
      </c>
      <c r="M681" s="87">
        <v>0</v>
      </c>
      <c r="N681" s="87">
        <v>5.7066020000000002E-2</v>
      </c>
      <c r="O681" s="87">
        <v>0</v>
      </c>
      <c r="P681" s="87">
        <v>0</v>
      </c>
      <c r="Q681" s="87">
        <v>31.13</v>
      </c>
      <c r="R681" s="87">
        <v>36.520000000000003</v>
      </c>
      <c r="S681" s="87">
        <v>0.19</v>
      </c>
      <c r="T681" s="87">
        <v>1.03</v>
      </c>
      <c r="U681" s="86"/>
      <c r="V681" s="86"/>
      <c r="W681" s="86" t="s">
        <v>2569</v>
      </c>
    </row>
    <row r="682" spans="1:23" ht="15.75" customHeight="1" x14ac:dyDescent="0.25">
      <c r="A682" s="86" t="s">
        <v>3360</v>
      </c>
      <c r="B682" s="81" t="s">
        <v>2566</v>
      </c>
      <c r="C682" s="81" t="s">
        <v>2549</v>
      </c>
      <c r="D682" s="81" t="s">
        <v>2550</v>
      </c>
      <c r="E682" s="81" t="s">
        <v>2567</v>
      </c>
      <c r="F682" s="81" t="s">
        <v>2568</v>
      </c>
      <c r="G682" s="86">
        <v>0.906115</v>
      </c>
      <c r="H682" s="86">
        <v>2.9227E-2</v>
      </c>
      <c r="I682" s="86">
        <v>-3.6469999999999997E-4</v>
      </c>
      <c r="J682" s="86">
        <v>-9.7090000000000002E-4</v>
      </c>
      <c r="K682" s="86">
        <v>-9.0500000000000004E-5</v>
      </c>
      <c r="L682" s="86">
        <v>2.5270000000000002E-4</v>
      </c>
      <c r="M682" s="81"/>
      <c r="N682" s="81"/>
      <c r="O682" s="81"/>
      <c r="P682" s="81"/>
      <c r="Q682" s="86">
        <v>5</v>
      </c>
      <c r="R682" s="86">
        <v>10</v>
      </c>
      <c r="S682" s="86">
        <v>17.78</v>
      </c>
      <c r="T682" s="86">
        <v>46.11</v>
      </c>
      <c r="U682" s="86"/>
      <c r="V682" s="86"/>
      <c r="W682" s="86" t="s">
        <v>2569</v>
      </c>
    </row>
    <row r="683" spans="1:23" ht="15.75" customHeight="1" x14ac:dyDescent="0.25">
      <c r="A683" s="86" t="s">
        <v>3361</v>
      </c>
      <c r="B683" s="81" t="s">
        <v>2566</v>
      </c>
      <c r="C683" s="81" t="s">
        <v>2549</v>
      </c>
      <c r="D683" s="81" t="s">
        <v>2571</v>
      </c>
      <c r="E683" s="81" t="s">
        <v>2567</v>
      </c>
      <c r="F683" s="81" t="s">
        <v>2568</v>
      </c>
      <c r="G683" s="86">
        <v>0.36171049999999999</v>
      </c>
      <c r="H683" s="86">
        <v>-2.2983300000000002E-2</v>
      </c>
      <c r="I683" s="86">
        <v>9.5189999999999999E-4</v>
      </c>
      <c r="J683" s="86">
        <v>1.31889E-2</v>
      </c>
      <c r="K683" s="86">
        <v>3.7520000000000001E-4</v>
      </c>
      <c r="L683" s="86">
        <v>-7.0589999999999997E-4</v>
      </c>
      <c r="M683" s="81"/>
      <c r="N683" s="81"/>
      <c r="O683" s="81"/>
      <c r="P683" s="81"/>
      <c r="Q683" s="86">
        <v>5</v>
      </c>
      <c r="R683" s="86">
        <v>10</v>
      </c>
      <c r="S683" s="86">
        <v>17.78</v>
      </c>
      <c r="T683" s="86">
        <v>46.11</v>
      </c>
      <c r="U683" s="86"/>
      <c r="V683" s="86"/>
      <c r="W683" s="86" t="s">
        <v>2569</v>
      </c>
    </row>
    <row r="684" spans="1:23" ht="15.75" customHeight="1" x14ac:dyDescent="0.25">
      <c r="A684" s="86" t="s">
        <v>3362</v>
      </c>
      <c r="B684" s="81" t="s">
        <v>2566</v>
      </c>
      <c r="C684" s="81" t="s">
        <v>2549</v>
      </c>
      <c r="D684" s="81" t="s">
        <v>2550</v>
      </c>
      <c r="E684" s="81" t="s">
        <v>2567</v>
      </c>
      <c r="F684" s="81" t="s">
        <v>2568</v>
      </c>
      <c r="G684" s="86">
        <v>0.90611710000000001</v>
      </c>
      <c r="H684" s="86">
        <v>2.9226700000000001E-2</v>
      </c>
      <c r="I684" s="86">
        <v>-3.6650000000000002E-4</v>
      </c>
      <c r="J684" s="86">
        <v>-9.6980000000000005E-4</v>
      </c>
      <c r="K684" s="86">
        <v>-9.0699999999999996E-5</v>
      </c>
      <c r="L684" s="86">
        <v>2.5349999999999998E-4</v>
      </c>
      <c r="M684" s="81"/>
      <c r="N684" s="81"/>
      <c r="O684" s="81"/>
      <c r="P684" s="81"/>
      <c r="Q684" s="86">
        <v>5</v>
      </c>
      <c r="R684" s="86">
        <v>10</v>
      </c>
      <c r="S684" s="86">
        <v>17.78</v>
      </c>
      <c r="T684" s="86">
        <v>46.11</v>
      </c>
      <c r="U684" s="86"/>
      <c r="V684" s="86"/>
      <c r="W684" s="86" t="s">
        <v>2569</v>
      </c>
    </row>
    <row r="685" spans="1:23" ht="15.75" customHeight="1" x14ac:dyDescent="0.25">
      <c r="A685" s="86" t="s">
        <v>3363</v>
      </c>
      <c r="B685" s="81" t="s">
        <v>2566</v>
      </c>
      <c r="C685" s="81" t="s">
        <v>2549</v>
      </c>
      <c r="D685" s="81" t="s">
        <v>2571</v>
      </c>
      <c r="E685" s="81" t="s">
        <v>2567</v>
      </c>
      <c r="F685" s="81" t="s">
        <v>2568</v>
      </c>
      <c r="G685" s="86">
        <v>0.36177819999999999</v>
      </c>
      <c r="H685" s="86">
        <v>-2.3001600000000001E-2</v>
      </c>
      <c r="I685" s="86">
        <v>9.6719999999999998E-4</v>
      </c>
      <c r="J685" s="86">
        <v>1.31801E-2</v>
      </c>
      <c r="K685" s="86">
        <v>3.7609999999999998E-4</v>
      </c>
      <c r="L685" s="86">
        <v>-7.1210000000000002E-4</v>
      </c>
      <c r="M685" s="81"/>
      <c r="N685" s="81"/>
      <c r="O685" s="81"/>
      <c r="P685" s="81"/>
      <c r="Q685" s="86">
        <v>5</v>
      </c>
      <c r="R685" s="86">
        <v>10</v>
      </c>
      <c r="S685" s="86">
        <v>17.78</v>
      </c>
      <c r="T685" s="86">
        <v>46.11</v>
      </c>
      <c r="U685" s="86"/>
      <c r="V685" s="86"/>
      <c r="W685" s="86" t="s">
        <v>2569</v>
      </c>
    </row>
    <row r="686" spans="1:23" ht="15.75" customHeight="1" x14ac:dyDescent="0.25">
      <c r="A686" s="86" t="s">
        <v>3364</v>
      </c>
      <c r="B686" s="87" t="s">
        <v>2566</v>
      </c>
      <c r="C686" s="87" t="s">
        <v>2612</v>
      </c>
      <c r="D686" s="87" t="s">
        <v>2571</v>
      </c>
      <c r="E686" s="87" t="s">
        <v>2613</v>
      </c>
      <c r="F686" s="87" t="s">
        <v>2550</v>
      </c>
      <c r="G686" s="87">
        <v>-0.13605320000000001</v>
      </c>
      <c r="H686" s="87">
        <v>8.6427029999999998E-3</v>
      </c>
      <c r="I686" s="87">
        <v>3.8555830000000001E-6</v>
      </c>
      <c r="J686" s="87">
        <v>1.0240340000000001</v>
      </c>
      <c r="K686" s="87">
        <v>6.0474439999999997E-2</v>
      </c>
      <c r="L686" s="87">
        <v>-8.9478600000000002E-3</v>
      </c>
      <c r="M686" s="87">
        <v>0</v>
      </c>
      <c r="N686" s="87">
        <v>5.7066020000000002E-2</v>
      </c>
      <c r="O686" s="87">
        <v>0</v>
      </c>
      <c r="P686" s="87">
        <v>0</v>
      </c>
      <c r="Q686" s="87">
        <v>31.13</v>
      </c>
      <c r="R686" s="87">
        <v>36.520000000000003</v>
      </c>
      <c r="S686" s="87">
        <v>0.19</v>
      </c>
      <c r="T686" s="87">
        <v>1.03</v>
      </c>
      <c r="U686" s="86"/>
      <c r="V686" s="86"/>
      <c r="W686" s="86" t="s">
        <v>2569</v>
      </c>
    </row>
    <row r="687" spans="1:23" ht="15.75" customHeight="1" x14ac:dyDescent="0.25">
      <c r="A687" s="86" t="s">
        <v>3365</v>
      </c>
      <c r="B687" s="87" t="s">
        <v>2566</v>
      </c>
      <c r="C687" s="87" t="s">
        <v>2612</v>
      </c>
      <c r="D687" s="87" t="s">
        <v>2571</v>
      </c>
      <c r="E687" s="87" t="s">
        <v>2613</v>
      </c>
      <c r="F687" s="87" t="s">
        <v>2550</v>
      </c>
      <c r="G687" s="87">
        <v>-0.13605320000000001</v>
      </c>
      <c r="H687" s="87">
        <v>8.6427029999999998E-3</v>
      </c>
      <c r="I687" s="87">
        <v>3.8555830000000001E-6</v>
      </c>
      <c r="J687" s="87">
        <v>1.0240340000000001</v>
      </c>
      <c r="K687" s="87">
        <v>6.0474439999999997E-2</v>
      </c>
      <c r="L687" s="87">
        <v>-8.9478600000000002E-3</v>
      </c>
      <c r="M687" s="87">
        <v>0</v>
      </c>
      <c r="N687" s="87">
        <v>5.7066020000000002E-2</v>
      </c>
      <c r="O687" s="87">
        <v>0</v>
      </c>
      <c r="P687" s="87">
        <v>0</v>
      </c>
      <c r="Q687" s="87">
        <v>31.13</v>
      </c>
      <c r="R687" s="87">
        <v>36.520000000000003</v>
      </c>
      <c r="S687" s="87">
        <v>0.19</v>
      </c>
      <c r="T687" s="87">
        <v>1.03</v>
      </c>
      <c r="U687" s="86"/>
      <c r="V687" s="86"/>
      <c r="W687" s="86" t="s">
        <v>2569</v>
      </c>
    </row>
    <row r="688" spans="1:23" ht="15.75" customHeight="1" x14ac:dyDescent="0.25">
      <c r="A688" s="86" t="s">
        <v>3366</v>
      </c>
      <c r="B688" s="87" t="s">
        <v>2566</v>
      </c>
      <c r="C688" s="87" t="s">
        <v>2612</v>
      </c>
      <c r="D688" s="87" t="s">
        <v>2571</v>
      </c>
      <c r="E688" s="87" t="s">
        <v>2613</v>
      </c>
      <c r="F688" s="87" t="s">
        <v>2550</v>
      </c>
      <c r="G688" s="87">
        <v>-0.13605320000000001</v>
      </c>
      <c r="H688" s="87">
        <v>8.6427029999999998E-3</v>
      </c>
      <c r="I688" s="87">
        <v>3.8555830000000001E-6</v>
      </c>
      <c r="J688" s="87">
        <v>1.0240340000000001</v>
      </c>
      <c r="K688" s="87">
        <v>6.0474439999999997E-2</v>
      </c>
      <c r="L688" s="87">
        <v>-8.9478600000000002E-3</v>
      </c>
      <c r="M688" s="87">
        <v>0</v>
      </c>
      <c r="N688" s="87">
        <v>5.7066020000000002E-2</v>
      </c>
      <c r="O688" s="87">
        <v>0</v>
      </c>
      <c r="P688" s="87">
        <v>0</v>
      </c>
      <c r="Q688" s="87">
        <v>31.13</v>
      </c>
      <c r="R688" s="87">
        <v>36.520000000000003</v>
      </c>
      <c r="S688" s="87">
        <v>0.19</v>
      </c>
      <c r="T688" s="87">
        <v>1.03</v>
      </c>
      <c r="U688" s="86"/>
      <c r="V688" s="86"/>
      <c r="W688" s="86" t="s">
        <v>2569</v>
      </c>
    </row>
    <row r="689" spans="1:23" ht="15.75" customHeight="1" x14ac:dyDescent="0.25">
      <c r="A689" s="86" t="s">
        <v>3367</v>
      </c>
      <c r="B689" s="81" t="s">
        <v>2566</v>
      </c>
      <c r="C689" s="81" t="s">
        <v>2549</v>
      </c>
      <c r="D689" s="81" t="s">
        <v>2550</v>
      </c>
      <c r="E689" s="81" t="s">
        <v>2567</v>
      </c>
      <c r="F689" s="81" t="s">
        <v>2568</v>
      </c>
      <c r="G689" s="86">
        <v>0.906115</v>
      </c>
      <c r="H689" s="86">
        <v>2.9227699999999999E-2</v>
      </c>
      <c r="I689" s="86">
        <v>-3.6469999999999997E-4</v>
      </c>
      <c r="J689" s="86">
        <v>-9.7090000000000002E-4</v>
      </c>
      <c r="K689" s="86">
        <v>-9.0500000000000004E-5</v>
      </c>
      <c r="L689" s="86">
        <v>2.5270000000000002E-4</v>
      </c>
      <c r="M689" s="81"/>
      <c r="N689" s="81"/>
      <c r="O689" s="81"/>
      <c r="P689" s="81"/>
      <c r="Q689" s="86">
        <v>5</v>
      </c>
      <c r="R689" s="86">
        <v>10</v>
      </c>
      <c r="S689" s="86">
        <v>17.78</v>
      </c>
      <c r="T689" s="86">
        <v>46.11</v>
      </c>
      <c r="U689" s="86"/>
      <c r="V689" s="86"/>
      <c r="W689" s="86" t="s">
        <v>2569</v>
      </c>
    </row>
    <row r="690" spans="1:23" ht="15.75" customHeight="1" x14ac:dyDescent="0.25">
      <c r="A690" s="86" t="s">
        <v>3368</v>
      </c>
      <c r="B690" s="81" t="s">
        <v>2566</v>
      </c>
      <c r="C690" s="81" t="s">
        <v>2549</v>
      </c>
      <c r="D690" s="81" t="s">
        <v>2571</v>
      </c>
      <c r="E690" s="81" t="s">
        <v>2567</v>
      </c>
      <c r="F690" s="81" t="s">
        <v>2568</v>
      </c>
      <c r="G690" s="86">
        <v>0.37731150000000002</v>
      </c>
      <c r="H690" s="86">
        <v>-2.2903199999999999E-2</v>
      </c>
      <c r="I690" s="86">
        <v>1.6504E-3</v>
      </c>
      <c r="J690" s="86">
        <v>1.1815600000000001E-2</v>
      </c>
      <c r="K690" s="86">
        <v>4.3449999999999999E-4</v>
      </c>
      <c r="L690" s="86">
        <v>-1.0131999999999999E-3</v>
      </c>
      <c r="M690" s="81"/>
      <c r="N690" s="81"/>
      <c r="O690" s="81"/>
      <c r="P690" s="81"/>
      <c r="Q690" s="86">
        <v>5</v>
      </c>
      <c r="R690" s="86">
        <v>10</v>
      </c>
      <c r="S690" s="86">
        <v>17.78</v>
      </c>
      <c r="T690" s="86">
        <v>46.11</v>
      </c>
      <c r="U690" s="86"/>
      <c r="V690" s="86"/>
      <c r="W690" s="86" t="s">
        <v>2569</v>
      </c>
    </row>
    <row r="691" spans="1:23" ht="15.75" customHeight="1" x14ac:dyDescent="0.25">
      <c r="A691" s="86" t="s">
        <v>3369</v>
      </c>
      <c r="B691" s="87" t="s">
        <v>2566</v>
      </c>
      <c r="C691" s="87" t="s">
        <v>2612</v>
      </c>
      <c r="D691" s="87" t="s">
        <v>2571</v>
      </c>
      <c r="E691" s="87" t="s">
        <v>2613</v>
      </c>
      <c r="F691" s="87" t="s">
        <v>2550</v>
      </c>
      <c r="G691" s="87">
        <v>-0.13605320000000001</v>
      </c>
      <c r="H691" s="87">
        <v>8.6427029999999998E-3</v>
      </c>
      <c r="I691" s="87">
        <v>3.8555830000000001E-6</v>
      </c>
      <c r="J691" s="87">
        <v>1.0240340000000001</v>
      </c>
      <c r="K691" s="87">
        <v>6.0474439999999997E-2</v>
      </c>
      <c r="L691" s="87">
        <v>-8.9478600000000002E-3</v>
      </c>
      <c r="M691" s="87">
        <v>0</v>
      </c>
      <c r="N691" s="87">
        <v>5.7066020000000002E-2</v>
      </c>
      <c r="O691" s="87">
        <v>0</v>
      </c>
      <c r="P691" s="87">
        <v>0</v>
      </c>
      <c r="Q691" s="87">
        <v>31.13</v>
      </c>
      <c r="R691" s="87">
        <v>36.520000000000003</v>
      </c>
      <c r="S691" s="87">
        <v>0.19</v>
      </c>
      <c r="T691" s="87">
        <v>1.03</v>
      </c>
      <c r="U691" s="86"/>
      <c r="V691" s="86"/>
      <c r="W691" s="86" t="s">
        <v>2569</v>
      </c>
    </row>
    <row r="692" spans="1:23" ht="15.75" customHeight="1" x14ac:dyDescent="0.25">
      <c r="A692" s="86" t="s">
        <v>3370</v>
      </c>
      <c r="B692" s="87" t="s">
        <v>2566</v>
      </c>
      <c r="C692" s="87" t="s">
        <v>2612</v>
      </c>
      <c r="D692" s="87" t="s">
        <v>2571</v>
      </c>
      <c r="E692" s="87" t="s">
        <v>2613</v>
      </c>
      <c r="F692" s="87" t="s">
        <v>2550</v>
      </c>
      <c r="G692" s="87">
        <v>-0.13605320000000001</v>
      </c>
      <c r="H692" s="87">
        <v>8.6427029999999998E-3</v>
      </c>
      <c r="I692" s="87">
        <v>3.8555830000000001E-6</v>
      </c>
      <c r="J692" s="87">
        <v>1.0240340000000001</v>
      </c>
      <c r="K692" s="87">
        <v>6.0474439999999997E-2</v>
      </c>
      <c r="L692" s="87">
        <v>-8.9478600000000002E-3</v>
      </c>
      <c r="M692" s="87">
        <v>0</v>
      </c>
      <c r="N692" s="87">
        <v>5.7066020000000002E-2</v>
      </c>
      <c r="O692" s="87">
        <v>0</v>
      </c>
      <c r="P692" s="87">
        <v>0</v>
      </c>
      <c r="Q692" s="87">
        <v>31.13</v>
      </c>
      <c r="R692" s="87">
        <v>36.520000000000003</v>
      </c>
      <c r="S692" s="87">
        <v>0.19</v>
      </c>
      <c r="T692" s="87">
        <v>1.03</v>
      </c>
      <c r="U692" s="86"/>
      <c r="V692" s="86"/>
      <c r="W692" s="86" t="s">
        <v>2569</v>
      </c>
    </row>
    <row r="693" spans="1:23" ht="15.75" customHeight="1" x14ac:dyDescent="0.25">
      <c r="A693" s="86" t="s">
        <v>3371</v>
      </c>
      <c r="B693" s="87" t="s">
        <v>2566</v>
      </c>
      <c r="C693" s="87" t="s">
        <v>2612</v>
      </c>
      <c r="D693" s="87" t="s">
        <v>2571</v>
      </c>
      <c r="E693" s="87" t="s">
        <v>2613</v>
      </c>
      <c r="F693" s="87" t="s">
        <v>2550</v>
      </c>
      <c r="G693" s="87">
        <v>-0.13605320000000001</v>
      </c>
      <c r="H693" s="87">
        <v>8.6427029999999998E-3</v>
      </c>
      <c r="I693" s="87">
        <v>3.8555830000000001E-6</v>
      </c>
      <c r="J693" s="87">
        <v>1.0240340000000001</v>
      </c>
      <c r="K693" s="87">
        <v>6.0474439999999997E-2</v>
      </c>
      <c r="L693" s="87">
        <v>-8.9478600000000002E-3</v>
      </c>
      <c r="M693" s="87">
        <v>0</v>
      </c>
      <c r="N693" s="87">
        <v>5.7066020000000002E-2</v>
      </c>
      <c r="O693" s="87">
        <v>0</v>
      </c>
      <c r="P693" s="87">
        <v>0</v>
      </c>
      <c r="Q693" s="87">
        <v>31.13</v>
      </c>
      <c r="R693" s="87">
        <v>36.520000000000003</v>
      </c>
      <c r="S693" s="87">
        <v>0.19</v>
      </c>
      <c r="T693" s="87">
        <v>1.03</v>
      </c>
      <c r="U693" s="86"/>
      <c r="V693" s="86"/>
      <c r="W693" s="86" t="s">
        <v>2569</v>
      </c>
    </row>
    <row r="694" spans="1:23" ht="15.75" customHeight="1" x14ac:dyDescent="0.25">
      <c r="A694" s="86" t="s">
        <v>3372</v>
      </c>
      <c r="B694" s="81" t="s">
        <v>2566</v>
      </c>
      <c r="C694" s="81" t="s">
        <v>2549</v>
      </c>
      <c r="D694" s="81" t="s">
        <v>2550</v>
      </c>
      <c r="E694" s="81" t="s">
        <v>2567</v>
      </c>
      <c r="F694" s="81" t="s">
        <v>2568</v>
      </c>
      <c r="G694" s="86">
        <v>0.906115</v>
      </c>
      <c r="H694" s="86">
        <v>2.9227699999999999E-2</v>
      </c>
      <c r="I694" s="86">
        <v>-3.6469999999999997E-4</v>
      </c>
      <c r="J694" s="86">
        <v>-9.7090000000000002E-4</v>
      </c>
      <c r="K694" s="86">
        <v>-9.0500000000000004E-5</v>
      </c>
      <c r="L694" s="86">
        <v>2.5270000000000002E-4</v>
      </c>
      <c r="M694" s="81"/>
      <c r="N694" s="81"/>
      <c r="O694" s="81"/>
      <c r="P694" s="81"/>
      <c r="Q694" s="86">
        <v>5</v>
      </c>
      <c r="R694" s="86">
        <v>10</v>
      </c>
      <c r="S694" s="86">
        <v>17.78</v>
      </c>
      <c r="T694" s="86">
        <v>46.11</v>
      </c>
      <c r="U694" s="86"/>
      <c r="V694" s="86"/>
      <c r="W694" s="86" t="s">
        <v>2569</v>
      </c>
    </row>
    <row r="695" spans="1:23" ht="15.75" customHeight="1" x14ac:dyDescent="0.25">
      <c r="A695" s="86" t="s">
        <v>3373</v>
      </c>
      <c r="B695" s="81" t="s">
        <v>2566</v>
      </c>
      <c r="C695" s="81" t="s">
        <v>2549</v>
      </c>
      <c r="D695" s="81" t="s">
        <v>2571</v>
      </c>
      <c r="E695" s="81" t="s">
        <v>2567</v>
      </c>
      <c r="F695" s="81" t="s">
        <v>2568</v>
      </c>
      <c r="G695" s="86">
        <v>0.36171049999999999</v>
      </c>
      <c r="H695" s="86">
        <v>-2.2983300000000002E-2</v>
      </c>
      <c r="I695" s="86">
        <v>9.5189999999999999E-4</v>
      </c>
      <c r="J695" s="86">
        <v>1.31889E-2</v>
      </c>
      <c r="K695" s="86">
        <v>3.7520000000000001E-4</v>
      </c>
      <c r="L695" s="86">
        <v>-7.0589999999999997E-4</v>
      </c>
      <c r="M695" s="81"/>
      <c r="N695" s="81"/>
      <c r="O695" s="81"/>
      <c r="P695" s="81"/>
      <c r="Q695" s="86">
        <v>5</v>
      </c>
      <c r="R695" s="86">
        <v>10</v>
      </c>
      <c r="S695" s="86">
        <v>17.78</v>
      </c>
      <c r="T695" s="86">
        <v>46.11</v>
      </c>
      <c r="U695" s="86"/>
      <c r="V695" s="86"/>
      <c r="W695" s="86" t="s">
        <v>2569</v>
      </c>
    </row>
    <row r="696" spans="1:23" ht="15.75" customHeight="1" x14ac:dyDescent="0.25">
      <c r="A696" s="86" t="s">
        <v>3374</v>
      </c>
      <c r="B696" s="87" t="s">
        <v>2566</v>
      </c>
      <c r="C696" s="87" t="s">
        <v>2612</v>
      </c>
      <c r="D696" s="87" t="s">
        <v>2571</v>
      </c>
      <c r="E696" s="87" t="s">
        <v>2613</v>
      </c>
      <c r="F696" s="87" t="s">
        <v>2550</v>
      </c>
      <c r="G696" s="87">
        <v>-0.13605320000000001</v>
      </c>
      <c r="H696" s="87">
        <v>8.6427029999999998E-3</v>
      </c>
      <c r="I696" s="87">
        <v>3.8555830000000001E-6</v>
      </c>
      <c r="J696" s="87">
        <v>1.0240340000000001</v>
      </c>
      <c r="K696" s="87">
        <v>6.0474439999999997E-2</v>
      </c>
      <c r="L696" s="87">
        <v>-8.9478600000000002E-3</v>
      </c>
      <c r="M696" s="87">
        <v>0</v>
      </c>
      <c r="N696" s="87">
        <v>5.7066020000000002E-2</v>
      </c>
      <c r="O696" s="87">
        <v>0</v>
      </c>
      <c r="P696" s="87">
        <v>0</v>
      </c>
      <c r="Q696" s="87">
        <v>31.13</v>
      </c>
      <c r="R696" s="87">
        <v>36.520000000000003</v>
      </c>
      <c r="S696" s="87">
        <v>0.19</v>
      </c>
      <c r="T696" s="87">
        <v>1.03</v>
      </c>
      <c r="U696" s="86"/>
      <c r="V696" s="86"/>
      <c r="W696" s="86" t="s">
        <v>2569</v>
      </c>
    </row>
    <row r="697" spans="1:23" ht="15.75" customHeight="1" x14ac:dyDescent="0.25">
      <c r="A697" s="86" t="s">
        <v>3375</v>
      </c>
      <c r="B697" s="87" t="s">
        <v>2566</v>
      </c>
      <c r="C697" s="87" t="s">
        <v>2612</v>
      </c>
      <c r="D697" s="87" t="s">
        <v>2571</v>
      </c>
      <c r="E697" s="87" t="s">
        <v>2613</v>
      </c>
      <c r="F697" s="87" t="s">
        <v>2550</v>
      </c>
      <c r="G697" s="87">
        <v>-0.13605320000000001</v>
      </c>
      <c r="H697" s="87">
        <v>8.6427029999999998E-3</v>
      </c>
      <c r="I697" s="87">
        <v>3.8555830000000001E-6</v>
      </c>
      <c r="J697" s="87">
        <v>1.0240340000000001</v>
      </c>
      <c r="K697" s="87">
        <v>6.0474439999999997E-2</v>
      </c>
      <c r="L697" s="87">
        <v>-8.9478600000000002E-3</v>
      </c>
      <c r="M697" s="87">
        <v>0</v>
      </c>
      <c r="N697" s="87">
        <v>5.7066020000000002E-2</v>
      </c>
      <c r="O697" s="87">
        <v>0</v>
      </c>
      <c r="P697" s="87">
        <v>0</v>
      </c>
      <c r="Q697" s="87">
        <v>31.13</v>
      </c>
      <c r="R697" s="87">
        <v>36.520000000000003</v>
      </c>
      <c r="S697" s="87">
        <v>0.19</v>
      </c>
      <c r="T697" s="87">
        <v>1.03</v>
      </c>
      <c r="U697" s="86"/>
      <c r="V697" s="86"/>
      <c r="W697" s="86" t="s">
        <v>2569</v>
      </c>
    </row>
    <row r="698" spans="1:23" ht="15.75" customHeight="1" x14ac:dyDescent="0.25">
      <c r="A698" s="86" t="s">
        <v>3376</v>
      </c>
      <c r="B698" s="87" t="s">
        <v>2566</v>
      </c>
      <c r="C698" s="87" t="s">
        <v>2612</v>
      </c>
      <c r="D698" s="87" t="s">
        <v>2571</v>
      </c>
      <c r="E698" s="87" t="s">
        <v>2613</v>
      </c>
      <c r="F698" s="87" t="s">
        <v>2550</v>
      </c>
      <c r="G698" s="87">
        <v>-0.13605320000000001</v>
      </c>
      <c r="H698" s="87">
        <v>8.6427029999999998E-3</v>
      </c>
      <c r="I698" s="87">
        <v>3.8555830000000001E-6</v>
      </c>
      <c r="J698" s="87">
        <v>1.0240340000000001</v>
      </c>
      <c r="K698" s="87">
        <v>6.0474439999999997E-2</v>
      </c>
      <c r="L698" s="87">
        <v>-8.9478600000000002E-3</v>
      </c>
      <c r="M698" s="87">
        <v>0</v>
      </c>
      <c r="N698" s="87">
        <v>5.7066020000000002E-2</v>
      </c>
      <c r="O698" s="87">
        <v>0</v>
      </c>
      <c r="P698" s="87">
        <v>0</v>
      </c>
      <c r="Q698" s="87">
        <v>31.13</v>
      </c>
      <c r="R698" s="87">
        <v>36.520000000000003</v>
      </c>
      <c r="S698" s="87">
        <v>0.19</v>
      </c>
      <c r="T698" s="87">
        <v>1.03</v>
      </c>
      <c r="U698" s="86"/>
      <c r="V698" s="86"/>
      <c r="W698" s="86" t="s">
        <v>2569</v>
      </c>
    </row>
    <row r="699" spans="1:23" ht="15.75" customHeight="1" x14ac:dyDescent="0.25">
      <c r="A699" s="81" t="s">
        <v>3377</v>
      </c>
      <c r="B699" s="81" t="s">
        <v>2566</v>
      </c>
      <c r="C699" s="81" t="s">
        <v>2549</v>
      </c>
      <c r="D699" s="81" t="s">
        <v>2550</v>
      </c>
      <c r="E699" s="81" t="s">
        <v>2567</v>
      </c>
      <c r="F699" s="81" t="s">
        <v>2568</v>
      </c>
      <c r="G699" s="89">
        <v>1.0303100000000001</v>
      </c>
      <c r="H699" s="89">
        <v>3.3469800000000001E-2</v>
      </c>
      <c r="I699" s="89">
        <v>2.3639000000000001E-4</v>
      </c>
      <c r="J699" s="89">
        <v>-7.2958700000000003E-3</v>
      </c>
      <c r="K699" s="89">
        <v>-2.3166000000000001E-5</v>
      </c>
      <c r="L699" s="89">
        <v>-1.4894299999999999E-4</v>
      </c>
      <c r="M699" s="81"/>
      <c r="N699" s="81"/>
      <c r="O699" s="81"/>
      <c r="P699" s="81"/>
      <c r="Q699" s="81">
        <v>5</v>
      </c>
      <c r="R699" s="81">
        <v>10</v>
      </c>
      <c r="S699" s="81">
        <v>24</v>
      </c>
      <c r="T699" s="81">
        <v>35</v>
      </c>
      <c r="U699" s="81"/>
      <c r="V699" s="81"/>
      <c r="W699" s="81" t="s">
        <v>2593</v>
      </c>
    </row>
    <row r="700" spans="1:23" ht="15.75" customHeight="1" x14ac:dyDescent="0.25">
      <c r="A700" s="81" t="s">
        <v>3378</v>
      </c>
      <c r="B700" s="81" t="s">
        <v>2566</v>
      </c>
      <c r="C700" s="81" t="s">
        <v>2555</v>
      </c>
      <c r="D700" s="87" t="s">
        <v>2571</v>
      </c>
      <c r="E700" s="87" t="s">
        <v>2550</v>
      </c>
      <c r="F700" s="81"/>
      <c r="G700" s="89">
        <v>8.1441E-2</v>
      </c>
      <c r="H700" s="89">
        <v>0.419271</v>
      </c>
      <c r="I700" s="89">
        <v>0.49939600000000001</v>
      </c>
      <c r="J700" s="81"/>
      <c r="K700" s="81"/>
      <c r="L700" s="81"/>
      <c r="M700" s="81"/>
      <c r="N700" s="81"/>
      <c r="O700" s="81"/>
      <c r="P700" s="81"/>
      <c r="Q700" s="81">
        <v>0</v>
      </c>
      <c r="R700" s="81">
        <v>1</v>
      </c>
      <c r="S700" s="81"/>
      <c r="T700" s="81"/>
      <c r="U700" s="81"/>
      <c r="V700" s="81"/>
      <c r="W700" s="81" t="s">
        <v>2593</v>
      </c>
    </row>
    <row r="701" spans="1:23" ht="15.75" customHeight="1" x14ac:dyDescent="0.25">
      <c r="A701" s="81" t="s">
        <v>3379</v>
      </c>
      <c r="B701" s="81" t="s">
        <v>2566</v>
      </c>
      <c r="C701" s="81" t="s">
        <v>2549</v>
      </c>
      <c r="D701" s="81" t="s">
        <v>2571</v>
      </c>
      <c r="E701" s="81" t="s">
        <v>2567</v>
      </c>
      <c r="F701" s="81" t="s">
        <v>2568</v>
      </c>
      <c r="G701" s="89">
        <v>0.499699</v>
      </c>
      <c r="H701" s="89">
        <v>-1.30841E-2</v>
      </c>
      <c r="I701" s="89">
        <v>2.6642499999999998E-4</v>
      </c>
      <c r="J701" s="89">
        <v>1.65925E-2</v>
      </c>
      <c r="K701" s="89">
        <v>1.8539300000000001E-4</v>
      </c>
      <c r="L701" s="89">
        <v>-3.7564599999999999E-4</v>
      </c>
      <c r="M701" s="81"/>
      <c r="N701" s="81"/>
      <c r="O701" s="81"/>
      <c r="P701" s="81"/>
      <c r="Q701" s="81">
        <v>5</v>
      </c>
      <c r="R701" s="81">
        <v>10</v>
      </c>
      <c r="S701" s="81">
        <v>24</v>
      </c>
      <c r="T701" s="81">
        <v>35</v>
      </c>
      <c r="U701" s="81"/>
      <c r="V701" s="81"/>
      <c r="W701" s="81" t="s">
        <v>2593</v>
      </c>
    </row>
    <row r="702" spans="1:23" ht="15.75" customHeight="1" x14ac:dyDescent="0.25">
      <c r="A702" s="81" t="s">
        <v>3380</v>
      </c>
      <c r="B702" s="81" t="s">
        <v>2566</v>
      </c>
      <c r="C702" s="81" t="s">
        <v>2549</v>
      </c>
      <c r="D702" s="81" t="s">
        <v>2550</v>
      </c>
      <c r="E702" s="81" t="s">
        <v>2567</v>
      </c>
      <c r="F702" s="81" t="s">
        <v>2568</v>
      </c>
      <c r="G702" s="89">
        <v>0.812998</v>
      </c>
      <c r="H702" s="89">
        <v>-1.4253200000000001E-2</v>
      </c>
      <c r="I702" s="89">
        <v>-1.6179899999999999E-3</v>
      </c>
      <c r="J702" s="89">
        <v>2.6384399999999999E-2</v>
      </c>
      <c r="K702" s="89">
        <v>-9.1542999999999995E-4</v>
      </c>
      <c r="L702" s="89">
        <v>1.69601E-3</v>
      </c>
      <c r="M702" s="81"/>
      <c r="N702" s="81"/>
      <c r="O702" s="81"/>
      <c r="P702" s="81"/>
      <c r="Q702" s="81">
        <v>5</v>
      </c>
      <c r="R702" s="81">
        <v>10</v>
      </c>
      <c r="S702" s="81">
        <v>24</v>
      </c>
      <c r="T702" s="81">
        <v>35</v>
      </c>
      <c r="U702" s="81"/>
      <c r="V702" s="81"/>
      <c r="W702" s="81" t="s">
        <v>2593</v>
      </c>
    </row>
    <row r="703" spans="1:23" ht="15.75" customHeight="1" x14ac:dyDescent="0.25">
      <c r="A703" s="81" t="s">
        <v>3381</v>
      </c>
      <c r="B703" s="81" t="s">
        <v>2566</v>
      </c>
      <c r="C703" s="81" t="s">
        <v>2555</v>
      </c>
      <c r="D703" s="87" t="s">
        <v>2571</v>
      </c>
      <c r="E703" s="87" t="s">
        <v>2550</v>
      </c>
      <c r="F703" s="81"/>
      <c r="G703" s="89">
        <v>0.33018799999999998</v>
      </c>
      <c r="H703" s="89">
        <v>0.235543</v>
      </c>
      <c r="I703" s="89">
        <v>0.46070800000000001</v>
      </c>
      <c r="J703" s="81"/>
      <c r="K703" s="81"/>
      <c r="L703" s="81"/>
      <c r="M703" s="81"/>
      <c r="N703" s="81"/>
      <c r="O703" s="81"/>
      <c r="P703" s="81"/>
      <c r="Q703" s="81">
        <v>0</v>
      </c>
      <c r="R703" s="81">
        <v>1</v>
      </c>
      <c r="S703" s="81"/>
      <c r="T703" s="81"/>
      <c r="U703" s="81"/>
      <c r="V703" s="81"/>
      <c r="W703" s="81" t="s">
        <v>2593</v>
      </c>
    </row>
    <row r="704" spans="1:23" ht="15.75" customHeight="1" x14ac:dyDescent="0.25">
      <c r="A704" s="81" t="s">
        <v>3382</v>
      </c>
      <c r="B704" s="81" t="s">
        <v>2566</v>
      </c>
      <c r="C704" s="81" t="s">
        <v>2549</v>
      </c>
      <c r="D704" s="81" t="s">
        <v>2571</v>
      </c>
      <c r="E704" s="81" t="s">
        <v>2567</v>
      </c>
      <c r="F704" s="81" t="s">
        <v>2568</v>
      </c>
      <c r="G704" s="89">
        <v>0.63810299999999998</v>
      </c>
      <c r="H704" s="89">
        <v>6.3015800000000002E-3</v>
      </c>
      <c r="I704" s="89">
        <v>9.2327000000000002E-4</v>
      </c>
      <c r="J704" s="89">
        <v>-4.5529400000000001E-3</v>
      </c>
      <c r="K704" s="89">
        <v>8.25682E-4</v>
      </c>
      <c r="L704" s="89">
        <v>-1.5615200000000001E-3</v>
      </c>
      <c r="M704" s="81"/>
      <c r="N704" s="81"/>
      <c r="O704" s="81"/>
      <c r="P704" s="81"/>
      <c r="Q704" s="81">
        <v>5</v>
      </c>
      <c r="R704" s="81">
        <v>10</v>
      </c>
      <c r="S704" s="81">
        <v>24</v>
      </c>
      <c r="T704" s="81">
        <v>35</v>
      </c>
      <c r="U704" s="81"/>
      <c r="V704" s="81"/>
      <c r="W704" s="81" t="s">
        <v>2593</v>
      </c>
    </row>
    <row r="705" spans="1:23" ht="15.75" customHeight="1" x14ac:dyDescent="0.25">
      <c r="A705" s="81" t="s">
        <v>3383</v>
      </c>
      <c r="B705" s="81" t="s">
        <v>2566</v>
      </c>
      <c r="C705" s="81" t="s">
        <v>2549</v>
      </c>
      <c r="D705" s="81" t="s">
        <v>2550</v>
      </c>
      <c r="E705" s="81" t="s">
        <v>2567</v>
      </c>
      <c r="F705" s="81" t="s">
        <v>2568</v>
      </c>
      <c r="G705" s="89">
        <v>0.94418000000000002</v>
      </c>
      <c r="H705" s="89">
        <v>3.3710200000000003E-2</v>
      </c>
      <c r="I705" s="89">
        <v>9.75564E-5</v>
      </c>
      <c r="J705" s="89">
        <v>-3.2211399999999999E-3</v>
      </c>
      <c r="K705" s="89">
        <v>-4.91832E-5</v>
      </c>
      <c r="L705" s="89">
        <v>-1.77584E-4</v>
      </c>
      <c r="M705" s="81"/>
      <c r="N705" s="81"/>
      <c r="O705" s="81"/>
      <c r="P705" s="81"/>
      <c r="Q705" s="81">
        <v>5</v>
      </c>
      <c r="R705" s="81">
        <v>10</v>
      </c>
      <c r="S705" s="81">
        <v>24</v>
      </c>
      <c r="T705" s="81">
        <v>35</v>
      </c>
      <c r="U705" s="81"/>
      <c r="V705" s="81"/>
      <c r="W705" s="81" t="s">
        <v>2593</v>
      </c>
    </row>
    <row r="706" spans="1:23" ht="15.75" customHeight="1" x14ac:dyDescent="0.25">
      <c r="A706" s="81" t="s">
        <v>3384</v>
      </c>
      <c r="B706" s="81" t="s">
        <v>2566</v>
      </c>
      <c r="C706" s="81" t="s">
        <v>2555</v>
      </c>
      <c r="D706" s="87" t="s">
        <v>2571</v>
      </c>
      <c r="E706" s="87" t="s">
        <v>2550</v>
      </c>
      <c r="F706" s="81"/>
      <c r="G706" s="89">
        <v>4.4119999999999999E-2</v>
      </c>
      <c r="H706" s="89">
        <v>0.64036700000000002</v>
      </c>
      <c r="I706" s="89">
        <v>0.31955499999999998</v>
      </c>
      <c r="J706" s="81"/>
      <c r="K706" s="81"/>
      <c r="L706" s="81"/>
      <c r="M706" s="81"/>
      <c r="N706" s="81"/>
      <c r="O706" s="81"/>
      <c r="P706" s="81"/>
      <c r="Q706" s="81">
        <v>0</v>
      </c>
      <c r="R706" s="81">
        <v>1</v>
      </c>
      <c r="S706" s="81"/>
      <c r="T706" s="81"/>
      <c r="U706" s="81"/>
      <c r="V706" s="81"/>
      <c r="W706" s="81" t="s">
        <v>2593</v>
      </c>
    </row>
    <row r="707" spans="1:23" ht="15.75" customHeight="1" x14ac:dyDescent="0.25">
      <c r="A707" s="81" t="s">
        <v>3385</v>
      </c>
      <c r="B707" s="81" t="s">
        <v>2566</v>
      </c>
      <c r="C707" s="81" t="s">
        <v>2549</v>
      </c>
      <c r="D707" s="81" t="s">
        <v>2571</v>
      </c>
      <c r="E707" s="81" t="s">
        <v>2567</v>
      </c>
      <c r="F707" s="81" t="s">
        <v>2568</v>
      </c>
      <c r="G707" s="89">
        <v>0.72739299999999996</v>
      </c>
      <c r="H707" s="89">
        <v>-1.18922E-2</v>
      </c>
      <c r="I707" s="89">
        <v>5.41177E-4</v>
      </c>
      <c r="J707" s="89">
        <v>1.87934E-3</v>
      </c>
      <c r="K707" s="89">
        <v>4.73461E-4</v>
      </c>
      <c r="L707" s="89">
        <v>-7.1147199999999999E-4</v>
      </c>
      <c r="M707" s="81"/>
      <c r="N707" s="81"/>
      <c r="O707" s="81"/>
      <c r="P707" s="81"/>
      <c r="Q707" s="81">
        <v>5</v>
      </c>
      <c r="R707" s="81">
        <v>10</v>
      </c>
      <c r="S707" s="81">
        <v>24</v>
      </c>
      <c r="T707" s="81">
        <v>35</v>
      </c>
      <c r="U707" s="81"/>
      <c r="V707" s="81"/>
      <c r="W707" s="81" t="s">
        <v>2593</v>
      </c>
    </row>
    <row r="708" spans="1:23" ht="15.75" customHeight="1" x14ac:dyDescent="0.25">
      <c r="A708" s="86" t="s">
        <v>3386</v>
      </c>
      <c r="B708" s="81" t="s">
        <v>2566</v>
      </c>
      <c r="C708" s="81" t="s">
        <v>2549</v>
      </c>
      <c r="D708" s="81" t="s">
        <v>2550</v>
      </c>
      <c r="E708" s="81" t="s">
        <v>2567</v>
      </c>
      <c r="F708" s="81" t="s">
        <v>2568</v>
      </c>
      <c r="G708" s="86">
        <v>0.906115</v>
      </c>
      <c r="H708" s="86">
        <v>2.9227699999999999E-2</v>
      </c>
      <c r="I708" s="86">
        <v>-3.6469999999999997E-4</v>
      </c>
      <c r="J708" s="86">
        <v>-9.7090000000000002E-4</v>
      </c>
      <c r="K708" s="86">
        <v>-9.0500000000000004E-5</v>
      </c>
      <c r="L708" s="86">
        <v>2.5270000000000002E-4</v>
      </c>
      <c r="M708" s="81"/>
      <c r="N708" s="81"/>
      <c r="O708" s="81"/>
      <c r="P708" s="81"/>
      <c r="Q708" s="86">
        <v>0</v>
      </c>
      <c r="R708" s="86">
        <v>20</v>
      </c>
      <c r="S708" s="86">
        <v>0</v>
      </c>
      <c r="T708" s="86">
        <v>50</v>
      </c>
      <c r="U708" s="86"/>
      <c r="V708" s="86"/>
      <c r="W708" s="86" t="s">
        <v>3387</v>
      </c>
    </row>
    <row r="709" spans="1:23" ht="15.75" customHeight="1" x14ac:dyDescent="0.25">
      <c r="A709" s="86" t="s">
        <v>3388</v>
      </c>
      <c r="B709" s="81" t="s">
        <v>2566</v>
      </c>
      <c r="C709" s="81" t="s">
        <v>2549</v>
      </c>
      <c r="D709" s="81" t="s">
        <v>2571</v>
      </c>
      <c r="E709" s="81" t="s">
        <v>2567</v>
      </c>
      <c r="F709" s="81" t="s">
        <v>2568</v>
      </c>
      <c r="G709" s="86">
        <v>0.36171049999999999</v>
      </c>
      <c r="H709" s="86">
        <v>-2.2983300000000002E-2</v>
      </c>
      <c r="I709" s="86">
        <v>-9.5189999999999999E-4</v>
      </c>
      <c r="J709" s="86">
        <v>1.31889E-2</v>
      </c>
      <c r="K709" s="86">
        <v>3.7520000000000001E-4</v>
      </c>
      <c r="L709" s="86">
        <v>-7.0589999999999997E-4</v>
      </c>
      <c r="M709" s="81"/>
      <c r="N709" s="81"/>
      <c r="O709" s="81"/>
      <c r="P709" s="81"/>
      <c r="Q709" s="86">
        <v>0</v>
      </c>
      <c r="R709" s="86">
        <v>20</v>
      </c>
      <c r="S709" s="86">
        <v>0</v>
      </c>
      <c r="T709" s="86">
        <v>50</v>
      </c>
      <c r="U709" s="86"/>
      <c r="V709" s="86"/>
      <c r="W709" s="86" t="s">
        <v>3389</v>
      </c>
    </row>
    <row r="710" spans="1:23" ht="15.75" customHeight="1" x14ac:dyDescent="0.25">
      <c r="A710" s="86" t="s">
        <v>3390</v>
      </c>
      <c r="B710" s="87" t="s">
        <v>2566</v>
      </c>
      <c r="C710" s="87" t="s">
        <v>2612</v>
      </c>
      <c r="D710" s="87" t="s">
        <v>2571</v>
      </c>
      <c r="E710" s="87" t="s">
        <v>2613</v>
      </c>
      <c r="F710" s="87" t="s">
        <v>2550</v>
      </c>
      <c r="G710" s="87">
        <v>-0.27379540000000002</v>
      </c>
      <c r="H710" s="87">
        <v>2.8222569999999999E-2</v>
      </c>
      <c r="I710" s="87">
        <v>-8.0976570000000005E-5</v>
      </c>
      <c r="J710" s="87">
        <v>0.96122839999999998</v>
      </c>
      <c r="K710" s="87">
        <v>0.30297410000000002</v>
      </c>
      <c r="L710" s="87">
        <v>-2.4219330000000001E-2</v>
      </c>
      <c r="M710" s="87">
        <v>0</v>
      </c>
      <c r="N710" s="87">
        <v>-3.8852240000000003E-2</v>
      </c>
      <c r="O710" s="87">
        <v>0</v>
      </c>
      <c r="P710" s="87">
        <v>0</v>
      </c>
      <c r="Q710" s="86">
        <v>18.54</v>
      </c>
      <c r="R710" s="86">
        <v>31.63</v>
      </c>
      <c r="S710" s="86">
        <v>0.2</v>
      </c>
      <c r="T710" s="86">
        <v>1.02</v>
      </c>
      <c r="U710" s="86"/>
      <c r="V710" s="86"/>
      <c r="W710" s="86" t="s">
        <v>3387</v>
      </c>
    </row>
    <row r="711" spans="1:23" ht="15.75" customHeight="1" x14ac:dyDescent="0.25">
      <c r="A711" s="86" t="s">
        <v>3391</v>
      </c>
      <c r="B711" s="81"/>
      <c r="C711" s="81" t="s">
        <v>2549</v>
      </c>
      <c r="D711" s="81"/>
      <c r="E711" s="81"/>
      <c r="F711" s="81"/>
      <c r="G711" s="86">
        <v>0.906115</v>
      </c>
      <c r="H711" s="86">
        <v>2.9227699999999999E-2</v>
      </c>
      <c r="I711" s="86">
        <v>-3.6469999999999997E-4</v>
      </c>
      <c r="J711" s="86">
        <v>-9.7090000000000002E-4</v>
      </c>
      <c r="K711" s="86">
        <v>-9.0500000000000004E-5</v>
      </c>
      <c r="L711" s="86">
        <v>2.5270000000000002E-4</v>
      </c>
      <c r="M711" s="81"/>
      <c r="N711" s="81"/>
      <c r="O711" s="81"/>
      <c r="P711" s="81"/>
      <c r="Q711" s="86">
        <v>5</v>
      </c>
      <c r="R711" s="86">
        <v>10</v>
      </c>
      <c r="S711" s="86">
        <v>17.78</v>
      </c>
      <c r="T711" s="86">
        <v>46.11</v>
      </c>
      <c r="U711" s="86"/>
      <c r="V711" s="86"/>
      <c r="W711" s="86" t="s">
        <v>3392</v>
      </c>
    </row>
    <row r="712" spans="1:23" ht="15.75" customHeight="1" x14ac:dyDescent="0.25">
      <c r="A712" s="86" t="s">
        <v>3393</v>
      </c>
      <c r="B712" s="81"/>
      <c r="C712" s="81" t="s">
        <v>2549</v>
      </c>
      <c r="D712" s="81"/>
      <c r="E712" s="81"/>
      <c r="F712" s="81"/>
      <c r="G712" s="86">
        <v>0.90611710000000001</v>
      </c>
      <c r="H712" s="86">
        <v>2.9226700000000001E-2</v>
      </c>
      <c r="I712" s="86">
        <v>-3.6650000000000002E-4</v>
      </c>
      <c r="J712" s="86">
        <v>-9.6980000000000005E-4</v>
      </c>
      <c r="K712" s="86">
        <v>-9.0699999999999996E-5</v>
      </c>
      <c r="L712" s="86">
        <v>2.5349999999999998E-4</v>
      </c>
      <c r="M712" s="81"/>
      <c r="N712" s="81"/>
      <c r="O712" s="81"/>
      <c r="P712" s="81"/>
      <c r="Q712" s="86">
        <v>5</v>
      </c>
      <c r="R712" s="86">
        <v>10</v>
      </c>
      <c r="S712" s="86">
        <v>17.78</v>
      </c>
      <c r="T712" s="86">
        <v>46.11</v>
      </c>
      <c r="U712" s="86"/>
      <c r="V712" s="86"/>
      <c r="W712" s="86" t="s">
        <v>3394</v>
      </c>
    </row>
    <row r="713" spans="1:23" ht="15.75" customHeight="1" x14ac:dyDescent="0.25">
      <c r="A713" s="86" t="s">
        <v>3395</v>
      </c>
      <c r="B713" s="81"/>
      <c r="C713" s="81" t="s">
        <v>2549</v>
      </c>
      <c r="D713" s="81"/>
      <c r="E713" s="81"/>
      <c r="F713" s="81"/>
      <c r="G713" s="86">
        <v>0.36177819999999999</v>
      </c>
      <c r="H713" s="86">
        <v>-2.3001600000000001E-2</v>
      </c>
      <c r="I713" s="86">
        <v>9.6719999999999998E-4</v>
      </c>
      <c r="J713" s="86">
        <v>1.31801E-2</v>
      </c>
      <c r="K713" s="86">
        <v>3.7609999999999998E-4</v>
      </c>
      <c r="L713" s="86">
        <v>-7.1210000000000002E-4</v>
      </c>
      <c r="M713" s="81"/>
      <c r="N713" s="81"/>
      <c r="O713" s="81"/>
      <c r="P713" s="81"/>
      <c r="Q713" s="86">
        <v>5</v>
      </c>
      <c r="R713" s="86">
        <v>10</v>
      </c>
      <c r="S713" s="86">
        <v>17.78</v>
      </c>
      <c r="T713" s="86">
        <v>46.11</v>
      </c>
      <c r="U713" s="86"/>
      <c r="V713" s="86"/>
      <c r="W713" s="86" t="s">
        <v>3394</v>
      </c>
    </row>
    <row r="714" spans="1:23" ht="15.75" customHeight="1" x14ac:dyDescent="0.25">
      <c r="A714" s="97" t="s">
        <v>2499</v>
      </c>
      <c r="B714" s="96" t="s">
        <v>2714</v>
      </c>
      <c r="C714" s="96" t="s">
        <v>2612</v>
      </c>
      <c r="D714" s="96" t="s">
        <v>2935</v>
      </c>
      <c r="E714" s="96" t="s">
        <v>2932</v>
      </c>
      <c r="F714" s="97" t="s">
        <v>2933</v>
      </c>
      <c r="G714" s="102">
        <v>7438.9222900000004</v>
      </c>
      <c r="H714" s="102">
        <v>-269.59755999999999</v>
      </c>
      <c r="I714" s="102">
        <v>-9.8561045000000007</v>
      </c>
      <c r="J714" s="102">
        <v>553.57326</v>
      </c>
      <c r="K714" s="102">
        <v>-3.3858896000000001</v>
      </c>
      <c r="L714" s="102">
        <v>14.8657878</v>
      </c>
      <c r="M714" s="102">
        <v>-0.10079630000000001</v>
      </c>
      <c r="N714" s="102">
        <v>9.8227899999999996E-3</v>
      </c>
      <c r="O714" s="102">
        <v>9.7362359999999995E-2</v>
      </c>
      <c r="P714" s="102">
        <v>-3.9675216999999999E-2</v>
      </c>
      <c r="Q714" s="102">
        <v>-23.3</v>
      </c>
      <c r="R714" s="102">
        <v>7.2</v>
      </c>
      <c r="S714" s="102">
        <v>10</v>
      </c>
      <c r="T714" s="102">
        <v>60</v>
      </c>
      <c r="U714" s="97"/>
      <c r="V714" s="97"/>
      <c r="W714" s="95" t="s">
        <v>2934</v>
      </c>
    </row>
    <row r="715" spans="1:23" ht="15.75" customHeight="1" x14ac:dyDescent="0.25">
      <c r="A715" s="97" t="s">
        <v>2500</v>
      </c>
      <c r="B715" s="96" t="s">
        <v>2714</v>
      </c>
      <c r="C715" s="96" t="s">
        <v>2612</v>
      </c>
      <c r="D715" s="96" t="s">
        <v>2715</v>
      </c>
      <c r="E715" s="96" t="s">
        <v>2932</v>
      </c>
      <c r="F715" s="97" t="s">
        <v>2933</v>
      </c>
      <c r="G715" s="102">
        <v>151166.43599999999</v>
      </c>
      <c r="H715" s="102">
        <v>5266.34789</v>
      </c>
      <c r="I715" s="102">
        <v>60.672715099999998</v>
      </c>
      <c r="J715" s="102">
        <v>-1851.5594000000001</v>
      </c>
      <c r="K715" s="102">
        <v>5.7313275499999996</v>
      </c>
      <c r="L715" s="102">
        <v>-46.927717000000001</v>
      </c>
      <c r="M715" s="102">
        <v>0.1364012</v>
      </c>
      <c r="N715" s="102">
        <v>-3.5697899999999998E-2</v>
      </c>
      <c r="O715" s="102">
        <v>-0.40305400000000002</v>
      </c>
      <c r="P715" s="102">
        <v>-3.9290477999999997E-2</v>
      </c>
      <c r="Q715" s="102">
        <v>-23.3</v>
      </c>
      <c r="R715" s="102">
        <v>-7.2</v>
      </c>
      <c r="S715" s="102">
        <v>10</v>
      </c>
      <c r="T715" s="102">
        <v>60</v>
      </c>
      <c r="U715" s="97"/>
      <c r="V715" s="97"/>
      <c r="W715" s="95" t="s">
        <v>2934</v>
      </c>
    </row>
    <row r="716" spans="1:23" ht="15.75" customHeight="1" x14ac:dyDescent="0.25">
      <c r="A716" s="97" t="s">
        <v>2505</v>
      </c>
      <c r="B716" s="96" t="s">
        <v>2714</v>
      </c>
      <c r="C716" s="96" t="s">
        <v>2612</v>
      </c>
      <c r="D716" s="96" t="s">
        <v>2715</v>
      </c>
      <c r="E716" s="96" t="s">
        <v>2932</v>
      </c>
      <c r="F716" s="97" t="s">
        <v>2933</v>
      </c>
      <c r="G716" s="104">
        <v>15000</v>
      </c>
      <c r="H716" s="102">
        <v>541.79999999999995</v>
      </c>
      <c r="I716" s="102">
        <v>7.2850000000000001</v>
      </c>
      <c r="J716" s="102">
        <v>-118</v>
      </c>
      <c r="K716" s="102">
        <v>-0.36449999999999999</v>
      </c>
      <c r="L716" s="102">
        <v>-3.05</v>
      </c>
      <c r="M716" s="102">
        <v>3.44E-2</v>
      </c>
      <c r="N716" s="102">
        <v>2.2499999999999998E-3</v>
      </c>
      <c r="O716" s="102">
        <v>-3.9269999999999999E-2</v>
      </c>
      <c r="P716" s="102">
        <v>-7.3070000000000001E-3</v>
      </c>
      <c r="Q716" s="102">
        <v>-17.8</v>
      </c>
      <c r="R716" s="102">
        <v>4.4000000000000004</v>
      </c>
      <c r="S716" s="102">
        <v>10</v>
      </c>
      <c r="T716" s="102">
        <v>48.9</v>
      </c>
      <c r="U716" s="97"/>
      <c r="V716" s="97"/>
      <c r="W716" s="95" t="s">
        <v>3396</v>
      </c>
    </row>
    <row r="717" spans="1:23" ht="15.75" customHeight="1" x14ac:dyDescent="0.25">
      <c r="A717" s="97" t="s">
        <v>2504</v>
      </c>
      <c r="B717" s="96" t="s">
        <v>2714</v>
      </c>
      <c r="C717" s="96" t="s">
        <v>2612</v>
      </c>
      <c r="D717" s="96" t="s">
        <v>2935</v>
      </c>
      <c r="E717" s="96" t="s">
        <v>2932</v>
      </c>
      <c r="F717" s="97" t="s">
        <v>2933</v>
      </c>
      <c r="G717" s="102">
        <v>483.6</v>
      </c>
      <c r="H717" s="102">
        <v>-53.2</v>
      </c>
      <c r="I717" s="102">
        <v>-1.3839999999999999</v>
      </c>
      <c r="J717" s="102">
        <v>56.19</v>
      </c>
      <c r="K717" s="102">
        <v>3.6879999999999999E-3</v>
      </c>
      <c r="L717" s="102">
        <v>1.4390000000000001</v>
      </c>
      <c r="M717" s="102">
        <v>-8.2679999999999993E-3</v>
      </c>
      <c r="N717" s="102">
        <v>-2.81E-3</v>
      </c>
      <c r="O717" s="102">
        <v>7.2220000000000001E-3</v>
      </c>
      <c r="P717" s="102">
        <v>6.025E-3</v>
      </c>
      <c r="Q717" s="102">
        <v>-17.8</v>
      </c>
      <c r="R717" s="102">
        <v>4.4000000000000004</v>
      </c>
      <c r="S717" s="102">
        <v>10</v>
      </c>
      <c r="T717" s="102">
        <v>48.9</v>
      </c>
      <c r="U717" s="97"/>
      <c r="V717" s="97"/>
      <c r="W717" s="95" t="s">
        <v>3396</v>
      </c>
    </row>
    <row r="718" spans="1:23" ht="15.75" customHeight="1" x14ac:dyDescent="0.25">
      <c r="A718" s="97" t="s">
        <v>2507</v>
      </c>
      <c r="B718" s="96" t="s">
        <v>2714</v>
      </c>
      <c r="C718" s="96" t="s">
        <v>2612</v>
      </c>
      <c r="D718" s="96" t="s">
        <v>2715</v>
      </c>
      <c r="E718" s="96" t="s">
        <v>2932</v>
      </c>
      <c r="F718" s="97" t="s">
        <v>2933</v>
      </c>
      <c r="G718" s="104">
        <v>23500</v>
      </c>
      <c r="H718" s="102">
        <v>816.7</v>
      </c>
      <c r="I718" s="102">
        <v>10.7</v>
      </c>
      <c r="J718" s="102">
        <v>-28.24</v>
      </c>
      <c r="K718" s="102">
        <v>0.11310000000000001</v>
      </c>
      <c r="L718" s="102">
        <v>-0.45529999999999998</v>
      </c>
      <c r="M718" s="102">
        <v>5.604E-2</v>
      </c>
      <c r="N718" s="102">
        <v>-4.1200000000000004E-3</v>
      </c>
      <c r="O718" s="102">
        <v>-6.7279999999999996E-3</v>
      </c>
      <c r="P718" s="102">
        <v>6.7819999999999998E-3</v>
      </c>
      <c r="Q718" s="102">
        <v>-40</v>
      </c>
      <c r="R718" s="102">
        <v>-17.8</v>
      </c>
      <c r="S718" s="102">
        <v>10</v>
      </c>
      <c r="T718" s="102">
        <v>48.9</v>
      </c>
      <c r="U718" s="97"/>
      <c r="V718" s="97"/>
      <c r="W718" s="95" t="s">
        <v>3396</v>
      </c>
    </row>
    <row r="719" spans="1:23" ht="15.75" customHeight="1" x14ac:dyDescent="0.25">
      <c r="A719" s="97" t="s">
        <v>2506</v>
      </c>
      <c r="B719" s="96" t="s">
        <v>2714</v>
      </c>
      <c r="C719" s="96" t="s">
        <v>2612</v>
      </c>
      <c r="D719" s="96" t="s">
        <v>2935</v>
      </c>
      <c r="E719" s="96" t="s">
        <v>2932</v>
      </c>
      <c r="F719" s="97" t="s">
        <v>2933</v>
      </c>
      <c r="G719" s="102">
        <v>4018</v>
      </c>
      <c r="H719" s="102">
        <v>95</v>
      </c>
      <c r="I719" s="102">
        <v>1.5069999999999999</v>
      </c>
      <c r="J719" s="102">
        <v>5.7050000000000001</v>
      </c>
      <c r="K719" s="102">
        <v>1.2470000000000001</v>
      </c>
      <c r="L719" s="102">
        <v>-1.381</v>
      </c>
      <c r="M719" s="102">
        <v>1.277E-2</v>
      </c>
      <c r="N719" s="102">
        <v>-7.5180000000000004E-3</v>
      </c>
      <c r="O719" s="102">
        <v>-2.4240000000000001E-2</v>
      </c>
      <c r="P719" s="102">
        <v>2.9170000000000001E-2</v>
      </c>
      <c r="Q719" s="102">
        <v>-40</v>
      </c>
      <c r="R719" s="102">
        <v>-17.8</v>
      </c>
      <c r="S719" s="102">
        <v>10</v>
      </c>
      <c r="T719" s="102">
        <v>48.9</v>
      </c>
      <c r="U719" s="97"/>
      <c r="V719" s="97"/>
      <c r="W719" s="95" t="s">
        <v>3396</v>
      </c>
    </row>
    <row r="720" spans="1:23" ht="15.75" customHeight="1" x14ac:dyDescent="0.25">
      <c r="A720" s="105" t="s">
        <v>2419</v>
      </c>
      <c r="B720" s="96" t="s">
        <v>2714</v>
      </c>
      <c r="C720" s="96" t="s">
        <v>2544</v>
      </c>
      <c r="D720" s="96"/>
      <c r="E720" s="96"/>
      <c r="F720" s="96"/>
      <c r="G720" s="102">
        <v>0.33789999999999998</v>
      </c>
      <c r="H720" s="102">
        <v>3.09E-2</v>
      </c>
      <c r="I720" s="102">
        <v>5.0000000000000001E-4</v>
      </c>
      <c r="J720" s="104">
        <v>4.0000000000000003E-5</v>
      </c>
      <c r="K720" s="96"/>
      <c r="L720" s="96"/>
      <c r="M720" s="102"/>
      <c r="N720" s="102"/>
      <c r="O720" s="102"/>
      <c r="P720" s="102"/>
      <c r="Q720" s="102">
        <v>-55</v>
      </c>
      <c r="R720" s="102">
        <v>55</v>
      </c>
      <c r="S720" s="102"/>
      <c r="T720" s="102"/>
      <c r="U720" s="97"/>
      <c r="V720" s="97"/>
      <c r="W720" s="95" t="s">
        <v>2934</v>
      </c>
    </row>
    <row r="721" spans="1:23" ht="15.75" customHeight="1" x14ac:dyDescent="0.25">
      <c r="A721" s="105" t="s">
        <v>2444</v>
      </c>
      <c r="B721" s="96" t="s">
        <v>2714</v>
      </c>
      <c r="C721" s="96" t="s">
        <v>2544</v>
      </c>
      <c r="D721" s="96"/>
      <c r="E721" s="96"/>
      <c r="F721" s="96"/>
      <c r="G721" s="102">
        <v>0.33789999999999998</v>
      </c>
      <c r="H721" s="102">
        <v>3.09E-2</v>
      </c>
      <c r="I721" s="102">
        <v>5.0000000000000001E-4</v>
      </c>
      <c r="J721" s="104">
        <v>4.0000000000000003E-5</v>
      </c>
      <c r="K721" s="96"/>
      <c r="L721" s="96"/>
      <c r="M721" s="102"/>
      <c r="N721" s="102"/>
      <c r="O721" s="102"/>
      <c r="P721" s="102"/>
      <c r="Q721" s="102">
        <v>-55</v>
      </c>
      <c r="R721" s="102">
        <v>55</v>
      </c>
      <c r="S721" s="102"/>
      <c r="T721" s="102"/>
      <c r="U721" s="97"/>
      <c r="V721" s="97"/>
      <c r="W721" s="95" t="s">
        <v>2934</v>
      </c>
    </row>
    <row r="722" spans="1:23" ht="15.75" customHeight="1" x14ac:dyDescent="0.25">
      <c r="A722" s="105" t="s">
        <v>2428</v>
      </c>
      <c r="B722" s="96" t="s">
        <v>2714</v>
      </c>
      <c r="C722" s="96" t="s">
        <v>2544</v>
      </c>
      <c r="D722" s="96"/>
      <c r="E722" s="96"/>
      <c r="F722" s="96"/>
      <c r="G722" s="102">
        <v>-1.8700000000000001E-2</v>
      </c>
      <c r="H722" s="102">
        <v>4.58E-2</v>
      </c>
      <c r="I722" s="102">
        <v>1.1000000000000001E-3</v>
      </c>
      <c r="J722" s="104">
        <v>5.0000000000000002E-5</v>
      </c>
      <c r="K722" s="96"/>
      <c r="L722" s="96"/>
      <c r="M722" s="102"/>
      <c r="N722" s="102"/>
      <c r="O722" s="102"/>
      <c r="P722" s="102"/>
      <c r="Q722" s="102">
        <v>-55</v>
      </c>
      <c r="R722" s="102">
        <v>55</v>
      </c>
      <c r="S722" s="102"/>
      <c r="T722" s="102"/>
      <c r="U722" s="97"/>
      <c r="V722" s="97"/>
      <c r="W722" s="95" t="s">
        <v>2934</v>
      </c>
    </row>
    <row r="723" spans="1:23" ht="15.75" customHeight="1" x14ac:dyDescent="0.25">
      <c r="A723" s="105" t="s">
        <v>3397</v>
      </c>
      <c r="B723" s="96" t="s">
        <v>2714</v>
      </c>
      <c r="C723" s="96" t="s">
        <v>2544</v>
      </c>
      <c r="D723" s="96"/>
      <c r="E723" s="96"/>
      <c r="F723" s="96"/>
      <c r="G723" s="102">
        <v>0.34749999999999998</v>
      </c>
      <c r="H723" s="102">
        <v>2.9600000000000001E-2</v>
      </c>
      <c r="I723" s="102">
        <v>6.9999999999999999E-4</v>
      </c>
      <c r="J723" s="104">
        <v>3.0000000000000001E-5</v>
      </c>
      <c r="K723" s="96"/>
      <c r="L723" s="96"/>
      <c r="M723" s="102"/>
      <c r="N723" s="102"/>
      <c r="O723" s="102"/>
      <c r="P723" s="102"/>
      <c r="Q723" s="102">
        <v>-55</v>
      </c>
      <c r="R723" s="102">
        <v>55</v>
      </c>
      <c r="S723" s="102"/>
      <c r="T723" s="102"/>
      <c r="U723" s="97"/>
      <c r="V723" s="97"/>
      <c r="W723" s="95" t="s">
        <v>2934</v>
      </c>
    </row>
    <row r="724" spans="1:23" ht="15.75" customHeight="1" x14ac:dyDescent="0.25">
      <c r="A724" s="105" t="s">
        <v>3398</v>
      </c>
      <c r="B724" s="96" t="s">
        <v>2714</v>
      </c>
      <c r="C724" s="96" t="s">
        <v>2544</v>
      </c>
      <c r="D724" s="96"/>
      <c r="E724" s="96"/>
      <c r="F724" s="96"/>
      <c r="G724" s="102">
        <v>0.34749999999999998</v>
      </c>
      <c r="H724" s="102">
        <v>2.9600000000000001E-2</v>
      </c>
      <c r="I724" s="102">
        <v>6.9999999999999999E-4</v>
      </c>
      <c r="J724" s="104">
        <v>3.0000000000000001E-5</v>
      </c>
      <c r="K724" s="96"/>
      <c r="L724" s="96"/>
      <c r="M724" s="102"/>
      <c r="N724" s="102"/>
      <c r="O724" s="102"/>
      <c r="P724" s="102"/>
      <c r="Q724" s="102">
        <v>-55</v>
      </c>
      <c r="R724" s="102">
        <v>55</v>
      </c>
      <c r="S724" s="102"/>
      <c r="T724" s="102"/>
      <c r="U724" s="97"/>
      <c r="V724" s="97"/>
      <c r="W724" s="95" t="s">
        <v>2934</v>
      </c>
    </row>
    <row r="725" spans="1:23" ht="15.75" customHeight="1" x14ac:dyDescent="0.25">
      <c r="A725" s="105" t="s">
        <v>3399</v>
      </c>
      <c r="B725" s="96" t="s">
        <v>2714</v>
      </c>
      <c r="C725" s="96" t="s">
        <v>2544</v>
      </c>
      <c r="D725" s="96"/>
      <c r="E725" s="96"/>
      <c r="F725" s="96"/>
      <c r="G725" s="102">
        <v>5.7200000000000001E-2</v>
      </c>
      <c r="H725" s="102">
        <v>4.6100000000000002E-2</v>
      </c>
      <c r="I725" s="102">
        <v>4.0000000000000002E-4</v>
      </c>
      <c r="J725" s="104">
        <v>6.0000000000000002E-5</v>
      </c>
      <c r="K725" s="96"/>
      <c r="L725" s="96"/>
      <c r="M725" s="102"/>
      <c r="N725" s="102"/>
      <c r="O725" s="102"/>
      <c r="P725" s="102"/>
      <c r="Q725" s="102">
        <v>-55</v>
      </c>
      <c r="R725" s="102">
        <v>55</v>
      </c>
      <c r="S725" s="102"/>
      <c r="T725" s="102"/>
      <c r="U725" s="97"/>
      <c r="V725" s="97"/>
      <c r="W725" s="95" t="s">
        <v>2934</v>
      </c>
    </row>
    <row r="726" spans="1:23" ht="15.75" customHeight="1" x14ac:dyDescent="0.25"/>
    <row r="727" spans="1:23" ht="15.75" customHeight="1" x14ac:dyDescent="0.25"/>
    <row r="728" spans="1:23" ht="15.75" customHeight="1" x14ac:dyDescent="0.25"/>
    <row r="729" spans="1:23" ht="15.75" customHeight="1" x14ac:dyDescent="0.25"/>
    <row r="730" spans="1:23" ht="15.75" customHeight="1" x14ac:dyDescent="0.25"/>
    <row r="731" spans="1:23" ht="15.75" customHeight="1" x14ac:dyDescent="0.25"/>
    <row r="732" spans="1:23" ht="15.75" customHeight="1" x14ac:dyDescent="0.25"/>
    <row r="733" spans="1:23" ht="15.75" customHeight="1" x14ac:dyDescent="0.25"/>
    <row r="734" spans="1:23" ht="15.75" customHeight="1" x14ac:dyDescent="0.25"/>
    <row r="735" spans="1:23" ht="15.75" customHeight="1" x14ac:dyDescent="0.25"/>
    <row r="736" spans="1:23"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W713" xr:uid="{00000000-0009-0000-0000-00001C000000}">
    <sortState xmlns:xlrd2="http://schemas.microsoft.com/office/spreadsheetml/2017/richdata2" ref="A3:W713">
      <sortCondition ref="A3:A713"/>
    </sortState>
  </autoFilter>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J1001"/>
  <sheetViews>
    <sheetView tabSelected="1" workbookViewId="0">
      <selection activeCell="J31" sqref="J31"/>
    </sheetView>
  </sheetViews>
  <sheetFormatPr defaultColWidth="14.42578125" defaultRowHeight="15" customHeight="1" x14ac:dyDescent="0.25"/>
  <cols>
    <col min="1" max="1" width="47.7109375" customWidth="1"/>
    <col min="2" max="2" width="17.28515625" customWidth="1"/>
    <col min="3" max="3" width="19.42578125" customWidth="1"/>
    <col min="4" max="4" width="21.140625" customWidth="1"/>
    <col min="5" max="5" width="23.42578125" customWidth="1"/>
    <col min="6" max="9" width="17.28515625" customWidth="1"/>
    <col min="10" max="10" width="44.140625" customWidth="1"/>
    <col min="11" max="26" width="17.28515625" customWidth="1"/>
  </cols>
  <sheetData>
    <row r="1" spans="1:10" x14ac:dyDescent="0.25">
      <c r="A1" s="7" t="s">
        <v>3400</v>
      </c>
      <c r="B1" s="7"/>
      <c r="C1" s="7"/>
      <c r="D1" s="7"/>
      <c r="E1" s="7"/>
      <c r="F1" s="7"/>
      <c r="G1" s="7"/>
      <c r="H1" s="7"/>
      <c r="I1" s="7"/>
      <c r="J1" s="7"/>
    </row>
    <row r="2" spans="1:10" x14ac:dyDescent="0.25">
      <c r="A2" s="7"/>
      <c r="B2" s="7"/>
      <c r="C2" s="7"/>
      <c r="D2" s="7"/>
      <c r="E2" s="7"/>
      <c r="F2" s="7"/>
      <c r="G2" s="7"/>
      <c r="H2" s="7"/>
      <c r="I2" s="7"/>
      <c r="J2" s="7"/>
    </row>
    <row r="3" spans="1:10" x14ac:dyDescent="0.25">
      <c r="A3" s="106" t="s">
        <v>1</v>
      </c>
      <c r="B3" s="106" t="s">
        <v>3401</v>
      </c>
      <c r="C3" s="106" t="s">
        <v>3402</v>
      </c>
      <c r="D3" s="106" t="s">
        <v>3403</v>
      </c>
      <c r="E3" s="106" t="s">
        <v>3404</v>
      </c>
      <c r="F3" s="106" t="s">
        <v>3405</v>
      </c>
      <c r="G3" s="106" t="s">
        <v>3406</v>
      </c>
      <c r="H3" s="106" t="s">
        <v>3407</v>
      </c>
      <c r="I3" s="106" t="s">
        <v>3408</v>
      </c>
      <c r="J3" s="106" t="s">
        <v>2</v>
      </c>
    </row>
    <row r="4" spans="1:10" x14ac:dyDescent="0.25">
      <c r="A4" s="7" t="s">
        <v>3409</v>
      </c>
      <c r="B4" s="7" t="s">
        <v>3410</v>
      </c>
      <c r="C4" s="11">
        <v>4.0852561440812396</v>
      </c>
      <c r="D4" s="11">
        <v>0.60450000000000004</v>
      </c>
      <c r="E4" s="11">
        <v>0.93</v>
      </c>
      <c r="F4" s="11">
        <v>1</v>
      </c>
      <c r="G4" s="11"/>
      <c r="H4" s="11"/>
      <c r="I4" s="7"/>
      <c r="J4" s="7"/>
    </row>
    <row r="5" spans="1:10" x14ac:dyDescent="0.25">
      <c r="A5" s="7" t="s">
        <v>3411</v>
      </c>
      <c r="B5" s="7" t="s">
        <v>3410</v>
      </c>
      <c r="C5" s="11">
        <v>2.5</v>
      </c>
      <c r="D5" s="11">
        <v>0.58174999999999999</v>
      </c>
      <c r="E5" s="11">
        <v>0.89500000000000002</v>
      </c>
      <c r="F5" s="11">
        <v>1</v>
      </c>
      <c r="G5" s="11"/>
      <c r="H5" s="11"/>
      <c r="I5" s="7" t="s">
        <v>2964</v>
      </c>
      <c r="J5" s="7"/>
    </row>
    <row r="6" spans="1:10" x14ac:dyDescent="0.25">
      <c r="A6" s="7" t="s">
        <v>3412</v>
      </c>
      <c r="B6" s="7" t="s">
        <v>3410</v>
      </c>
      <c r="C6" s="11">
        <v>2.5</v>
      </c>
      <c r="D6" s="11">
        <v>0.54</v>
      </c>
      <c r="E6" s="11">
        <v>0.9</v>
      </c>
      <c r="F6" s="11">
        <v>1</v>
      </c>
      <c r="G6" s="11">
        <v>0.25</v>
      </c>
      <c r="H6" s="11" t="s">
        <v>3413</v>
      </c>
      <c r="I6" s="7" t="s">
        <v>2964</v>
      </c>
      <c r="J6" s="7"/>
    </row>
    <row r="7" spans="1:10" x14ac:dyDescent="0.25">
      <c r="A7" s="7" t="s">
        <v>3414</v>
      </c>
      <c r="B7" s="7" t="s">
        <v>3410</v>
      </c>
      <c r="C7" s="11">
        <v>2.5</v>
      </c>
      <c r="D7" s="11">
        <v>0.54</v>
      </c>
      <c r="E7" s="11">
        <v>0.9</v>
      </c>
      <c r="F7" s="11">
        <v>1</v>
      </c>
      <c r="G7" s="11">
        <v>0.25</v>
      </c>
      <c r="H7" s="11" t="s">
        <v>3413</v>
      </c>
      <c r="I7" s="7" t="s">
        <v>3168</v>
      </c>
      <c r="J7" s="7"/>
    </row>
    <row r="8" spans="1:10" x14ac:dyDescent="0.25">
      <c r="A8" s="7" t="s">
        <v>3415</v>
      </c>
      <c r="B8" s="7" t="s">
        <v>9</v>
      </c>
      <c r="C8" s="11">
        <v>1.2043900000000001</v>
      </c>
      <c r="D8" s="7"/>
      <c r="E8" s="7"/>
      <c r="F8" s="11">
        <v>1</v>
      </c>
      <c r="G8" s="7"/>
      <c r="H8" s="7"/>
      <c r="I8" s="7"/>
      <c r="J8" s="7"/>
    </row>
    <row r="9" spans="1:10" x14ac:dyDescent="0.25">
      <c r="A9" s="7" t="s">
        <v>3416</v>
      </c>
      <c r="B9" s="7" t="s">
        <v>9</v>
      </c>
      <c r="C9" s="11">
        <v>2.5</v>
      </c>
      <c r="D9" s="11">
        <v>0.56000000000000005</v>
      </c>
      <c r="E9" s="11">
        <v>0.86</v>
      </c>
      <c r="F9" s="11">
        <v>1</v>
      </c>
      <c r="G9" s="7"/>
      <c r="H9" s="7"/>
      <c r="I9" s="7"/>
      <c r="J9" s="7"/>
    </row>
    <row r="10" spans="1:10" x14ac:dyDescent="0.25">
      <c r="A10" s="7" t="s">
        <v>3417</v>
      </c>
      <c r="B10" s="7" t="s">
        <v>117</v>
      </c>
      <c r="C10" s="11">
        <v>2.5</v>
      </c>
      <c r="D10" s="11">
        <v>0.53625</v>
      </c>
      <c r="E10" s="11">
        <v>0.82499999999999996</v>
      </c>
      <c r="F10" s="11">
        <v>1</v>
      </c>
      <c r="G10" s="7"/>
      <c r="H10" s="7"/>
      <c r="I10" s="7"/>
      <c r="J10" s="7"/>
    </row>
    <row r="11" spans="1:10" x14ac:dyDescent="0.25">
      <c r="A11" s="7" t="s">
        <v>3418</v>
      </c>
      <c r="B11" s="7" t="s">
        <v>9</v>
      </c>
      <c r="C11" s="11">
        <v>4.0885400000000001</v>
      </c>
      <c r="D11" s="11">
        <v>0.61424999999999996</v>
      </c>
      <c r="E11" s="11">
        <v>0.94499999999999995</v>
      </c>
      <c r="F11" s="11">
        <v>1</v>
      </c>
      <c r="G11" s="7"/>
      <c r="H11" s="7"/>
      <c r="I11" s="7"/>
      <c r="J11" s="7"/>
    </row>
    <row r="12" spans="1:10" x14ac:dyDescent="0.25">
      <c r="A12" s="7" t="s">
        <v>3608</v>
      </c>
      <c r="B12" s="7" t="s">
        <v>9</v>
      </c>
      <c r="C12" s="11">
        <v>2.5</v>
      </c>
      <c r="D12" s="11">
        <v>0.54</v>
      </c>
      <c r="E12" s="11">
        <v>0.9</v>
      </c>
      <c r="F12" s="11">
        <v>1</v>
      </c>
      <c r="G12" s="7"/>
      <c r="H12" s="7"/>
      <c r="I12" s="7"/>
      <c r="J12" s="7"/>
    </row>
    <row r="13" spans="1:10" x14ac:dyDescent="0.25">
      <c r="A13" s="7" t="s">
        <v>3419</v>
      </c>
      <c r="B13" s="7" t="s">
        <v>117</v>
      </c>
      <c r="C13" s="11">
        <v>2.5</v>
      </c>
      <c r="D13" s="11">
        <v>0.54</v>
      </c>
      <c r="E13" s="11">
        <v>0.9</v>
      </c>
      <c r="F13" s="11">
        <v>1</v>
      </c>
      <c r="G13" s="7"/>
      <c r="H13" s="7"/>
      <c r="I13" s="7"/>
      <c r="J13" s="7"/>
    </row>
    <row r="14" spans="1:10" x14ac:dyDescent="0.25">
      <c r="A14" s="7" t="s">
        <v>3420</v>
      </c>
      <c r="B14" s="7" t="s">
        <v>9</v>
      </c>
      <c r="C14" s="11">
        <v>1.33</v>
      </c>
      <c r="D14" s="11">
        <v>0.52</v>
      </c>
      <c r="E14" s="11">
        <v>0.8</v>
      </c>
      <c r="F14" s="11">
        <v>1</v>
      </c>
      <c r="G14" s="7"/>
      <c r="H14" s="7"/>
      <c r="I14" s="7"/>
      <c r="J14" s="7"/>
    </row>
    <row r="15" spans="1:10" x14ac:dyDescent="0.25">
      <c r="A15" s="7" t="s">
        <v>3421</v>
      </c>
      <c r="B15" s="7" t="s">
        <v>117</v>
      </c>
      <c r="C15" s="11">
        <v>1.33</v>
      </c>
      <c r="D15" s="11">
        <v>0.52</v>
      </c>
      <c r="E15" s="11">
        <v>0.8</v>
      </c>
      <c r="F15" s="11">
        <v>1</v>
      </c>
      <c r="G15" s="7"/>
      <c r="H15" s="7"/>
      <c r="I15" s="7"/>
      <c r="J15" s="7"/>
    </row>
    <row r="16" spans="1:10" x14ac:dyDescent="0.25">
      <c r="A16" s="7" t="s">
        <v>3422</v>
      </c>
      <c r="B16" s="7" t="s">
        <v>9</v>
      </c>
      <c r="C16" s="7"/>
      <c r="D16" s="11">
        <v>0.53625</v>
      </c>
      <c r="E16" s="11">
        <v>0.82499999999999996</v>
      </c>
      <c r="F16" s="11">
        <v>1</v>
      </c>
      <c r="G16" s="7"/>
      <c r="H16" s="7"/>
      <c r="I16" s="7"/>
      <c r="J16" s="7"/>
    </row>
    <row r="17" spans="1:10" x14ac:dyDescent="0.25">
      <c r="A17" s="7" t="s">
        <v>3423</v>
      </c>
      <c r="B17" s="7" t="s">
        <v>9</v>
      </c>
      <c r="C17" s="11">
        <v>2.5</v>
      </c>
      <c r="D17" s="11">
        <v>0.58174999999999999</v>
      </c>
      <c r="E17" s="11">
        <v>0.89500000000000002</v>
      </c>
      <c r="F17" s="11">
        <v>1</v>
      </c>
      <c r="G17" s="7"/>
      <c r="H17" s="7"/>
      <c r="I17" s="7"/>
      <c r="J17" s="7"/>
    </row>
    <row r="18" spans="1:10" x14ac:dyDescent="0.25">
      <c r="A18" s="7" t="s">
        <v>3624</v>
      </c>
      <c r="B18" s="7" t="s">
        <v>9</v>
      </c>
      <c r="C18" s="11">
        <v>2.5</v>
      </c>
      <c r="D18" s="11">
        <v>0.58174999999999999</v>
      </c>
      <c r="E18" s="11">
        <v>0.89500000000000002</v>
      </c>
      <c r="F18" s="11">
        <v>1</v>
      </c>
      <c r="G18" s="7"/>
      <c r="H18" s="7"/>
      <c r="I18" s="7"/>
      <c r="J18" s="7"/>
    </row>
    <row r="19" spans="1:10" x14ac:dyDescent="0.25">
      <c r="A19" s="7" t="s">
        <v>3424</v>
      </c>
      <c r="B19" s="7" t="s">
        <v>117</v>
      </c>
      <c r="C19" s="11">
        <v>0.25</v>
      </c>
      <c r="D19" s="11">
        <v>0.55000000000000004</v>
      </c>
      <c r="E19" s="7"/>
      <c r="F19" s="7"/>
      <c r="G19" s="7"/>
      <c r="H19" s="7"/>
      <c r="I19" s="7"/>
      <c r="J19" s="7"/>
    </row>
    <row r="20" spans="1:10" x14ac:dyDescent="0.25">
      <c r="A20" s="7" t="s">
        <v>3425</v>
      </c>
      <c r="B20" s="7" t="s">
        <v>117</v>
      </c>
      <c r="C20" s="11">
        <v>1.0875600000000001</v>
      </c>
      <c r="D20" s="11">
        <v>0.16</v>
      </c>
      <c r="E20" s="11">
        <v>0.28999999999999998</v>
      </c>
      <c r="F20" s="11">
        <v>1</v>
      </c>
      <c r="G20" s="7"/>
      <c r="H20" s="7"/>
      <c r="I20" s="7"/>
      <c r="J20" s="7"/>
    </row>
    <row r="21" spans="1:10" x14ac:dyDescent="0.25">
      <c r="A21" s="7" t="s">
        <v>3426</v>
      </c>
      <c r="B21" s="7" t="s">
        <v>117</v>
      </c>
      <c r="C21" s="11">
        <v>0</v>
      </c>
      <c r="D21" s="11">
        <v>1</v>
      </c>
      <c r="E21" s="11">
        <v>1</v>
      </c>
      <c r="F21" s="11">
        <v>0</v>
      </c>
      <c r="G21" s="7"/>
      <c r="H21" s="7"/>
      <c r="I21" s="7"/>
      <c r="J21" s="7"/>
    </row>
    <row r="22" spans="1:10" ht="15.75" customHeight="1" x14ac:dyDescent="0.25">
      <c r="A22" s="7" t="s">
        <v>3427</v>
      </c>
      <c r="B22" s="7" t="s">
        <v>117</v>
      </c>
      <c r="C22" s="11">
        <v>0.5</v>
      </c>
      <c r="D22" s="11">
        <v>0.6</v>
      </c>
      <c r="E22" s="11">
        <v>1</v>
      </c>
      <c r="F22" s="11">
        <v>1</v>
      </c>
      <c r="G22" s="7"/>
      <c r="H22" s="7"/>
      <c r="I22" s="7"/>
      <c r="J22" s="7"/>
    </row>
    <row r="23" spans="1:10" ht="15.75" customHeight="1" x14ac:dyDescent="0.25">
      <c r="A23" s="7" t="s">
        <v>3428</v>
      </c>
      <c r="B23" s="7" t="s">
        <v>117</v>
      </c>
      <c r="C23" s="11">
        <v>1.33</v>
      </c>
      <c r="D23" s="11">
        <v>0.52</v>
      </c>
      <c r="E23" s="11">
        <v>0.8</v>
      </c>
      <c r="F23" s="11">
        <v>1</v>
      </c>
      <c r="G23" s="7"/>
      <c r="H23" s="7"/>
      <c r="I23" s="7"/>
      <c r="J23" s="7"/>
    </row>
    <row r="24" spans="1:10" ht="15.75" customHeight="1" x14ac:dyDescent="0.25">
      <c r="A24" s="7" t="s">
        <v>3429</v>
      </c>
      <c r="B24" s="7" t="s">
        <v>117</v>
      </c>
      <c r="C24" s="11">
        <v>0.25</v>
      </c>
      <c r="D24" s="11">
        <v>0.44</v>
      </c>
      <c r="E24" s="11">
        <v>0.8</v>
      </c>
      <c r="F24" s="11">
        <v>1</v>
      </c>
      <c r="G24" s="7"/>
      <c r="H24" s="7"/>
      <c r="I24" s="7"/>
      <c r="J24" s="7" t="s">
        <v>3430</v>
      </c>
    </row>
    <row r="25" spans="1:10" ht="15.75" customHeight="1" x14ac:dyDescent="0.25">
      <c r="A25" s="7" t="s">
        <v>3431</v>
      </c>
      <c r="B25" s="7" t="s">
        <v>117</v>
      </c>
      <c r="C25" s="11">
        <v>0.25</v>
      </c>
      <c r="D25" s="11">
        <v>0.44</v>
      </c>
      <c r="E25" s="11">
        <v>0.8</v>
      </c>
      <c r="F25" s="11">
        <v>1</v>
      </c>
      <c r="G25" s="7"/>
      <c r="H25" s="7"/>
      <c r="I25" s="7"/>
      <c r="J25" s="7" t="s">
        <v>3430</v>
      </c>
    </row>
    <row r="26" spans="1:10" ht="15.75" customHeight="1" x14ac:dyDescent="0.25">
      <c r="A26" s="3" t="s">
        <v>3432</v>
      </c>
      <c r="B26" s="7" t="s">
        <v>3410</v>
      </c>
      <c r="C26" s="11">
        <v>1.2043900000000001</v>
      </c>
      <c r="D26" s="3">
        <v>0.7</v>
      </c>
      <c r="E26" s="3">
        <v>0.9</v>
      </c>
      <c r="F26" s="3">
        <v>1</v>
      </c>
      <c r="G26" s="11">
        <v>0.25</v>
      </c>
      <c r="H26" s="11" t="s">
        <v>3413</v>
      </c>
      <c r="I26" s="7" t="s">
        <v>3168</v>
      </c>
    </row>
    <row r="27" spans="1:10" ht="15.75" customHeight="1" x14ac:dyDescent="0.25">
      <c r="A27" s="3" t="s">
        <v>3433</v>
      </c>
      <c r="B27" s="7" t="s">
        <v>9</v>
      </c>
      <c r="C27" s="3">
        <v>2.5</v>
      </c>
      <c r="D27" s="3">
        <v>0.54</v>
      </c>
      <c r="E27" s="3">
        <v>0.9</v>
      </c>
      <c r="F27" s="3">
        <v>1</v>
      </c>
    </row>
    <row r="28" spans="1:10" ht="15.75" customHeight="1" x14ac:dyDescent="0.25">
      <c r="A28" s="3" t="s">
        <v>3434</v>
      </c>
      <c r="B28" s="7" t="s">
        <v>117</v>
      </c>
      <c r="C28" s="3">
        <v>2.5</v>
      </c>
      <c r="D28" s="3">
        <v>0.54</v>
      </c>
      <c r="E28" s="3">
        <v>0.9</v>
      </c>
      <c r="F28" s="3">
        <v>1</v>
      </c>
    </row>
    <row r="29" spans="1:10" ht="15.75" customHeight="1" x14ac:dyDescent="0.25">
      <c r="A29" s="7" t="s">
        <v>3435</v>
      </c>
      <c r="B29" s="7" t="s">
        <v>117</v>
      </c>
      <c r="C29" s="11">
        <v>0.1</v>
      </c>
      <c r="D29" s="11">
        <v>0.16800000000000001</v>
      </c>
      <c r="E29" s="11">
        <v>1</v>
      </c>
      <c r="F29" s="11">
        <v>1</v>
      </c>
    </row>
    <row r="30" spans="1:10" ht="15.75" customHeight="1" x14ac:dyDescent="0.25">
      <c r="A30" s="3" t="s">
        <v>3414</v>
      </c>
      <c r="B30" s="3" t="s">
        <v>3410</v>
      </c>
      <c r="C30" s="3">
        <v>2.5</v>
      </c>
      <c r="D30" s="3">
        <v>0.54</v>
      </c>
      <c r="E30" s="3">
        <v>0.9</v>
      </c>
      <c r="F30" s="3">
        <v>1</v>
      </c>
      <c r="G30" s="3">
        <v>0.25</v>
      </c>
      <c r="H30" s="3" t="s">
        <v>3413</v>
      </c>
      <c r="I30" s="3" t="s">
        <v>2964</v>
      </c>
    </row>
    <row r="31" spans="1:10" ht="15.75" customHeight="1" x14ac:dyDescent="0.25">
      <c r="A31" s="131" t="s">
        <v>3625</v>
      </c>
      <c r="B31" s="131" t="s">
        <v>3410</v>
      </c>
      <c r="C31" s="131">
        <v>2.5</v>
      </c>
      <c r="D31" s="131">
        <v>0.54</v>
      </c>
      <c r="E31" s="131">
        <v>0.9</v>
      </c>
      <c r="F31" s="131">
        <v>1</v>
      </c>
      <c r="G31" s="131">
        <v>0.25</v>
      </c>
      <c r="H31" s="124" t="s">
        <v>3413</v>
      </c>
      <c r="I31" s="124" t="s">
        <v>2964</v>
      </c>
    </row>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H203"/>
  <sheetViews>
    <sheetView topLeftCell="H1" workbookViewId="0">
      <pane ySplit="3" topLeftCell="A84" activePane="bottomLeft" state="frozen"/>
      <selection pane="bottomLeft" activeCell="J125" sqref="J125"/>
    </sheetView>
  </sheetViews>
  <sheetFormatPr defaultColWidth="14.42578125" defaultRowHeight="15" customHeight="1" x14ac:dyDescent="0.25"/>
  <cols>
    <col min="1" max="1" width="23.140625" customWidth="1"/>
    <col min="2" max="2" width="10.140625" customWidth="1"/>
    <col min="3" max="3" width="8.28515625" customWidth="1"/>
    <col min="4" max="4" width="14.28515625" customWidth="1"/>
    <col min="5" max="5" width="12.5703125" customWidth="1"/>
    <col min="6" max="6" width="14" customWidth="1"/>
    <col min="7" max="7" width="18.140625" customWidth="1"/>
    <col min="8" max="8" width="55.42578125" customWidth="1"/>
  </cols>
  <sheetData>
    <row r="1" spans="1:8" ht="14.25" customHeight="1" x14ac:dyDescent="0.25">
      <c r="A1" s="33" t="s">
        <v>3436</v>
      </c>
      <c r="B1" s="1"/>
      <c r="C1" s="1"/>
      <c r="D1" s="1"/>
      <c r="E1" s="1"/>
      <c r="F1" s="1"/>
      <c r="G1" s="1"/>
      <c r="H1" s="1"/>
    </row>
    <row r="2" spans="1:8" ht="14.25" customHeight="1" x14ac:dyDescent="0.25">
      <c r="A2" s="33"/>
      <c r="B2" s="1"/>
      <c r="C2" s="1"/>
      <c r="D2" s="1"/>
      <c r="E2" s="1"/>
      <c r="F2" s="1"/>
      <c r="G2" s="1"/>
      <c r="H2" s="1"/>
    </row>
    <row r="3" spans="1:8" ht="57" customHeight="1" x14ac:dyDescent="0.25">
      <c r="A3" s="36" t="s">
        <v>11</v>
      </c>
      <c r="B3" s="5" t="s">
        <v>3437</v>
      </c>
      <c r="C3" s="5" t="s">
        <v>3401</v>
      </c>
      <c r="D3" s="5" t="s">
        <v>3438</v>
      </c>
      <c r="E3" s="5" t="s">
        <v>3439</v>
      </c>
      <c r="F3" s="5" t="s">
        <v>3440</v>
      </c>
      <c r="G3" s="5" t="s">
        <v>3441</v>
      </c>
      <c r="H3" s="2" t="s">
        <v>2</v>
      </c>
    </row>
    <row r="4" spans="1:8" ht="14.25" customHeight="1" x14ac:dyDescent="0.25">
      <c r="A4" s="33" t="s">
        <v>3569</v>
      </c>
      <c r="B4" s="31">
        <v>2</v>
      </c>
      <c r="C4" s="1" t="s">
        <v>3442</v>
      </c>
      <c r="D4" s="31">
        <v>3600</v>
      </c>
      <c r="E4" s="31">
        <v>0</v>
      </c>
      <c r="F4" s="31">
        <v>1</v>
      </c>
      <c r="G4" s="107">
        <v>0.77</v>
      </c>
      <c r="H4" s="1" t="s">
        <v>3444</v>
      </c>
    </row>
    <row r="5" spans="1:8" ht="14.25" customHeight="1" x14ac:dyDescent="0.25">
      <c r="A5" s="33" t="s">
        <v>3569</v>
      </c>
      <c r="B5" s="31">
        <v>2</v>
      </c>
      <c r="C5" s="1" t="s">
        <v>3442</v>
      </c>
      <c r="D5" s="31">
        <v>3600</v>
      </c>
      <c r="E5" s="31">
        <v>1</v>
      </c>
      <c r="F5" s="31">
        <v>1.4990000000000001</v>
      </c>
      <c r="G5" s="107">
        <v>0.84</v>
      </c>
      <c r="H5" s="1" t="s">
        <v>3444</v>
      </c>
    </row>
    <row r="6" spans="1:8" ht="14.25" customHeight="1" x14ac:dyDescent="0.25">
      <c r="A6" s="33" t="s">
        <v>3569</v>
      </c>
      <c r="B6" s="31">
        <v>2</v>
      </c>
      <c r="C6" s="1" t="s">
        <v>3442</v>
      </c>
      <c r="D6" s="31">
        <v>3600</v>
      </c>
      <c r="E6" s="31">
        <v>1.5</v>
      </c>
      <c r="F6" s="31">
        <v>1.9990000000000001</v>
      </c>
      <c r="G6" s="107">
        <v>0.85499999999999998</v>
      </c>
      <c r="H6" s="1" t="s">
        <v>3444</v>
      </c>
    </row>
    <row r="7" spans="1:8" ht="14.25" customHeight="1" x14ac:dyDescent="0.25">
      <c r="A7" s="33" t="s">
        <v>3569</v>
      </c>
      <c r="B7" s="31">
        <v>2</v>
      </c>
      <c r="C7" s="1" t="s">
        <v>3442</v>
      </c>
      <c r="D7" s="31">
        <v>3600</v>
      </c>
      <c r="E7" s="31">
        <v>2</v>
      </c>
      <c r="F7" s="31">
        <v>2.9990000000000001</v>
      </c>
      <c r="G7" s="107">
        <v>0.86499999999999999</v>
      </c>
      <c r="H7" s="1" t="s">
        <v>3444</v>
      </c>
    </row>
    <row r="8" spans="1:8" ht="14.25" customHeight="1" x14ac:dyDescent="0.25">
      <c r="A8" s="33" t="s">
        <v>3569</v>
      </c>
      <c r="B8" s="31">
        <v>2</v>
      </c>
      <c r="C8" s="1" t="s">
        <v>3442</v>
      </c>
      <c r="D8" s="31">
        <v>3600</v>
      </c>
      <c r="E8" s="31">
        <v>3</v>
      </c>
      <c r="F8" s="31">
        <v>4.9989999999999997</v>
      </c>
      <c r="G8" s="107">
        <v>0.88500000000000001</v>
      </c>
      <c r="H8" s="1" t="s">
        <v>3444</v>
      </c>
    </row>
    <row r="9" spans="1:8" ht="14.25" customHeight="1" x14ac:dyDescent="0.25">
      <c r="A9" s="33" t="s">
        <v>3569</v>
      </c>
      <c r="B9" s="31">
        <v>2</v>
      </c>
      <c r="C9" s="1" t="s">
        <v>3442</v>
      </c>
      <c r="D9" s="31">
        <v>3600</v>
      </c>
      <c r="E9" s="31">
        <v>5</v>
      </c>
      <c r="F9" s="31">
        <v>7.4989999999999997</v>
      </c>
      <c r="G9" s="107">
        <v>0.89500000000000002</v>
      </c>
      <c r="H9" s="1" t="s">
        <v>3444</v>
      </c>
    </row>
    <row r="10" spans="1:8" ht="14.25" customHeight="1" x14ac:dyDescent="0.25">
      <c r="A10" s="33" t="s">
        <v>3569</v>
      </c>
      <c r="B10" s="31">
        <v>2</v>
      </c>
      <c r="C10" s="1" t="s">
        <v>3442</v>
      </c>
      <c r="D10" s="31">
        <v>3600</v>
      </c>
      <c r="E10" s="31">
        <v>7.5</v>
      </c>
      <c r="F10" s="31">
        <v>9.9990000000000006</v>
      </c>
      <c r="G10" s="107">
        <v>0.90200000000000002</v>
      </c>
      <c r="H10" s="1" t="s">
        <v>3444</v>
      </c>
    </row>
    <row r="11" spans="1:8" ht="14.25" customHeight="1" x14ac:dyDescent="0.25">
      <c r="A11" s="33" t="s">
        <v>3569</v>
      </c>
      <c r="B11" s="31">
        <v>2</v>
      </c>
      <c r="C11" s="1" t="s">
        <v>3442</v>
      </c>
      <c r="D11" s="31">
        <v>3600</v>
      </c>
      <c r="E11" s="31">
        <v>10</v>
      </c>
      <c r="F11" s="31">
        <v>14.999000000000001</v>
      </c>
      <c r="G11" s="107">
        <v>0.91</v>
      </c>
      <c r="H11" s="1" t="s">
        <v>3444</v>
      </c>
    </row>
    <row r="12" spans="1:8" ht="14.25" customHeight="1" x14ac:dyDescent="0.25">
      <c r="A12" s="33" t="s">
        <v>3569</v>
      </c>
      <c r="B12" s="31">
        <v>2</v>
      </c>
      <c r="C12" s="1" t="s">
        <v>3442</v>
      </c>
      <c r="D12" s="31">
        <v>3600</v>
      </c>
      <c r="E12" s="31">
        <v>15</v>
      </c>
      <c r="F12" s="31">
        <v>19.998999999999999</v>
      </c>
      <c r="G12" s="107">
        <v>0.91</v>
      </c>
      <c r="H12" s="1" t="s">
        <v>3444</v>
      </c>
    </row>
    <row r="13" spans="1:8" ht="14.25" customHeight="1" x14ac:dyDescent="0.25">
      <c r="A13" s="33" t="s">
        <v>3569</v>
      </c>
      <c r="B13" s="31">
        <v>2</v>
      </c>
      <c r="C13" s="1" t="s">
        <v>3442</v>
      </c>
      <c r="D13" s="31">
        <v>3600</v>
      </c>
      <c r="E13" s="31">
        <v>20</v>
      </c>
      <c r="F13" s="31">
        <v>24.998999999999999</v>
      </c>
      <c r="G13" s="107">
        <v>0.91700000000000004</v>
      </c>
      <c r="H13" s="1" t="s">
        <v>3444</v>
      </c>
    </row>
    <row r="14" spans="1:8" ht="14.25" customHeight="1" x14ac:dyDescent="0.25">
      <c r="A14" s="33" t="s">
        <v>3569</v>
      </c>
      <c r="B14" s="31">
        <v>2</v>
      </c>
      <c r="C14" s="1" t="s">
        <v>3442</v>
      </c>
      <c r="D14" s="31">
        <v>3600</v>
      </c>
      <c r="E14" s="31">
        <v>25</v>
      </c>
      <c r="F14" s="31">
        <v>29.998999999999999</v>
      </c>
      <c r="G14" s="107">
        <v>0.91700000000000004</v>
      </c>
      <c r="H14" s="1" t="s">
        <v>3444</v>
      </c>
    </row>
    <row r="15" spans="1:8" ht="14.25" customHeight="1" x14ac:dyDescent="0.25">
      <c r="A15" s="33" t="s">
        <v>3569</v>
      </c>
      <c r="B15" s="31">
        <v>2</v>
      </c>
      <c r="C15" s="1" t="s">
        <v>3442</v>
      </c>
      <c r="D15" s="31">
        <v>3600</v>
      </c>
      <c r="E15" s="31">
        <v>30</v>
      </c>
      <c r="F15" s="31">
        <v>39.999000000000002</v>
      </c>
      <c r="G15" s="107">
        <v>0.92400000000000004</v>
      </c>
      <c r="H15" s="1" t="s">
        <v>3444</v>
      </c>
    </row>
    <row r="16" spans="1:8" ht="14.25" customHeight="1" x14ac:dyDescent="0.25">
      <c r="A16" s="33" t="s">
        <v>3569</v>
      </c>
      <c r="B16" s="31">
        <v>2</v>
      </c>
      <c r="C16" s="1" t="s">
        <v>3442</v>
      </c>
      <c r="D16" s="31">
        <v>3600</v>
      </c>
      <c r="E16" s="31">
        <v>40</v>
      </c>
      <c r="F16" s="31">
        <v>49.999000000000002</v>
      </c>
      <c r="G16" s="107">
        <v>0.93</v>
      </c>
      <c r="H16" s="1" t="s">
        <v>3444</v>
      </c>
    </row>
    <row r="17" spans="1:8" ht="14.25" customHeight="1" x14ac:dyDescent="0.25">
      <c r="A17" s="33" t="s">
        <v>3569</v>
      </c>
      <c r="B17" s="31">
        <v>2</v>
      </c>
      <c r="C17" s="1" t="s">
        <v>3442</v>
      </c>
      <c r="D17" s="31">
        <v>3600</v>
      </c>
      <c r="E17" s="31">
        <v>50</v>
      </c>
      <c r="F17" s="31">
        <v>59.999000000000002</v>
      </c>
      <c r="G17" s="107">
        <v>0.93600000000000005</v>
      </c>
      <c r="H17" s="1" t="s">
        <v>3444</v>
      </c>
    </row>
    <row r="18" spans="1:8" ht="14.25" customHeight="1" x14ac:dyDescent="0.25">
      <c r="A18" s="33" t="s">
        <v>3569</v>
      </c>
      <c r="B18" s="31">
        <v>2</v>
      </c>
      <c r="C18" s="1" t="s">
        <v>3442</v>
      </c>
      <c r="D18" s="31">
        <v>3600</v>
      </c>
      <c r="E18" s="31">
        <v>60</v>
      </c>
      <c r="F18" s="31">
        <v>74.998999999999995</v>
      </c>
      <c r="G18" s="107">
        <v>0.93600000000000005</v>
      </c>
      <c r="H18" s="1" t="s">
        <v>3444</v>
      </c>
    </row>
    <row r="19" spans="1:8" ht="14.25" customHeight="1" x14ac:dyDescent="0.25">
      <c r="A19" s="33" t="s">
        <v>3569</v>
      </c>
      <c r="B19" s="31">
        <v>2</v>
      </c>
      <c r="C19" s="1" t="s">
        <v>3442</v>
      </c>
      <c r="D19" s="31">
        <v>3600</v>
      </c>
      <c r="E19" s="31">
        <v>75</v>
      </c>
      <c r="F19" s="31">
        <v>99.998999999999995</v>
      </c>
      <c r="G19" s="107">
        <v>0.94099999999999995</v>
      </c>
      <c r="H19" s="1" t="s">
        <v>3444</v>
      </c>
    </row>
    <row r="20" spans="1:8" ht="14.25" customHeight="1" x14ac:dyDescent="0.25">
      <c r="A20" s="33" t="s">
        <v>3569</v>
      </c>
      <c r="B20" s="31">
        <v>2</v>
      </c>
      <c r="C20" s="1" t="s">
        <v>3442</v>
      </c>
      <c r="D20" s="31">
        <v>3600</v>
      </c>
      <c r="E20" s="31">
        <v>100</v>
      </c>
      <c r="F20" s="31">
        <v>124.999</v>
      </c>
      <c r="G20" s="107">
        <v>0.95</v>
      </c>
      <c r="H20" s="1" t="s">
        <v>3444</v>
      </c>
    </row>
    <row r="21" spans="1:8" ht="14.25" customHeight="1" x14ac:dyDescent="0.25">
      <c r="A21" s="33" t="s">
        <v>3569</v>
      </c>
      <c r="B21" s="31">
        <v>2</v>
      </c>
      <c r="C21" s="1" t="s">
        <v>3442</v>
      </c>
      <c r="D21" s="31">
        <v>3600</v>
      </c>
      <c r="E21" s="31">
        <v>125</v>
      </c>
      <c r="F21" s="31">
        <v>149.999</v>
      </c>
      <c r="G21" s="107">
        <v>0.95</v>
      </c>
      <c r="H21" s="1" t="s">
        <v>3444</v>
      </c>
    </row>
    <row r="22" spans="1:8" ht="14.25" customHeight="1" x14ac:dyDescent="0.25">
      <c r="A22" s="33" t="s">
        <v>3569</v>
      </c>
      <c r="B22" s="31">
        <v>2</v>
      </c>
      <c r="C22" s="1" t="s">
        <v>3442</v>
      </c>
      <c r="D22" s="31">
        <v>3600</v>
      </c>
      <c r="E22" s="31">
        <v>150</v>
      </c>
      <c r="F22" s="31">
        <v>199.999</v>
      </c>
      <c r="G22" s="107">
        <v>0.95399999999999996</v>
      </c>
      <c r="H22" s="1" t="s">
        <v>3444</v>
      </c>
    </row>
    <row r="23" spans="1:8" ht="14.25" customHeight="1" x14ac:dyDescent="0.25">
      <c r="A23" s="33" t="s">
        <v>3569</v>
      </c>
      <c r="B23" s="31">
        <v>2</v>
      </c>
      <c r="C23" s="1" t="s">
        <v>3442</v>
      </c>
      <c r="D23" s="31">
        <v>3600</v>
      </c>
      <c r="E23" s="31">
        <v>200</v>
      </c>
      <c r="F23" s="31">
        <v>249.999</v>
      </c>
      <c r="G23" s="107">
        <v>0.95799999999999996</v>
      </c>
      <c r="H23" s="1" t="s">
        <v>3444</v>
      </c>
    </row>
    <row r="24" spans="1:8" ht="14.25" customHeight="1" x14ac:dyDescent="0.25">
      <c r="A24" s="33" t="s">
        <v>3569</v>
      </c>
      <c r="B24" s="31">
        <v>2</v>
      </c>
      <c r="C24" s="1" t="s">
        <v>3442</v>
      </c>
      <c r="D24" s="31">
        <v>3600</v>
      </c>
      <c r="E24" s="31">
        <v>250</v>
      </c>
      <c r="F24" s="31">
        <v>299.99900000000002</v>
      </c>
      <c r="G24" s="107">
        <v>0.95799999999999996</v>
      </c>
      <c r="H24" s="1" t="s">
        <v>3444</v>
      </c>
    </row>
    <row r="25" spans="1:8" ht="14.25" customHeight="1" x14ac:dyDescent="0.25">
      <c r="A25" s="33" t="s">
        <v>3569</v>
      </c>
      <c r="B25" s="31">
        <v>2</v>
      </c>
      <c r="C25" s="1" t="s">
        <v>3442</v>
      </c>
      <c r="D25" s="31">
        <v>3600</v>
      </c>
      <c r="E25" s="31">
        <v>300</v>
      </c>
      <c r="F25" s="31">
        <v>349.99900000000002</v>
      </c>
      <c r="G25" s="107">
        <v>0.95799999999999996</v>
      </c>
      <c r="H25" s="1" t="s">
        <v>3444</v>
      </c>
    </row>
    <row r="26" spans="1:8" ht="14.25" customHeight="1" x14ac:dyDescent="0.25">
      <c r="A26" s="33" t="s">
        <v>3569</v>
      </c>
      <c r="B26" s="31">
        <v>2</v>
      </c>
      <c r="C26" s="1" t="s">
        <v>3442</v>
      </c>
      <c r="D26" s="31">
        <v>3600</v>
      </c>
      <c r="E26" s="31">
        <v>350</v>
      </c>
      <c r="F26" s="31">
        <v>399.99900000000002</v>
      </c>
      <c r="G26" s="107">
        <v>0.95799999999999996</v>
      </c>
      <c r="H26" s="1" t="s">
        <v>3444</v>
      </c>
    </row>
    <row r="27" spans="1:8" ht="14.25" customHeight="1" x14ac:dyDescent="0.25">
      <c r="A27" s="33" t="s">
        <v>3569</v>
      </c>
      <c r="B27" s="31">
        <v>2</v>
      </c>
      <c r="C27" s="1" t="s">
        <v>3442</v>
      </c>
      <c r="D27" s="31">
        <v>3600</v>
      </c>
      <c r="E27" s="31">
        <v>400</v>
      </c>
      <c r="F27" s="31">
        <v>449.99900000000002</v>
      </c>
      <c r="G27" s="107">
        <v>0.95799999999999996</v>
      </c>
      <c r="H27" s="1" t="s">
        <v>3444</v>
      </c>
    </row>
    <row r="28" spans="1:8" ht="14.25" customHeight="1" x14ac:dyDescent="0.25">
      <c r="A28" s="33" t="s">
        <v>3569</v>
      </c>
      <c r="B28" s="31">
        <v>2</v>
      </c>
      <c r="C28" s="1" t="s">
        <v>3442</v>
      </c>
      <c r="D28" s="31">
        <v>3600</v>
      </c>
      <c r="E28" s="31">
        <v>450</v>
      </c>
      <c r="F28" s="31">
        <v>500</v>
      </c>
      <c r="G28" s="107">
        <v>0.95799999999999996</v>
      </c>
      <c r="H28" s="1" t="s">
        <v>3444</v>
      </c>
    </row>
    <row r="29" spans="1:8" ht="14.25" customHeight="1" x14ac:dyDescent="0.25">
      <c r="A29" s="33" t="s">
        <v>3569</v>
      </c>
      <c r="B29" s="31">
        <v>2</v>
      </c>
      <c r="C29" s="1" t="s">
        <v>3443</v>
      </c>
      <c r="D29" s="31">
        <v>3600</v>
      </c>
      <c r="E29" s="31">
        <v>0</v>
      </c>
      <c r="F29" s="31">
        <v>1</v>
      </c>
      <c r="G29" s="107">
        <v>0.77</v>
      </c>
      <c r="H29" s="1" t="s">
        <v>3444</v>
      </c>
    </row>
    <row r="30" spans="1:8" ht="14.25" customHeight="1" x14ac:dyDescent="0.25">
      <c r="A30" s="33" t="s">
        <v>3569</v>
      </c>
      <c r="B30" s="31">
        <v>2</v>
      </c>
      <c r="C30" s="1" t="s">
        <v>3443</v>
      </c>
      <c r="D30" s="31">
        <v>3600</v>
      </c>
      <c r="E30" s="31">
        <v>1</v>
      </c>
      <c r="F30" s="31">
        <v>1.4990000000000001</v>
      </c>
      <c r="G30" s="107">
        <v>0.84</v>
      </c>
      <c r="H30" s="1" t="s">
        <v>3444</v>
      </c>
    </row>
    <row r="31" spans="1:8" ht="14.25" customHeight="1" x14ac:dyDescent="0.25">
      <c r="A31" s="33" t="s">
        <v>3569</v>
      </c>
      <c r="B31" s="31">
        <v>2</v>
      </c>
      <c r="C31" s="1" t="s">
        <v>3443</v>
      </c>
      <c r="D31" s="31">
        <v>3600</v>
      </c>
      <c r="E31" s="31">
        <v>1.5</v>
      </c>
      <c r="F31" s="31">
        <v>1.9990000000000001</v>
      </c>
      <c r="G31" s="107">
        <v>0.85499999999999998</v>
      </c>
      <c r="H31" s="1" t="s">
        <v>3444</v>
      </c>
    </row>
    <row r="32" spans="1:8" ht="14.25" customHeight="1" x14ac:dyDescent="0.25">
      <c r="A32" s="33" t="s">
        <v>3569</v>
      </c>
      <c r="B32" s="31">
        <v>2</v>
      </c>
      <c r="C32" s="1" t="s">
        <v>3443</v>
      </c>
      <c r="D32" s="31">
        <v>3600</v>
      </c>
      <c r="E32" s="31">
        <v>2</v>
      </c>
      <c r="F32" s="31">
        <v>2.9990000000000001</v>
      </c>
      <c r="G32" s="107">
        <v>0.85499999999999998</v>
      </c>
      <c r="H32" s="1" t="s">
        <v>3444</v>
      </c>
    </row>
    <row r="33" spans="1:8" ht="14.25" customHeight="1" x14ac:dyDescent="0.25">
      <c r="A33" s="33" t="s">
        <v>3569</v>
      </c>
      <c r="B33" s="31">
        <v>2</v>
      </c>
      <c r="C33" s="1" t="s">
        <v>3443</v>
      </c>
      <c r="D33" s="31">
        <v>3600</v>
      </c>
      <c r="E33" s="31">
        <v>3</v>
      </c>
      <c r="F33" s="31">
        <v>4.9989999999999997</v>
      </c>
      <c r="G33" s="107">
        <v>0.86499999999999999</v>
      </c>
      <c r="H33" s="1" t="s">
        <v>3444</v>
      </c>
    </row>
    <row r="34" spans="1:8" ht="14.25" customHeight="1" x14ac:dyDescent="0.25">
      <c r="A34" s="33" t="s">
        <v>3569</v>
      </c>
      <c r="B34" s="31">
        <v>2</v>
      </c>
      <c r="C34" s="1" t="s">
        <v>3443</v>
      </c>
      <c r="D34" s="31">
        <v>3600</v>
      </c>
      <c r="E34" s="31">
        <v>5</v>
      </c>
      <c r="F34" s="31">
        <v>7.4989999999999997</v>
      </c>
      <c r="G34" s="107">
        <v>0.88500000000000001</v>
      </c>
      <c r="H34" s="1" t="s">
        <v>3444</v>
      </c>
    </row>
    <row r="35" spans="1:8" ht="14.25" customHeight="1" x14ac:dyDescent="0.25">
      <c r="A35" s="33" t="s">
        <v>3569</v>
      </c>
      <c r="B35" s="31">
        <v>2</v>
      </c>
      <c r="C35" s="1" t="s">
        <v>3443</v>
      </c>
      <c r="D35" s="31">
        <v>3600</v>
      </c>
      <c r="E35" s="31">
        <v>7.5</v>
      </c>
      <c r="F35" s="31">
        <v>9.9990000000000006</v>
      </c>
      <c r="G35" s="107">
        <v>0.89500000000000002</v>
      </c>
      <c r="H35" s="1" t="s">
        <v>3444</v>
      </c>
    </row>
    <row r="36" spans="1:8" ht="14.25" customHeight="1" x14ac:dyDescent="0.25">
      <c r="A36" s="33" t="s">
        <v>3569</v>
      </c>
      <c r="B36" s="31">
        <v>2</v>
      </c>
      <c r="C36" s="1" t="s">
        <v>3443</v>
      </c>
      <c r="D36" s="31">
        <v>3600</v>
      </c>
      <c r="E36" s="31">
        <v>10</v>
      </c>
      <c r="F36" s="31">
        <v>14.999000000000001</v>
      </c>
      <c r="G36" s="107">
        <v>0.90200000000000002</v>
      </c>
      <c r="H36" s="1" t="s">
        <v>3444</v>
      </c>
    </row>
    <row r="37" spans="1:8" ht="14.25" customHeight="1" x14ac:dyDescent="0.25">
      <c r="A37" s="33" t="s">
        <v>3569</v>
      </c>
      <c r="B37" s="31">
        <v>2</v>
      </c>
      <c r="C37" s="1" t="s">
        <v>3443</v>
      </c>
      <c r="D37" s="31">
        <v>3600</v>
      </c>
      <c r="E37" s="31">
        <v>15</v>
      </c>
      <c r="F37" s="31">
        <v>19.998999999999999</v>
      </c>
      <c r="G37" s="107">
        <v>0.91</v>
      </c>
      <c r="H37" s="1" t="s">
        <v>3444</v>
      </c>
    </row>
    <row r="38" spans="1:8" ht="14.25" customHeight="1" x14ac:dyDescent="0.25">
      <c r="A38" s="33" t="s">
        <v>3569</v>
      </c>
      <c r="B38" s="31">
        <v>2</v>
      </c>
      <c r="C38" s="1" t="s">
        <v>3443</v>
      </c>
      <c r="D38" s="31">
        <v>3600</v>
      </c>
      <c r="E38" s="31">
        <v>20</v>
      </c>
      <c r="F38" s="31">
        <v>24.998999999999999</v>
      </c>
      <c r="G38" s="107">
        <v>0.91700000000000004</v>
      </c>
      <c r="H38" s="1" t="s">
        <v>3444</v>
      </c>
    </row>
    <row r="39" spans="1:8" ht="14.25" customHeight="1" x14ac:dyDescent="0.25">
      <c r="A39" s="33" t="s">
        <v>3569</v>
      </c>
      <c r="B39" s="31">
        <v>2</v>
      </c>
      <c r="C39" s="1" t="s">
        <v>3443</v>
      </c>
      <c r="D39" s="31">
        <v>3600</v>
      </c>
      <c r="E39" s="31">
        <v>25</v>
      </c>
      <c r="F39" s="31">
        <v>29.998999999999999</v>
      </c>
      <c r="G39" s="107">
        <v>0.91700000000000004</v>
      </c>
      <c r="H39" s="1" t="s">
        <v>3444</v>
      </c>
    </row>
    <row r="40" spans="1:8" ht="14.25" customHeight="1" x14ac:dyDescent="0.25">
      <c r="A40" s="33" t="s">
        <v>3569</v>
      </c>
      <c r="B40" s="31">
        <v>2</v>
      </c>
      <c r="C40" s="1" t="s">
        <v>3443</v>
      </c>
      <c r="D40" s="31">
        <v>3600</v>
      </c>
      <c r="E40" s="31">
        <v>30</v>
      </c>
      <c r="F40" s="31">
        <v>39.999000000000002</v>
      </c>
      <c r="G40" s="107">
        <v>0.92400000000000004</v>
      </c>
      <c r="H40" s="1" t="s">
        <v>3444</v>
      </c>
    </row>
    <row r="41" spans="1:8" ht="14.25" customHeight="1" x14ac:dyDescent="0.25">
      <c r="A41" s="33" t="s">
        <v>3569</v>
      </c>
      <c r="B41" s="31">
        <v>2</v>
      </c>
      <c r="C41" s="1" t="s">
        <v>3443</v>
      </c>
      <c r="D41" s="31">
        <v>3600</v>
      </c>
      <c r="E41" s="31">
        <v>40</v>
      </c>
      <c r="F41" s="31">
        <v>49.999000000000002</v>
      </c>
      <c r="G41" s="107">
        <v>0.93</v>
      </c>
      <c r="H41" s="1" t="s">
        <v>3444</v>
      </c>
    </row>
    <row r="42" spans="1:8" ht="14.25" customHeight="1" x14ac:dyDescent="0.25">
      <c r="A42" s="33" t="s">
        <v>3569</v>
      </c>
      <c r="B42" s="31">
        <v>2</v>
      </c>
      <c r="C42" s="1" t="s">
        <v>3443</v>
      </c>
      <c r="D42" s="31">
        <v>3600</v>
      </c>
      <c r="E42" s="31">
        <v>50</v>
      </c>
      <c r="F42" s="31">
        <v>59.999000000000002</v>
      </c>
      <c r="G42" s="107">
        <v>0.93600000000000005</v>
      </c>
      <c r="H42" s="1" t="s">
        <v>3444</v>
      </c>
    </row>
    <row r="43" spans="1:8" ht="14.25" customHeight="1" x14ac:dyDescent="0.25">
      <c r="A43" s="33" t="s">
        <v>3569</v>
      </c>
      <c r="B43" s="31">
        <v>2</v>
      </c>
      <c r="C43" s="1" t="s">
        <v>3443</v>
      </c>
      <c r="D43" s="31">
        <v>3600</v>
      </c>
      <c r="E43" s="31">
        <v>60</v>
      </c>
      <c r="F43" s="31">
        <v>74.998999999999995</v>
      </c>
      <c r="G43" s="107">
        <v>0.93600000000000005</v>
      </c>
      <c r="H43" s="1" t="s">
        <v>3444</v>
      </c>
    </row>
    <row r="44" spans="1:8" ht="14.25" customHeight="1" x14ac:dyDescent="0.25">
      <c r="A44" s="33" t="s">
        <v>3569</v>
      </c>
      <c r="B44" s="31">
        <v>2</v>
      </c>
      <c r="C44" s="1" t="s">
        <v>3443</v>
      </c>
      <c r="D44" s="31">
        <v>3600</v>
      </c>
      <c r="E44" s="31">
        <v>75</v>
      </c>
      <c r="F44" s="31">
        <v>99.998999999999995</v>
      </c>
      <c r="G44" s="107">
        <v>0.93600000000000005</v>
      </c>
      <c r="H44" s="1" t="s">
        <v>3444</v>
      </c>
    </row>
    <row r="45" spans="1:8" ht="14.25" customHeight="1" x14ac:dyDescent="0.25">
      <c r="A45" s="33" t="s">
        <v>3569</v>
      </c>
      <c r="B45" s="31">
        <v>2</v>
      </c>
      <c r="C45" s="1" t="s">
        <v>3443</v>
      </c>
      <c r="D45" s="31">
        <v>3600</v>
      </c>
      <c r="E45" s="31">
        <v>100</v>
      </c>
      <c r="F45" s="31">
        <v>124.999</v>
      </c>
      <c r="G45" s="107">
        <v>0.94099999999999995</v>
      </c>
      <c r="H45" s="1" t="s">
        <v>3444</v>
      </c>
    </row>
    <row r="46" spans="1:8" ht="14.25" customHeight="1" x14ac:dyDescent="0.25">
      <c r="A46" s="33" t="s">
        <v>3569</v>
      </c>
      <c r="B46" s="31">
        <v>2</v>
      </c>
      <c r="C46" s="1" t="s">
        <v>3443</v>
      </c>
      <c r="D46" s="31">
        <v>3600</v>
      </c>
      <c r="E46" s="31">
        <v>125</v>
      </c>
      <c r="F46" s="31">
        <v>149.999</v>
      </c>
      <c r="G46" s="107">
        <v>0.94099999999999995</v>
      </c>
      <c r="H46" s="1" t="s">
        <v>3444</v>
      </c>
    </row>
    <row r="47" spans="1:8" ht="14.25" customHeight="1" x14ac:dyDescent="0.25">
      <c r="A47" s="33" t="s">
        <v>3569</v>
      </c>
      <c r="B47" s="31">
        <v>2</v>
      </c>
      <c r="C47" s="1" t="s">
        <v>3443</v>
      </c>
      <c r="D47" s="31">
        <v>3600</v>
      </c>
      <c r="E47" s="31">
        <v>150</v>
      </c>
      <c r="F47" s="31">
        <v>199.999</v>
      </c>
      <c r="G47" s="107">
        <v>0.95</v>
      </c>
      <c r="H47" s="1" t="s">
        <v>3444</v>
      </c>
    </row>
    <row r="48" spans="1:8" ht="14.25" customHeight="1" x14ac:dyDescent="0.25">
      <c r="A48" s="33" t="s">
        <v>3569</v>
      </c>
      <c r="B48" s="31">
        <v>2</v>
      </c>
      <c r="C48" s="1" t="s">
        <v>3443</v>
      </c>
      <c r="D48" s="31">
        <v>3600</v>
      </c>
      <c r="E48" s="31">
        <v>200</v>
      </c>
      <c r="F48" s="31">
        <v>249.999</v>
      </c>
      <c r="G48" s="107">
        <v>0.95</v>
      </c>
      <c r="H48" s="1" t="s">
        <v>3444</v>
      </c>
    </row>
    <row r="49" spans="1:8" ht="14.25" customHeight="1" x14ac:dyDescent="0.25">
      <c r="A49" s="33" t="s">
        <v>3569</v>
      </c>
      <c r="B49" s="31">
        <v>2</v>
      </c>
      <c r="C49" s="1" t="s">
        <v>3443</v>
      </c>
      <c r="D49" s="31">
        <v>3600</v>
      </c>
      <c r="E49" s="31">
        <v>250</v>
      </c>
      <c r="F49" s="31">
        <v>299.99900000000002</v>
      </c>
      <c r="G49" s="107">
        <v>0.95399999999999996</v>
      </c>
      <c r="H49" s="1" t="s">
        <v>3444</v>
      </c>
    </row>
    <row r="50" spans="1:8" ht="14.25" customHeight="1" x14ac:dyDescent="0.25">
      <c r="A50" s="33" t="s">
        <v>3569</v>
      </c>
      <c r="B50" s="31">
        <v>2</v>
      </c>
      <c r="C50" s="1" t="s">
        <v>3443</v>
      </c>
      <c r="D50" s="31">
        <v>3600</v>
      </c>
      <c r="E50" s="31">
        <v>300</v>
      </c>
      <c r="F50" s="31">
        <v>349.99900000000002</v>
      </c>
      <c r="G50" s="107">
        <v>0.95399999999999996</v>
      </c>
      <c r="H50" s="1" t="s">
        <v>3444</v>
      </c>
    </row>
    <row r="51" spans="1:8" ht="14.25" customHeight="1" x14ac:dyDescent="0.25">
      <c r="A51" s="33" t="s">
        <v>3569</v>
      </c>
      <c r="B51" s="31">
        <v>2</v>
      </c>
      <c r="C51" s="1" t="s">
        <v>3443</v>
      </c>
      <c r="D51" s="31">
        <v>3600</v>
      </c>
      <c r="E51" s="31">
        <v>350</v>
      </c>
      <c r="F51" s="31">
        <v>399.99900000000002</v>
      </c>
      <c r="G51" s="107">
        <v>0.95799999999999996</v>
      </c>
      <c r="H51" s="1" t="s">
        <v>3444</v>
      </c>
    </row>
    <row r="52" spans="1:8" ht="14.25" customHeight="1" x14ac:dyDescent="0.25">
      <c r="A52" s="33" t="s">
        <v>3569</v>
      </c>
      <c r="B52" s="31">
        <v>2</v>
      </c>
      <c r="C52" s="1" t="s">
        <v>3443</v>
      </c>
      <c r="D52" s="31">
        <v>3600</v>
      </c>
      <c r="E52" s="31">
        <v>400</v>
      </c>
      <c r="F52" s="31">
        <v>449.99900000000002</v>
      </c>
      <c r="G52" s="107">
        <v>0.95799999999999996</v>
      </c>
      <c r="H52" s="1" t="s">
        <v>3444</v>
      </c>
    </row>
    <row r="53" spans="1:8" ht="14.25" customHeight="1" x14ac:dyDescent="0.25">
      <c r="A53" s="33" t="s">
        <v>3569</v>
      </c>
      <c r="B53" s="31">
        <v>2</v>
      </c>
      <c r="C53" s="1" t="s">
        <v>3443</v>
      </c>
      <c r="D53" s="31">
        <v>3600</v>
      </c>
      <c r="E53" s="31">
        <v>450</v>
      </c>
      <c r="F53" s="31">
        <v>500</v>
      </c>
      <c r="G53" s="107">
        <v>0.95799999999999996</v>
      </c>
      <c r="H53" s="1" t="s">
        <v>3444</v>
      </c>
    </row>
    <row r="54" spans="1:8" ht="14.25" customHeight="1" x14ac:dyDescent="0.25">
      <c r="A54" s="33" t="s">
        <v>3569</v>
      </c>
      <c r="B54" s="31">
        <v>4</v>
      </c>
      <c r="C54" s="1" t="s">
        <v>3442</v>
      </c>
      <c r="D54" s="31">
        <v>1800</v>
      </c>
      <c r="E54" s="31">
        <v>0</v>
      </c>
      <c r="F54" s="31">
        <v>1</v>
      </c>
      <c r="G54" s="107">
        <v>0.85499999999999998</v>
      </c>
      <c r="H54" s="1" t="s">
        <v>3444</v>
      </c>
    </row>
    <row r="55" spans="1:8" ht="14.25" customHeight="1" x14ac:dyDescent="0.25">
      <c r="A55" s="33" t="s">
        <v>3569</v>
      </c>
      <c r="B55" s="31">
        <v>4</v>
      </c>
      <c r="C55" s="1" t="s">
        <v>3442</v>
      </c>
      <c r="D55" s="31">
        <v>1800</v>
      </c>
      <c r="E55" s="31">
        <v>1</v>
      </c>
      <c r="F55" s="31">
        <v>1.4990000000000001</v>
      </c>
      <c r="G55" s="107">
        <v>0.86499999999999999</v>
      </c>
      <c r="H55" s="1" t="s">
        <v>3444</v>
      </c>
    </row>
    <row r="56" spans="1:8" ht="14.25" customHeight="1" x14ac:dyDescent="0.25">
      <c r="A56" s="33" t="s">
        <v>3569</v>
      </c>
      <c r="B56" s="31">
        <v>4</v>
      </c>
      <c r="C56" s="1" t="s">
        <v>3442</v>
      </c>
      <c r="D56" s="31">
        <v>1800</v>
      </c>
      <c r="E56" s="31">
        <v>1.5</v>
      </c>
      <c r="F56" s="31">
        <v>1.9990000000000001</v>
      </c>
      <c r="G56" s="107">
        <v>0.86499999999999999</v>
      </c>
      <c r="H56" s="1" t="s">
        <v>3444</v>
      </c>
    </row>
    <row r="57" spans="1:8" ht="14.25" customHeight="1" x14ac:dyDescent="0.25">
      <c r="A57" s="33" t="s">
        <v>3569</v>
      </c>
      <c r="B57" s="31">
        <v>4</v>
      </c>
      <c r="C57" s="1" t="s">
        <v>3442</v>
      </c>
      <c r="D57" s="31">
        <v>1800</v>
      </c>
      <c r="E57" s="31">
        <v>2</v>
      </c>
      <c r="F57" s="31">
        <v>2.9990000000000001</v>
      </c>
      <c r="G57" s="107">
        <v>0.89500000000000002</v>
      </c>
      <c r="H57" s="1" t="s">
        <v>3444</v>
      </c>
    </row>
    <row r="58" spans="1:8" ht="14.25" customHeight="1" x14ac:dyDescent="0.25">
      <c r="A58" s="33" t="s">
        <v>3569</v>
      </c>
      <c r="B58" s="31">
        <v>4</v>
      </c>
      <c r="C58" s="1" t="s">
        <v>3442</v>
      </c>
      <c r="D58" s="31">
        <v>1800</v>
      </c>
      <c r="E58" s="31">
        <v>3</v>
      </c>
      <c r="F58" s="31">
        <v>4.9989999999999997</v>
      </c>
      <c r="G58" s="107">
        <v>0.89500000000000002</v>
      </c>
      <c r="H58" s="1" t="s">
        <v>3444</v>
      </c>
    </row>
    <row r="59" spans="1:8" ht="14.25" customHeight="1" x14ac:dyDescent="0.25">
      <c r="A59" s="33" t="s">
        <v>3569</v>
      </c>
      <c r="B59" s="31">
        <v>4</v>
      </c>
      <c r="C59" s="1" t="s">
        <v>3442</v>
      </c>
      <c r="D59" s="31">
        <v>1800</v>
      </c>
      <c r="E59" s="31">
        <v>5</v>
      </c>
      <c r="F59" s="31">
        <v>7.4989999999999997</v>
      </c>
      <c r="G59" s="107">
        <v>0.91700000000000004</v>
      </c>
      <c r="H59" s="1" t="s">
        <v>3444</v>
      </c>
    </row>
    <row r="60" spans="1:8" ht="14.25" customHeight="1" x14ac:dyDescent="0.25">
      <c r="A60" s="33" t="s">
        <v>3569</v>
      </c>
      <c r="B60" s="31">
        <v>4</v>
      </c>
      <c r="C60" s="1" t="s">
        <v>3442</v>
      </c>
      <c r="D60" s="31">
        <v>1800</v>
      </c>
      <c r="E60" s="31">
        <v>7.5</v>
      </c>
      <c r="F60" s="31">
        <v>9.9990000000000006</v>
      </c>
      <c r="G60" s="107">
        <v>0.91700000000000004</v>
      </c>
      <c r="H60" s="1" t="s">
        <v>3444</v>
      </c>
    </row>
    <row r="61" spans="1:8" ht="14.25" customHeight="1" x14ac:dyDescent="0.25">
      <c r="A61" s="33" t="s">
        <v>3569</v>
      </c>
      <c r="B61" s="31">
        <v>4</v>
      </c>
      <c r="C61" s="1" t="s">
        <v>3442</v>
      </c>
      <c r="D61" s="31">
        <v>1800</v>
      </c>
      <c r="E61" s="31">
        <v>10</v>
      </c>
      <c r="F61" s="31">
        <v>14.999000000000001</v>
      </c>
      <c r="G61" s="107">
        <v>0.92400000000000004</v>
      </c>
      <c r="H61" s="1" t="s">
        <v>3444</v>
      </c>
    </row>
    <row r="62" spans="1:8" ht="14.25" customHeight="1" x14ac:dyDescent="0.25">
      <c r="A62" s="33" t="s">
        <v>3569</v>
      </c>
      <c r="B62" s="31">
        <v>4</v>
      </c>
      <c r="C62" s="1" t="s">
        <v>3442</v>
      </c>
      <c r="D62" s="31">
        <v>1800</v>
      </c>
      <c r="E62" s="31">
        <v>15</v>
      </c>
      <c r="F62" s="31">
        <v>19.998999999999999</v>
      </c>
      <c r="G62" s="107">
        <v>0.93</v>
      </c>
      <c r="H62" s="1" t="s">
        <v>3444</v>
      </c>
    </row>
    <row r="63" spans="1:8" ht="14.25" customHeight="1" x14ac:dyDescent="0.25">
      <c r="A63" s="33" t="s">
        <v>3569</v>
      </c>
      <c r="B63" s="31">
        <v>4</v>
      </c>
      <c r="C63" s="1" t="s">
        <v>3442</v>
      </c>
      <c r="D63" s="31">
        <v>1800</v>
      </c>
      <c r="E63" s="31">
        <v>20</v>
      </c>
      <c r="F63" s="31">
        <v>24.998999999999999</v>
      </c>
      <c r="G63" s="107">
        <v>0.93600000000000005</v>
      </c>
      <c r="H63" s="1" t="s">
        <v>3444</v>
      </c>
    </row>
    <row r="64" spans="1:8" ht="14.25" customHeight="1" x14ac:dyDescent="0.25">
      <c r="A64" s="33" t="s">
        <v>3569</v>
      </c>
      <c r="B64" s="31">
        <v>4</v>
      </c>
      <c r="C64" s="1" t="s">
        <v>3442</v>
      </c>
      <c r="D64" s="31">
        <v>1800</v>
      </c>
      <c r="E64" s="31">
        <v>25</v>
      </c>
      <c r="F64" s="31">
        <v>29.998999999999999</v>
      </c>
      <c r="G64" s="107">
        <v>0.93600000000000005</v>
      </c>
      <c r="H64" s="1" t="s">
        <v>3444</v>
      </c>
    </row>
    <row r="65" spans="1:8" ht="14.25" customHeight="1" x14ac:dyDescent="0.25">
      <c r="A65" s="33" t="s">
        <v>3569</v>
      </c>
      <c r="B65" s="31">
        <v>4</v>
      </c>
      <c r="C65" s="1" t="s">
        <v>3442</v>
      </c>
      <c r="D65" s="31">
        <v>1800</v>
      </c>
      <c r="E65" s="31">
        <v>30</v>
      </c>
      <c r="F65" s="31">
        <v>39.999000000000002</v>
      </c>
      <c r="G65" s="107">
        <v>0.94099999999999995</v>
      </c>
      <c r="H65" s="1" t="s">
        <v>3444</v>
      </c>
    </row>
    <row r="66" spans="1:8" ht="14.25" customHeight="1" x14ac:dyDescent="0.25">
      <c r="A66" s="33" t="s">
        <v>3569</v>
      </c>
      <c r="B66" s="31">
        <v>4</v>
      </c>
      <c r="C66" s="1" t="s">
        <v>3442</v>
      </c>
      <c r="D66" s="31">
        <v>1800</v>
      </c>
      <c r="E66" s="31">
        <v>40</v>
      </c>
      <c r="F66" s="31">
        <v>49.999000000000002</v>
      </c>
      <c r="G66" s="107">
        <v>0.94499999999999995</v>
      </c>
      <c r="H66" s="1" t="s">
        <v>3444</v>
      </c>
    </row>
    <row r="67" spans="1:8" ht="14.25" customHeight="1" x14ac:dyDescent="0.25">
      <c r="A67" s="33" t="s">
        <v>3569</v>
      </c>
      <c r="B67" s="31">
        <v>4</v>
      </c>
      <c r="C67" s="1" t="s">
        <v>3442</v>
      </c>
      <c r="D67" s="31">
        <v>1800</v>
      </c>
      <c r="E67" s="31">
        <v>50</v>
      </c>
      <c r="F67" s="31">
        <v>59.999000000000002</v>
      </c>
      <c r="G67" s="107">
        <v>0.95</v>
      </c>
      <c r="H67" s="1" t="s">
        <v>3444</v>
      </c>
    </row>
    <row r="68" spans="1:8" ht="14.25" customHeight="1" x14ac:dyDescent="0.25">
      <c r="A68" s="33" t="s">
        <v>3569</v>
      </c>
      <c r="B68" s="31">
        <v>4</v>
      </c>
      <c r="C68" s="1" t="s">
        <v>3442</v>
      </c>
      <c r="D68" s="31">
        <v>1800</v>
      </c>
      <c r="E68" s="31">
        <v>60</v>
      </c>
      <c r="F68" s="31">
        <v>74.998999999999995</v>
      </c>
      <c r="G68" s="107">
        <v>0.95399999999999996</v>
      </c>
      <c r="H68" s="1" t="s">
        <v>3444</v>
      </c>
    </row>
    <row r="69" spans="1:8" ht="14.25" customHeight="1" x14ac:dyDescent="0.25">
      <c r="A69" s="33" t="s">
        <v>3569</v>
      </c>
      <c r="B69" s="31">
        <v>4</v>
      </c>
      <c r="C69" s="1" t="s">
        <v>3442</v>
      </c>
      <c r="D69" s="31">
        <v>1800</v>
      </c>
      <c r="E69" s="31">
        <v>75</v>
      </c>
      <c r="F69" s="31">
        <v>99.998999999999995</v>
      </c>
      <c r="G69" s="107">
        <v>0.95399999999999996</v>
      </c>
      <c r="H69" s="1" t="s">
        <v>3444</v>
      </c>
    </row>
    <row r="70" spans="1:8" ht="14.25" customHeight="1" x14ac:dyDescent="0.25">
      <c r="A70" s="33" t="s">
        <v>3569</v>
      </c>
      <c r="B70" s="31">
        <v>4</v>
      </c>
      <c r="C70" s="1" t="s">
        <v>3442</v>
      </c>
      <c r="D70" s="31">
        <v>1800</v>
      </c>
      <c r="E70" s="31">
        <v>100</v>
      </c>
      <c r="F70" s="31">
        <v>124.999</v>
      </c>
      <c r="G70" s="107">
        <v>0.95399999999999996</v>
      </c>
      <c r="H70" s="1" t="s">
        <v>3444</v>
      </c>
    </row>
    <row r="71" spans="1:8" ht="14.25" customHeight="1" x14ac:dyDescent="0.25">
      <c r="A71" s="33" t="s">
        <v>3569</v>
      </c>
      <c r="B71" s="31">
        <v>4</v>
      </c>
      <c r="C71" s="1" t="s">
        <v>3442</v>
      </c>
      <c r="D71" s="31">
        <v>1800</v>
      </c>
      <c r="E71" s="31">
        <v>125</v>
      </c>
      <c r="F71" s="31">
        <v>149.999</v>
      </c>
      <c r="G71" s="107">
        <v>0.95799999999999996</v>
      </c>
      <c r="H71" s="1" t="s">
        <v>3444</v>
      </c>
    </row>
    <row r="72" spans="1:8" ht="14.25" customHeight="1" x14ac:dyDescent="0.25">
      <c r="A72" s="33" t="s">
        <v>3569</v>
      </c>
      <c r="B72" s="31">
        <v>4</v>
      </c>
      <c r="C72" s="1" t="s">
        <v>3442</v>
      </c>
      <c r="D72" s="31">
        <v>1800</v>
      </c>
      <c r="E72" s="31">
        <v>150</v>
      </c>
      <c r="F72" s="31">
        <v>199.999</v>
      </c>
      <c r="G72" s="107">
        <v>0.96199999999999997</v>
      </c>
      <c r="H72" s="1" t="s">
        <v>3444</v>
      </c>
    </row>
    <row r="73" spans="1:8" ht="14.25" customHeight="1" x14ac:dyDescent="0.25">
      <c r="A73" s="33" t="s">
        <v>3569</v>
      </c>
      <c r="B73" s="31">
        <v>4</v>
      </c>
      <c r="C73" s="1" t="s">
        <v>3442</v>
      </c>
      <c r="D73" s="31">
        <v>1800</v>
      </c>
      <c r="E73" s="31">
        <v>200</v>
      </c>
      <c r="F73" s="31">
        <v>249.999</v>
      </c>
      <c r="G73" s="107">
        <v>0.96199999999999997</v>
      </c>
      <c r="H73" s="1" t="s">
        <v>3444</v>
      </c>
    </row>
    <row r="74" spans="1:8" ht="14.25" customHeight="1" x14ac:dyDescent="0.25">
      <c r="A74" s="33" t="s">
        <v>3569</v>
      </c>
      <c r="B74" s="31">
        <v>4</v>
      </c>
      <c r="C74" s="1" t="s">
        <v>3442</v>
      </c>
      <c r="D74" s="31">
        <v>1800</v>
      </c>
      <c r="E74" s="31">
        <v>250</v>
      </c>
      <c r="F74" s="31">
        <v>299.99900000000002</v>
      </c>
      <c r="G74" s="107">
        <v>0.96199999999999997</v>
      </c>
      <c r="H74" s="1" t="s">
        <v>3444</v>
      </c>
    </row>
    <row r="75" spans="1:8" ht="14.25" customHeight="1" x14ac:dyDescent="0.25">
      <c r="A75" s="33" t="s">
        <v>3569</v>
      </c>
      <c r="B75" s="31">
        <v>4</v>
      </c>
      <c r="C75" s="1" t="s">
        <v>3442</v>
      </c>
      <c r="D75" s="31">
        <v>1800</v>
      </c>
      <c r="E75" s="31">
        <v>300</v>
      </c>
      <c r="F75" s="31">
        <v>349.99900000000002</v>
      </c>
      <c r="G75" s="107">
        <v>0.96199999999999997</v>
      </c>
      <c r="H75" s="1" t="s">
        <v>3444</v>
      </c>
    </row>
    <row r="76" spans="1:8" ht="14.25" customHeight="1" x14ac:dyDescent="0.25">
      <c r="A76" s="33" t="s">
        <v>3569</v>
      </c>
      <c r="B76" s="31">
        <v>4</v>
      </c>
      <c r="C76" s="1" t="s">
        <v>3442</v>
      </c>
      <c r="D76" s="31">
        <v>1800</v>
      </c>
      <c r="E76" s="31">
        <v>350</v>
      </c>
      <c r="F76" s="31">
        <v>399.99900000000002</v>
      </c>
      <c r="G76" s="107">
        <v>0.96199999999999997</v>
      </c>
      <c r="H76" s="1" t="s">
        <v>3444</v>
      </c>
    </row>
    <row r="77" spans="1:8" ht="14.25" customHeight="1" x14ac:dyDescent="0.25">
      <c r="A77" s="33" t="s">
        <v>3569</v>
      </c>
      <c r="B77" s="31">
        <v>4</v>
      </c>
      <c r="C77" s="1" t="s">
        <v>3442</v>
      </c>
      <c r="D77" s="31">
        <v>1800</v>
      </c>
      <c r="E77" s="31">
        <v>400</v>
      </c>
      <c r="F77" s="31">
        <v>449.99900000000002</v>
      </c>
      <c r="G77" s="107">
        <v>0.96199999999999997</v>
      </c>
      <c r="H77" s="1" t="s">
        <v>3444</v>
      </c>
    </row>
    <row r="78" spans="1:8" ht="14.25" customHeight="1" x14ac:dyDescent="0.25">
      <c r="A78" s="33" t="s">
        <v>3569</v>
      </c>
      <c r="B78" s="31">
        <v>4</v>
      </c>
      <c r="C78" s="1" t="s">
        <v>3442</v>
      </c>
      <c r="D78" s="31">
        <v>1800</v>
      </c>
      <c r="E78" s="31">
        <v>450</v>
      </c>
      <c r="F78" s="31">
        <v>500</v>
      </c>
      <c r="G78" s="107">
        <v>0.96199999999999997</v>
      </c>
      <c r="H78" s="1" t="s">
        <v>3444</v>
      </c>
    </row>
    <row r="79" spans="1:8" ht="14.25" customHeight="1" x14ac:dyDescent="0.25">
      <c r="A79" s="33" t="s">
        <v>3569</v>
      </c>
      <c r="B79" s="31">
        <v>4</v>
      </c>
      <c r="C79" s="1" t="s">
        <v>3443</v>
      </c>
      <c r="D79" s="31">
        <v>1800</v>
      </c>
      <c r="E79" s="31">
        <v>0</v>
      </c>
      <c r="F79" s="31">
        <v>1</v>
      </c>
      <c r="G79" s="107">
        <v>0.85499999999999998</v>
      </c>
      <c r="H79" s="1" t="s">
        <v>3444</v>
      </c>
    </row>
    <row r="80" spans="1:8" ht="14.25" customHeight="1" x14ac:dyDescent="0.25">
      <c r="A80" s="33" t="s">
        <v>3569</v>
      </c>
      <c r="B80" s="31">
        <v>4</v>
      </c>
      <c r="C80" s="1" t="s">
        <v>3443</v>
      </c>
      <c r="D80" s="31">
        <v>1800</v>
      </c>
      <c r="E80" s="31">
        <v>1</v>
      </c>
      <c r="F80" s="31">
        <v>1.4990000000000001</v>
      </c>
      <c r="G80" s="107">
        <v>0.86499999999999999</v>
      </c>
      <c r="H80" s="1" t="s">
        <v>3444</v>
      </c>
    </row>
    <row r="81" spans="1:8" ht="14.25" customHeight="1" x14ac:dyDescent="0.25">
      <c r="A81" s="33" t="s">
        <v>3569</v>
      </c>
      <c r="B81" s="31">
        <v>4</v>
      </c>
      <c r="C81" s="1" t="s">
        <v>3443</v>
      </c>
      <c r="D81" s="31">
        <v>1800</v>
      </c>
      <c r="E81" s="31">
        <v>1.5</v>
      </c>
      <c r="F81" s="31">
        <v>1.9990000000000001</v>
      </c>
      <c r="G81" s="107">
        <v>0.86499999999999999</v>
      </c>
      <c r="H81" s="1" t="s">
        <v>3444</v>
      </c>
    </row>
    <row r="82" spans="1:8" ht="14.25" customHeight="1" x14ac:dyDescent="0.25">
      <c r="A82" s="33" t="s">
        <v>3569</v>
      </c>
      <c r="B82" s="31">
        <v>4</v>
      </c>
      <c r="C82" s="1" t="s">
        <v>3443</v>
      </c>
      <c r="D82" s="31">
        <v>1800</v>
      </c>
      <c r="E82" s="31">
        <v>2</v>
      </c>
      <c r="F82" s="31">
        <v>2.9990000000000001</v>
      </c>
      <c r="G82" s="107">
        <v>0.89500000000000002</v>
      </c>
      <c r="H82" s="1" t="s">
        <v>3444</v>
      </c>
    </row>
    <row r="83" spans="1:8" ht="14.25" customHeight="1" x14ac:dyDescent="0.25">
      <c r="A83" s="33" t="s">
        <v>3569</v>
      </c>
      <c r="B83" s="31">
        <v>4</v>
      </c>
      <c r="C83" s="1" t="s">
        <v>3443</v>
      </c>
      <c r="D83" s="31">
        <v>1800</v>
      </c>
      <c r="E83" s="31">
        <v>3</v>
      </c>
      <c r="F83" s="31">
        <v>4.9989999999999997</v>
      </c>
      <c r="G83" s="107">
        <v>0.89500000000000002</v>
      </c>
      <c r="H83" s="1" t="s">
        <v>3444</v>
      </c>
    </row>
    <row r="84" spans="1:8" ht="14.25" customHeight="1" x14ac:dyDescent="0.25">
      <c r="A84" s="33" t="s">
        <v>3569</v>
      </c>
      <c r="B84" s="31">
        <v>4</v>
      </c>
      <c r="C84" s="1" t="s">
        <v>3443</v>
      </c>
      <c r="D84" s="31">
        <v>1800</v>
      </c>
      <c r="E84" s="31">
        <v>5</v>
      </c>
      <c r="F84" s="31">
        <v>7.4989999999999997</v>
      </c>
      <c r="G84" s="107">
        <v>0.91</v>
      </c>
      <c r="H84" s="1" t="s">
        <v>3444</v>
      </c>
    </row>
    <row r="85" spans="1:8" ht="14.25" customHeight="1" x14ac:dyDescent="0.25">
      <c r="A85" s="33" t="s">
        <v>3569</v>
      </c>
      <c r="B85" s="31">
        <v>4</v>
      </c>
      <c r="C85" s="1" t="s">
        <v>3443</v>
      </c>
      <c r="D85" s="31">
        <v>1800</v>
      </c>
      <c r="E85" s="31">
        <v>7.5</v>
      </c>
      <c r="F85" s="31">
        <v>9.9990000000000006</v>
      </c>
      <c r="G85" s="107">
        <v>0.91700000000000004</v>
      </c>
      <c r="H85" s="1" t="s">
        <v>3444</v>
      </c>
    </row>
    <row r="86" spans="1:8" ht="14.25" customHeight="1" x14ac:dyDescent="0.25">
      <c r="A86" s="33" t="s">
        <v>3569</v>
      </c>
      <c r="B86" s="31">
        <v>4</v>
      </c>
      <c r="C86" s="1" t="s">
        <v>3443</v>
      </c>
      <c r="D86" s="31">
        <v>1800</v>
      </c>
      <c r="E86" s="31">
        <v>10</v>
      </c>
      <c r="F86" s="31">
        <v>14.999000000000001</v>
      </c>
      <c r="G86" s="107">
        <v>0.93</v>
      </c>
      <c r="H86" s="1" t="s">
        <v>3444</v>
      </c>
    </row>
    <row r="87" spans="1:8" ht="14.25" customHeight="1" x14ac:dyDescent="0.25">
      <c r="A87" s="33" t="s">
        <v>3569</v>
      </c>
      <c r="B87" s="31">
        <v>4</v>
      </c>
      <c r="C87" s="1" t="s">
        <v>3443</v>
      </c>
      <c r="D87" s="31">
        <v>1800</v>
      </c>
      <c r="E87" s="31">
        <v>15</v>
      </c>
      <c r="F87" s="31">
        <v>19.998999999999999</v>
      </c>
      <c r="G87" s="107">
        <v>0.93</v>
      </c>
      <c r="H87" s="1" t="s">
        <v>3444</v>
      </c>
    </row>
    <row r="88" spans="1:8" ht="14.25" customHeight="1" x14ac:dyDescent="0.25">
      <c r="A88" s="33" t="s">
        <v>3569</v>
      </c>
      <c r="B88" s="31">
        <v>4</v>
      </c>
      <c r="C88" s="1" t="s">
        <v>3443</v>
      </c>
      <c r="D88" s="31">
        <v>1800</v>
      </c>
      <c r="E88" s="31">
        <v>20</v>
      </c>
      <c r="F88" s="31">
        <v>24.998999999999999</v>
      </c>
      <c r="G88" s="107">
        <v>0.93600000000000005</v>
      </c>
      <c r="H88" s="1" t="s">
        <v>3444</v>
      </c>
    </row>
    <row r="89" spans="1:8" ht="14.25" customHeight="1" x14ac:dyDescent="0.25">
      <c r="A89" s="33" t="s">
        <v>3569</v>
      </c>
      <c r="B89" s="31">
        <v>4</v>
      </c>
      <c r="C89" s="1" t="s">
        <v>3443</v>
      </c>
      <c r="D89" s="31">
        <v>1800</v>
      </c>
      <c r="E89" s="31">
        <v>25</v>
      </c>
      <c r="F89" s="31">
        <v>29.998999999999999</v>
      </c>
      <c r="G89" s="107">
        <v>0.94099999999999995</v>
      </c>
      <c r="H89" s="1" t="s">
        <v>3444</v>
      </c>
    </row>
    <row r="90" spans="1:8" ht="14.25" customHeight="1" x14ac:dyDescent="0.25">
      <c r="A90" s="33" t="s">
        <v>3569</v>
      </c>
      <c r="B90" s="31">
        <v>4</v>
      </c>
      <c r="C90" s="1" t="s">
        <v>3443</v>
      </c>
      <c r="D90" s="31">
        <v>1800</v>
      </c>
      <c r="E90" s="31">
        <v>30</v>
      </c>
      <c r="F90" s="31">
        <v>39.999000000000002</v>
      </c>
      <c r="G90" s="107">
        <v>0.94099999999999995</v>
      </c>
      <c r="H90" s="1" t="s">
        <v>3444</v>
      </c>
    </row>
    <row r="91" spans="1:8" ht="14.25" customHeight="1" x14ac:dyDescent="0.25">
      <c r="A91" s="33" t="s">
        <v>3569</v>
      </c>
      <c r="B91" s="31">
        <v>4</v>
      </c>
      <c r="C91" s="1" t="s">
        <v>3443</v>
      </c>
      <c r="D91" s="31">
        <v>1800</v>
      </c>
      <c r="E91" s="31">
        <v>40</v>
      </c>
      <c r="F91" s="31">
        <v>49.999000000000002</v>
      </c>
      <c r="G91" s="107">
        <v>0.94499999999999995</v>
      </c>
      <c r="H91" s="1" t="s">
        <v>3444</v>
      </c>
    </row>
    <row r="92" spans="1:8" ht="14.25" customHeight="1" x14ac:dyDescent="0.25">
      <c r="A92" s="33" t="s">
        <v>3569</v>
      </c>
      <c r="B92" s="31">
        <v>4</v>
      </c>
      <c r="C92" s="1" t="s">
        <v>3443</v>
      </c>
      <c r="D92" s="31">
        <v>1800</v>
      </c>
      <c r="E92" s="31">
        <v>50</v>
      </c>
      <c r="F92" s="31">
        <v>59.999000000000002</v>
      </c>
      <c r="G92" s="107">
        <v>0.95</v>
      </c>
      <c r="H92" s="1" t="s">
        <v>3444</v>
      </c>
    </row>
    <row r="93" spans="1:8" ht="14.25" customHeight="1" x14ac:dyDescent="0.25">
      <c r="A93" s="33" t="s">
        <v>3569</v>
      </c>
      <c r="B93" s="31">
        <v>4</v>
      </c>
      <c r="C93" s="1" t="s">
        <v>3443</v>
      </c>
      <c r="D93" s="31">
        <v>1800</v>
      </c>
      <c r="E93" s="31">
        <v>60</v>
      </c>
      <c r="F93" s="31">
        <v>74.998999999999995</v>
      </c>
      <c r="G93" s="107">
        <v>0.95</v>
      </c>
      <c r="H93" s="1" t="s">
        <v>3444</v>
      </c>
    </row>
    <row r="94" spans="1:8" ht="14.25" customHeight="1" x14ac:dyDescent="0.25">
      <c r="A94" s="33" t="s">
        <v>3569</v>
      </c>
      <c r="B94" s="31">
        <v>4</v>
      </c>
      <c r="C94" s="1" t="s">
        <v>3443</v>
      </c>
      <c r="D94" s="31">
        <v>1800</v>
      </c>
      <c r="E94" s="31">
        <v>75</v>
      </c>
      <c r="F94" s="31">
        <v>99.998999999999995</v>
      </c>
      <c r="G94" s="107">
        <v>0.95399999999999996</v>
      </c>
      <c r="H94" s="1" t="s">
        <v>3444</v>
      </c>
    </row>
    <row r="95" spans="1:8" ht="14.25" customHeight="1" x14ac:dyDescent="0.25">
      <c r="A95" s="33" t="s">
        <v>3569</v>
      </c>
      <c r="B95" s="31">
        <v>4</v>
      </c>
      <c r="C95" s="1" t="s">
        <v>3443</v>
      </c>
      <c r="D95" s="31">
        <v>1800</v>
      </c>
      <c r="E95" s="31">
        <v>100</v>
      </c>
      <c r="F95" s="31">
        <v>124.999</v>
      </c>
      <c r="G95" s="107">
        <v>0.95399999999999996</v>
      </c>
      <c r="H95" s="1" t="s">
        <v>3444</v>
      </c>
    </row>
    <row r="96" spans="1:8" ht="14.25" customHeight="1" x14ac:dyDescent="0.25">
      <c r="A96" s="33" t="s">
        <v>3569</v>
      </c>
      <c r="B96" s="31">
        <v>4</v>
      </c>
      <c r="C96" s="1" t="s">
        <v>3443</v>
      </c>
      <c r="D96" s="31">
        <v>1800</v>
      </c>
      <c r="E96" s="31">
        <v>125</v>
      </c>
      <c r="F96" s="31">
        <v>149.999</v>
      </c>
      <c r="G96" s="107">
        <v>0.95799999999999996</v>
      </c>
      <c r="H96" s="1" t="s">
        <v>3444</v>
      </c>
    </row>
    <row r="97" spans="1:8" ht="14.25" customHeight="1" x14ac:dyDescent="0.25">
      <c r="A97" s="33" t="s">
        <v>3569</v>
      </c>
      <c r="B97" s="31">
        <v>4</v>
      </c>
      <c r="C97" s="1" t="s">
        <v>3443</v>
      </c>
      <c r="D97" s="31">
        <v>1800</v>
      </c>
      <c r="E97" s="31">
        <v>150</v>
      </c>
      <c r="F97" s="31">
        <v>199.999</v>
      </c>
      <c r="G97" s="107">
        <v>0.95799999999999996</v>
      </c>
      <c r="H97" s="1" t="s">
        <v>3444</v>
      </c>
    </row>
    <row r="98" spans="1:8" ht="14.25" customHeight="1" x14ac:dyDescent="0.25">
      <c r="A98" s="33" t="s">
        <v>3569</v>
      </c>
      <c r="B98" s="31">
        <v>4</v>
      </c>
      <c r="C98" s="1" t="s">
        <v>3443</v>
      </c>
      <c r="D98" s="31">
        <v>1800</v>
      </c>
      <c r="E98" s="31">
        <v>200</v>
      </c>
      <c r="F98" s="31">
        <v>249.999</v>
      </c>
      <c r="G98" s="107">
        <v>0.95799999999999996</v>
      </c>
      <c r="H98" s="1" t="s">
        <v>3444</v>
      </c>
    </row>
    <row r="99" spans="1:8" ht="14.25" customHeight="1" x14ac:dyDescent="0.25">
      <c r="A99" s="33" t="s">
        <v>3569</v>
      </c>
      <c r="B99" s="31">
        <v>4</v>
      </c>
      <c r="C99" s="1" t="s">
        <v>3443</v>
      </c>
      <c r="D99" s="31">
        <v>1800</v>
      </c>
      <c r="E99" s="31">
        <v>250</v>
      </c>
      <c r="F99" s="31">
        <v>299.99900000000002</v>
      </c>
      <c r="G99" s="107">
        <v>0.95799999999999996</v>
      </c>
      <c r="H99" s="1" t="s">
        <v>3444</v>
      </c>
    </row>
    <row r="100" spans="1:8" ht="14.25" customHeight="1" x14ac:dyDescent="0.25">
      <c r="A100" s="33" t="s">
        <v>3569</v>
      </c>
      <c r="B100" s="31">
        <v>4</v>
      </c>
      <c r="C100" s="1" t="s">
        <v>3443</v>
      </c>
      <c r="D100" s="31">
        <v>1800</v>
      </c>
      <c r="E100" s="31">
        <v>300</v>
      </c>
      <c r="F100" s="31">
        <v>349.99900000000002</v>
      </c>
      <c r="G100" s="107">
        <v>0.95799999999999996</v>
      </c>
      <c r="H100" s="1" t="s">
        <v>3444</v>
      </c>
    </row>
    <row r="101" spans="1:8" ht="14.25" customHeight="1" x14ac:dyDescent="0.25">
      <c r="A101" s="33" t="s">
        <v>3569</v>
      </c>
      <c r="B101" s="31">
        <v>4</v>
      </c>
      <c r="C101" s="1" t="s">
        <v>3443</v>
      </c>
      <c r="D101" s="31">
        <v>1800</v>
      </c>
      <c r="E101" s="31">
        <v>350</v>
      </c>
      <c r="F101" s="31">
        <v>399.99900000000002</v>
      </c>
      <c r="G101" s="107">
        <v>0.95799999999999996</v>
      </c>
      <c r="H101" s="1" t="s">
        <v>3444</v>
      </c>
    </row>
    <row r="102" spans="1:8" ht="14.25" customHeight="1" x14ac:dyDescent="0.25">
      <c r="A102" s="33" t="s">
        <v>3569</v>
      </c>
      <c r="B102" s="31">
        <v>4</v>
      </c>
      <c r="C102" s="1" t="s">
        <v>3443</v>
      </c>
      <c r="D102" s="31">
        <v>1800</v>
      </c>
      <c r="E102" s="31">
        <v>400</v>
      </c>
      <c r="F102" s="31">
        <v>449.99900000000002</v>
      </c>
      <c r="G102" s="107">
        <v>0.96199999999999997</v>
      </c>
      <c r="H102" s="1" t="s">
        <v>3444</v>
      </c>
    </row>
    <row r="103" spans="1:8" ht="14.25" customHeight="1" x14ac:dyDescent="0.25">
      <c r="A103" s="33" t="s">
        <v>3569</v>
      </c>
      <c r="B103" s="31">
        <v>4</v>
      </c>
      <c r="C103" s="1" t="s">
        <v>3443</v>
      </c>
      <c r="D103" s="31">
        <v>1800</v>
      </c>
      <c r="E103" s="31">
        <v>450</v>
      </c>
      <c r="F103" s="31">
        <v>500</v>
      </c>
      <c r="G103" s="107">
        <v>0.96199999999999997</v>
      </c>
      <c r="H103" s="1" t="s">
        <v>3444</v>
      </c>
    </row>
    <row r="104" spans="1:8" ht="14.25" customHeight="1" x14ac:dyDescent="0.25">
      <c r="A104" s="33" t="s">
        <v>3569</v>
      </c>
      <c r="B104" s="31">
        <v>6</v>
      </c>
      <c r="C104" s="1" t="s">
        <v>3442</v>
      </c>
      <c r="D104" s="31">
        <v>1200</v>
      </c>
      <c r="E104" s="31">
        <v>0</v>
      </c>
      <c r="F104" s="31">
        <v>1</v>
      </c>
      <c r="G104" s="107">
        <v>0.82499999999999996</v>
      </c>
      <c r="H104" s="1" t="s">
        <v>3444</v>
      </c>
    </row>
    <row r="105" spans="1:8" ht="14.25" customHeight="1" x14ac:dyDescent="0.25">
      <c r="A105" s="33" t="s">
        <v>3569</v>
      </c>
      <c r="B105" s="31">
        <v>6</v>
      </c>
      <c r="C105" s="1" t="s">
        <v>3442</v>
      </c>
      <c r="D105" s="31">
        <v>1200</v>
      </c>
      <c r="E105" s="31">
        <v>1</v>
      </c>
      <c r="F105" s="31">
        <v>1.4990000000000001</v>
      </c>
      <c r="G105" s="107">
        <v>0.875</v>
      </c>
      <c r="H105" s="1" t="s">
        <v>3444</v>
      </c>
    </row>
    <row r="106" spans="1:8" ht="14.25" customHeight="1" x14ac:dyDescent="0.25">
      <c r="A106" s="33" t="s">
        <v>3569</v>
      </c>
      <c r="B106" s="31">
        <v>6</v>
      </c>
      <c r="C106" s="1" t="s">
        <v>3442</v>
      </c>
      <c r="D106" s="31">
        <v>1200</v>
      </c>
      <c r="E106" s="31">
        <v>1.5</v>
      </c>
      <c r="F106" s="31">
        <v>1.9990000000000001</v>
      </c>
      <c r="G106" s="107">
        <v>0.88500000000000001</v>
      </c>
      <c r="H106" s="1" t="s">
        <v>3444</v>
      </c>
    </row>
    <row r="107" spans="1:8" ht="14.25" customHeight="1" x14ac:dyDescent="0.25">
      <c r="A107" s="33" t="s">
        <v>3569</v>
      </c>
      <c r="B107" s="31">
        <v>6</v>
      </c>
      <c r="C107" s="1" t="s">
        <v>3442</v>
      </c>
      <c r="D107" s="31">
        <v>1200</v>
      </c>
      <c r="E107" s="31">
        <v>2</v>
      </c>
      <c r="F107" s="31">
        <v>2.9990000000000001</v>
      </c>
      <c r="G107" s="107">
        <v>0.89500000000000002</v>
      </c>
      <c r="H107" s="1" t="s">
        <v>3444</v>
      </c>
    </row>
    <row r="108" spans="1:8" ht="14.25" customHeight="1" x14ac:dyDescent="0.25">
      <c r="A108" s="33" t="s">
        <v>3569</v>
      </c>
      <c r="B108" s="31">
        <v>6</v>
      </c>
      <c r="C108" s="1" t="s">
        <v>3442</v>
      </c>
      <c r="D108" s="31">
        <v>1200</v>
      </c>
      <c r="E108" s="31">
        <v>3</v>
      </c>
      <c r="F108" s="31">
        <v>4.9989999999999997</v>
      </c>
      <c r="G108" s="107">
        <v>0.89500000000000002</v>
      </c>
      <c r="H108" s="1" t="s">
        <v>3444</v>
      </c>
    </row>
    <row r="109" spans="1:8" ht="14.25" customHeight="1" x14ac:dyDescent="0.25">
      <c r="A109" s="33" t="s">
        <v>3569</v>
      </c>
      <c r="B109" s="31">
        <v>6</v>
      </c>
      <c r="C109" s="1" t="s">
        <v>3442</v>
      </c>
      <c r="D109" s="31">
        <v>1200</v>
      </c>
      <c r="E109" s="31">
        <v>5</v>
      </c>
      <c r="F109" s="31">
        <v>7.4989999999999997</v>
      </c>
      <c r="G109" s="107">
        <v>0.91</v>
      </c>
      <c r="H109" s="1" t="s">
        <v>3444</v>
      </c>
    </row>
    <row r="110" spans="1:8" ht="14.25" customHeight="1" x14ac:dyDescent="0.25">
      <c r="A110" s="33" t="s">
        <v>3569</v>
      </c>
      <c r="B110" s="31">
        <v>6</v>
      </c>
      <c r="C110" s="1" t="s">
        <v>3442</v>
      </c>
      <c r="D110" s="31">
        <v>1200</v>
      </c>
      <c r="E110" s="31">
        <v>7.5</v>
      </c>
      <c r="F110" s="31">
        <v>9.9990000000000006</v>
      </c>
      <c r="G110" s="107">
        <v>0.91</v>
      </c>
      <c r="H110" s="1" t="s">
        <v>3444</v>
      </c>
    </row>
    <row r="111" spans="1:8" ht="14.25" customHeight="1" x14ac:dyDescent="0.25">
      <c r="A111" s="33" t="s">
        <v>3569</v>
      </c>
      <c r="B111" s="31">
        <v>6</v>
      </c>
      <c r="C111" s="1" t="s">
        <v>3442</v>
      </c>
      <c r="D111" s="31">
        <v>1200</v>
      </c>
      <c r="E111" s="31">
        <v>10</v>
      </c>
      <c r="F111" s="31">
        <v>14.999000000000001</v>
      </c>
      <c r="G111" s="107">
        <v>0.91700000000000004</v>
      </c>
      <c r="H111" s="1" t="s">
        <v>3444</v>
      </c>
    </row>
    <row r="112" spans="1:8" ht="14.25" customHeight="1" x14ac:dyDescent="0.25">
      <c r="A112" s="33" t="s">
        <v>3569</v>
      </c>
      <c r="B112" s="31">
        <v>6</v>
      </c>
      <c r="C112" s="1" t="s">
        <v>3442</v>
      </c>
      <c r="D112" s="31">
        <v>1200</v>
      </c>
      <c r="E112" s="31">
        <v>15</v>
      </c>
      <c r="F112" s="31">
        <v>19.998999999999999</v>
      </c>
      <c r="G112" s="107">
        <v>0.91700000000000004</v>
      </c>
      <c r="H112" s="1" t="s">
        <v>3444</v>
      </c>
    </row>
    <row r="113" spans="1:8" ht="14.25" customHeight="1" x14ac:dyDescent="0.25">
      <c r="A113" s="33" t="s">
        <v>3569</v>
      </c>
      <c r="B113" s="31">
        <v>6</v>
      </c>
      <c r="C113" s="1" t="s">
        <v>3442</v>
      </c>
      <c r="D113" s="31">
        <v>1200</v>
      </c>
      <c r="E113" s="31">
        <v>20</v>
      </c>
      <c r="F113" s="31">
        <v>24.998999999999999</v>
      </c>
      <c r="G113" s="107">
        <v>0.93</v>
      </c>
      <c r="H113" s="1" t="s">
        <v>3444</v>
      </c>
    </row>
    <row r="114" spans="1:8" ht="14.25" customHeight="1" x14ac:dyDescent="0.25">
      <c r="A114" s="33" t="s">
        <v>3569</v>
      </c>
      <c r="B114" s="31">
        <v>6</v>
      </c>
      <c r="C114" s="1" t="s">
        <v>3442</v>
      </c>
      <c r="D114" s="31">
        <v>1200</v>
      </c>
      <c r="E114" s="31">
        <v>25</v>
      </c>
      <c r="F114" s="31">
        <v>29.998999999999999</v>
      </c>
      <c r="G114" s="107">
        <v>0.93</v>
      </c>
      <c r="H114" s="1" t="s">
        <v>3444</v>
      </c>
    </row>
    <row r="115" spans="1:8" ht="14.25" customHeight="1" x14ac:dyDescent="0.25">
      <c r="A115" s="33" t="s">
        <v>3569</v>
      </c>
      <c r="B115" s="31">
        <v>6</v>
      </c>
      <c r="C115" s="1" t="s">
        <v>3442</v>
      </c>
      <c r="D115" s="31">
        <v>1200</v>
      </c>
      <c r="E115" s="31">
        <v>30</v>
      </c>
      <c r="F115" s="31">
        <v>39.999000000000002</v>
      </c>
      <c r="G115" s="107">
        <v>0.94099999999999995</v>
      </c>
      <c r="H115" s="1" t="s">
        <v>3444</v>
      </c>
    </row>
    <row r="116" spans="1:8" ht="14.25" customHeight="1" x14ac:dyDescent="0.25">
      <c r="A116" s="33" t="s">
        <v>3569</v>
      </c>
      <c r="B116" s="31">
        <v>6</v>
      </c>
      <c r="C116" s="1" t="s">
        <v>3442</v>
      </c>
      <c r="D116" s="31">
        <v>1200</v>
      </c>
      <c r="E116" s="31">
        <v>40</v>
      </c>
      <c r="F116" s="31">
        <v>49.999000000000002</v>
      </c>
      <c r="G116" s="107">
        <v>0.94099999999999995</v>
      </c>
      <c r="H116" s="1" t="s">
        <v>3444</v>
      </c>
    </row>
    <row r="117" spans="1:8" ht="14.25" customHeight="1" x14ac:dyDescent="0.25">
      <c r="A117" s="33" t="s">
        <v>3569</v>
      </c>
      <c r="B117" s="31">
        <v>6</v>
      </c>
      <c r="C117" s="1" t="s">
        <v>3442</v>
      </c>
      <c r="D117" s="31">
        <v>1200</v>
      </c>
      <c r="E117" s="31">
        <v>50</v>
      </c>
      <c r="F117" s="31">
        <v>59.999000000000002</v>
      </c>
      <c r="G117" s="107">
        <v>0.94499999999999995</v>
      </c>
      <c r="H117" s="1" t="s">
        <v>3444</v>
      </c>
    </row>
    <row r="118" spans="1:8" ht="14.25" customHeight="1" x14ac:dyDescent="0.25">
      <c r="A118" s="33" t="s">
        <v>3569</v>
      </c>
      <c r="B118" s="31">
        <v>6</v>
      </c>
      <c r="C118" s="1" t="s">
        <v>3442</v>
      </c>
      <c r="D118" s="31">
        <v>1200</v>
      </c>
      <c r="E118" s="31">
        <v>60</v>
      </c>
      <c r="F118" s="31">
        <v>74.998999999999995</v>
      </c>
      <c r="G118" s="107">
        <v>0.94499999999999995</v>
      </c>
      <c r="H118" s="1" t="s">
        <v>3444</v>
      </c>
    </row>
    <row r="119" spans="1:8" ht="14.25" customHeight="1" x14ac:dyDescent="0.25">
      <c r="A119" s="33" t="s">
        <v>3569</v>
      </c>
      <c r="B119" s="31">
        <v>6</v>
      </c>
      <c r="C119" s="1" t="s">
        <v>3442</v>
      </c>
      <c r="D119" s="31">
        <v>1200</v>
      </c>
      <c r="E119" s="31">
        <v>75</v>
      </c>
      <c r="F119" s="31">
        <v>99.998999999999995</v>
      </c>
      <c r="G119" s="107">
        <v>0.95</v>
      </c>
      <c r="H119" s="1" t="s">
        <v>3444</v>
      </c>
    </row>
    <row r="120" spans="1:8" ht="14.25" customHeight="1" x14ac:dyDescent="0.25">
      <c r="A120" s="33" t="s">
        <v>3569</v>
      </c>
      <c r="B120" s="31">
        <v>6</v>
      </c>
      <c r="C120" s="1" t="s">
        <v>3442</v>
      </c>
      <c r="D120" s="31">
        <v>1200</v>
      </c>
      <c r="E120" s="31">
        <v>100</v>
      </c>
      <c r="F120" s="31">
        <v>124.999</v>
      </c>
      <c r="G120" s="107">
        <v>0.95</v>
      </c>
      <c r="H120" s="1" t="s">
        <v>3444</v>
      </c>
    </row>
    <row r="121" spans="1:8" ht="14.25" customHeight="1" x14ac:dyDescent="0.25">
      <c r="A121" s="33" t="s">
        <v>3569</v>
      </c>
      <c r="B121" s="31">
        <v>6</v>
      </c>
      <c r="C121" s="1" t="s">
        <v>3442</v>
      </c>
      <c r="D121" s="31">
        <v>1200</v>
      </c>
      <c r="E121" s="31">
        <v>125</v>
      </c>
      <c r="F121" s="31">
        <v>149.999</v>
      </c>
      <c r="G121" s="107">
        <v>0.95799999999999996</v>
      </c>
      <c r="H121" s="1" t="s">
        <v>3444</v>
      </c>
    </row>
    <row r="122" spans="1:8" ht="14.25" customHeight="1" x14ac:dyDescent="0.25">
      <c r="A122" s="33" t="s">
        <v>3569</v>
      </c>
      <c r="B122" s="31">
        <v>6</v>
      </c>
      <c r="C122" s="1" t="s">
        <v>3442</v>
      </c>
      <c r="D122" s="31">
        <v>1200</v>
      </c>
      <c r="E122" s="31">
        <v>150</v>
      </c>
      <c r="F122" s="31">
        <v>199.999</v>
      </c>
      <c r="G122" s="107">
        <v>0.95799999999999996</v>
      </c>
      <c r="H122" s="1" t="s">
        <v>3444</v>
      </c>
    </row>
    <row r="123" spans="1:8" ht="14.25" customHeight="1" x14ac:dyDescent="0.25">
      <c r="A123" s="33" t="s">
        <v>3569</v>
      </c>
      <c r="B123" s="31">
        <v>6</v>
      </c>
      <c r="C123" s="1" t="s">
        <v>3442</v>
      </c>
      <c r="D123" s="31">
        <v>1200</v>
      </c>
      <c r="E123" s="31">
        <v>200</v>
      </c>
      <c r="F123" s="31">
        <v>249.999</v>
      </c>
      <c r="G123" s="107">
        <v>0.95799999999999996</v>
      </c>
      <c r="H123" s="1" t="s">
        <v>3444</v>
      </c>
    </row>
    <row r="124" spans="1:8" ht="14.25" customHeight="1" x14ac:dyDescent="0.25">
      <c r="A124" s="33" t="s">
        <v>3569</v>
      </c>
      <c r="B124" s="31">
        <v>6</v>
      </c>
      <c r="C124" s="1" t="s">
        <v>3442</v>
      </c>
      <c r="D124" s="31">
        <v>1200</v>
      </c>
      <c r="E124" s="31">
        <v>250</v>
      </c>
      <c r="F124" s="31">
        <v>299.99900000000002</v>
      </c>
      <c r="G124" s="107">
        <v>0.95799999999999996</v>
      </c>
      <c r="H124" s="1" t="s">
        <v>3444</v>
      </c>
    </row>
    <row r="125" spans="1:8" ht="14.25" customHeight="1" x14ac:dyDescent="0.25">
      <c r="A125" s="33" t="s">
        <v>3569</v>
      </c>
      <c r="B125" s="31">
        <v>6</v>
      </c>
      <c r="C125" s="1" t="s">
        <v>3442</v>
      </c>
      <c r="D125" s="31">
        <v>1200</v>
      </c>
      <c r="E125" s="31">
        <v>300</v>
      </c>
      <c r="F125" s="31">
        <v>349.99900000000002</v>
      </c>
      <c r="G125" s="107">
        <v>0.95799999999999996</v>
      </c>
      <c r="H125" s="1" t="s">
        <v>3444</v>
      </c>
    </row>
    <row r="126" spans="1:8" ht="14.25" customHeight="1" x14ac:dyDescent="0.25">
      <c r="A126" s="33" t="s">
        <v>3569</v>
      </c>
      <c r="B126" s="31">
        <v>6</v>
      </c>
      <c r="C126" s="1" t="s">
        <v>3442</v>
      </c>
      <c r="D126" s="31">
        <v>1200</v>
      </c>
      <c r="E126" s="31">
        <v>350</v>
      </c>
      <c r="F126" s="31">
        <v>399.99900000000002</v>
      </c>
      <c r="G126" s="107">
        <v>0.95799999999999996</v>
      </c>
      <c r="H126" s="1" t="s">
        <v>3444</v>
      </c>
    </row>
    <row r="127" spans="1:8" ht="14.25" customHeight="1" x14ac:dyDescent="0.25">
      <c r="A127" s="33" t="s">
        <v>3569</v>
      </c>
      <c r="B127" s="31">
        <v>6</v>
      </c>
      <c r="C127" s="1" t="s">
        <v>3442</v>
      </c>
      <c r="D127" s="31">
        <v>1200</v>
      </c>
      <c r="E127" s="31">
        <v>400</v>
      </c>
      <c r="F127" s="31">
        <v>449.99900000000002</v>
      </c>
      <c r="G127" s="107">
        <v>0.95799999999999996</v>
      </c>
      <c r="H127" s="1" t="s">
        <v>3444</v>
      </c>
    </row>
    <row r="128" spans="1:8" ht="14.25" customHeight="1" x14ac:dyDescent="0.25">
      <c r="A128" s="33" t="s">
        <v>3569</v>
      </c>
      <c r="B128" s="31">
        <v>6</v>
      </c>
      <c r="C128" s="1" t="s">
        <v>3442</v>
      </c>
      <c r="D128" s="31">
        <v>1200</v>
      </c>
      <c r="E128" s="31">
        <v>450</v>
      </c>
      <c r="F128" s="31">
        <v>500</v>
      </c>
      <c r="G128" s="107">
        <v>0.95799999999999996</v>
      </c>
      <c r="H128" s="1" t="s">
        <v>3444</v>
      </c>
    </row>
    <row r="129" spans="1:8" ht="14.25" customHeight="1" x14ac:dyDescent="0.25">
      <c r="A129" s="33" t="s">
        <v>3569</v>
      </c>
      <c r="B129" s="31">
        <v>6</v>
      </c>
      <c r="C129" s="1" t="s">
        <v>3443</v>
      </c>
      <c r="D129" s="31">
        <v>1200</v>
      </c>
      <c r="E129" s="31">
        <v>0</v>
      </c>
      <c r="F129" s="31">
        <v>1</v>
      </c>
      <c r="G129" s="107">
        <v>0.82499999999999996</v>
      </c>
      <c r="H129" s="1" t="s">
        <v>3444</v>
      </c>
    </row>
    <row r="130" spans="1:8" ht="14.25" customHeight="1" x14ac:dyDescent="0.25">
      <c r="A130" s="33" t="s">
        <v>3569</v>
      </c>
      <c r="B130" s="31">
        <v>6</v>
      </c>
      <c r="C130" s="1" t="s">
        <v>3443</v>
      </c>
      <c r="D130" s="31">
        <v>1200</v>
      </c>
      <c r="E130" s="31">
        <v>1</v>
      </c>
      <c r="F130" s="31">
        <v>1.4990000000000001</v>
      </c>
      <c r="G130" s="107">
        <v>0.86499999999999999</v>
      </c>
      <c r="H130" s="1" t="s">
        <v>3444</v>
      </c>
    </row>
    <row r="131" spans="1:8" ht="14.25" customHeight="1" x14ac:dyDescent="0.25">
      <c r="A131" s="33" t="s">
        <v>3569</v>
      </c>
      <c r="B131" s="31">
        <v>6</v>
      </c>
      <c r="C131" s="1" t="s">
        <v>3443</v>
      </c>
      <c r="D131" s="31">
        <v>1200</v>
      </c>
      <c r="E131" s="31">
        <v>1.5</v>
      </c>
      <c r="F131" s="31">
        <v>1.9990000000000001</v>
      </c>
      <c r="G131" s="107">
        <v>0.875</v>
      </c>
      <c r="H131" s="1" t="s">
        <v>3444</v>
      </c>
    </row>
    <row r="132" spans="1:8" ht="14.25" customHeight="1" x14ac:dyDescent="0.25">
      <c r="A132" s="33" t="s">
        <v>3569</v>
      </c>
      <c r="B132" s="31">
        <v>6</v>
      </c>
      <c r="C132" s="1" t="s">
        <v>3443</v>
      </c>
      <c r="D132" s="31">
        <v>1200</v>
      </c>
      <c r="E132" s="31">
        <v>2</v>
      </c>
      <c r="F132" s="31">
        <v>2.9990000000000001</v>
      </c>
      <c r="G132" s="107">
        <v>0.88500000000000001</v>
      </c>
      <c r="H132" s="1" t="s">
        <v>3444</v>
      </c>
    </row>
    <row r="133" spans="1:8" ht="14.25" customHeight="1" x14ac:dyDescent="0.25">
      <c r="A133" s="33" t="s">
        <v>3569</v>
      </c>
      <c r="B133" s="31">
        <v>6</v>
      </c>
      <c r="C133" s="1" t="s">
        <v>3443</v>
      </c>
      <c r="D133" s="31">
        <v>1200</v>
      </c>
      <c r="E133" s="31">
        <v>3</v>
      </c>
      <c r="F133" s="31">
        <v>4.9989999999999997</v>
      </c>
      <c r="G133" s="107">
        <v>0.89500000000000002</v>
      </c>
      <c r="H133" s="1" t="s">
        <v>3444</v>
      </c>
    </row>
    <row r="134" spans="1:8" ht="14.25" customHeight="1" x14ac:dyDescent="0.25">
      <c r="A134" s="33" t="s">
        <v>3569</v>
      </c>
      <c r="B134" s="31">
        <v>6</v>
      </c>
      <c r="C134" s="1" t="s">
        <v>3443</v>
      </c>
      <c r="D134" s="31">
        <v>1200</v>
      </c>
      <c r="E134" s="31">
        <v>5</v>
      </c>
      <c r="F134" s="31">
        <v>7.4989999999999997</v>
      </c>
      <c r="G134" s="107">
        <v>0.90200000000000002</v>
      </c>
      <c r="H134" s="1" t="s">
        <v>3444</v>
      </c>
    </row>
    <row r="135" spans="1:8" ht="14.25" customHeight="1" x14ac:dyDescent="0.25">
      <c r="A135" s="33" t="s">
        <v>3569</v>
      </c>
      <c r="B135" s="31">
        <v>6</v>
      </c>
      <c r="C135" s="1" t="s">
        <v>3443</v>
      </c>
      <c r="D135" s="31">
        <v>1200</v>
      </c>
      <c r="E135" s="31">
        <v>7.5</v>
      </c>
      <c r="F135" s="31">
        <v>9.9990000000000006</v>
      </c>
      <c r="G135" s="107">
        <v>0.91700000000000004</v>
      </c>
      <c r="H135" s="1" t="s">
        <v>3444</v>
      </c>
    </row>
    <row r="136" spans="1:8" ht="14.25" customHeight="1" x14ac:dyDescent="0.25">
      <c r="A136" s="33" t="s">
        <v>3569</v>
      </c>
      <c r="B136" s="31">
        <v>6</v>
      </c>
      <c r="C136" s="1" t="s">
        <v>3443</v>
      </c>
      <c r="D136" s="31">
        <v>1200</v>
      </c>
      <c r="E136" s="31">
        <v>10</v>
      </c>
      <c r="F136" s="31">
        <v>14.999000000000001</v>
      </c>
      <c r="G136" s="107">
        <v>0.91700000000000004</v>
      </c>
      <c r="H136" s="1" t="s">
        <v>3444</v>
      </c>
    </row>
    <row r="137" spans="1:8" ht="14.25" customHeight="1" x14ac:dyDescent="0.25">
      <c r="A137" s="33" t="s">
        <v>3569</v>
      </c>
      <c r="B137" s="31">
        <v>6</v>
      </c>
      <c r="C137" s="1" t="s">
        <v>3443</v>
      </c>
      <c r="D137" s="31">
        <v>1200</v>
      </c>
      <c r="E137" s="31">
        <v>15</v>
      </c>
      <c r="F137" s="31">
        <v>19.998999999999999</v>
      </c>
      <c r="G137" s="107">
        <v>0.92400000000000004</v>
      </c>
      <c r="H137" s="1" t="s">
        <v>3444</v>
      </c>
    </row>
    <row r="138" spans="1:8" ht="14.25" customHeight="1" x14ac:dyDescent="0.25">
      <c r="A138" s="33" t="s">
        <v>3569</v>
      </c>
      <c r="B138" s="31">
        <v>6</v>
      </c>
      <c r="C138" s="1" t="s">
        <v>3443</v>
      </c>
      <c r="D138" s="31">
        <v>1200</v>
      </c>
      <c r="E138" s="31">
        <v>20</v>
      </c>
      <c r="F138" s="31">
        <v>24.998999999999999</v>
      </c>
      <c r="G138" s="107">
        <v>0.93</v>
      </c>
      <c r="H138" s="1" t="s">
        <v>3444</v>
      </c>
    </row>
    <row r="139" spans="1:8" ht="14.25" customHeight="1" x14ac:dyDescent="0.25">
      <c r="A139" s="33" t="s">
        <v>3569</v>
      </c>
      <c r="B139" s="31">
        <v>6</v>
      </c>
      <c r="C139" s="1" t="s">
        <v>3443</v>
      </c>
      <c r="D139" s="31">
        <v>1200</v>
      </c>
      <c r="E139" s="31">
        <v>25</v>
      </c>
      <c r="F139" s="31">
        <v>29.998999999999999</v>
      </c>
      <c r="G139" s="107">
        <v>0.93600000000000005</v>
      </c>
      <c r="H139" s="1" t="s">
        <v>3444</v>
      </c>
    </row>
    <row r="140" spans="1:8" ht="14.25" customHeight="1" x14ac:dyDescent="0.25">
      <c r="A140" s="33" t="s">
        <v>3569</v>
      </c>
      <c r="B140" s="31">
        <v>6</v>
      </c>
      <c r="C140" s="1" t="s">
        <v>3443</v>
      </c>
      <c r="D140" s="31">
        <v>1200</v>
      </c>
      <c r="E140" s="31">
        <v>30</v>
      </c>
      <c r="F140" s="31">
        <v>39.999000000000002</v>
      </c>
      <c r="G140" s="107">
        <v>0.94099999999999995</v>
      </c>
      <c r="H140" s="1" t="s">
        <v>3444</v>
      </c>
    </row>
    <row r="141" spans="1:8" ht="14.25" customHeight="1" x14ac:dyDescent="0.25">
      <c r="A141" s="33" t="s">
        <v>3569</v>
      </c>
      <c r="B141" s="31">
        <v>6</v>
      </c>
      <c r="C141" s="1" t="s">
        <v>3443</v>
      </c>
      <c r="D141" s="31">
        <v>1200</v>
      </c>
      <c r="E141" s="31">
        <v>40</v>
      </c>
      <c r="F141" s="31">
        <v>49.999000000000002</v>
      </c>
      <c r="G141" s="107">
        <v>0.94099999999999995</v>
      </c>
      <c r="H141" s="1" t="s">
        <v>3444</v>
      </c>
    </row>
    <row r="142" spans="1:8" ht="14.25" customHeight="1" x14ac:dyDescent="0.25">
      <c r="A142" s="33" t="s">
        <v>3569</v>
      </c>
      <c r="B142" s="31">
        <v>6</v>
      </c>
      <c r="C142" s="1" t="s">
        <v>3443</v>
      </c>
      <c r="D142" s="31">
        <v>1200</v>
      </c>
      <c r="E142" s="31">
        <v>50</v>
      </c>
      <c r="F142" s="31">
        <v>59.999000000000002</v>
      </c>
      <c r="G142" s="107">
        <v>0.94499999999999995</v>
      </c>
      <c r="H142" s="1" t="s">
        <v>3444</v>
      </c>
    </row>
    <row r="143" spans="1:8" ht="14.25" customHeight="1" x14ac:dyDescent="0.25">
      <c r="A143" s="33" t="s">
        <v>3569</v>
      </c>
      <c r="B143" s="31">
        <v>6</v>
      </c>
      <c r="C143" s="1" t="s">
        <v>3443</v>
      </c>
      <c r="D143" s="31">
        <v>1200</v>
      </c>
      <c r="E143" s="31">
        <v>60</v>
      </c>
      <c r="F143" s="31">
        <v>74.998999999999995</v>
      </c>
      <c r="G143" s="107">
        <v>0.94499999999999995</v>
      </c>
      <c r="H143" s="1" t="s">
        <v>3444</v>
      </c>
    </row>
    <row r="144" spans="1:8" ht="14.25" customHeight="1" x14ac:dyDescent="0.25">
      <c r="A144" s="33" t="s">
        <v>3569</v>
      </c>
      <c r="B144" s="31">
        <v>6</v>
      </c>
      <c r="C144" s="1" t="s">
        <v>3443</v>
      </c>
      <c r="D144" s="31">
        <v>1200</v>
      </c>
      <c r="E144" s="31">
        <v>75</v>
      </c>
      <c r="F144" s="31">
        <v>99.998999999999995</v>
      </c>
      <c r="G144" s="107">
        <v>0.95</v>
      </c>
      <c r="H144" s="1" t="s">
        <v>3444</v>
      </c>
    </row>
    <row r="145" spans="1:8" ht="14.25" customHeight="1" x14ac:dyDescent="0.25">
      <c r="A145" s="33" t="s">
        <v>3569</v>
      </c>
      <c r="B145" s="31">
        <v>6</v>
      </c>
      <c r="C145" s="1" t="s">
        <v>3443</v>
      </c>
      <c r="D145" s="31">
        <v>1200</v>
      </c>
      <c r="E145" s="31">
        <v>100</v>
      </c>
      <c r="F145" s="31">
        <v>124.999</v>
      </c>
      <c r="G145" s="107">
        <v>0.95</v>
      </c>
      <c r="H145" s="1" t="s">
        <v>3444</v>
      </c>
    </row>
    <row r="146" spans="1:8" ht="14.25" customHeight="1" x14ac:dyDescent="0.25">
      <c r="A146" s="33" t="s">
        <v>3569</v>
      </c>
      <c r="B146" s="31">
        <v>6</v>
      </c>
      <c r="C146" s="1" t="s">
        <v>3443</v>
      </c>
      <c r="D146" s="31">
        <v>1200</v>
      </c>
      <c r="E146" s="31">
        <v>125</v>
      </c>
      <c r="F146" s="31">
        <v>149.999</v>
      </c>
      <c r="G146" s="107">
        <v>0.95399999999999996</v>
      </c>
      <c r="H146" s="1" t="s">
        <v>3444</v>
      </c>
    </row>
    <row r="147" spans="1:8" ht="14.25" customHeight="1" x14ac:dyDescent="0.25">
      <c r="A147" s="33" t="s">
        <v>3569</v>
      </c>
      <c r="B147" s="31">
        <v>6</v>
      </c>
      <c r="C147" s="1" t="s">
        <v>3443</v>
      </c>
      <c r="D147" s="31">
        <v>1200</v>
      </c>
      <c r="E147" s="31">
        <v>150</v>
      </c>
      <c r="F147" s="31">
        <v>199.999</v>
      </c>
      <c r="G147" s="107">
        <v>0.95399999999999996</v>
      </c>
      <c r="H147" s="1" t="s">
        <v>3444</v>
      </c>
    </row>
    <row r="148" spans="1:8" ht="14.25" customHeight="1" x14ac:dyDescent="0.25">
      <c r="A148" s="33" t="s">
        <v>3569</v>
      </c>
      <c r="B148" s="31">
        <v>6</v>
      </c>
      <c r="C148" s="1" t="s">
        <v>3443</v>
      </c>
      <c r="D148" s="31">
        <v>1200</v>
      </c>
      <c r="E148" s="31">
        <v>200</v>
      </c>
      <c r="F148" s="31">
        <v>249.999</v>
      </c>
      <c r="G148" s="107">
        <v>0.95399999999999996</v>
      </c>
      <c r="H148" s="1" t="s">
        <v>3444</v>
      </c>
    </row>
    <row r="149" spans="1:8" ht="14.25" customHeight="1" x14ac:dyDescent="0.25">
      <c r="A149" s="33" t="s">
        <v>3569</v>
      </c>
      <c r="B149" s="31">
        <v>6</v>
      </c>
      <c r="C149" s="1" t="s">
        <v>3443</v>
      </c>
      <c r="D149" s="31">
        <v>1200</v>
      </c>
      <c r="E149" s="31">
        <v>250</v>
      </c>
      <c r="F149" s="31">
        <v>299.99900000000002</v>
      </c>
      <c r="G149" s="107">
        <v>0.95399999999999996</v>
      </c>
      <c r="H149" s="1" t="s">
        <v>3444</v>
      </c>
    </row>
    <row r="150" spans="1:8" ht="14.25" customHeight="1" x14ac:dyDescent="0.25">
      <c r="A150" s="33" t="s">
        <v>3569</v>
      </c>
      <c r="B150" s="31">
        <v>6</v>
      </c>
      <c r="C150" s="1" t="s">
        <v>3443</v>
      </c>
      <c r="D150" s="31">
        <v>1200</v>
      </c>
      <c r="E150" s="31">
        <v>300</v>
      </c>
      <c r="F150" s="31">
        <v>349.99900000000002</v>
      </c>
      <c r="G150" s="107">
        <v>0.95399999999999996</v>
      </c>
      <c r="H150" s="1" t="s">
        <v>3444</v>
      </c>
    </row>
    <row r="151" spans="1:8" ht="14.25" customHeight="1" x14ac:dyDescent="0.25">
      <c r="A151" s="33" t="s">
        <v>3569</v>
      </c>
      <c r="B151" s="31">
        <v>6</v>
      </c>
      <c r="C151" s="1" t="s">
        <v>3443</v>
      </c>
      <c r="D151" s="31">
        <v>1200</v>
      </c>
      <c r="E151" s="31">
        <v>350</v>
      </c>
      <c r="F151" s="31">
        <v>399.99900000000002</v>
      </c>
      <c r="G151" s="107">
        <v>0.95799999999999996</v>
      </c>
      <c r="H151" s="1" t="s">
        <v>3444</v>
      </c>
    </row>
    <row r="152" spans="1:8" ht="14.25" customHeight="1" x14ac:dyDescent="0.25">
      <c r="A152" s="33" t="s">
        <v>3569</v>
      </c>
      <c r="B152" s="31">
        <v>6</v>
      </c>
      <c r="C152" s="1" t="s">
        <v>3443</v>
      </c>
      <c r="D152" s="31">
        <v>1200</v>
      </c>
      <c r="E152" s="31">
        <v>400</v>
      </c>
      <c r="F152" s="31">
        <v>449.99900000000002</v>
      </c>
      <c r="G152" s="107">
        <v>0.96199999999999997</v>
      </c>
      <c r="H152" s="1" t="s">
        <v>3444</v>
      </c>
    </row>
    <row r="153" spans="1:8" ht="14.25" customHeight="1" x14ac:dyDescent="0.25">
      <c r="A153" s="33" t="s">
        <v>3569</v>
      </c>
      <c r="B153" s="31">
        <v>6</v>
      </c>
      <c r="C153" s="1" t="s">
        <v>3443</v>
      </c>
      <c r="D153" s="31">
        <v>1200</v>
      </c>
      <c r="E153" s="31">
        <v>450</v>
      </c>
      <c r="F153" s="31">
        <v>500</v>
      </c>
      <c r="G153" s="107">
        <v>0.96199999999999997</v>
      </c>
      <c r="H153" s="1" t="s">
        <v>3444</v>
      </c>
    </row>
    <row r="154" spans="1:8" ht="14.25" customHeight="1" x14ac:dyDescent="0.25">
      <c r="A154" s="33" t="s">
        <v>3569</v>
      </c>
      <c r="B154" s="31">
        <v>8</v>
      </c>
      <c r="C154" s="1" t="s">
        <v>3442</v>
      </c>
      <c r="D154" s="31">
        <v>900</v>
      </c>
      <c r="E154" s="31">
        <v>0</v>
      </c>
      <c r="F154" s="31">
        <v>1</v>
      </c>
      <c r="G154" s="107">
        <v>0.755</v>
      </c>
      <c r="H154" s="1" t="s">
        <v>3444</v>
      </c>
    </row>
    <row r="155" spans="1:8" ht="14.25" customHeight="1" x14ac:dyDescent="0.25">
      <c r="A155" s="33" t="s">
        <v>3569</v>
      </c>
      <c r="B155" s="31">
        <v>8</v>
      </c>
      <c r="C155" s="1" t="s">
        <v>3442</v>
      </c>
      <c r="D155" s="31">
        <v>900</v>
      </c>
      <c r="E155" s="31">
        <v>1</v>
      </c>
      <c r="F155" s="31">
        <v>1.4990000000000001</v>
      </c>
      <c r="G155" s="107">
        <v>0.82499999999999996</v>
      </c>
      <c r="H155" s="1" t="s">
        <v>3444</v>
      </c>
    </row>
    <row r="156" spans="1:8" ht="14.25" customHeight="1" x14ac:dyDescent="0.25">
      <c r="A156" s="33" t="s">
        <v>3569</v>
      </c>
      <c r="B156" s="31">
        <v>8</v>
      </c>
      <c r="C156" s="1" t="s">
        <v>3442</v>
      </c>
      <c r="D156" s="31">
        <v>900</v>
      </c>
      <c r="E156" s="31">
        <v>1.5</v>
      </c>
      <c r="F156" s="31">
        <v>1.9990000000000001</v>
      </c>
      <c r="G156" s="107">
        <v>0.84</v>
      </c>
      <c r="H156" s="1" t="s">
        <v>3444</v>
      </c>
    </row>
    <row r="157" spans="1:8" ht="14.25" customHeight="1" x14ac:dyDescent="0.25">
      <c r="A157" s="33" t="s">
        <v>3569</v>
      </c>
      <c r="B157" s="31">
        <v>8</v>
      </c>
      <c r="C157" s="1" t="s">
        <v>3442</v>
      </c>
      <c r="D157" s="31">
        <v>900</v>
      </c>
      <c r="E157" s="31">
        <v>2</v>
      </c>
      <c r="F157" s="31">
        <v>2.9990000000000001</v>
      </c>
      <c r="G157" s="107">
        <v>0.85499999999999998</v>
      </c>
      <c r="H157" s="1" t="s">
        <v>3444</v>
      </c>
    </row>
    <row r="158" spans="1:8" ht="14.25" customHeight="1" x14ac:dyDescent="0.25">
      <c r="A158" s="33" t="s">
        <v>3569</v>
      </c>
      <c r="B158" s="31">
        <v>8</v>
      </c>
      <c r="C158" s="1" t="s">
        <v>3442</v>
      </c>
      <c r="D158" s="31">
        <v>900</v>
      </c>
      <c r="E158" s="31">
        <v>3</v>
      </c>
      <c r="F158" s="31">
        <v>4.9989999999999997</v>
      </c>
      <c r="G158" s="107">
        <v>0.875</v>
      </c>
      <c r="H158" s="1" t="s">
        <v>3444</v>
      </c>
    </row>
    <row r="159" spans="1:8" ht="14.25" customHeight="1" x14ac:dyDescent="0.25">
      <c r="A159" s="33" t="s">
        <v>3569</v>
      </c>
      <c r="B159" s="31">
        <v>8</v>
      </c>
      <c r="C159" s="1" t="s">
        <v>3442</v>
      </c>
      <c r="D159" s="31">
        <v>900</v>
      </c>
      <c r="E159" s="31">
        <v>5</v>
      </c>
      <c r="F159" s="31">
        <v>7.4989999999999997</v>
      </c>
      <c r="G159" s="107">
        <v>0.88500000000000001</v>
      </c>
      <c r="H159" s="1" t="s">
        <v>3444</v>
      </c>
    </row>
    <row r="160" spans="1:8" ht="14.25" customHeight="1" x14ac:dyDescent="0.25">
      <c r="A160" s="33" t="s">
        <v>3569</v>
      </c>
      <c r="B160" s="31">
        <v>8</v>
      </c>
      <c r="C160" s="1" t="s">
        <v>3442</v>
      </c>
      <c r="D160" s="31">
        <v>900</v>
      </c>
      <c r="E160" s="31">
        <v>7.5</v>
      </c>
      <c r="F160" s="31">
        <v>9.9990000000000006</v>
      </c>
      <c r="G160" s="107">
        <v>0.89500000000000002</v>
      </c>
      <c r="H160" s="1" t="s">
        <v>3444</v>
      </c>
    </row>
    <row r="161" spans="1:8" ht="14.25" customHeight="1" x14ac:dyDescent="0.25">
      <c r="A161" s="33" t="s">
        <v>3569</v>
      </c>
      <c r="B161" s="31">
        <v>8</v>
      </c>
      <c r="C161" s="1" t="s">
        <v>3442</v>
      </c>
      <c r="D161" s="31">
        <v>900</v>
      </c>
      <c r="E161" s="31">
        <v>10</v>
      </c>
      <c r="F161" s="31">
        <v>14.999000000000001</v>
      </c>
      <c r="G161" s="107">
        <v>0.90200000000000002</v>
      </c>
      <c r="H161" s="1" t="s">
        <v>3444</v>
      </c>
    </row>
    <row r="162" spans="1:8" ht="14.25" customHeight="1" x14ac:dyDescent="0.25">
      <c r="A162" s="33" t="s">
        <v>3569</v>
      </c>
      <c r="B162" s="31">
        <v>8</v>
      </c>
      <c r="C162" s="1" t="s">
        <v>3442</v>
      </c>
      <c r="D162" s="31">
        <v>900</v>
      </c>
      <c r="E162" s="31">
        <v>15</v>
      </c>
      <c r="F162" s="31">
        <v>19.998999999999999</v>
      </c>
      <c r="G162" s="107">
        <v>0.90200000000000002</v>
      </c>
      <c r="H162" s="1" t="s">
        <v>3444</v>
      </c>
    </row>
    <row r="163" spans="1:8" ht="14.25" customHeight="1" x14ac:dyDescent="0.25">
      <c r="A163" s="33" t="s">
        <v>3569</v>
      </c>
      <c r="B163" s="31">
        <v>8</v>
      </c>
      <c r="C163" s="1" t="s">
        <v>3442</v>
      </c>
      <c r="D163" s="31">
        <v>900</v>
      </c>
      <c r="E163" s="31">
        <v>20</v>
      </c>
      <c r="F163" s="31">
        <v>24.998999999999999</v>
      </c>
      <c r="G163" s="107">
        <v>0.91</v>
      </c>
      <c r="H163" s="1" t="s">
        <v>3444</v>
      </c>
    </row>
    <row r="164" spans="1:8" ht="14.25" customHeight="1" x14ac:dyDescent="0.25">
      <c r="A164" s="33" t="s">
        <v>3569</v>
      </c>
      <c r="B164" s="31">
        <v>8</v>
      </c>
      <c r="C164" s="1" t="s">
        <v>3442</v>
      </c>
      <c r="D164" s="31">
        <v>900</v>
      </c>
      <c r="E164" s="31">
        <v>25</v>
      </c>
      <c r="F164" s="31">
        <v>29.998999999999999</v>
      </c>
      <c r="G164" s="107">
        <v>0.91</v>
      </c>
      <c r="H164" s="1" t="s">
        <v>3444</v>
      </c>
    </row>
    <row r="165" spans="1:8" ht="14.25" customHeight="1" x14ac:dyDescent="0.25">
      <c r="A165" s="33" t="s">
        <v>3569</v>
      </c>
      <c r="B165" s="31">
        <v>8</v>
      </c>
      <c r="C165" s="1" t="s">
        <v>3442</v>
      </c>
      <c r="D165" s="31">
        <v>900</v>
      </c>
      <c r="E165" s="31">
        <v>30</v>
      </c>
      <c r="F165" s="31">
        <v>39.999000000000002</v>
      </c>
      <c r="G165" s="107">
        <v>0.91700000000000004</v>
      </c>
      <c r="H165" s="1" t="s">
        <v>3444</v>
      </c>
    </row>
    <row r="166" spans="1:8" ht="14.25" customHeight="1" x14ac:dyDescent="0.25">
      <c r="A166" s="33" t="s">
        <v>3569</v>
      </c>
      <c r="B166" s="31">
        <v>8</v>
      </c>
      <c r="C166" s="1" t="s">
        <v>3442</v>
      </c>
      <c r="D166" s="31">
        <v>900</v>
      </c>
      <c r="E166" s="31">
        <v>40</v>
      </c>
      <c r="F166" s="31">
        <v>49.999000000000002</v>
      </c>
      <c r="G166" s="107">
        <v>0.92400000000000004</v>
      </c>
      <c r="H166" s="1" t="s">
        <v>3444</v>
      </c>
    </row>
    <row r="167" spans="1:8" ht="14.25" customHeight="1" x14ac:dyDescent="0.25">
      <c r="A167" s="33" t="s">
        <v>3569</v>
      </c>
      <c r="B167" s="31">
        <v>8</v>
      </c>
      <c r="C167" s="1" t="s">
        <v>3442</v>
      </c>
      <c r="D167" s="31">
        <v>900</v>
      </c>
      <c r="E167" s="31">
        <v>50</v>
      </c>
      <c r="F167" s="31">
        <v>59.999000000000002</v>
      </c>
      <c r="G167" s="107">
        <v>0.93</v>
      </c>
      <c r="H167" s="1" t="s">
        <v>3444</v>
      </c>
    </row>
    <row r="168" spans="1:8" ht="14.25" customHeight="1" x14ac:dyDescent="0.25">
      <c r="A168" s="33" t="s">
        <v>3569</v>
      </c>
      <c r="B168" s="31">
        <v>8</v>
      </c>
      <c r="C168" s="1" t="s">
        <v>3442</v>
      </c>
      <c r="D168" s="31">
        <v>900</v>
      </c>
      <c r="E168" s="31">
        <v>60</v>
      </c>
      <c r="F168" s="31">
        <v>74.998999999999995</v>
      </c>
      <c r="G168" s="107">
        <v>0.93</v>
      </c>
      <c r="H168" s="1" t="s">
        <v>3444</v>
      </c>
    </row>
    <row r="169" spans="1:8" ht="14.25" customHeight="1" x14ac:dyDescent="0.25">
      <c r="A169" s="33" t="s">
        <v>3569</v>
      </c>
      <c r="B169" s="31">
        <v>8</v>
      </c>
      <c r="C169" s="1" t="s">
        <v>3442</v>
      </c>
      <c r="D169" s="31">
        <v>900</v>
      </c>
      <c r="E169" s="31">
        <v>75</v>
      </c>
      <c r="F169" s="31">
        <v>99.998999999999995</v>
      </c>
      <c r="G169" s="107">
        <v>0.93600000000000005</v>
      </c>
      <c r="H169" s="1" t="s">
        <v>3444</v>
      </c>
    </row>
    <row r="170" spans="1:8" ht="14.25" customHeight="1" x14ac:dyDescent="0.25">
      <c r="A170" s="33" t="s">
        <v>3569</v>
      </c>
      <c r="B170" s="31">
        <v>8</v>
      </c>
      <c r="C170" s="1" t="s">
        <v>3442</v>
      </c>
      <c r="D170" s="31">
        <v>900</v>
      </c>
      <c r="E170" s="31">
        <v>100</v>
      </c>
      <c r="F170" s="31">
        <v>124.999</v>
      </c>
      <c r="G170" s="107">
        <v>0.94499999999999995</v>
      </c>
      <c r="H170" s="1" t="s">
        <v>3444</v>
      </c>
    </row>
    <row r="171" spans="1:8" ht="14.25" customHeight="1" x14ac:dyDescent="0.25">
      <c r="A171" s="33" t="s">
        <v>3569</v>
      </c>
      <c r="B171" s="31">
        <v>8</v>
      </c>
      <c r="C171" s="1" t="s">
        <v>3442</v>
      </c>
      <c r="D171" s="31">
        <v>900</v>
      </c>
      <c r="E171" s="31">
        <v>125</v>
      </c>
      <c r="F171" s="31">
        <v>149.999</v>
      </c>
      <c r="G171" s="107">
        <v>0.94499999999999995</v>
      </c>
      <c r="H171" s="1" t="s">
        <v>3444</v>
      </c>
    </row>
    <row r="172" spans="1:8" ht="14.25" customHeight="1" x14ac:dyDescent="0.25">
      <c r="A172" s="33" t="s">
        <v>3569</v>
      </c>
      <c r="B172" s="31">
        <v>8</v>
      </c>
      <c r="C172" s="1" t="s">
        <v>3442</v>
      </c>
      <c r="D172" s="31">
        <v>900</v>
      </c>
      <c r="E172" s="31">
        <v>150</v>
      </c>
      <c r="F172" s="31">
        <v>199.999</v>
      </c>
      <c r="G172" s="107">
        <v>0.95</v>
      </c>
      <c r="H172" s="1" t="s">
        <v>3444</v>
      </c>
    </row>
    <row r="173" spans="1:8" ht="14.25" customHeight="1" x14ac:dyDescent="0.25">
      <c r="A173" s="33" t="s">
        <v>3569</v>
      </c>
      <c r="B173" s="31">
        <v>8</v>
      </c>
      <c r="C173" s="1" t="s">
        <v>3442</v>
      </c>
      <c r="D173" s="31">
        <v>900</v>
      </c>
      <c r="E173" s="31">
        <v>200</v>
      </c>
      <c r="F173" s="31">
        <v>249.999</v>
      </c>
      <c r="G173" s="107">
        <v>0.95399999999999996</v>
      </c>
      <c r="H173" s="1" t="s">
        <v>3444</v>
      </c>
    </row>
    <row r="174" spans="1:8" ht="14.25" customHeight="1" x14ac:dyDescent="0.25">
      <c r="A174" s="33" t="s">
        <v>3569</v>
      </c>
      <c r="B174" s="31">
        <v>8</v>
      </c>
      <c r="C174" s="1" t="s">
        <v>3442</v>
      </c>
      <c r="D174" s="31">
        <v>900</v>
      </c>
      <c r="E174" s="31">
        <v>250</v>
      </c>
      <c r="F174" s="31">
        <v>299.99900000000002</v>
      </c>
      <c r="G174" s="107">
        <v>0.95399999999999996</v>
      </c>
      <c r="H174" s="1" t="s">
        <v>3444</v>
      </c>
    </row>
    <row r="175" spans="1:8" ht="14.25" customHeight="1" x14ac:dyDescent="0.25">
      <c r="A175" s="33" t="s">
        <v>3569</v>
      </c>
      <c r="B175" s="31">
        <v>8</v>
      </c>
      <c r="C175" s="1" t="s">
        <v>3442</v>
      </c>
      <c r="D175" s="31">
        <v>900</v>
      </c>
      <c r="E175" s="31">
        <v>300</v>
      </c>
      <c r="F175" s="31">
        <v>349.99900000000002</v>
      </c>
      <c r="G175" s="107">
        <v>0.95399999999999996</v>
      </c>
      <c r="H175" s="1" t="s">
        <v>3444</v>
      </c>
    </row>
    <row r="176" spans="1:8" ht="14.25" customHeight="1" x14ac:dyDescent="0.25">
      <c r="A176" s="33" t="s">
        <v>3569</v>
      </c>
      <c r="B176" s="31">
        <v>8</v>
      </c>
      <c r="C176" s="1" t="s">
        <v>3442</v>
      </c>
      <c r="D176" s="31">
        <v>900</v>
      </c>
      <c r="E176" s="31">
        <v>350</v>
      </c>
      <c r="F176" s="31">
        <v>399.99900000000002</v>
      </c>
      <c r="G176" s="107">
        <v>0.95399999999999996</v>
      </c>
      <c r="H176" s="1" t="s">
        <v>3444</v>
      </c>
    </row>
    <row r="177" spans="1:8" ht="14.25" customHeight="1" x14ac:dyDescent="0.25">
      <c r="A177" s="33" t="s">
        <v>3569</v>
      </c>
      <c r="B177" s="31">
        <v>8</v>
      </c>
      <c r="C177" s="1" t="s">
        <v>3442</v>
      </c>
      <c r="D177" s="31">
        <v>900</v>
      </c>
      <c r="E177" s="31">
        <v>400</v>
      </c>
      <c r="F177" s="31">
        <v>449.99900000000002</v>
      </c>
      <c r="G177" s="107">
        <v>0.95399999999999996</v>
      </c>
      <c r="H177" s="1" t="s">
        <v>3444</v>
      </c>
    </row>
    <row r="178" spans="1:8" ht="14.25" customHeight="1" x14ac:dyDescent="0.25">
      <c r="A178" s="33" t="s">
        <v>3569</v>
      </c>
      <c r="B178" s="31">
        <v>8</v>
      </c>
      <c r="C178" s="1" t="s">
        <v>3442</v>
      </c>
      <c r="D178" s="31">
        <v>900</v>
      </c>
      <c r="E178" s="31">
        <v>450</v>
      </c>
      <c r="F178" s="31">
        <v>500</v>
      </c>
      <c r="G178" s="107">
        <v>0.95399999999999996</v>
      </c>
      <c r="H178" s="1" t="s">
        <v>3444</v>
      </c>
    </row>
    <row r="179" spans="1:8" ht="14.25" customHeight="1" x14ac:dyDescent="0.25">
      <c r="A179" s="33" t="s">
        <v>3569</v>
      </c>
      <c r="B179" s="31">
        <v>8</v>
      </c>
      <c r="C179" s="1" t="s">
        <v>3443</v>
      </c>
      <c r="D179" s="31">
        <v>900</v>
      </c>
      <c r="E179" s="31">
        <v>0</v>
      </c>
      <c r="F179" s="31">
        <v>1</v>
      </c>
      <c r="G179" s="107">
        <v>0.74</v>
      </c>
      <c r="H179" s="1" t="s">
        <v>3444</v>
      </c>
    </row>
    <row r="180" spans="1:8" ht="14.25" customHeight="1" x14ac:dyDescent="0.25">
      <c r="A180" s="33" t="s">
        <v>3569</v>
      </c>
      <c r="B180" s="31">
        <v>8</v>
      </c>
      <c r="C180" s="1" t="s">
        <v>3443</v>
      </c>
      <c r="D180" s="31">
        <v>900</v>
      </c>
      <c r="E180" s="31">
        <v>1</v>
      </c>
      <c r="F180" s="31">
        <v>1.4990000000000001</v>
      </c>
      <c r="G180" s="107">
        <v>0.82499999999999996</v>
      </c>
      <c r="H180" s="1" t="s">
        <v>3444</v>
      </c>
    </row>
    <row r="181" spans="1:8" ht="14.25" customHeight="1" x14ac:dyDescent="0.25">
      <c r="A181" s="33" t="s">
        <v>3569</v>
      </c>
      <c r="B181" s="31">
        <v>8</v>
      </c>
      <c r="C181" s="1" t="s">
        <v>3443</v>
      </c>
      <c r="D181" s="31">
        <v>900</v>
      </c>
      <c r="E181" s="31">
        <v>1.5</v>
      </c>
      <c r="F181" s="31">
        <v>1.9990000000000001</v>
      </c>
      <c r="G181" s="107">
        <v>0.84</v>
      </c>
      <c r="H181" s="1" t="s">
        <v>3444</v>
      </c>
    </row>
    <row r="182" spans="1:8" ht="14.25" customHeight="1" x14ac:dyDescent="0.25">
      <c r="A182" s="33" t="s">
        <v>3569</v>
      </c>
      <c r="B182" s="31">
        <v>8</v>
      </c>
      <c r="C182" s="1" t="s">
        <v>3443</v>
      </c>
      <c r="D182" s="31">
        <v>900</v>
      </c>
      <c r="E182" s="31">
        <v>2</v>
      </c>
      <c r="F182" s="31">
        <v>2.9990000000000001</v>
      </c>
      <c r="G182" s="107">
        <v>0.84</v>
      </c>
      <c r="H182" s="1" t="s">
        <v>3444</v>
      </c>
    </row>
    <row r="183" spans="1:8" ht="14.25" customHeight="1" x14ac:dyDescent="0.25">
      <c r="A183" s="33" t="s">
        <v>3569</v>
      </c>
      <c r="B183" s="31">
        <v>8</v>
      </c>
      <c r="C183" s="1" t="s">
        <v>3443</v>
      </c>
      <c r="D183" s="31">
        <v>900</v>
      </c>
      <c r="E183" s="31">
        <v>3</v>
      </c>
      <c r="F183" s="31">
        <v>4.9989999999999997</v>
      </c>
      <c r="G183" s="107">
        <v>0.85499999999999998</v>
      </c>
      <c r="H183" s="1" t="s">
        <v>3444</v>
      </c>
    </row>
    <row r="184" spans="1:8" ht="14.25" customHeight="1" x14ac:dyDescent="0.25">
      <c r="A184" s="33" t="s">
        <v>3569</v>
      </c>
      <c r="B184" s="31">
        <v>8</v>
      </c>
      <c r="C184" s="1" t="s">
        <v>3443</v>
      </c>
      <c r="D184" s="31">
        <v>900</v>
      </c>
      <c r="E184" s="31">
        <v>5</v>
      </c>
      <c r="F184" s="31">
        <v>7.4989999999999997</v>
      </c>
      <c r="G184" s="107">
        <v>0.875</v>
      </c>
      <c r="H184" s="1" t="s">
        <v>3444</v>
      </c>
    </row>
    <row r="185" spans="1:8" ht="14.25" customHeight="1" x14ac:dyDescent="0.25">
      <c r="A185" s="33" t="s">
        <v>3569</v>
      </c>
      <c r="B185" s="31">
        <v>8</v>
      </c>
      <c r="C185" s="1" t="s">
        <v>3443</v>
      </c>
      <c r="D185" s="31">
        <v>900</v>
      </c>
      <c r="E185" s="31">
        <v>7.5</v>
      </c>
      <c r="F185" s="31">
        <v>9.9990000000000006</v>
      </c>
      <c r="G185" s="107">
        <v>0.88500000000000001</v>
      </c>
      <c r="H185" s="1" t="s">
        <v>3444</v>
      </c>
    </row>
    <row r="186" spans="1:8" ht="14.25" customHeight="1" x14ac:dyDescent="0.25">
      <c r="A186" s="33" t="s">
        <v>3569</v>
      </c>
      <c r="B186" s="31">
        <v>8</v>
      </c>
      <c r="C186" s="1" t="s">
        <v>3443</v>
      </c>
      <c r="D186" s="31">
        <v>900</v>
      </c>
      <c r="E186" s="31">
        <v>10</v>
      </c>
      <c r="F186" s="31">
        <v>14.999000000000001</v>
      </c>
      <c r="G186" s="107">
        <v>0.89500000000000002</v>
      </c>
      <c r="H186" s="1" t="s">
        <v>3444</v>
      </c>
    </row>
    <row r="187" spans="1:8" ht="14.25" customHeight="1" x14ac:dyDescent="0.25">
      <c r="A187" s="33" t="s">
        <v>3569</v>
      </c>
      <c r="B187" s="31">
        <v>8</v>
      </c>
      <c r="C187" s="1" t="s">
        <v>3443</v>
      </c>
      <c r="D187" s="31">
        <v>900</v>
      </c>
      <c r="E187" s="31">
        <v>15</v>
      </c>
      <c r="F187" s="31">
        <v>19.998999999999999</v>
      </c>
      <c r="G187" s="107">
        <v>0.90200000000000002</v>
      </c>
      <c r="H187" s="1" t="s">
        <v>3444</v>
      </c>
    </row>
    <row r="188" spans="1:8" ht="14.25" customHeight="1" x14ac:dyDescent="0.25">
      <c r="A188" s="33" t="s">
        <v>3569</v>
      </c>
      <c r="B188" s="31">
        <v>8</v>
      </c>
      <c r="C188" s="1" t="s">
        <v>3443</v>
      </c>
      <c r="D188" s="31">
        <v>900</v>
      </c>
      <c r="E188" s="31">
        <v>20</v>
      </c>
      <c r="F188" s="31">
        <v>24.998999999999999</v>
      </c>
      <c r="G188" s="107">
        <v>0.91</v>
      </c>
      <c r="H188" s="1" t="s">
        <v>3444</v>
      </c>
    </row>
    <row r="189" spans="1:8" ht="14.25" customHeight="1" x14ac:dyDescent="0.25">
      <c r="A189" s="33" t="s">
        <v>3569</v>
      </c>
      <c r="B189" s="31">
        <v>8</v>
      </c>
      <c r="C189" s="1" t="s">
        <v>3443</v>
      </c>
      <c r="D189" s="31">
        <v>900</v>
      </c>
      <c r="E189" s="31">
        <v>25</v>
      </c>
      <c r="F189" s="31">
        <v>29.998999999999999</v>
      </c>
      <c r="G189" s="107">
        <v>0.91</v>
      </c>
      <c r="H189" s="1" t="s">
        <v>3444</v>
      </c>
    </row>
    <row r="190" spans="1:8" ht="14.25" customHeight="1" x14ac:dyDescent="0.25">
      <c r="A190" s="33" t="s">
        <v>3569</v>
      </c>
      <c r="B190" s="31">
        <v>8</v>
      </c>
      <c r="C190" s="1" t="s">
        <v>3443</v>
      </c>
      <c r="D190" s="31">
        <v>900</v>
      </c>
      <c r="E190" s="31">
        <v>30</v>
      </c>
      <c r="F190" s="31">
        <v>39.999000000000002</v>
      </c>
      <c r="G190" s="107">
        <v>0.91700000000000004</v>
      </c>
      <c r="H190" s="1" t="s">
        <v>3444</v>
      </c>
    </row>
    <row r="191" spans="1:8" ht="14.25" customHeight="1" x14ac:dyDescent="0.25">
      <c r="A191" s="33" t="s">
        <v>3569</v>
      </c>
      <c r="B191" s="31">
        <v>8</v>
      </c>
      <c r="C191" s="1" t="s">
        <v>3443</v>
      </c>
      <c r="D191" s="31">
        <v>900</v>
      </c>
      <c r="E191" s="31">
        <v>40</v>
      </c>
      <c r="F191" s="31">
        <v>49.999000000000002</v>
      </c>
      <c r="G191" s="107">
        <v>0.92400000000000004</v>
      </c>
      <c r="H191" s="1" t="s">
        <v>3444</v>
      </c>
    </row>
    <row r="192" spans="1:8" ht="14.25" customHeight="1" x14ac:dyDescent="0.25">
      <c r="A192" s="33" t="s">
        <v>3569</v>
      </c>
      <c r="B192" s="31">
        <v>8</v>
      </c>
      <c r="C192" s="1" t="s">
        <v>3443</v>
      </c>
      <c r="D192" s="31">
        <v>900</v>
      </c>
      <c r="E192" s="31">
        <v>50</v>
      </c>
      <c r="F192" s="31">
        <v>59.999000000000002</v>
      </c>
      <c r="G192" s="107">
        <v>0.93</v>
      </c>
      <c r="H192" s="1" t="s">
        <v>3444</v>
      </c>
    </row>
    <row r="193" spans="1:8" ht="14.25" customHeight="1" x14ac:dyDescent="0.25">
      <c r="A193" s="33" t="s">
        <v>3569</v>
      </c>
      <c r="B193" s="31">
        <v>8</v>
      </c>
      <c r="C193" s="1" t="s">
        <v>3443</v>
      </c>
      <c r="D193" s="31">
        <v>900</v>
      </c>
      <c r="E193" s="31">
        <v>60</v>
      </c>
      <c r="F193" s="31">
        <v>74.998999999999995</v>
      </c>
      <c r="G193" s="107">
        <v>0.93</v>
      </c>
      <c r="H193" s="1" t="s">
        <v>3444</v>
      </c>
    </row>
    <row r="194" spans="1:8" ht="14.25" customHeight="1" x14ac:dyDescent="0.25">
      <c r="A194" s="33" t="s">
        <v>3569</v>
      </c>
      <c r="B194" s="31">
        <v>8</v>
      </c>
      <c r="C194" s="1" t="s">
        <v>3443</v>
      </c>
      <c r="D194" s="31">
        <v>900</v>
      </c>
      <c r="E194" s="31">
        <v>75</v>
      </c>
      <c r="F194" s="31">
        <v>99.998999999999995</v>
      </c>
      <c r="G194" s="107">
        <v>0.93</v>
      </c>
      <c r="H194" s="1" t="s">
        <v>3444</v>
      </c>
    </row>
    <row r="195" spans="1:8" ht="14.25" customHeight="1" x14ac:dyDescent="0.25">
      <c r="A195" s="33" t="s">
        <v>3569</v>
      </c>
      <c r="B195" s="31">
        <v>8</v>
      </c>
      <c r="C195" s="1" t="s">
        <v>3443</v>
      </c>
      <c r="D195" s="31">
        <v>900</v>
      </c>
      <c r="E195" s="31">
        <v>100</v>
      </c>
      <c r="F195" s="31">
        <v>124.999</v>
      </c>
      <c r="G195" s="107">
        <v>0.93600000000000005</v>
      </c>
      <c r="H195" s="1" t="s">
        <v>3444</v>
      </c>
    </row>
    <row r="196" spans="1:8" ht="14.25" customHeight="1" x14ac:dyDescent="0.25">
      <c r="A196" s="33" t="s">
        <v>3569</v>
      </c>
      <c r="B196" s="31">
        <v>8</v>
      </c>
      <c r="C196" s="1" t="s">
        <v>3443</v>
      </c>
      <c r="D196" s="31">
        <v>900</v>
      </c>
      <c r="E196" s="31">
        <v>125</v>
      </c>
      <c r="F196" s="31">
        <v>149.999</v>
      </c>
      <c r="G196" s="107">
        <v>0.93600000000000005</v>
      </c>
      <c r="H196" s="1" t="s">
        <v>3444</v>
      </c>
    </row>
    <row r="197" spans="1:8" ht="14.25" customHeight="1" x14ac:dyDescent="0.25">
      <c r="A197" s="33" t="s">
        <v>3569</v>
      </c>
      <c r="B197" s="31">
        <v>8</v>
      </c>
      <c r="C197" s="1" t="s">
        <v>3443</v>
      </c>
      <c r="D197" s="31">
        <v>900</v>
      </c>
      <c r="E197" s="31">
        <v>150</v>
      </c>
      <c r="F197" s="31">
        <v>199.999</v>
      </c>
      <c r="G197" s="107">
        <v>0.94499999999999995</v>
      </c>
      <c r="H197" s="1" t="s">
        <v>3444</v>
      </c>
    </row>
    <row r="198" spans="1:8" ht="14.25" customHeight="1" x14ac:dyDescent="0.25">
      <c r="A198" s="33" t="s">
        <v>3569</v>
      </c>
      <c r="B198" s="31">
        <v>8</v>
      </c>
      <c r="C198" s="1" t="s">
        <v>3443</v>
      </c>
      <c r="D198" s="31">
        <v>900</v>
      </c>
      <c r="E198" s="31">
        <v>200</v>
      </c>
      <c r="F198" s="31">
        <v>249.999</v>
      </c>
      <c r="G198" s="107">
        <v>0.94499999999999995</v>
      </c>
      <c r="H198" s="1" t="s">
        <v>3444</v>
      </c>
    </row>
    <row r="199" spans="1:8" ht="14.25" customHeight="1" x14ac:dyDescent="0.25">
      <c r="A199" s="33" t="s">
        <v>3569</v>
      </c>
      <c r="B199" s="31">
        <v>8</v>
      </c>
      <c r="C199" s="1" t="s">
        <v>3443</v>
      </c>
      <c r="D199" s="31">
        <v>900</v>
      </c>
      <c r="E199" s="31">
        <v>250</v>
      </c>
      <c r="F199" s="31">
        <v>299.99900000000002</v>
      </c>
      <c r="G199" s="107">
        <v>0.95</v>
      </c>
      <c r="H199" s="1" t="s">
        <v>3444</v>
      </c>
    </row>
    <row r="200" spans="1:8" ht="14.25" customHeight="1" x14ac:dyDescent="0.25">
      <c r="A200" s="33" t="s">
        <v>3569</v>
      </c>
      <c r="B200" s="31">
        <v>8</v>
      </c>
      <c r="C200" s="1" t="s">
        <v>3443</v>
      </c>
      <c r="D200" s="31">
        <v>900</v>
      </c>
      <c r="E200" s="31">
        <v>300</v>
      </c>
      <c r="F200" s="31">
        <v>349.99900000000002</v>
      </c>
      <c r="G200" s="107">
        <v>0.95</v>
      </c>
      <c r="H200" s="1" t="s">
        <v>3444</v>
      </c>
    </row>
    <row r="201" spans="1:8" ht="14.25" customHeight="1" x14ac:dyDescent="0.25">
      <c r="A201" s="33" t="s">
        <v>3569</v>
      </c>
      <c r="B201" s="31">
        <v>8</v>
      </c>
      <c r="C201" s="1" t="s">
        <v>3443</v>
      </c>
      <c r="D201" s="31">
        <v>900</v>
      </c>
      <c r="E201" s="31">
        <v>350</v>
      </c>
      <c r="F201" s="31">
        <v>399.99900000000002</v>
      </c>
      <c r="G201" s="107">
        <v>0.95399999999999996</v>
      </c>
      <c r="H201" s="1" t="s">
        <v>3444</v>
      </c>
    </row>
    <row r="202" spans="1:8" ht="14.25" customHeight="1" x14ac:dyDescent="0.25">
      <c r="A202" s="33" t="s">
        <v>3569</v>
      </c>
      <c r="B202" s="31">
        <v>8</v>
      </c>
      <c r="C202" s="1" t="s">
        <v>3443</v>
      </c>
      <c r="D202" s="31">
        <v>900</v>
      </c>
      <c r="E202" s="31">
        <v>400</v>
      </c>
      <c r="F202" s="31">
        <v>449.99900000000002</v>
      </c>
      <c r="G202" s="107">
        <v>0.95799999999999996</v>
      </c>
      <c r="H202" s="1" t="s">
        <v>3444</v>
      </c>
    </row>
    <row r="203" spans="1:8" ht="14.25" customHeight="1" x14ac:dyDescent="0.25">
      <c r="A203" s="33" t="s">
        <v>3569</v>
      </c>
      <c r="B203" s="31">
        <v>8</v>
      </c>
      <c r="C203" s="1" t="s">
        <v>3443</v>
      </c>
      <c r="D203" s="31">
        <v>900</v>
      </c>
      <c r="E203" s="31">
        <v>450</v>
      </c>
      <c r="F203" s="31">
        <v>500</v>
      </c>
      <c r="G203" s="107">
        <v>0.95799999999999996</v>
      </c>
      <c r="H203" s="1" t="s">
        <v>3444</v>
      </c>
    </row>
  </sheetData>
  <autoFilter ref="A3:H203" xr:uid="{00000000-0009-0000-0000-00001E000000}"/>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O1000"/>
  <sheetViews>
    <sheetView workbookViewId="0">
      <selection activeCell="P26" sqref="P26"/>
    </sheetView>
  </sheetViews>
  <sheetFormatPr defaultColWidth="14.42578125" defaultRowHeight="15" customHeight="1" x14ac:dyDescent="0.25"/>
  <cols>
    <col min="1" max="1" width="38" customWidth="1"/>
    <col min="2" max="2" width="17.28515625" customWidth="1"/>
    <col min="3" max="3" width="22.28515625" customWidth="1"/>
    <col min="4" max="4" width="6.85546875" customWidth="1"/>
    <col min="5" max="5" width="7" customWidth="1"/>
    <col min="6" max="6" width="7.5703125" customWidth="1"/>
    <col min="7" max="7" width="7" customWidth="1"/>
    <col min="8" max="8" width="7.7109375" customWidth="1"/>
    <col min="9" max="10" width="6.85546875" customWidth="1"/>
    <col min="11" max="11" width="7.28515625" customWidth="1"/>
    <col min="12" max="12" width="7.140625" customWidth="1"/>
    <col min="13" max="13" width="7" customWidth="1"/>
    <col min="14" max="14" width="7.42578125" customWidth="1"/>
    <col min="15" max="15" width="7.140625" customWidth="1"/>
    <col min="16" max="26" width="17.28515625" customWidth="1"/>
  </cols>
  <sheetData>
    <row r="1" spans="1:15" ht="14.25" customHeight="1" x14ac:dyDescent="0.25">
      <c r="A1" s="1" t="s">
        <v>3445</v>
      </c>
      <c r="B1" s="1"/>
      <c r="C1" s="1"/>
      <c r="D1" s="1"/>
      <c r="E1" s="1"/>
      <c r="F1" s="1"/>
      <c r="G1" s="1"/>
      <c r="H1" s="1"/>
      <c r="I1" s="1"/>
      <c r="J1" s="1"/>
      <c r="K1" s="1"/>
      <c r="L1" s="1"/>
      <c r="M1" s="1"/>
      <c r="N1" s="1"/>
      <c r="O1" s="1"/>
    </row>
    <row r="2" spans="1:15" ht="14.25" customHeight="1" x14ac:dyDescent="0.25">
      <c r="A2" s="1"/>
      <c r="B2" s="1"/>
      <c r="C2" s="1"/>
      <c r="D2" s="1"/>
      <c r="E2" s="1"/>
      <c r="F2" s="1"/>
      <c r="G2" s="1"/>
      <c r="H2" s="1"/>
      <c r="I2" s="1"/>
      <c r="J2" s="1"/>
      <c r="K2" s="1"/>
      <c r="L2" s="1"/>
      <c r="M2" s="1"/>
      <c r="N2" s="1"/>
      <c r="O2" s="1"/>
    </row>
    <row r="3" spans="1:15" ht="14.25" customHeight="1" x14ac:dyDescent="0.25">
      <c r="A3" s="108" t="s">
        <v>12</v>
      </c>
      <c r="B3" s="108" t="s">
        <v>11</v>
      </c>
      <c r="C3" s="108" t="s">
        <v>374</v>
      </c>
      <c r="D3" s="108" t="s">
        <v>3446</v>
      </c>
      <c r="E3" s="108" t="s">
        <v>3447</v>
      </c>
      <c r="F3" s="108" t="s">
        <v>3448</v>
      </c>
      <c r="G3" s="108" t="s">
        <v>3449</v>
      </c>
      <c r="H3" s="108" t="s">
        <v>3450</v>
      </c>
      <c r="I3" s="108" t="s">
        <v>3451</v>
      </c>
      <c r="J3" s="108" t="s">
        <v>3452</v>
      </c>
      <c r="K3" s="108" t="s">
        <v>3453</v>
      </c>
      <c r="L3" s="108" t="s">
        <v>3454</v>
      </c>
      <c r="M3" s="108" t="s">
        <v>3455</v>
      </c>
      <c r="N3" s="108" t="s">
        <v>3456</v>
      </c>
      <c r="O3" s="108" t="s">
        <v>3457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O3" xr:uid="{00000000-0009-0000-0000-00001F000000}"/>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I1000"/>
  <sheetViews>
    <sheetView workbookViewId="0">
      <selection activeCell="L59" sqref="L59"/>
    </sheetView>
  </sheetViews>
  <sheetFormatPr defaultColWidth="14.42578125" defaultRowHeight="15" customHeight="1" x14ac:dyDescent="0.25"/>
  <cols>
    <col min="1" max="1" width="14" customWidth="1"/>
    <col min="2" max="2" width="15.28515625" customWidth="1"/>
    <col min="3" max="3" width="17.85546875" customWidth="1"/>
    <col min="4" max="4" width="16.5703125" customWidth="1"/>
    <col min="5" max="5" width="15.5703125" customWidth="1"/>
    <col min="6" max="6" width="33.28515625" customWidth="1"/>
    <col min="7" max="7" width="21.140625" customWidth="1"/>
    <col min="8" max="8" width="19.28515625" customWidth="1"/>
    <col min="9" max="9" width="14.42578125" customWidth="1"/>
    <col min="10" max="26" width="17.28515625" customWidth="1"/>
  </cols>
  <sheetData>
    <row r="1" spans="1:9" x14ac:dyDescent="0.25">
      <c r="A1" s="1" t="s">
        <v>3458</v>
      </c>
      <c r="B1" s="7"/>
      <c r="C1" s="1"/>
      <c r="D1" s="7"/>
      <c r="E1" s="7"/>
      <c r="F1" s="7"/>
      <c r="G1" s="7"/>
      <c r="H1" s="7"/>
      <c r="I1" s="7"/>
    </row>
    <row r="2" spans="1:9" x14ac:dyDescent="0.25">
      <c r="A2" s="7"/>
      <c r="B2" s="7"/>
      <c r="C2" s="7"/>
      <c r="D2" s="7"/>
      <c r="E2" s="7"/>
      <c r="F2" s="7"/>
      <c r="G2" s="7"/>
      <c r="H2" s="7"/>
      <c r="I2" s="7"/>
    </row>
    <row r="3" spans="1:9" x14ac:dyDescent="0.25">
      <c r="A3" s="2" t="s">
        <v>11</v>
      </c>
      <c r="B3" s="2" t="s">
        <v>2307</v>
      </c>
      <c r="C3" s="2" t="s">
        <v>3459</v>
      </c>
      <c r="D3" s="2" t="s">
        <v>3460</v>
      </c>
      <c r="E3" s="76" t="s">
        <v>3461</v>
      </c>
      <c r="F3" s="76" t="s">
        <v>3462</v>
      </c>
      <c r="G3" s="76" t="s">
        <v>3463</v>
      </c>
      <c r="H3" s="76" t="s">
        <v>3464</v>
      </c>
      <c r="I3" s="76" t="s">
        <v>3465</v>
      </c>
    </row>
    <row r="4" spans="1:9" x14ac:dyDescent="0.25">
      <c r="A4" s="7" t="s">
        <v>109</v>
      </c>
      <c r="B4" s="7" t="s">
        <v>3466</v>
      </c>
      <c r="C4" s="7" t="s">
        <v>2269</v>
      </c>
      <c r="D4" s="7" t="s">
        <v>3467</v>
      </c>
      <c r="E4" s="1" t="s">
        <v>3468</v>
      </c>
      <c r="F4" s="7" t="s">
        <v>3469</v>
      </c>
      <c r="G4" s="7" t="s">
        <v>2269</v>
      </c>
      <c r="H4" s="7"/>
      <c r="I4" s="7" t="s">
        <v>3467</v>
      </c>
    </row>
    <row r="5" spans="1:9" x14ac:dyDescent="0.25">
      <c r="A5" s="7" t="s">
        <v>109</v>
      </c>
      <c r="B5" s="7" t="s">
        <v>3470</v>
      </c>
      <c r="C5" s="7" t="s">
        <v>2269</v>
      </c>
      <c r="D5" s="7" t="s">
        <v>3467</v>
      </c>
      <c r="E5" s="7" t="s">
        <v>3468</v>
      </c>
      <c r="F5" s="7" t="s">
        <v>3469</v>
      </c>
      <c r="G5" s="7" t="s">
        <v>2269</v>
      </c>
      <c r="H5" s="7"/>
      <c r="I5" s="7" t="s">
        <v>3467</v>
      </c>
    </row>
    <row r="6" spans="1:9" x14ac:dyDescent="0.25">
      <c r="A6" s="7" t="s">
        <v>109</v>
      </c>
      <c r="B6" s="7" t="s">
        <v>3471</v>
      </c>
      <c r="C6" s="7" t="s">
        <v>2269</v>
      </c>
      <c r="D6" s="7" t="s">
        <v>3467</v>
      </c>
      <c r="E6" s="7" t="s">
        <v>3468</v>
      </c>
      <c r="F6" s="7" t="s">
        <v>3472</v>
      </c>
      <c r="G6" s="7" t="s">
        <v>2269</v>
      </c>
      <c r="H6" s="7"/>
      <c r="I6" s="7" t="s">
        <v>3467</v>
      </c>
    </row>
    <row r="7" spans="1:9" x14ac:dyDescent="0.25">
      <c r="A7" s="7" t="s">
        <v>109</v>
      </c>
      <c r="B7" s="7" t="s">
        <v>3473</v>
      </c>
      <c r="C7" s="7" t="s">
        <v>2269</v>
      </c>
      <c r="D7" s="7" t="s">
        <v>3467</v>
      </c>
      <c r="E7" s="7" t="s">
        <v>3468</v>
      </c>
      <c r="F7" s="7" t="s">
        <v>3474</v>
      </c>
      <c r="G7" s="7" t="s">
        <v>2269</v>
      </c>
      <c r="H7" s="7" t="s">
        <v>2269</v>
      </c>
      <c r="I7" s="7" t="s">
        <v>3467</v>
      </c>
    </row>
    <row r="8" spans="1:9" x14ac:dyDescent="0.25">
      <c r="A8" s="7" t="s">
        <v>109</v>
      </c>
      <c r="B8" s="7" t="s">
        <v>3475</v>
      </c>
      <c r="C8" s="7" t="s">
        <v>2269</v>
      </c>
      <c r="D8" s="7" t="s">
        <v>3467</v>
      </c>
      <c r="E8" s="7" t="s">
        <v>3468</v>
      </c>
      <c r="F8" s="7" t="s">
        <v>3476</v>
      </c>
      <c r="G8" s="7" t="s">
        <v>2269</v>
      </c>
      <c r="H8" s="7" t="s">
        <v>2269</v>
      </c>
      <c r="I8" s="7" t="s">
        <v>3467</v>
      </c>
    </row>
    <row r="9" spans="1:9" x14ac:dyDescent="0.25">
      <c r="A9" s="7" t="s">
        <v>109</v>
      </c>
      <c r="B9" s="7" t="s">
        <v>3466</v>
      </c>
      <c r="C9" s="7" t="s">
        <v>3467</v>
      </c>
      <c r="D9" s="7" t="s">
        <v>3467</v>
      </c>
      <c r="E9" s="7" t="s">
        <v>3468</v>
      </c>
      <c r="F9" s="7" t="s">
        <v>2222</v>
      </c>
      <c r="G9" s="7" t="s">
        <v>3467</v>
      </c>
      <c r="H9" s="7"/>
      <c r="I9" s="7" t="s">
        <v>3467</v>
      </c>
    </row>
    <row r="10" spans="1:9" x14ac:dyDescent="0.25">
      <c r="A10" s="7" t="s">
        <v>109</v>
      </c>
      <c r="B10" s="7" t="s">
        <v>3470</v>
      </c>
      <c r="C10" s="7" t="s">
        <v>3467</v>
      </c>
      <c r="D10" s="7" t="s">
        <v>3467</v>
      </c>
      <c r="E10" s="7" t="s">
        <v>3468</v>
      </c>
      <c r="F10" s="7" t="s">
        <v>2222</v>
      </c>
      <c r="G10" s="7" t="s">
        <v>3467</v>
      </c>
      <c r="H10" s="7"/>
      <c r="I10" s="7" t="s">
        <v>3467</v>
      </c>
    </row>
    <row r="11" spans="1:9" x14ac:dyDescent="0.25">
      <c r="A11" s="7" t="s">
        <v>109</v>
      </c>
      <c r="B11" s="7" t="s">
        <v>3471</v>
      </c>
      <c r="C11" s="7" t="s">
        <v>3467</v>
      </c>
      <c r="D11" s="7" t="s">
        <v>3467</v>
      </c>
      <c r="E11" s="7" t="s">
        <v>3468</v>
      </c>
      <c r="F11" s="7" t="s">
        <v>3477</v>
      </c>
      <c r="G11" s="7" t="s">
        <v>3467</v>
      </c>
      <c r="H11" s="7"/>
      <c r="I11" s="7" t="s">
        <v>3467</v>
      </c>
    </row>
    <row r="12" spans="1:9" x14ac:dyDescent="0.25">
      <c r="A12" s="7" t="s">
        <v>109</v>
      </c>
      <c r="B12" s="7" t="s">
        <v>3473</v>
      </c>
      <c r="C12" s="7" t="s">
        <v>3467</v>
      </c>
      <c r="D12" s="7" t="s">
        <v>3467</v>
      </c>
      <c r="E12" s="7" t="s">
        <v>3468</v>
      </c>
      <c r="F12" s="7" t="s">
        <v>3478</v>
      </c>
      <c r="G12" s="7" t="s">
        <v>3467</v>
      </c>
      <c r="H12" s="7" t="s">
        <v>3467</v>
      </c>
      <c r="I12" s="7" t="s">
        <v>3467</v>
      </c>
    </row>
    <row r="13" spans="1:9" x14ac:dyDescent="0.25">
      <c r="A13" s="7" t="s">
        <v>109</v>
      </c>
      <c r="B13" s="7" t="s">
        <v>3475</v>
      </c>
      <c r="C13" s="7" t="s">
        <v>3467</v>
      </c>
      <c r="D13" s="7" t="s">
        <v>3467</v>
      </c>
      <c r="E13" s="7" t="s">
        <v>3468</v>
      </c>
      <c r="F13" s="7" t="s">
        <v>3479</v>
      </c>
      <c r="G13" s="7" t="s">
        <v>3467</v>
      </c>
      <c r="H13" s="7" t="s">
        <v>3467</v>
      </c>
      <c r="I13" s="7" t="s">
        <v>3467</v>
      </c>
    </row>
    <row r="14" spans="1:9" x14ac:dyDescent="0.25">
      <c r="A14" s="7" t="s">
        <v>109</v>
      </c>
      <c r="B14" s="7" t="s">
        <v>3466</v>
      </c>
      <c r="C14" s="7" t="s">
        <v>3480</v>
      </c>
      <c r="D14" s="7" t="s">
        <v>3467</v>
      </c>
      <c r="E14" s="7" t="s">
        <v>3468</v>
      </c>
      <c r="F14" s="7" t="s">
        <v>3469</v>
      </c>
      <c r="G14" s="7" t="s">
        <v>3480</v>
      </c>
      <c r="H14" s="7"/>
      <c r="I14" s="7" t="s">
        <v>3467</v>
      </c>
    </row>
    <row r="15" spans="1:9" x14ac:dyDescent="0.25">
      <c r="A15" s="7" t="s">
        <v>109</v>
      </c>
      <c r="B15" s="7" t="s">
        <v>3470</v>
      </c>
      <c r="C15" s="7" t="s">
        <v>3480</v>
      </c>
      <c r="D15" s="7" t="s">
        <v>3467</v>
      </c>
      <c r="E15" s="7" t="s">
        <v>3468</v>
      </c>
      <c r="F15" s="7" t="s">
        <v>3469</v>
      </c>
      <c r="G15" s="7" t="s">
        <v>3480</v>
      </c>
      <c r="H15" s="7"/>
      <c r="I15" s="7" t="s">
        <v>3467</v>
      </c>
    </row>
    <row r="16" spans="1:9" x14ac:dyDescent="0.25">
      <c r="A16" s="7" t="s">
        <v>109</v>
      </c>
      <c r="B16" s="7" t="s">
        <v>3471</v>
      </c>
      <c r="C16" s="7" t="s">
        <v>3480</v>
      </c>
      <c r="D16" s="7" t="s">
        <v>3467</v>
      </c>
      <c r="E16" s="7" t="s">
        <v>3468</v>
      </c>
      <c r="F16" s="7" t="s">
        <v>3474</v>
      </c>
      <c r="G16" s="7" t="s">
        <v>3480</v>
      </c>
      <c r="H16" s="7" t="s">
        <v>3480</v>
      </c>
      <c r="I16" s="7" t="s">
        <v>3467</v>
      </c>
    </row>
    <row r="17" spans="1:9" x14ac:dyDescent="0.25">
      <c r="A17" s="7" t="s">
        <v>109</v>
      </c>
      <c r="B17" s="7" t="s">
        <v>3473</v>
      </c>
      <c r="C17" s="7" t="s">
        <v>3480</v>
      </c>
      <c r="D17" s="7" t="s">
        <v>3467</v>
      </c>
      <c r="E17" s="7" t="s">
        <v>3468</v>
      </c>
      <c r="F17" s="7" t="s">
        <v>3474</v>
      </c>
      <c r="G17" s="7" t="s">
        <v>3480</v>
      </c>
      <c r="H17" s="7" t="s">
        <v>3480</v>
      </c>
      <c r="I17" s="7" t="s">
        <v>3467</v>
      </c>
    </row>
    <row r="18" spans="1:9" x14ac:dyDescent="0.25">
      <c r="A18" s="7" t="s">
        <v>109</v>
      </c>
      <c r="B18" s="7" t="s">
        <v>3475</v>
      </c>
      <c r="C18" s="7" t="s">
        <v>3480</v>
      </c>
      <c r="D18" s="7" t="s">
        <v>3467</v>
      </c>
      <c r="E18" s="7" t="s">
        <v>3468</v>
      </c>
      <c r="F18" s="7" t="s">
        <v>3476</v>
      </c>
      <c r="G18" s="7" t="s">
        <v>3480</v>
      </c>
      <c r="H18" s="7" t="s">
        <v>3480</v>
      </c>
      <c r="I18" s="7" t="s">
        <v>3467</v>
      </c>
    </row>
    <row r="19" spans="1:9" x14ac:dyDescent="0.25">
      <c r="A19" s="7" t="s">
        <v>109</v>
      </c>
      <c r="B19" s="7" t="s">
        <v>3466</v>
      </c>
      <c r="C19" s="7" t="s">
        <v>3481</v>
      </c>
      <c r="D19" s="7" t="s">
        <v>3467</v>
      </c>
      <c r="E19" s="7" t="s">
        <v>3468</v>
      </c>
      <c r="F19" s="7" t="s">
        <v>3469</v>
      </c>
      <c r="G19" s="7" t="s">
        <v>3481</v>
      </c>
      <c r="H19" s="7"/>
      <c r="I19" s="7" t="s">
        <v>3467</v>
      </c>
    </row>
    <row r="20" spans="1:9" x14ac:dyDescent="0.25">
      <c r="A20" s="7" t="s">
        <v>109</v>
      </c>
      <c r="B20" s="7" t="s">
        <v>3470</v>
      </c>
      <c r="C20" s="7" t="s">
        <v>3481</v>
      </c>
      <c r="D20" s="7" t="s">
        <v>3467</v>
      </c>
      <c r="E20" s="7" t="s">
        <v>3468</v>
      </c>
      <c r="F20" s="7" t="s">
        <v>3469</v>
      </c>
      <c r="G20" s="7" t="s">
        <v>3481</v>
      </c>
      <c r="H20" s="7"/>
      <c r="I20" s="7" t="s">
        <v>3467</v>
      </c>
    </row>
    <row r="21" spans="1:9" ht="15.75" customHeight="1" x14ac:dyDescent="0.25">
      <c r="A21" s="7" t="s">
        <v>109</v>
      </c>
      <c r="B21" s="7" t="s">
        <v>3471</v>
      </c>
      <c r="C21" s="7" t="s">
        <v>3481</v>
      </c>
      <c r="D21" s="7" t="s">
        <v>3467</v>
      </c>
      <c r="E21" s="7" t="s">
        <v>3468</v>
      </c>
      <c r="F21" s="7" t="s">
        <v>3474</v>
      </c>
      <c r="G21" s="7" t="s">
        <v>3481</v>
      </c>
      <c r="H21" s="7" t="s">
        <v>3481</v>
      </c>
      <c r="I21" s="7" t="s">
        <v>3467</v>
      </c>
    </row>
    <row r="22" spans="1:9" ht="15.75" customHeight="1" x14ac:dyDescent="0.25">
      <c r="A22" s="7" t="s">
        <v>109</v>
      </c>
      <c r="B22" s="7" t="s">
        <v>3473</v>
      </c>
      <c r="C22" s="7" t="s">
        <v>3481</v>
      </c>
      <c r="D22" s="7" t="s">
        <v>3467</v>
      </c>
      <c r="E22" s="7" t="s">
        <v>3468</v>
      </c>
      <c r="F22" s="7" t="s">
        <v>3474</v>
      </c>
      <c r="G22" s="7" t="s">
        <v>3481</v>
      </c>
      <c r="H22" s="7" t="s">
        <v>3481</v>
      </c>
      <c r="I22" s="7" t="s">
        <v>3467</v>
      </c>
    </row>
    <row r="23" spans="1:9" ht="15.75" customHeight="1" x14ac:dyDescent="0.25">
      <c r="A23" s="7" t="s">
        <v>109</v>
      </c>
      <c r="B23" s="7" t="s">
        <v>3475</v>
      </c>
      <c r="C23" s="7" t="s">
        <v>3481</v>
      </c>
      <c r="D23" s="7" t="s">
        <v>3467</v>
      </c>
      <c r="E23" s="7" t="s">
        <v>3468</v>
      </c>
      <c r="F23" s="7" t="s">
        <v>3476</v>
      </c>
      <c r="G23" s="7" t="s">
        <v>3481</v>
      </c>
      <c r="H23" s="7" t="s">
        <v>3481</v>
      </c>
      <c r="I23" s="7" t="s">
        <v>3467</v>
      </c>
    </row>
    <row r="24" spans="1:9" ht="15.75" customHeight="1" x14ac:dyDescent="0.25">
      <c r="A24" s="7" t="s">
        <v>109</v>
      </c>
      <c r="B24" s="7" t="s">
        <v>3466</v>
      </c>
      <c r="C24" s="7" t="s">
        <v>3482</v>
      </c>
      <c r="D24" s="7" t="s">
        <v>3482</v>
      </c>
      <c r="E24" s="7" t="s">
        <v>3468</v>
      </c>
      <c r="F24" s="7" t="s">
        <v>3483</v>
      </c>
      <c r="G24" s="7" t="s">
        <v>3484</v>
      </c>
      <c r="H24" s="7"/>
      <c r="I24" s="7" t="s">
        <v>3484</v>
      </c>
    </row>
    <row r="25" spans="1:9" ht="15.75" customHeight="1" x14ac:dyDescent="0.25">
      <c r="A25" s="7" t="s">
        <v>109</v>
      </c>
      <c r="B25" s="7" t="s">
        <v>3470</v>
      </c>
      <c r="C25" s="7" t="s">
        <v>3482</v>
      </c>
      <c r="D25" s="7" t="s">
        <v>3482</v>
      </c>
      <c r="E25" s="7" t="s">
        <v>3468</v>
      </c>
      <c r="F25" s="7" t="s">
        <v>3485</v>
      </c>
      <c r="G25" s="7" t="s">
        <v>3484</v>
      </c>
      <c r="H25" s="7"/>
      <c r="I25" s="7" t="s">
        <v>3484</v>
      </c>
    </row>
    <row r="26" spans="1:9" ht="15.75" customHeight="1" x14ac:dyDescent="0.25">
      <c r="A26" s="7" t="s">
        <v>109</v>
      </c>
      <c r="B26" s="7" t="s">
        <v>3471</v>
      </c>
      <c r="C26" s="7" t="s">
        <v>3482</v>
      </c>
      <c r="D26" s="7" t="s">
        <v>3482</v>
      </c>
      <c r="E26" s="7" t="s">
        <v>3468</v>
      </c>
      <c r="F26" s="7" t="s">
        <v>3474</v>
      </c>
      <c r="G26" s="7" t="s">
        <v>3484</v>
      </c>
      <c r="H26" s="7"/>
      <c r="I26" s="7" t="s">
        <v>3484</v>
      </c>
    </row>
    <row r="27" spans="1:9" ht="15.75" customHeight="1" x14ac:dyDescent="0.25">
      <c r="A27" s="7" t="s">
        <v>109</v>
      </c>
      <c r="B27" s="7" t="s">
        <v>3473</v>
      </c>
      <c r="C27" s="7" t="s">
        <v>3482</v>
      </c>
      <c r="D27" s="7" t="s">
        <v>3482</v>
      </c>
      <c r="E27" s="7" t="s">
        <v>3468</v>
      </c>
      <c r="F27" s="7" t="s">
        <v>3474</v>
      </c>
      <c r="G27" s="7" t="s">
        <v>3484</v>
      </c>
      <c r="H27" s="7" t="s">
        <v>3484</v>
      </c>
      <c r="I27" s="7" t="s">
        <v>3484</v>
      </c>
    </row>
    <row r="28" spans="1:9" ht="15.75" customHeight="1" x14ac:dyDescent="0.25">
      <c r="A28" s="7" t="s">
        <v>109</v>
      </c>
      <c r="B28" s="7" t="s">
        <v>3475</v>
      </c>
      <c r="C28" s="7" t="s">
        <v>3482</v>
      </c>
      <c r="D28" s="7" t="s">
        <v>3482</v>
      </c>
      <c r="E28" s="7" t="s">
        <v>3468</v>
      </c>
      <c r="F28" s="7" t="s">
        <v>3476</v>
      </c>
      <c r="G28" s="7" t="s">
        <v>3484</v>
      </c>
      <c r="H28" s="7" t="s">
        <v>3484</v>
      </c>
      <c r="I28" s="7" t="s">
        <v>3484</v>
      </c>
    </row>
    <row r="29" spans="1:9" ht="15.75" customHeight="1" x14ac:dyDescent="0.25">
      <c r="A29" s="7" t="s">
        <v>109</v>
      </c>
      <c r="B29" s="7" t="s">
        <v>3466</v>
      </c>
      <c r="C29" s="7" t="s">
        <v>2269</v>
      </c>
      <c r="D29" s="7" t="s">
        <v>3486</v>
      </c>
      <c r="E29" s="1" t="s">
        <v>3468</v>
      </c>
      <c r="F29" s="7" t="s">
        <v>3472</v>
      </c>
      <c r="G29" s="7" t="s">
        <v>2269</v>
      </c>
      <c r="H29" s="7"/>
      <c r="I29" s="7" t="s">
        <v>3486</v>
      </c>
    </row>
    <row r="30" spans="1:9" ht="15.75" customHeight="1" x14ac:dyDescent="0.25">
      <c r="A30" s="7" t="s">
        <v>109</v>
      </c>
      <c r="B30" s="7" t="s">
        <v>3470</v>
      </c>
      <c r="C30" s="7" t="s">
        <v>2269</v>
      </c>
      <c r="D30" s="7" t="s">
        <v>3486</v>
      </c>
      <c r="E30" s="7" t="s">
        <v>3468</v>
      </c>
      <c r="F30" s="7" t="s">
        <v>3472</v>
      </c>
      <c r="G30" s="7" t="s">
        <v>2269</v>
      </c>
      <c r="H30" s="7"/>
      <c r="I30" s="7" t="s">
        <v>3486</v>
      </c>
    </row>
    <row r="31" spans="1:9" ht="15.75" customHeight="1" x14ac:dyDescent="0.25">
      <c r="A31" s="7" t="s">
        <v>109</v>
      </c>
      <c r="B31" s="7" t="s">
        <v>3471</v>
      </c>
      <c r="C31" s="7" t="s">
        <v>2269</v>
      </c>
      <c r="D31" s="7" t="s">
        <v>3486</v>
      </c>
      <c r="E31" s="7" t="s">
        <v>3468</v>
      </c>
      <c r="F31" s="7" t="s">
        <v>3472</v>
      </c>
      <c r="G31" s="7" t="s">
        <v>2269</v>
      </c>
      <c r="H31" s="7"/>
      <c r="I31" s="7" t="s">
        <v>3486</v>
      </c>
    </row>
    <row r="32" spans="1:9" ht="15.75" customHeight="1" x14ac:dyDescent="0.25">
      <c r="A32" s="7" t="s">
        <v>109</v>
      </c>
      <c r="B32" s="7" t="s">
        <v>3473</v>
      </c>
      <c r="C32" s="7" t="s">
        <v>2269</v>
      </c>
      <c r="D32" s="7" t="s">
        <v>3486</v>
      </c>
      <c r="E32" s="7" t="s">
        <v>3468</v>
      </c>
      <c r="F32" s="7" t="s">
        <v>3487</v>
      </c>
      <c r="G32" s="7" t="s">
        <v>2269</v>
      </c>
      <c r="H32" s="7" t="s">
        <v>2269</v>
      </c>
      <c r="I32" s="7" t="s">
        <v>3486</v>
      </c>
    </row>
    <row r="33" spans="1:9" ht="15.75" customHeight="1" x14ac:dyDescent="0.25">
      <c r="A33" s="7" t="s">
        <v>109</v>
      </c>
      <c r="B33" s="7" t="s">
        <v>3475</v>
      </c>
      <c r="C33" s="7" t="s">
        <v>2269</v>
      </c>
      <c r="D33" s="7" t="s">
        <v>3486</v>
      </c>
      <c r="E33" s="7" t="s">
        <v>3468</v>
      </c>
      <c r="F33" s="7" t="s">
        <v>3476</v>
      </c>
      <c r="G33" s="7" t="s">
        <v>2269</v>
      </c>
      <c r="H33" s="7" t="s">
        <v>2269</v>
      </c>
      <c r="I33" s="7" t="s">
        <v>3486</v>
      </c>
    </row>
    <row r="34" spans="1:9" ht="15.75" customHeight="1" x14ac:dyDescent="0.25">
      <c r="A34" s="7" t="s">
        <v>109</v>
      </c>
      <c r="B34" s="7" t="s">
        <v>3466</v>
      </c>
      <c r="C34" s="7" t="s">
        <v>3467</v>
      </c>
      <c r="D34" s="7" t="s">
        <v>3486</v>
      </c>
      <c r="E34" s="7" t="s">
        <v>3468</v>
      </c>
      <c r="F34" s="7" t="s">
        <v>3472</v>
      </c>
      <c r="G34" s="7" t="s">
        <v>3467</v>
      </c>
      <c r="H34" s="7"/>
      <c r="I34" s="7" t="s">
        <v>3486</v>
      </c>
    </row>
    <row r="35" spans="1:9" ht="15.75" customHeight="1" x14ac:dyDescent="0.25">
      <c r="A35" s="7" t="s">
        <v>109</v>
      </c>
      <c r="B35" s="7" t="s">
        <v>3470</v>
      </c>
      <c r="C35" s="7" t="s">
        <v>3467</v>
      </c>
      <c r="D35" s="7" t="s">
        <v>3486</v>
      </c>
      <c r="E35" s="7" t="s">
        <v>3468</v>
      </c>
      <c r="F35" s="7" t="s">
        <v>3472</v>
      </c>
      <c r="G35" s="7" t="s">
        <v>3467</v>
      </c>
      <c r="H35" s="7"/>
      <c r="I35" s="7" t="s">
        <v>3486</v>
      </c>
    </row>
    <row r="36" spans="1:9" ht="15.75" customHeight="1" x14ac:dyDescent="0.25">
      <c r="A36" s="7" t="s">
        <v>109</v>
      </c>
      <c r="B36" s="7" t="s">
        <v>3471</v>
      </c>
      <c r="C36" s="7" t="s">
        <v>3467</v>
      </c>
      <c r="D36" s="7" t="s">
        <v>3486</v>
      </c>
      <c r="E36" s="7" t="s">
        <v>3468</v>
      </c>
      <c r="F36" s="7" t="s">
        <v>3472</v>
      </c>
      <c r="G36" s="7" t="s">
        <v>3467</v>
      </c>
      <c r="H36" s="7"/>
      <c r="I36" s="7" t="s">
        <v>3486</v>
      </c>
    </row>
    <row r="37" spans="1:9" ht="15.75" customHeight="1" x14ac:dyDescent="0.25">
      <c r="A37" s="7" t="s">
        <v>109</v>
      </c>
      <c r="B37" s="7" t="s">
        <v>3473</v>
      </c>
      <c r="C37" s="7" t="s">
        <v>3467</v>
      </c>
      <c r="D37" s="7" t="s">
        <v>3486</v>
      </c>
      <c r="E37" s="7" t="s">
        <v>3468</v>
      </c>
      <c r="F37" s="7" t="s">
        <v>3487</v>
      </c>
      <c r="G37" s="7" t="s">
        <v>3467</v>
      </c>
      <c r="H37" s="7" t="s">
        <v>3467</v>
      </c>
      <c r="I37" s="7" t="s">
        <v>3486</v>
      </c>
    </row>
    <row r="38" spans="1:9" ht="15.75" customHeight="1" x14ac:dyDescent="0.25">
      <c r="A38" s="7" t="s">
        <v>109</v>
      </c>
      <c r="B38" s="7" t="s">
        <v>3475</v>
      </c>
      <c r="C38" s="7" t="s">
        <v>3467</v>
      </c>
      <c r="D38" s="7" t="s">
        <v>3486</v>
      </c>
      <c r="E38" s="7" t="s">
        <v>3468</v>
      </c>
      <c r="F38" s="7" t="s">
        <v>3476</v>
      </c>
      <c r="G38" s="7" t="s">
        <v>3467</v>
      </c>
      <c r="H38" s="7" t="s">
        <v>3467</v>
      </c>
      <c r="I38" s="7" t="s">
        <v>3486</v>
      </c>
    </row>
    <row r="39" spans="1:9" ht="15.75" customHeight="1" x14ac:dyDescent="0.25">
      <c r="A39" s="7" t="s">
        <v>109</v>
      </c>
      <c r="B39" s="7" t="s">
        <v>3466</v>
      </c>
      <c r="C39" s="7" t="s">
        <v>3480</v>
      </c>
      <c r="D39" s="7" t="s">
        <v>3486</v>
      </c>
      <c r="E39" s="7" t="s">
        <v>3468</v>
      </c>
      <c r="F39" s="7" t="s">
        <v>3472</v>
      </c>
      <c r="G39" s="7" t="s">
        <v>3480</v>
      </c>
      <c r="H39" s="7"/>
      <c r="I39" s="7" t="s">
        <v>3486</v>
      </c>
    </row>
    <row r="40" spans="1:9" ht="15.75" customHeight="1" x14ac:dyDescent="0.25">
      <c r="A40" s="7" t="s">
        <v>109</v>
      </c>
      <c r="B40" s="7" t="s">
        <v>3470</v>
      </c>
      <c r="C40" s="7" t="s">
        <v>3480</v>
      </c>
      <c r="D40" s="7" t="s">
        <v>3486</v>
      </c>
      <c r="E40" s="7" t="s">
        <v>3468</v>
      </c>
      <c r="F40" s="7" t="s">
        <v>3472</v>
      </c>
      <c r="G40" s="7" t="s">
        <v>3480</v>
      </c>
      <c r="H40" s="7"/>
      <c r="I40" s="7" t="s">
        <v>3486</v>
      </c>
    </row>
    <row r="41" spans="1:9" ht="15.75" customHeight="1" x14ac:dyDescent="0.25">
      <c r="A41" s="7" t="s">
        <v>109</v>
      </c>
      <c r="B41" s="7" t="s">
        <v>3471</v>
      </c>
      <c r="C41" s="7" t="s">
        <v>3480</v>
      </c>
      <c r="D41" s="7" t="s">
        <v>3486</v>
      </c>
      <c r="E41" s="7" t="s">
        <v>3468</v>
      </c>
      <c r="F41" s="7" t="s">
        <v>3472</v>
      </c>
      <c r="G41" s="7" t="s">
        <v>3480</v>
      </c>
      <c r="H41" s="7" t="s">
        <v>3480</v>
      </c>
      <c r="I41" s="7" t="s">
        <v>3486</v>
      </c>
    </row>
    <row r="42" spans="1:9" ht="15.75" customHeight="1" x14ac:dyDescent="0.25">
      <c r="A42" s="7" t="s">
        <v>109</v>
      </c>
      <c r="B42" s="7" t="s">
        <v>3473</v>
      </c>
      <c r="C42" s="7" t="s">
        <v>3480</v>
      </c>
      <c r="D42" s="7" t="s">
        <v>3486</v>
      </c>
      <c r="E42" s="7" t="s">
        <v>3468</v>
      </c>
      <c r="F42" s="7" t="s">
        <v>3487</v>
      </c>
      <c r="G42" s="7" t="s">
        <v>3480</v>
      </c>
      <c r="H42" s="7" t="s">
        <v>3480</v>
      </c>
      <c r="I42" s="7" t="s">
        <v>3486</v>
      </c>
    </row>
    <row r="43" spans="1:9" ht="15.75" customHeight="1" x14ac:dyDescent="0.25">
      <c r="A43" s="7" t="s">
        <v>109</v>
      </c>
      <c r="B43" s="7" t="s">
        <v>3475</v>
      </c>
      <c r="C43" s="7" t="s">
        <v>3480</v>
      </c>
      <c r="D43" s="7" t="s">
        <v>3486</v>
      </c>
      <c r="E43" s="7" t="s">
        <v>3468</v>
      </c>
      <c r="F43" s="7" t="s">
        <v>3476</v>
      </c>
      <c r="G43" s="7" t="s">
        <v>3480</v>
      </c>
      <c r="H43" s="7" t="s">
        <v>3480</v>
      </c>
      <c r="I43" s="7" t="s">
        <v>3486</v>
      </c>
    </row>
    <row r="44" spans="1:9" ht="15.75" customHeight="1" x14ac:dyDescent="0.25">
      <c r="A44" s="7" t="s">
        <v>109</v>
      </c>
      <c r="B44" s="7" t="s">
        <v>3466</v>
      </c>
      <c r="C44" s="7" t="s">
        <v>3481</v>
      </c>
      <c r="D44" s="7" t="s">
        <v>3486</v>
      </c>
      <c r="E44" s="7" t="s">
        <v>3468</v>
      </c>
      <c r="F44" s="7" t="s">
        <v>3472</v>
      </c>
      <c r="G44" s="7" t="s">
        <v>3481</v>
      </c>
      <c r="H44" s="7"/>
      <c r="I44" s="7" t="s">
        <v>3486</v>
      </c>
    </row>
    <row r="45" spans="1:9" ht="15.75" customHeight="1" x14ac:dyDescent="0.25">
      <c r="A45" s="7" t="s">
        <v>109</v>
      </c>
      <c r="B45" s="7" t="s">
        <v>3470</v>
      </c>
      <c r="C45" s="7" t="s">
        <v>3481</v>
      </c>
      <c r="D45" s="7" t="s">
        <v>3486</v>
      </c>
      <c r="E45" s="7" t="s">
        <v>3468</v>
      </c>
      <c r="F45" s="7" t="s">
        <v>3472</v>
      </c>
      <c r="G45" s="7" t="s">
        <v>3481</v>
      </c>
      <c r="H45" s="7"/>
      <c r="I45" s="7" t="s">
        <v>3486</v>
      </c>
    </row>
    <row r="46" spans="1:9" ht="15.75" customHeight="1" x14ac:dyDescent="0.25">
      <c r="A46" s="7" t="s">
        <v>109</v>
      </c>
      <c r="B46" s="7" t="s">
        <v>3471</v>
      </c>
      <c r="C46" s="7" t="s">
        <v>3481</v>
      </c>
      <c r="D46" s="7" t="s">
        <v>3486</v>
      </c>
      <c r="E46" s="7" t="s">
        <v>3468</v>
      </c>
      <c r="F46" s="7" t="s">
        <v>3472</v>
      </c>
      <c r="G46" s="7" t="s">
        <v>3481</v>
      </c>
      <c r="H46" s="7" t="s">
        <v>3481</v>
      </c>
      <c r="I46" s="7" t="s">
        <v>3486</v>
      </c>
    </row>
    <row r="47" spans="1:9" ht="15.75" customHeight="1" x14ac:dyDescent="0.25">
      <c r="A47" s="7" t="s">
        <v>109</v>
      </c>
      <c r="B47" s="7" t="s">
        <v>3473</v>
      </c>
      <c r="C47" s="7" t="s">
        <v>3481</v>
      </c>
      <c r="D47" s="7" t="s">
        <v>3486</v>
      </c>
      <c r="E47" s="7" t="s">
        <v>3468</v>
      </c>
      <c r="F47" s="7" t="s">
        <v>3487</v>
      </c>
      <c r="G47" s="7" t="s">
        <v>3481</v>
      </c>
      <c r="H47" s="7" t="s">
        <v>3481</v>
      </c>
      <c r="I47" s="7" t="s">
        <v>3486</v>
      </c>
    </row>
    <row r="48" spans="1:9" ht="15.75" customHeight="1" x14ac:dyDescent="0.25">
      <c r="A48" s="7" t="s">
        <v>109</v>
      </c>
      <c r="B48" s="7" t="s">
        <v>3475</v>
      </c>
      <c r="C48" s="7" t="s">
        <v>3481</v>
      </c>
      <c r="D48" s="7" t="s">
        <v>3486</v>
      </c>
      <c r="E48" s="7" t="s">
        <v>3468</v>
      </c>
      <c r="F48" s="7" t="s">
        <v>3476</v>
      </c>
      <c r="G48" s="7" t="s">
        <v>3481</v>
      </c>
      <c r="H48" s="7" t="s">
        <v>3481</v>
      </c>
      <c r="I48" s="7" t="s">
        <v>3486</v>
      </c>
    </row>
    <row r="49" spans="1:9" ht="15.75" customHeight="1" x14ac:dyDescent="0.25">
      <c r="A49" s="7" t="s">
        <v>109</v>
      </c>
      <c r="B49" s="7" t="s">
        <v>3470</v>
      </c>
      <c r="C49" s="7" t="s">
        <v>2269</v>
      </c>
      <c r="D49" s="7" t="s">
        <v>3467</v>
      </c>
      <c r="E49" s="7" t="s">
        <v>3488</v>
      </c>
      <c r="F49" s="7" t="s">
        <v>3489</v>
      </c>
      <c r="G49" s="7" t="s">
        <v>2269</v>
      </c>
      <c r="H49" s="7"/>
      <c r="I49" s="7" t="s">
        <v>3467</v>
      </c>
    </row>
    <row r="50" spans="1:9" ht="15.75" customHeight="1" x14ac:dyDescent="0.25">
      <c r="A50" s="7" t="s">
        <v>109</v>
      </c>
      <c r="B50" s="7" t="s">
        <v>3471</v>
      </c>
      <c r="C50" s="7" t="s">
        <v>2269</v>
      </c>
      <c r="D50" s="7" t="s">
        <v>3467</v>
      </c>
      <c r="E50" s="7" t="s">
        <v>3488</v>
      </c>
      <c r="F50" s="7" t="s">
        <v>3489</v>
      </c>
      <c r="G50" s="7" t="s">
        <v>2269</v>
      </c>
      <c r="H50" s="7" t="s">
        <v>2269</v>
      </c>
      <c r="I50" s="7" t="s">
        <v>3467</v>
      </c>
    </row>
    <row r="51" spans="1:9" ht="15.75" customHeight="1" x14ac:dyDescent="0.25">
      <c r="A51" s="7" t="s">
        <v>109</v>
      </c>
      <c r="B51" s="7" t="s">
        <v>3473</v>
      </c>
      <c r="C51" s="7" t="s">
        <v>2269</v>
      </c>
      <c r="D51" s="7" t="s">
        <v>3467</v>
      </c>
      <c r="E51" s="7" t="s">
        <v>3488</v>
      </c>
      <c r="F51" s="7" t="s">
        <v>3489</v>
      </c>
      <c r="G51" s="7" t="s">
        <v>2269</v>
      </c>
      <c r="H51" s="7" t="s">
        <v>2269</v>
      </c>
      <c r="I51" s="7" t="s">
        <v>3467</v>
      </c>
    </row>
    <row r="52" spans="1:9" ht="15.75" customHeight="1" x14ac:dyDescent="0.25">
      <c r="A52" s="7" t="s">
        <v>109</v>
      </c>
      <c r="B52" s="7" t="s">
        <v>3475</v>
      </c>
      <c r="C52" s="7" t="s">
        <v>2269</v>
      </c>
      <c r="D52" s="7" t="s">
        <v>3467</v>
      </c>
      <c r="E52" s="7" t="s">
        <v>3488</v>
      </c>
      <c r="F52" s="7" t="s">
        <v>3489</v>
      </c>
      <c r="G52" s="7" t="s">
        <v>2269</v>
      </c>
      <c r="H52" s="7" t="s">
        <v>2269</v>
      </c>
      <c r="I52" s="7" t="s">
        <v>3467</v>
      </c>
    </row>
    <row r="53" spans="1:9" ht="15.75" customHeight="1" x14ac:dyDescent="0.25">
      <c r="A53" s="7" t="s">
        <v>109</v>
      </c>
      <c r="B53" s="7" t="s">
        <v>3466</v>
      </c>
      <c r="C53" s="7" t="s">
        <v>3467</v>
      </c>
      <c r="D53" s="7" t="s">
        <v>3467</v>
      </c>
      <c r="E53" s="7" t="s">
        <v>3488</v>
      </c>
      <c r="F53" s="7" t="s">
        <v>3490</v>
      </c>
      <c r="G53" s="7" t="s">
        <v>3467</v>
      </c>
      <c r="H53" s="7"/>
      <c r="I53" s="7" t="s">
        <v>3467</v>
      </c>
    </row>
    <row r="54" spans="1:9" ht="15.75" customHeight="1" x14ac:dyDescent="0.25">
      <c r="A54" s="7" t="s">
        <v>109</v>
      </c>
      <c r="B54" s="7" t="s">
        <v>3470</v>
      </c>
      <c r="C54" s="7" t="s">
        <v>3467</v>
      </c>
      <c r="D54" s="7" t="s">
        <v>3467</v>
      </c>
      <c r="E54" s="7" t="s">
        <v>3488</v>
      </c>
      <c r="F54" s="7" t="s">
        <v>3491</v>
      </c>
      <c r="G54" s="7" t="s">
        <v>3467</v>
      </c>
      <c r="H54" s="7"/>
      <c r="I54" s="7" t="s">
        <v>3467</v>
      </c>
    </row>
    <row r="55" spans="1:9" ht="15.75" customHeight="1" x14ac:dyDescent="0.25">
      <c r="A55" s="7" t="s">
        <v>109</v>
      </c>
      <c r="B55" s="7" t="s">
        <v>3471</v>
      </c>
      <c r="C55" s="7" t="s">
        <v>3467</v>
      </c>
      <c r="D55" s="7" t="s">
        <v>3467</v>
      </c>
      <c r="E55" s="7" t="s">
        <v>3488</v>
      </c>
      <c r="F55" s="7" t="s">
        <v>3491</v>
      </c>
      <c r="G55" s="7" t="s">
        <v>3467</v>
      </c>
      <c r="H55" s="7"/>
      <c r="I55" s="7" t="s">
        <v>3467</v>
      </c>
    </row>
    <row r="56" spans="1:9" ht="15.75" customHeight="1" x14ac:dyDescent="0.25">
      <c r="A56" s="7" t="s">
        <v>109</v>
      </c>
      <c r="B56" s="7" t="s">
        <v>3473</v>
      </c>
      <c r="C56" s="7" t="s">
        <v>3467</v>
      </c>
      <c r="D56" s="7" t="s">
        <v>3467</v>
      </c>
      <c r="E56" s="7" t="s">
        <v>3488</v>
      </c>
      <c r="F56" s="7" t="s">
        <v>3491</v>
      </c>
      <c r="G56" s="7" t="s">
        <v>3467</v>
      </c>
      <c r="H56" s="7" t="s">
        <v>3467</v>
      </c>
      <c r="I56" s="7" t="s">
        <v>3467</v>
      </c>
    </row>
    <row r="57" spans="1:9" ht="15.75" customHeight="1" x14ac:dyDescent="0.25">
      <c r="A57" s="7" t="s">
        <v>109</v>
      </c>
      <c r="B57" s="7" t="s">
        <v>3475</v>
      </c>
      <c r="C57" s="7" t="s">
        <v>3467</v>
      </c>
      <c r="D57" s="7" t="s">
        <v>3467</v>
      </c>
      <c r="E57" s="7" t="s">
        <v>3488</v>
      </c>
      <c r="F57" s="7" t="s">
        <v>3491</v>
      </c>
      <c r="G57" s="7" t="s">
        <v>3467</v>
      </c>
      <c r="H57" s="7" t="s">
        <v>3467</v>
      </c>
      <c r="I57" s="7" t="s">
        <v>3467</v>
      </c>
    </row>
    <row r="58" spans="1:9" ht="15.75" customHeight="1" x14ac:dyDescent="0.25">
      <c r="A58" s="7" t="s">
        <v>109</v>
      </c>
      <c r="B58" s="7" t="s">
        <v>3466</v>
      </c>
      <c r="C58" s="7" t="s">
        <v>3480</v>
      </c>
      <c r="D58" s="7" t="s">
        <v>3467</v>
      </c>
      <c r="E58" s="7" t="s">
        <v>3488</v>
      </c>
      <c r="F58" s="7" t="s">
        <v>3489</v>
      </c>
      <c r="G58" s="7" t="s">
        <v>3480</v>
      </c>
      <c r="H58" s="7"/>
      <c r="I58" s="7" t="s">
        <v>3467</v>
      </c>
    </row>
    <row r="59" spans="1:9" ht="15.75" customHeight="1" x14ac:dyDescent="0.25">
      <c r="A59" s="7" t="s">
        <v>109</v>
      </c>
      <c r="B59" s="7" t="s">
        <v>3470</v>
      </c>
      <c r="C59" s="7" t="s">
        <v>3480</v>
      </c>
      <c r="D59" s="7" t="s">
        <v>3467</v>
      </c>
      <c r="E59" s="7" t="s">
        <v>3488</v>
      </c>
      <c r="F59" s="7" t="s">
        <v>3489</v>
      </c>
      <c r="G59" s="7" t="s">
        <v>3480</v>
      </c>
      <c r="H59" s="7"/>
      <c r="I59" s="7" t="s">
        <v>3467</v>
      </c>
    </row>
    <row r="60" spans="1:9" ht="15.75" customHeight="1" x14ac:dyDescent="0.25">
      <c r="A60" s="7" t="s">
        <v>109</v>
      </c>
      <c r="B60" s="7" t="s">
        <v>3471</v>
      </c>
      <c r="C60" s="7" t="s">
        <v>3480</v>
      </c>
      <c r="D60" s="7" t="s">
        <v>3467</v>
      </c>
      <c r="E60" s="7" t="s">
        <v>3488</v>
      </c>
      <c r="F60" s="7" t="s">
        <v>3489</v>
      </c>
      <c r="G60" s="7" t="s">
        <v>3480</v>
      </c>
      <c r="H60" s="7" t="s">
        <v>3480</v>
      </c>
      <c r="I60" s="7" t="s">
        <v>3467</v>
      </c>
    </row>
    <row r="61" spans="1:9" ht="15.75" customHeight="1" x14ac:dyDescent="0.25">
      <c r="A61" s="7" t="s">
        <v>109</v>
      </c>
      <c r="B61" s="7" t="s">
        <v>3473</v>
      </c>
      <c r="C61" s="7" t="s">
        <v>3480</v>
      </c>
      <c r="D61" s="7" t="s">
        <v>3467</v>
      </c>
      <c r="E61" s="7" t="s">
        <v>3488</v>
      </c>
      <c r="F61" s="7" t="s">
        <v>3489</v>
      </c>
      <c r="G61" s="7" t="s">
        <v>3480</v>
      </c>
      <c r="H61" s="7" t="s">
        <v>3480</v>
      </c>
      <c r="I61" s="7" t="s">
        <v>3467</v>
      </c>
    </row>
    <row r="62" spans="1:9" ht="15.75" customHeight="1" x14ac:dyDescent="0.25">
      <c r="A62" s="7" t="s">
        <v>109</v>
      </c>
      <c r="B62" s="7" t="s">
        <v>3475</v>
      </c>
      <c r="C62" s="7" t="s">
        <v>3480</v>
      </c>
      <c r="D62" s="7" t="s">
        <v>3467</v>
      </c>
      <c r="E62" s="7" t="s">
        <v>3488</v>
      </c>
      <c r="F62" s="7" t="s">
        <v>3489</v>
      </c>
      <c r="G62" s="7" t="s">
        <v>3480</v>
      </c>
      <c r="H62" s="7" t="s">
        <v>3480</v>
      </c>
      <c r="I62" s="7" t="s">
        <v>3467</v>
      </c>
    </row>
    <row r="63" spans="1:9" ht="15.75" customHeight="1" x14ac:dyDescent="0.25">
      <c r="A63" s="7" t="s">
        <v>109</v>
      </c>
      <c r="B63" s="7" t="s">
        <v>3466</v>
      </c>
      <c r="C63" s="7" t="s">
        <v>3481</v>
      </c>
      <c r="D63" s="7" t="s">
        <v>3467</v>
      </c>
      <c r="E63" s="7" t="s">
        <v>3488</v>
      </c>
      <c r="F63" s="7" t="s">
        <v>3489</v>
      </c>
      <c r="G63" s="7" t="s">
        <v>3481</v>
      </c>
      <c r="H63" s="7"/>
      <c r="I63" s="7" t="s">
        <v>3467</v>
      </c>
    </row>
    <row r="64" spans="1:9" ht="15.75" customHeight="1" x14ac:dyDescent="0.25">
      <c r="A64" s="7" t="s">
        <v>109</v>
      </c>
      <c r="B64" s="7" t="s">
        <v>3470</v>
      </c>
      <c r="C64" s="7" t="s">
        <v>3481</v>
      </c>
      <c r="D64" s="7" t="s">
        <v>3467</v>
      </c>
      <c r="E64" s="7" t="s">
        <v>3488</v>
      </c>
      <c r="F64" s="7" t="s">
        <v>3489</v>
      </c>
      <c r="G64" s="7" t="s">
        <v>3481</v>
      </c>
      <c r="H64" s="7"/>
      <c r="I64" s="7" t="s">
        <v>3467</v>
      </c>
    </row>
    <row r="65" spans="1:9" ht="15.75" customHeight="1" x14ac:dyDescent="0.25">
      <c r="A65" s="7" t="s">
        <v>109</v>
      </c>
      <c r="B65" s="7" t="s">
        <v>3471</v>
      </c>
      <c r="C65" s="7" t="s">
        <v>3481</v>
      </c>
      <c r="D65" s="7" t="s">
        <v>3467</v>
      </c>
      <c r="E65" s="7" t="s">
        <v>3488</v>
      </c>
      <c r="F65" s="7" t="s">
        <v>3489</v>
      </c>
      <c r="G65" s="7" t="s">
        <v>3481</v>
      </c>
      <c r="H65" s="7" t="s">
        <v>3481</v>
      </c>
      <c r="I65" s="7" t="s">
        <v>3467</v>
      </c>
    </row>
    <row r="66" spans="1:9" ht="15.75" customHeight="1" x14ac:dyDescent="0.25">
      <c r="A66" s="7" t="s">
        <v>109</v>
      </c>
      <c r="B66" s="7" t="s">
        <v>3473</v>
      </c>
      <c r="C66" s="7" t="s">
        <v>3481</v>
      </c>
      <c r="D66" s="7" t="s">
        <v>3467</v>
      </c>
      <c r="E66" s="7" t="s">
        <v>3488</v>
      </c>
      <c r="F66" s="7" t="s">
        <v>3489</v>
      </c>
      <c r="G66" s="7" t="s">
        <v>3481</v>
      </c>
      <c r="H66" s="7" t="s">
        <v>3481</v>
      </c>
      <c r="I66" s="7" t="s">
        <v>3467</v>
      </c>
    </row>
    <row r="67" spans="1:9" ht="15.75" customHeight="1" x14ac:dyDescent="0.25">
      <c r="A67" s="7" t="s">
        <v>109</v>
      </c>
      <c r="B67" s="7" t="s">
        <v>3475</v>
      </c>
      <c r="C67" s="7" t="s">
        <v>3481</v>
      </c>
      <c r="D67" s="7" t="s">
        <v>3467</v>
      </c>
      <c r="E67" s="7" t="s">
        <v>3488</v>
      </c>
      <c r="F67" s="7" t="s">
        <v>3489</v>
      </c>
      <c r="G67" s="7" t="s">
        <v>3481</v>
      </c>
      <c r="H67" s="7" t="s">
        <v>3481</v>
      </c>
      <c r="I67" s="7" t="s">
        <v>3467</v>
      </c>
    </row>
    <row r="68" spans="1:9" ht="15.75" customHeight="1" x14ac:dyDescent="0.25">
      <c r="A68" s="7" t="s">
        <v>109</v>
      </c>
      <c r="B68" s="7" t="s">
        <v>3466</v>
      </c>
      <c r="C68" s="7" t="s">
        <v>3482</v>
      </c>
      <c r="D68" s="7" t="s">
        <v>3482</v>
      </c>
      <c r="E68" s="7" t="s">
        <v>3488</v>
      </c>
      <c r="F68" s="7" t="s">
        <v>3483</v>
      </c>
      <c r="G68" s="7" t="s">
        <v>3484</v>
      </c>
      <c r="H68" s="7"/>
      <c r="I68" s="7" t="s">
        <v>3484</v>
      </c>
    </row>
    <row r="69" spans="1:9" ht="15.75" customHeight="1" x14ac:dyDescent="0.25">
      <c r="A69" s="7" t="s">
        <v>109</v>
      </c>
      <c r="B69" s="7" t="s">
        <v>3470</v>
      </c>
      <c r="C69" s="7" t="s">
        <v>3482</v>
      </c>
      <c r="D69" s="7" t="s">
        <v>3482</v>
      </c>
      <c r="E69" s="7" t="s">
        <v>3488</v>
      </c>
      <c r="F69" s="7" t="s">
        <v>3485</v>
      </c>
      <c r="G69" s="7" t="s">
        <v>3484</v>
      </c>
      <c r="H69" s="7"/>
      <c r="I69" s="7" t="s">
        <v>3484</v>
      </c>
    </row>
    <row r="70" spans="1:9" ht="15.75" customHeight="1" x14ac:dyDescent="0.25">
      <c r="A70" s="7" t="s">
        <v>109</v>
      </c>
      <c r="B70" s="7" t="s">
        <v>3471</v>
      </c>
      <c r="C70" s="7" t="s">
        <v>3482</v>
      </c>
      <c r="D70" s="7" t="s">
        <v>3482</v>
      </c>
      <c r="E70" s="7" t="s">
        <v>3488</v>
      </c>
      <c r="F70" s="7" t="s">
        <v>3485</v>
      </c>
      <c r="G70" s="7" t="s">
        <v>3484</v>
      </c>
      <c r="H70" s="7" t="s">
        <v>3484</v>
      </c>
      <c r="I70" s="7" t="s">
        <v>3484</v>
      </c>
    </row>
    <row r="71" spans="1:9" ht="15.75" customHeight="1" x14ac:dyDescent="0.25">
      <c r="A71" s="7" t="s">
        <v>109</v>
      </c>
      <c r="B71" s="7" t="s">
        <v>3473</v>
      </c>
      <c r="C71" s="7" t="s">
        <v>3482</v>
      </c>
      <c r="D71" s="7" t="s">
        <v>3482</v>
      </c>
      <c r="E71" s="7" t="s">
        <v>3488</v>
      </c>
      <c r="F71" s="7" t="s">
        <v>3485</v>
      </c>
      <c r="G71" s="7" t="s">
        <v>3484</v>
      </c>
      <c r="H71" s="7" t="s">
        <v>3484</v>
      </c>
      <c r="I71" s="7" t="s">
        <v>3484</v>
      </c>
    </row>
    <row r="72" spans="1:9" ht="15.75" customHeight="1" x14ac:dyDescent="0.25">
      <c r="A72" s="7" t="s">
        <v>109</v>
      </c>
      <c r="B72" s="7" t="s">
        <v>3475</v>
      </c>
      <c r="C72" s="7" t="s">
        <v>3482</v>
      </c>
      <c r="D72" s="7" t="s">
        <v>3482</v>
      </c>
      <c r="E72" s="7" t="s">
        <v>3488</v>
      </c>
      <c r="F72" s="7" t="s">
        <v>3485</v>
      </c>
      <c r="G72" s="7" t="s">
        <v>3484</v>
      </c>
      <c r="H72" s="7" t="s">
        <v>3484</v>
      </c>
      <c r="I72" s="7" t="s">
        <v>3484</v>
      </c>
    </row>
    <row r="73" spans="1:9" ht="15.75" customHeight="1" x14ac:dyDescent="0.25">
      <c r="A73" s="7" t="s">
        <v>109</v>
      </c>
      <c r="B73" s="7" t="s">
        <v>3470</v>
      </c>
      <c r="C73" s="7" t="s">
        <v>2269</v>
      </c>
      <c r="D73" s="7" t="s">
        <v>3486</v>
      </c>
      <c r="E73" s="7" t="s">
        <v>3488</v>
      </c>
      <c r="F73" s="7" t="s">
        <v>3489</v>
      </c>
      <c r="G73" s="7" t="s">
        <v>2269</v>
      </c>
      <c r="H73" s="7"/>
      <c r="I73" s="7" t="s">
        <v>3486</v>
      </c>
    </row>
    <row r="74" spans="1:9" ht="15.75" customHeight="1" x14ac:dyDescent="0.25">
      <c r="A74" s="7" t="s">
        <v>109</v>
      </c>
      <c r="B74" s="7" t="s">
        <v>3471</v>
      </c>
      <c r="C74" s="7" t="s">
        <v>2269</v>
      </c>
      <c r="D74" s="7" t="s">
        <v>3486</v>
      </c>
      <c r="E74" s="7" t="s">
        <v>3488</v>
      </c>
      <c r="F74" s="7" t="s">
        <v>3489</v>
      </c>
      <c r="G74" s="7" t="s">
        <v>2269</v>
      </c>
      <c r="H74" s="7"/>
      <c r="I74" s="7" t="s">
        <v>3486</v>
      </c>
    </row>
    <row r="75" spans="1:9" ht="15.75" customHeight="1" x14ac:dyDescent="0.25">
      <c r="A75" s="7" t="s">
        <v>109</v>
      </c>
      <c r="B75" s="7" t="s">
        <v>3473</v>
      </c>
      <c r="C75" s="7" t="s">
        <v>2269</v>
      </c>
      <c r="D75" s="7" t="s">
        <v>3486</v>
      </c>
      <c r="E75" s="7" t="s">
        <v>3488</v>
      </c>
      <c r="F75" s="7" t="s">
        <v>3489</v>
      </c>
      <c r="G75" s="7" t="s">
        <v>2269</v>
      </c>
      <c r="H75" s="7" t="s">
        <v>2269</v>
      </c>
      <c r="I75" s="7" t="s">
        <v>3486</v>
      </c>
    </row>
    <row r="76" spans="1:9" ht="15.75" customHeight="1" x14ac:dyDescent="0.25">
      <c r="A76" s="7" t="s">
        <v>109</v>
      </c>
      <c r="B76" s="7" t="s">
        <v>3475</v>
      </c>
      <c r="C76" s="7" t="s">
        <v>2269</v>
      </c>
      <c r="D76" s="7" t="s">
        <v>3486</v>
      </c>
      <c r="E76" s="7" t="s">
        <v>3488</v>
      </c>
      <c r="F76" s="7" t="s">
        <v>3489</v>
      </c>
      <c r="G76" s="7" t="s">
        <v>2269</v>
      </c>
      <c r="H76" s="7" t="s">
        <v>2269</v>
      </c>
      <c r="I76" s="7" t="s">
        <v>3486</v>
      </c>
    </row>
    <row r="77" spans="1:9" ht="15.75" customHeight="1" x14ac:dyDescent="0.25">
      <c r="A77" s="7" t="s">
        <v>109</v>
      </c>
      <c r="B77" s="7" t="s">
        <v>3470</v>
      </c>
      <c r="C77" s="7" t="s">
        <v>3467</v>
      </c>
      <c r="D77" s="7" t="s">
        <v>3486</v>
      </c>
      <c r="E77" s="7" t="s">
        <v>3488</v>
      </c>
      <c r="F77" s="7" t="s">
        <v>3492</v>
      </c>
      <c r="G77" s="7" t="s">
        <v>3467</v>
      </c>
      <c r="H77" s="7"/>
      <c r="I77" s="7" t="s">
        <v>3486</v>
      </c>
    </row>
    <row r="78" spans="1:9" ht="15.75" customHeight="1" x14ac:dyDescent="0.25">
      <c r="A78" s="7" t="s">
        <v>109</v>
      </c>
      <c r="B78" s="7" t="s">
        <v>3471</v>
      </c>
      <c r="C78" s="7" t="s">
        <v>3467</v>
      </c>
      <c r="D78" s="7" t="s">
        <v>3486</v>
      </c>
      <c r="E78" s="7" t="s">
        <v>3488</v>
      </c>
      <c r="F78" s="7" t="s">
        <v>3489</v>
      </c>
      <c r="G78" s="7" t="s">
        <v>3467</v>
      </c>
      <c r="H78" s="7"/>
      <c r="I78" s="7" t="s">
        <v>3486</v>
      </c>
    </row>
    <row r="79" spans="1:9" ht="15.75" customHeight="1" x14ac:dyDescent="0.25">
      <c r="A79" s="7" t="s">
        <v>109</v>
      </c>
      <c r="B79" s="7" t="s">
        <v>3473</v>
      </c>
      <c r="C79" s="7" t="s">
        <v>3467</v>
      </c>
      <c r="D79" s="7" t="s">
        <v>3486</v>
      </c>
      <c r="E79" s="7" t="s">
        <v>3488</v>
      </c>
      <c r="F79" s="7" t="s">
        <v>3489</v>
      </c>
      <c r="G79" s="7" t="s">
        <v>3467</v>
      </c>
      <c r="H79" s="7" t="s">
        <v>3467</v>
      </c>
      <c r="I79" s="7" t="s">
        <v>3486</v>
      </c>
    </row>
    <row r="80" spans="1:9" ht="15.75" customHeight="1" x14ac:dyDescent="0.25">
      <c r="A80" s="7" t="s">
        <v>109</v>
      </c>
      <c r="B80" s="7" t="s">
        <v>3475</v>
      </c>
      <c r="C80" s="7" t="s">
        <v>3467</v>
      </c>
      <c r="D80" s="7" t="s">
        <v>3486</v>
      </c>
      <c r="E80" s="7" t="s">
        <v>3488</v>
      </c>
      <c r="F80" s="7" t="s">
        <v>3489</v>
      </c>
      <c r="G80" s="7" t="s">
        <v>3467</v>
      </c>
      <c r="H80" s="7" t="s">
        <v>3467</v>
      </c>
      <c r="I80" s="7" t="s">
        <v>3486</v>
      </c>
    </row>
    <row r="81" spans="1:9" ht="15.75" customHeight="1" x14ac:dyDescent="0.25">
      <c r="A81" s="7" t="s">
        <v>109</v>
      </c>
      <c r="B81" s="7" t="s">
        <v>3466</v>
      </c>
      <c r="C81" s="7" t="s">
        <v>3480</v>
      </c>
      <c r="D81" s="7" t="s">
        <v>3486</v>
      </c>
      <c r="E81" s="7" t="s">
        <v>3488</v>
      </c>
      <c r="F81" s="7" t="s">
        <v>3492</v>
      </c>
      <c r="G81" s="7" t="s">
        <v>3480</v>
      </c>
      <c r="H81" s="7"/>
      <c r="I81" s="7" t="s">
        <v>3486</v>
      </c>
    </row>
    <row r="82" spans="1:9" ht="15.75" customHeight="1" x14ac:dyDescent="0.25">
      <c r="A82" s="7" t="s">
        <v>109</v>
      </c>
      <c r="B82" s="7" t="s">
        <v>3470</v>
      </c>
      <c r="C82" s="7" t="s">
        <v>3480</v>
      </c>
      <c r="D82" s="7" t="s">
        <v>3486</v>
      </c>
      <c r="E82" s="7" t="s">
        <v>3488</v>
      </c>
      <c r="F82" s="7" t="s">
        <v>3489</v>
      </c>
      <c r="G82" s="7" t="s">
        <v>3480</v>
      </c>
      <c r="H82" s="7"/>
      <c r="I82" s="7" t="s">
        <v>3486</v>
      </c>
    </row>
    <row r="83" spans="1:9" ht="15.75" customHeight="1" x14ac:dyDescent="0.25">
      <c r="A83" s="7" t="s">
        <v>109</v>
      </c>
      <c r="B83" s="7" t="s">
        <v>3471</v>
      </c>
      <c r="C83" s="7" t="s">
        <v>3480</v>
      </c>
      <c r="D83" s="7" t="s">
        <v>3486</v>
      </c>
      <c r="E83" s="7" t="s">
        <v>3488</v>
      </c>
      <c r="F83" s="7" t="s">
        <v>3489</v>
      </c>
      <c r="G83" s="7" t="s">
        <v>3480</v>
      </c>
      <c r="H83" s="7" t="s">
        <v>3480</v>
      </c>
      <c r="I83" s="7" t="s">
        <v>3486</v>
      </c>
    </row>
    <row r="84" spans="1:9" ht="15.75" customHeight="1" x14ac:dyDescent="0.25">
      <c r="A84" s="7" t="s">
        <v>109</v>
      </c>
      <c r="B84" s="7" t="s">
        <v>3473</v>
      </c>
      <c r="C84" s="7" t="s">
        <v>3480</v>
      </c>
      <c r="D84" s="7" t="s">
        <v>3486</v>
      </c>
      <c r="E84" s="7" t="s">
        <v>3488</v>
      </c>
      <c r="F84" s="7" t="s">
        <v>3489</v>
      </c>
      <c r="G84" s="7" t="s">
        <v>3480</v>
      </c>
      <c r="H84" s="7" t="s">
        <v>3480</v>
      </c>
      <c r="I84" s="7" t="s">
        <v>3486</v>
      </c>
    </row>
    <row r="85" spans="1:9" ht="15.75" customHeight="1" x14ac:dyDescent="0.25">
      <c r="A85" s="7" t="s">
        <v>109</v>
      </c>
      <c r="B85" s="7" t="s">
        <v>3475</v>
      </c>
      <c r="C85" s="7" t="s">
        <v>3480</v>
      </c>
      <c r="D85" s="7" t="s">
        <v>3486</v>
      </c>
      <c r="E85" s="7" t="s">
        <v>3488</v>
      </c>
      <c r="F85" s="7" t="s">
        <v>3489</v>
      </c>
      <c r="G85" s="7" t="s">
        <v>3480</v>
      </c>
      <c r="H85" s="7" t="s">
        <v>3480</v>
      </c>
      <c r="I85" s="7" t="s">
        <v>3486</v>
      </c>
    </row>
    <row r="86" spans="1:9" ht="15.75" customHeight="1" x14ac:dyDescent="0.25">
      <c r="A86" s="7" t="s">
        <v>109</v>
      </c>
      <c r="B86" s="7" t="s">
        <v>3466</v>
      </c>
      <c r="C86" s="7" t="s">
        <v>3481</v>
      </c>
      <c r="D86" s="7" t="s">
        <v>3486</v>
      </c>
      <c r="E86" s="7" t="s">
        <v>3488</v>
      </c>
      <c r="F86" s="7" t="s">
        <v>3492</v>
      </c>
      <c r="G86" s="7" t="s">
        <v>3481</v>
      </c>
      <c r="H86" s="7"/>
      <c r="I86" s="7" t="s">
        <v>3486</v>
      </c>
    </row>
    <row r="87" spans="1:9" ht="15.75" customHeight="1" x14ac:dyDescent="0.25">
      <c r="A87" s="7" t="s">
        <v>109</v>
      </c>
      <c r="B87" s="7" t="s">
        <v>3470</v>
      </c>
      <c r="C87" s="7" t="s">
        <v>3481</v>
      </c>
      <c r="D87" s="7" t="s">
        <v>3486</v>
      </c>
      <c r="E87" s="7" t="s">
        <v>3488</v>
      </c>
      <c r="F87" s="7" t="s">
        <v>3489</v>
      </c>
      <c r="G87" s="7" t="s">
        <v>3481</v>
      </c>
      <c r="H87" s="7"/>
      <c r="I87" s="7" t="s">
        <v>3486</v>
      </c>
    </row>
    <row r="88" spans="1:9" ht="15.75" customHeight="1" x14ac:dyDescent="0.25">
      <c r="A88" s="7" t="s">
        <v>109</v>
      </c>
      <c r="B88" s="7" t="s">
        <v>3471</v>
      </c>
      <c r="C88" s="7" t="s">
        <v>3481</v>
      </c>
      <c r="D88" s="7" t="s">
        <v>3486</v>
      </c>
      <c r="E88" s="7" t="s">
        <v>3488</v>
      </c>
      <c r="F88" s="7" t="s">
        <v>3489</v>
      </c>
      <c r="G88" s="7" t="s">
        <v>3481</v>
      </c>
      <c r="H88" s="7" t="s">
        <v>3481</v>
      </c>
      <c r="I88" s="7" t="s">
        <v>3486</v>
      </c>
    </row>
    <row r="89" spans="1:9" ht="15.75" customHeight="1" x14ac:dyDescent="0.25">
      <c r="A89" s="7" t="s">
        <v>109</v>
      </c>
      <c r="B89" s="7" t="s">
        <v>3473</v>
      </c>
      <c r="C89" s="7" t="s">
        <v>3481</v>
      </c>
      <c r="D89" s="7" t="s">
        <v>3486</v>
      </c>
      <c r="E89" s="7" t="s">
        <v>3488</v>
      </c>
      <c r="F89" s="7" t="s">
        <v>3489</v>
      </c>
      <c r="G89" s="7" t="s">
        <v>3481</v>
      </c>
      <c r="H89" s="7" t="s">
        <v>3481</v>
      </c>
      <c r="I89" s="7" t="s">
        <v>3486</v>
      </c>
    </row>
    <row r="90" spans="1:9" ht="15.75" customHeight="1" x14ac:dyDescent="0.25">
      <c r="A90" s="7" t="s">
        <v>109</v>
      </c>
      <c r="B90" s="7" t="s">
        <v>3475</v>
      </c>
      <c r="C90" s="7" t="s">
        <v>3481</v>
      </c>
      <c r="D90" s="7" t="s">
        <v>3486</v>
      </c>
      <c r="E90" s="7" t="s">
        <v>3488</v>
      </c>
      <c r="F90" s="7" t="s">
        <v>3489</v>
      </c>
      <c r="G90" s="7" t="s">
        <v>3481</v>
      </c>
      <c r="H90" s="7" t="s">
        <v>3481</v>
      </c>
      <c r="I90" s="7" t="s">
        <v>3486</v>
      </c>
    </row>
    <row r="91" spans="1:9" ht="15.75" customHeight="1" x14ac:dyDescent="0.25"/>
    <row r="92" spans="1:9" ht="15.75" customHeight="1" x14ac:dyDescent="0.25"/>
    <row r="93" spans="1:9" ht="15.75" customHeight="1" x14ac:dyDescent="0.25"/>
    <row r="94" spans="1:9" ht="15.75" customHeight="1" x14ac:dyDescent="0.25"/>
    <row r="95" spans="1:9" ht="15.75" customHeight="1" x14ac:dyDescent="0.25"/>
    <row r="96" spans="1: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I90" xr:uid="{00000000-0009-0000-0000-000020000000}"/>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G1000"/>
  <sheetViews>
    <sheetView workbookViewId="0"/>
  </sheetViews>
  <sheetFormatPr defaultColWidth="14.42578125" defaultRowHeight="15" customHeight="1" x14ac:dyDescent="0.25"/>
  <cols>
    <col min="1" max="26" width="17.28515625" customWidth="1"/>
  </cols>
  <sheetData>
    <row r="1" spans="1:7" x14ac:dyDescent="0.25">
      <c r="A1" s="1" t="s">
        <v>3493</v>
      </c>
      <c r="B1" s="7"/>
      <c r="C1" s="7"/>
      <c r="D1" s="7"/>
      <c r="E1" s="7"/>
      <c r="F1" s="7"/>
      <c r="G1" s="7"/>
    </row>
    <row r="2" spans="1:7" x14ac:dyDescent="0.25">
      <c r="A2" s="7"/>
      <c r="B2" s="7"/>
      <c r="C2" s="7"/>
      <c r="D2" s="7"/>
      <c r="E2" s="7"/>
      <c r="F2" s="7"/>
      <c r="G2" s="7"/>
    </row>
    <row r="3" spans="1:7" x14ac:dyDescent="0.25">
      <c r="A3" s="2" t="s">
        <v>11</v>
      </c>
      <c r="B3" s="2" t="s">
        <v>2104</v>
      </c>
      <c r="C3" s="2" t="s">
        <v>3494</v>
      </c>
      <c r="D3" s="2" t="s">
        <v>3495</v>
      </c>
      <c r="E3" s="2" t="s">
        <v>3496</v>
      </c>
      <c r="F3" s="2" t="s">
        <v>3497</v>
      </c>
      <c r="G3" s="2" t="s">
        <v>2307</v>
      </c>
    </row>
    <row r="4" spans="1:7" x14ac:dyDescent="0.25">
      <c r="A4" s="7" t="s">
        <v>109</v>
      </c>
      <c r="B4" s="7" t="s">
        <v>2118</v>
      </c>
      <c r="C4" s="11">
        <v>0</v>
      </c>
      <c r="D4" s="11">
        <v>3</v>
      </c>
      <c r="E4" s="11">
        <v>0</v>
      </c>
      <c r="F4" s="11">
        <v>99999999</v>
      </c>
      <c r="G4" s="7" t="s">
        <v>3466</v>
      </c>
    </row>
    <row r="5" spans="1:7" x14ac:dyDescent="0.25">
      <c r="A5" s="7" t="s">
        <v>109</v>
      </c>
      <c r="B5" s="7" t="s">
        <v>2118</v>
      </c>
      <c r="C5" s="11">
        <v>3</v>
      </c>
      <c r="D5" s="11">
        <v>999</v>
      </c>
      <c r="E5" s="11">
        <v>0</v>
      </c>
      <c r="F5" s="11">
        <v>99999999</v>
      </c>
      <c r="G5" s="7" t="s">
        <v>3470</v>
      </c>
    </row>
    <row r="6" spans="1:7" x14ac:dyDescent="0.25">
      <c r="A6" s="7" t="s">
        <v>109</v>
      </c>
      <c r="B6" s="7" t="s">
        <v>2091</v>
      </c>
      <c r="C6" s="11">
        <v>0</v>
      </c>
      <c r="D6" s="11">
        <v>3</v>
      </c>
      <c r="E6" s="11">
        <v>0</v>
      </c>
      <c r="F6" s="11">
        <v>75000</v>
      </c>
      <c r="G6" s="7" t="s">
        <v>3471</v>
      </c>
    </row>
    <row r="7" spans="1:7" x14ac:dyDescent="0.25">
      <c r="A7" s="7" t="s">
        <v>109</v>
      </c>
      <c r="B7" s="7" t="s">
        <v>2091</v>
      </c>
      <c r="C7" s="11">
        <v>4</v>
      </c>
      <c r="D7" s="11">
        <v>5</v>
      </c>
      <c r="E7" s="11">
        <v>0</v>
      </c>
      <c r="F7" s="11">
        <v>75000</v>
      </c>
      <c r="G7" s="7" t="s">
        <v>3473</v>
      </c>
    </row>
    <row r="8" spans="1:7" x14ac:dyDescent="0.25">
      <c r="A8" s="7" t="s">
        <v>109</v>
      </c>
      <c r="B8" s="7" t="s">
        <v>2091</v>
      </c>
      <c r="C8" s="11">
        <v>0</v>
      </c>
      <c r="D8" s="11">
        <v>5</v>
      </c>
      <c r="E8" s="11">
        <v>75000</v>
      </c>
      <c r="F8" s="11">
        <v>150000</v>
      </c>
      <c r="G8" s="7" t="s">
        <v>3473</v>
      </c>
    </row>
    <row r="9" spans="1:7" x14ac:dyDescent="0.25">
      <c r="A9" s="7" t="s">
        <v>109</v>
      </c>
      <c r="B9" s="7" t="s">
        <v>2091</v>
      </c>
      <c r="C9" s="11">
        <v>0</v>
      </c>
      <c r="D9" s="11">
        <v>999</v>
      </c>
      <c r="E9" s="11">
        <v>150000</v>
      </c>
      <c r="F9" s="11">
        <v>99999999</v>
      </c>
      <c r="G9" s="7" t="s">
        <v>3475</v>
      </c>
    </row>
    <row r="10" spans="1:7" x14ac:dyDescent="0.25">
      <c r="A10" s="7" t="s">
        <v>109</v>
      </c>
      <c r="B10" s="7" t="s">
        <v>2091</v>
      </c>
      <c r="C10" s="11">
        <v>6</v>
      </c>
      <c r="D10" s="11">
        <v>999</v>
      </c>
      <c r="E10" s="11">
        <v>0</v>
      </c>
      <c r="F10" s="11">
        <v>99999999</v>
      </c>
      <c r="G10" s="7" t="s">
        <v>3475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G10" xr:uid="{00000000-0009-0000-0000-00002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workbookViewId="0">
      <selection activeCell="K36" sqref="K36"/>
    </sheetView>
  </sheetViews>
  <sheetFormatPr defaultColWidth="14.42578125" defaultRowHeight="15" customHeight="1" x14ac:dyDescent="0.25"/>
  <cols>
    <col min="1" max="1" width="40.5703125" customWidth="1"/>
    <col min="2" max="2" width="36.28515625" customWidth="1"/>
    <col min="3" max="3" width="28" customWidth="1"/>
    <col min="4" max="4" width="24.7109375" customWidth="1"/>
    <col min="5" max="26" width="17.28515625" customWidth="1"/>
  </cols>
  <sheetData>
    <row r="1" spans="1:4" ht="14.25" customHeight="1" x14ac:dyDescent="0.25">
      <c r="A1" s="1" t="s">
        <v>337</v>
      </c>
      <c r="B1" s="1"/>
      <c r="C1" s="1"/>
      <c r="D1" s="1"/>
    </row>
    <row r="2" spans="1:4" ht="14.25" customHeight="1" x14ac:dyDescent="0.25">
      <c r="A2" s="1">
        <v>0</v>
      </c>
      <c r="B2" s="1">
        <v>1</v>
      </c>
      <c r="C2" s="1">
        <v>2</v>
      </c>
      <c r="D2" s="1">
        <v>3</v>
      </c>
    </row>
    <row r="3" spans="1:4" ht="14.25" customHeight="1" x14ac:dyDescent="0.25">
      <c r="A3" s="2" t="s">
        <v>1</v>
      </c>
      <c r="B3" s="2" t="s">
        <v>338</v>
      </c>
      <c r="C3" s="2" t="s">
        <v>339</v>
      </c>
      <c r="D3" s="2" t="s">
        <v>340</v>
      </c>
    </row>
    <row r="4" spans="1:4" ht="14.25" customHeight="1" x14ac:dyDescent="0.25">
      <c r="A4" s="1" t="s">
        <v>341</v>
      </c>
      <c r="B4" s="117" t="s">
        <v>3592</v>
      </c>
      <c r="C4" s="1" t="s">
        <v>342</v>
      </c>
      <c r="D4" s="1"/>
    </row>
    <row r="5" spans="1:4" ht="14.25" customHeight="1" x14ac:dyDescent="0.25">
      <c r="A5" s="1" t="s">
        <v>343</v>
      </c>
      <c r="B5" s="117" t="s">
        <v>3593</v>
      </c>
      <c r="C5" s="1" t="s">
        <v>344</v>
      </c>
      <c r="D5" s="1"/>
    </row>
    <row r="6" spans="1:4" ht="14.25" customHeight="1" x14ac:dyDescent="0.25">
      <c r="A6" s="1" t="s">
        <v>345</v>
      </c>
      <c r="B6" s="117" t="s">
        <v>3594</v>
      </c>
      <c r="C6" s="1" t="s">
        <v>346</v>
      </c>
      <c r="D6" s="1"/>
    </row>
    <row r="7" spans="1:4" ht="14.25" customHeight="1" x14ac:dyDescent="0.25">
      <c r="A7" s="1" t="s">
        <v>347</v>
      </c>
      <c r="B7" s="117" t="s">
        <v>3595</v>
      </c>
      <c r="C7" s="1" t="s">
        <v>348</v>
      </c>
      <c r="D7" s="1"/>
    </row>
    <row r="8" spans="1:4" ht="14.25" customHeight="1" x14ac:dyDescent="0.25">
      <c r="A8" s="1" t="s">
        <v>349</v>
      </c>
      <c r="B8" s="117" t="s">
        <v>3596</v>
      </c>
      <c r="C8" s="1" t="s">
        <v>350</v>
      </c>
      <c r="D8" s="1"/>
    </row>
    <row r="9" spans="1:4" ht="14.25" customHeight="1" x14ac:dyDescent="0.25">
      <c r="A9" s="1" t="s">
        <v>351</v>
      </c>
      <c r="B9" s="117" t="s">
        <v>3597</v>
      </c>
      <c r="C9" s="1" t="s">
        <v>352</v>
      </c>
      <c r="D9" s="1"/>
    </row>
    <row r="10" spans="1:4" ht="14.25" customHeight="1" x14ac:dyDescent="0.25">
      <c r="A10" s="1" t="s">
        <v>353</v>
      </c>
      <c r="B10" s="117" t="s">
        <v>3598</v>
      </c>
      <c r="C10" s="1" t="s">
        <v>354</v>
      </c>
      <c r="D10" s="1"/>
    </row>
    <row r="11" spans="1:4" ht="14.25" customHeight="1" x14ac:dyDescent="0.25">
      <c r="A11" s="1" t="s">
        <v>355</v>
      </c>
      <c r="B11" s="117" t="s">
        <v>3599</v>
      </c>
      <c r="C11" s="1" t="s">
        <v>356</v>
      </c>
      <c r="D11" s="1"/>
    </row>
    <row r="12" spans="1:4" ht="14.25" customHeight="1" x14ac:dyDescent="0.25">
      <c r="A12" s="1" t="s">
        <v>357</v>
      </c>
      <c r="B12" s="117" t="s">
        <v>3600</v>
      </c>
      <c r="C12" s="1" t="s">
        <v>358</v>
      </c>
      <c r="D12" s="1"/>
    </row>
    <row r="13" spans="1:4" ht="14.25" customHeight="1" x14ac:dyDescent="0.25">
      <c r="A13" s="1" t="s">
        <v>359</v>
      </c>
      <c r="B13" s="117" t="s">
        <v>3601</v>
      </c>
      <c r="C13" s="1" t="s">
        <v>360</v>
      </c>
      <c r="D13" s="1"/>
    </row>
    <row r="14" spans="1:4" ht="14.25" customHeight="1" x14ac:dyDescent="0.25">
      <c r="A14" s="1" t="s">
        <v>361</v>
      </c>
      <c r="B14" s="117" t="s">
        <v>3602</v>
      </c>
      <c r="C14" s="1" t="s">
        <v>362</v>
      </c>
      <c r="D14" s="1"/>
    </row>
    <row r="15" spans="1:4" ht="14.25" customHeight="1" x14ac:dyDescent="0.25">
      <c r="A15" s="1" t="s">
        <v>363</v>
      </c>
      <c r="B15" s="117" t="s">
        <v>3603</v>
      </c>
      <c r="C15" s="1" t="s">
        <v>364</v>
      </c>
      <c r="D15" s="1"/>
    </row>
    <row r="16" spans="1:4" ht="14.25" customHeight="1" x14ac:dyDescent="0.25">
      <c r="A16" s="1" t="s">
        <v>365</v>
      </c>
      <c r="B16" s="117" t="s">
        <v>3604</v>
      </c>
      <c r="C16" s="1" t="s">
        <v>366</v>
      </c>
      <c r="D16" s="1"/>
    </row>
    <row r="17" spans="1:4" ht="14.25" customHeight="1" x14ac:dyDescent="0.25">
      <c r="A17" s="1" t="s">
        <v>367</v>
      </c>
      <c r="B17" s="117" t="s">
        <v>3605</v>
      </c>
      <c r="C17" s="1" t="s">
        <v>368</v>
      </c>
      <c r="D17" s="1"/>
    </row>
    <row r="18" spans="1:4" ht="14.25" customHeight="1" x14ac:dyDescent="0.25">
      <c r="A18" s="1" t="s">
        <v>369</v>
      </c>
      <c r="B18" s="117" t="s">
        <v>3606</v>
      </c>
      <c r="C18" s="1" t="s">
        <v>370</v>
      </c>
      <c r="D18" s="1"/>
    </row>
    <row r="19" spans="1:4" ht="14.25" customHeight="1" x14ac:dyDescent="0.25">
      <c r="A19" s="1" t="s">
        <v>371</v>
      </c>
      <c r="B19" s="117" t="s">
        <v>3607</v>
      </c>
      <c r="C19" s="1" t="s">
        <v>372</v>
      </c>
      <c r="D19" s="1"/>
    </row>
    <row r="21" spans="1:4" ht="15.75" customHeight="1" x14ac:dyDescent="0.25"/>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D09B3712-0F3B-4AA1-8FDF-926928C5EB88}">
          <x14:formula1>
            <xm:f>Standards!$A$4</xm:f>
          </x14:formula1>
          <xm:sqref>B4:B19</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Q1000"/>
  <sheetViews>
    <sheetView workbookViewId="0">
      <pane ySplit="4" topLeftCell="A5" activePane="bottomLeft" state="frozen"/>
      <selection pane="bottomLeft" activeCell="L9" sqref="L9"/>
    </sheetView>
  </sheetViews>
  <sheetFormatPr defaultColWidth="14.42578125" defaultRowHeight="15" customHeight="1" x14ac:dyDescent="0.2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31.5703125" customWidth="1"/>
    <col min="9" max="9" width="4" customWidth="1"/>
    <col min="10" max="10" width="24.42578125" customWidth="1"/>
    <col min="11" max="11" width="4.42578125" customWidth="1"/>
    <col min="12" max="12" width="27.5703125" customWidth="1"/>
    <col min="13" max="13" width="4.85546875" customWidth="1"/>
    <col min="14" max="14" width="23.7109375" customWidth="1"/>
    <col min="15" max="15" width="4.42578125" customWidth="1"/>
    <col min="16" max="16" width="27" customWidth="1"/>
    <col min="17" max="17" width="14.85546875" customWidth="1"/>
    <col min="18" max="26" width="17.28515625" customWidth="1"/>
  </cols>
  <sheetData>
    <row r="1" spans="1:17" ht="14.25" customHeight="1" x14ac:dyDescent="0.25">
      <c r="A1" s="1"/>
      <c r="B1" s="1" t="s">
        <v>3498</v>
      </c>
      <c r="C1" s="1"/>
      <c r="D1" s="1"/>
      <c r="E1" s="1"/>
      <c r="F1" s="1"/>
      <c r="G1" s="1"/>
      <c r="H1" s="1"/>
      <c r="I1" s="1"/>
      <c r="J1" s="1"/>
      <c r="K1" s="1"/>
      <c r="L1" s="1"/>
      <c r="M1" s="1"/>
      <c r="N1" s="1"/>
      <c r="O1" s="1"/>
      <c r="P1" s="1"/>
      <c r="Q1" s="32"/>
    </row>
    <row r="2" spans="1:17" ht="14.25" customHeight="1" x14ac:dyDescent="0.25">
      <c r="A2" s="1"/>
      <c r="B2" s="1"/>
      <c r="C2" s="1"/>
      <c r="D2" s="1"/>
      <c r="E2" s="1"/>
      <c r="F2" s="1"/>
      <c r="G2" s="1"/>
      <c r="H2" s="1"/>
      <c r="I2" s="1"/>
      <c r="J2" s="1"/>
      <c r="K2" s="1"/>
      <c r="L2" s="1"/>
      <c r="M2" s="1"/>
      <c r="N2" s="1"/>
      <c r="O2" s="1"/>
      <c r="P2" s="1"/>
      <c r="Q2" s="32"/>
    </row>
    <row r="3" spans="1:17" ht="14.25" customHeight="1" x14ac:dyDescent="0.25">
      <c r="A3" s="1"/>
      <c r="B3" s="2" t="s">
        <v>3499</v>
      </c>
      <c r="C3" s="2"/>
      <c r="D3" s="2" t="s">
        <v>3500</v>
      </c>
      <c r="E3" s="2"/>
      <c r="F3" s="2" t="s">
        <v>3501</v>
      </c>
      <c r="G3" s="2"/>
      <c r="H3" s="2" t="s">
        <v>3502</v>
      </c>
      <c r="I3" s="2"/>
      <c r="J3" s="2" t="s">
        <v>3503</v>
      </c>
      <c r="K3" s="2"/>
      <c r="L3" s="2" t="s">
        <v>3504</v>
      </c>
      <c r="M3" s="2"/>
      <c r="N3" s="2" t="s">
        <v>3505</v>
      </c>
      <c r="O3" s="1"/>
      <c r="P3" s="2" t="s">
        <v>3506</v>
      </c>
      <c r="Q3" s="109" t="s">
        <v>3507</v>
      </c>
    </row>
    <row r="4" spans="1:17" ht="14.25" customHeight="1" x14ac:dyDescent="0.25">
      <c r="A4" s="1"/>
      <c r="B4" s="22" t="s">
        <v>1</v>
      </c>
      <c r="C4" s="1"/>
      <c r="D4" s="22" t="s">
        <v>1</v>
      </c>
      <c r="E4" s="1"/>
      <c r="F4" s="22" t="s">
        <v>1</v>
      </c>
      <c r="G4" s="1"/>
      <c r="H4" s="22" t="s">
        <v>1</v>
      </c>
      <c r="I4" s="1"/>
      <c r="J4" s="22" t="s">
        <v>1</v>
      </c>
      <c r="K4" s="1"/>
      <c r="L4" s="22" t="s">
        <v>1</v>
      </c>
      <c r="M4" s="1"/>
      <c r="N4" s="22" t="s">
        <v>1</v>
      </c>
      <c r="O4" s="1"/>
      <c r="P4" s="22" t="s">
        <v>1</v>
      </c>
      <c r="Q4" s="109" t="s">
        <v>1</v>
      </c>
    </row>
    <row r="5" spans="1:17" ht="14.25" customHeight="1" x14ac:dyDescent="0.25">
      <c r="A5" s="1"/>
      <c r="B5" s="110" t="s">
        <v>1760</v>
      </c>
      <c r="C5" s="1"/>
      <c r="D5" s="111" t="s">
        <v>1779</v>
      </c>
      <c r="E5" s="1"/>
      <c r="F5" s="26" t="s">
        <v>109</v>
      </c>
      <c r="G5" s="1"/>
      <c r="H5" s="26" t="s">
        <v>3508</v>
      </c>
      <c r="I5" s="1"/>
      <c r="J5" s="118" t="s">
        <v>3569</v>
      </c>
      <c r="K5" s="1"/>
      <c r="L5" s="118" t="s">
        <v>3569</v>
      </c>
      <c r="M5" s="1"/>
      <c r="N5" s="111" t="s">
        <v>516</v>
      </c>
      <c r="O5" s="1"/>
      <c r="P5" s="111" t="s">
        <v>2091</v>
      </c>
      <c r="Q5" s="113" t="s">
        <v>2116</v>
      </c>
    </row>
    <row r="6" spans="1:17" ht="14.25" customHeight="1" x14ac:dyDescent="0.25">
      <c r="A6" s="1"/>
      <c r="B6" s="114" t="s">
        <v>1768</v>
      </c>
      <c r="C6" s="1"/>
      <c r="D6" s="71" t="s">
        <v>1782</v>
      </c>
      <c r="E6" s="1"/>
      <c r="F6" s="115" t="s">
        <v>110</v>
      </c>
      <c r="G6" s="1"/>
      <c r="H6" s="115" t="s">
        <v>3509</v>
      </c>
      <c r="I6" s="1"/>
      <c r="J6" s="112"/>
      <c r="K6" s="1"/>
      <c r="L6" s="1"/>
      <c r="M6" s="1"/>
      <c r="N6" s="71" t="s">
        <v>922</v>
      </c>
      <c r="O6" s="1"/>
      <c r="P6" s="71" t="s">
        <v>2118</v>
      </c>
      <c r="Q6" s="32" t="s">
        <v>2115</v>
      </c>
    </row>
    <row r="7" spans="1:17" ht="14.25" customHeight="1" x14ac:dyDescent="0.25">
      <c r="A7" s="1"/>
      <c r="B7" s="110" t="s">
        <v>1765</v>
      </c>
      <c r="C7" s="1"/>
      <c r="D7" s="111" t="s">
        <v>1761</v>
      </c>
      <c r="E7" s="1"/>
      <c r="F7" s="115" t="s">
        <v>128</v>
      </c>
      <c r="G7" s="1"/>
      <c r="H7" s="26" t="s">
        <v>3510</v>
      </c>
      <c r="I7" s="1"/>
      <c r="J7" s="112"/>
      <c r="K7" s="1"/>
      <c r="L7" s="1"/>
      <c r="M7" s="1"/>
      <c r="N7" s="111" t="s">
        <v>652</v>
      </c>
      <c r="O7" s="1"/>
      <c r="P7" s="111" t="s">
        <v>3511</v>
      </c>
      <c r="Q7" s="32"/>
    </row>
    <row r="8" spans="1:17" ht="14.25" customHeight="1" x14ac:dyDescent="0.25">
      <c r="A8" s="1"/>
      <c r="B8" s="114" t="s">
        <v>3512</v>
      </c>
      <c r="C8" s="1"/>
      <c r="D8" s="71" t="s">
        <v>1788</v>
      </c>
      <c r="E8" s="1"/>
      <c r="F8" s="115" t="s">
        <v>146</v>
      </c>
      <c r="G8" s="1"/>
      <c r="H8" s="26" t="s">
        <v>3513</v>
      </c>
      <c r="I8" s="1"/>
      <c r="J8" s="112"/>
      <c r="K8" s="1"/>
      <c r="L8" s="1"/>
      <c r="M8" s="1"/>
      <c r="N8" s="71" t="s">
        <v>557</v>
      </c>
      <c r="O8" s="1"/>
      <c r="P8" s="1" t="s">
        <v>3514</v>
      </c>
      <c r="Q8" s="32"/>
    </row>
    <row r="9" spans="1:17" ht="14.25" customHeight="1" x14ac:dyDescent="0.25">
      <c r="A9" s="1"/>
      <c r="B9" s="110" t="s">
        <v>3515</v>
      </c>
      <c r="C9" s="1"/>
      <c r="D9" s="111" t="s">
        <v>3516</v>
      </c>
      <c r="E9" s="1"/>
      <c r="F9" s="115" t="s">
        <v>154</v>
      </c>
      <c r="G9" s="1"/>
      <c r="H9" s="26" t="s">
        <v>3517</v>
      </c>
      <c r="I9" s="1"/>
      <c r="J9" s="112"/>
      <c r="K9" s="1"/>
      <c r="L9" s="1"/>
      <c r="M9" s="1"/>
      <c r="N9" s="111" t="s">
        <v>932</v>
      </c>
      <c r="O9" s="1"/>
      <c r="P9" s="1" t="s">
        <v>2098</v>
      </c>
      <c r="Q9" s="32"/>
    </row>
    <row r="10" spans="1:17" ht="14.25" customHeight="1" x14ac:dyDescent="0.25">
      <c r="A10" s="1"/>
      <c r="B10" s="114" t="s">
        <v>3518</v>
      </c>
      <c r="C10" s="1"/>
      <c r="D10" s="71" t="s">
        <v>3519</v>
      </c>
      <c r="E10" s="1"/>
      <c r="F10" s="115" t="s">
        <v>161</v>
      </c>
      <c r="G10" s="1"/>
      <c r="H10" s="26" t="s">
        <v>3520</v>
      </c>
      <c r="I10" s="1"/>
      <c r="J10" s="112"/>
      <c r="K10" s="1"/>
      <c r="L10" s="1"/>
      <c r="M10" s="1"/>
      <c r="N10" s="71" t="s">
        <v>123</v>
      </c>
      <c r="O10" s="1"/>
      <c r="P10" s="1" t="s">
        <v>109</v>
      </c>
      <c r="Q10" s="32"/>
    </row>
    <row r="11" spans="1:17" ht="14.25" customHeight="1" x14ac:dyDescent="0.25">
      <c r="A11" s="1"/>
      <c r="B11" s="110" t="s">
        <v>1776</v>
      </c>
      <c r="C11" s="1"/>
      <c r="D11" s="111" t="s">
        <v>1774</v>
      </c>
      <c r="E11" s="1"/>
      <c r="F11" s="26" t="s">
        <v>173</v>
      </c>
      <c r="G11" s="1"/>
      <c r="H11" s="26" t="s">
        <v>3521</v>
      </c>
      <c r="I11" s="1"/>
      <c r="J11" s="112"/>
      <c r="K11" s="1"/>
      <c r="L11" s="1"/>
      <c r="M11" s="1"/>
      <c r="N11" s="1"/>
      <c r="O11" s="1"/>
      <c r="P11" s="1"/>
      <c r="Q11" s="32"/>
    </row>
    <row r="12" spans="1:17" ht="14.25" customHeight="1" x14ac:dyDescent="0.25">
      <c r="A12" s="1"/>
      <c r="B12" s="114" t="s">
        <v>1818</v>
      </c>
      <c r="C12" s="1"/>
      <c r="D12" s="71" t="s">
        <v>2093</v>
      </c>
      <c r="E12" s="1"/>
      <c r="F12" s="115" t="s">
        <v>184</v>
      </c>
      <c r="G12" s="1"/>
      <c r="H12" s="26" t="s">
        <v>3522</v>
      </c>
      <c r="I12" s="1"/>
      <c r="J12" s="112"/>
      <c r="K12" s="1"/>
      <c r="L12" s="1"/>
      <c r="M12" s="1"/>
      <c r="N12" s="1"/>
      <c r="O12" s="1"/>
      <c r="P12" s="1"/>
      <c r="Q12" s="32"/>
    </row>
    <row r="13" spans="1:17" ht="14.25" customHeight="1" x14ac:dyDescent="0.25">
      <c r="A13" s="1"/>
      <c r="B13" s="110" t="s">
        <v>1787</v>
      </c>
      <c r="C13" s="1"/>
      <c r="D13" s="111" t="s">
        <v>3523</v>
      </c>
      <c r="E13" s="1"/>
      <c r="F13" s="115" t="s">
        <v>191</v>
      </c>
      <c r="G13" s="1"/>
      <c r="H13" s="26" t="s">
        <v>3524</v>
      </c>
      <c r="I13" s="1"/>
      <c r="J13" s="112"/>
      <c r="K13" s="1"/>
      <c r="L13" s="1"/>
      <c r="M13" s="1"/>
      <c r="N13" s="1"/>
      <c r="O13" s="1"/>
      <c r="P13" s="1"/>
      <c r="Q13" s="32"/>
    </row>
    <row r="14" spans="1:17" ht="14.25" customHeight="1" x14ac:dyDescent="0.25">
      <c r="A14" s="1"/>
      <c r="B14" s="114" t="s">
        <v>1842</v>
      </c>
      <c r="C14" s="1"/>
      <c r="D14" s="71" t="s">
        <v>1949</v>
      </c>
      <c r="E14" s="1"/>
      <c r="F14" s="115" t="s">
        <v>202</v>
      </c>
      <c r="G14" s="1"/>
      <c r="H14" s="26" t="s">
        <v>3525</v>
      </c>
      <c r="I14" s="1"/>
      <c r="J14" s="26"/>
      <c r="K14" s="1"/>
      <c r="L14" s="1"/>
      <c r="M14" s="1"/>
      <c r="N14" s="1"/>
      <c r="O14" s="1"/>
      <c r="P14" s="1"/>
      <c r="Q14" s="32"/>
    </row>
    <row r="15" spans="1:17" ht="14.25" customHeight="1" x14ac:dyDescent="0.25">
      <c r="A15" s="1"/>
      <c r="B15" s="110" t="s">
        <v>1770</v>
      </c>
      <c r="C15" s="1"/>
      <c r="D15" s="111" t="s">
        <v>1772</v>
      </c>
      <c r="E15" s="1"/>
      <c r="F15" s="26" t="s">
        <v>214</v>
      </c>
      <c r="G15" s="1"/>
      <c r="H15" s="26" t="s">
        <v>2096</v>
      </c>
      <c r="I15" s="1"/>
      <c r="J15" s="26"/>
      <c r="K15" s="1"/>
      <c r="L15" s="1"/>
      <c r="M15" s="1"/>
      <c r="N15" s="1"/>
      <c r="O15" s="1"/>
      <c r="P15" s="1"/>
      <c r="Q15" s="32"/>
    </row>
    <row r="16" spans="1:17" ht="14.25" customHeight="1" x14ac:dyDescent="0.25">
      <c r="A16" s="1"/>
      <c r="B16" s="116" t="s">
        <v>2120</v>
      </c>
      <c r="C16" s="1"/>
      <c r="D16" s="71" t="s">
        <v>3526</v>
      </c>
      <c r="E16" s="1"/>
      <c r="F16" s="115" t="s">
        <v>226</v>
      </c>
      <c r="G16" s="1"/>
      <c r="H16" s="115" t="s">
        <v>3527</v>
      </c>
      <c r="I16" s="1"/>
      <c r="J16" s="26"/>
      <c r="K16" s="1"/>
      <c r="L16" s="1"/>
      <c r="M16" s="1"/>
      <c r="N16" s="1"/>
      <c r="O16" s="1"/>
      <c r="P16" s="1"/>
      <c r="Q16" s="32"/>
    </row>
    <row r="17" spans="1:17" ht="14.25" customHeight="1" x14ac:dyDescent="0.25">
      <c r="A17" s="1"/>
      <c r="B17" s="110" t="s">
        <v>1931</v>
      </c>
      <c r="C17" s="1"/>
      <c r="D17" s="111" t="s">
        <v>1080</v>
      </c>
      <c r="E17" s="1"/>
      <c r="F17" s="115" t="s">
        <v>232</v>
      </c>
      <c r="G17" s="1"/>
      <c r="H17" s="26" t="s">
        <v>3528</v>
      </c>
      <c r="I17" s="1"/>
      <c r="J17" s="26"/>
      <c r="K17" s="1"/>
      <c r="L17" s="1"/>
      <c r="M17" s="1"/>
      <c r="N17" s="1"/>
      <c r="O17" s="1"/>
      <c r="P17" s="1"/>
      <c r="Q17" s="32"/>
    </row>
    <row r="18" spans="1:17" ht="14.25" customHeight="1" x14ac:dyDescent="0.25">
      <c r="A18" s="1"/>
      <c r="B18" s="114" t="s">
        <v>1960</v>
      </c>
      <c r="C18" s="1"/>
      <c r="D18" s="71" t="s">
        <v>1928</v>
      </c>
      <c r="E18" s="1"/>
      <c r="F18" s="115" t="s">
        <v>239</v>
      </c>
      <c r="G18" s="1"/>
      <c r="H18" s="115" t="s">
        <v>3529</v>
      </c>
      <c r="I18" s="1"/>
      <c r="J18" s="26"/>
      <c r="K18" s="1"/>
      <c r="L18" s="1"/>
      <c r="M18" s="1"/>
      <c r="N18" s="1"/>
      <c r="O18" s="1"/>
      <c r="P18" s="1"/>
      <c r="Q18" s="32"/>
    </row>
    <row r="19" spans="1:17" ht="14.25" customHeight="1" x14ac:dyDescent="0.25">
      <c r="A19" s="1"/>
      <c r="B19" s="110" t="s">
        <v>3530</v>
      </c>
      <c r="C19" s="1"/>
      <c r="D19" s="111" t="s">
        <v>3531</v>
      </c>
      <c r="E19" s="1"/>
      <c r="F19" s="115" t="s">
        <v>246</v>
      </c>
      <c r="G19" s="1"/>
      <c r="H19" s="115" t="s">
        <v>3532</v>
      </c>
      <c r="I19" s="1"/>
      <c r="J19" s="26"/>
      <c r="K19" s="1"/>
      <c r="L19" s="1"/>
      <c r="M19" s="1"/>
      <c r="N19" s="1"/>
      <c r="O19" s="1"/>
      <c r="P19" s="1"/>
      <c r="Q19" s="32"/>
    </row>
    <row r="20" spans="1:17" ht="14.25" customHeight="1" x14ac:dyDescent="0.25">
      <c r="A20" s="1"/>
      <c r="B20" s="114" t="s">
        <v>1972</v>
      </c>
      <c r="C20" s="1"/>
      <c r="D20" s="71" t="s">
        <v>2092</v>
      </c>
      <c r="E20" s="1"/>
      <c r="F20" s="26" t="s">
        <v>259</v>
      </c>
      <c r="G20" s="1"/>
      <c r="H20" s="115" t="s">
        <v>2100</v>
      </c>
      <c r="I20" s="1"/>
      <c r="J20" s="26"/>
      <c r="K20" s="1"/>
      <c r="L20" s="1"/>
      <c r="M20" s="1"/>
      <c r="N20" s="1"/>
      <c r="O20" s="1"/>
      <c r="P20" s="1"/>
      <c r="Q20" s="32"/>
    </row>
    <row r="21" spans="1:17" ht="14.25" customHeight="1" x14ac:dyDescent="0.25">
      <c r="A21" s="1"/>
      <c r="B21" s="110" t="s">
        <v>1980</v>
      </c>
      <c r="C21" s="1"/>
      <c r="D21" s="111" t="s">
        <v>1849</v>
      </c>
      <c r="E21" s="1"/>
      <c r="F21" s="26" t="s">
        <v>271</v>
      </c>
      <c r="G21" s="1"/>
      <c r="H21" s="115" t="s">
        <v>3533</v>
      </c>
      <c r="I21" s="1"/>
      <c r="J21" s="26"/>
      <c r="K21" s="1"/>
      <c r="L21" s="1"/>
      <c r="M21" s="1"/>
      <c r="N21" s="1"/>
      <c r="O21" s="1"/>
      <c r="P21" s="1"/>
      <c r="Q21" s="32"/>
    </row>
    <row r="22" spans="1:17" ht="14.25" customHeight="1" x14ac:dyDescent="0.25">
      <c r="A22" s="1"/>
      <c r="B22" s="114" t="s">
        <v>1963</v>
      </c>
      <c r="C22" s="1"/>
      <c r="D22" s="71" t="s">
        <v>1934</v>
      </c>
      <c r="E22" s="1"/>
      <c r="F22" s="115" t="s">
        <v>283</v>
      </c>
      <c r="G22" s="1"/>
      <c r="H22" s="26" t="s">
        <v>3534</v>
      </c>
      <c r="I22" s="1"/>
      <c r="J22" s="26"/>
      <c r="K22" s="1"/>
      <c r="L22" s="1"/>
      <c r="M22" s="1"/>
      <c r="N22" s="1"/>
      <c r="O22" s="1"/>
      <c r="P22" s="1"/>
      <c r="Q22" s="32"/>
    </row>
    <row r="23" spans="1:17" ht="14.25" customHeight="1" x14ac:dyDescent="0.25">
      <c r="A23" s="1"/>
      <c r="B23" s="110" t="s">
        <v>1978</v>
      </c>
      <c r="C23" s="1"/>
      <c r="D23" s="111" t="s">
        <v>1810</v>
      </c>
      <c r="E23" s="1"/>
      <c r="F23" s="115" t="s">
        <v>290</v>
      </c>
      <c r="G23" s="1"/>
      <c r="H23" s="115" t="s">
        <v>3535</v>
      </c>
      <c r="I23" s="1"/>
      <c r="J23" s="26"/>
      <c r="K23" s="1"/>
      <c r="L23" s="1"/>
      <c r="M23" s="1"/>
      <c r="N23" s="1"/>
      <c r="O23" s="1"/>
      <c r="P23" s="1"/>
      <c r="Q23" s="32"/>
    </row>
    <row r="24" spans="1:17" ht="14.25" customHeight="1" x14ac:dyDescent="0.25">
      <c r="A24" s="1"/>
      <c r="B24" s="114" t="s">
        <v>1987</v>
      </c>
      <c r="C24" s="1"/>
      <c r="D24" s="71" t="s">
        <v>1990</v>
      </c>
      <c r="E24" s="1"/>
      <c r="F24" s="26" t="s">
        <v>297</v>
      </c>
      <c r="G24" s="1"/>
      <c r="H24" s="115" t="s">
        <v>3536</v>
      </c>
      <c r="I24" s="1"/>
      <c r="J24" s="26"/>
      <c r="K24" s="1"/>
      <c r="L24" s="1"/>
      <c r="M24" s="1"/>
      <c r="N24" s="1"/>
      <c r="O24" s="1"/>
      <c r="P24" s="1"/>
      <c r="Q24" s="32"/>
    </row>
    <row r="25" spans="1:17" ht="14.25" customHeight="1" x14ac:dyDescent="0.25">
      <c r="A25" s="1"/>
      <c r="B25" s="110" t="s">
        <v>1970</v>
      </c>
      <c r="C25" s="1"/>
      <c r="D25" s="111" t="s">
        <v>2121</v>
      </c>
      <c r="E25" s="1"/>
      <c r="F25" s="26" t="s">
        <v>309</v>
      </c>
      <c r="G25" s="1"/>
      <c r="H25" s="115" t="s">
        <v>3537</v>
      </c>
      <c r="I25" s="1"/>
      <c r="J25" s="26"/>
      <c r="K25" s="1"/>
      <c r="L25" s="1"/>
      <c r="M25" s="1"/>
      <c r="N25" s="1"/>
      <c r="O25" s="1"/>
      <c r="P25" s="1"/>
      <c r="Q25" s="32"/>
    </row>
    <row r="26" spans="1:17" ht="14.25" customHeight="1" x14ac:dyDescent="0.25">
      <c r="A26" s="1"/>
      <c r="B26" s="116" t="s">
        <v>3538</v>
      </c>
      <c r="C26" s="1"/>
      <c r="D26" s="71" t="s">
        <v>2122</v>
      </c>
      <c r="E26" s="1"/>
      <c r="F26" s="26" t="s">
        <v>316</v>
      </c>
      <c r="G26" s="1"/>
      <c r="H26" s="115" t="s">
        <v>3539</v>
      </c>
      <c r="I26" s="1"/>
      <c r="J26" s="26"/>
      <c r="K26" s="1"/>
      <c r="L26" s="1"/>
      <c r="M26" s="1"/>
      <c r="N26" s="1"/>
      <c r="O26" s="1"/>
      <c r="P26" s="1"/>
      <c r="Q26" s="32"/>
    </row>
    <row r="27" spans="1:17" ht="14.25" customHeight="1" x14ac:dyDescent="0.25">
      <c r="A27" s="1"/>
      <c r="B27" s="110" t="s">
        <v>1989</v>
      </c>
      <c r="C27" s="1"/>
      <c r="D27" s="7"/>
      <c r="E27" s="1"/>
      <c r="F27" s="26" t="s">
        <v>323</v>
      </c>
      <c r="G27" s="1"/>
      <c r="H27" s="115" t="s">
        <v>3540</v>
      </c>
      <c r="I27" s="1"/>
      <c r="J27" s="26"/>
      <c r="K27" s="1"/>
      <c r="L27" s="1"/>
      <c r="M27" s="1"/>
      <c r="N27" s="1"/>
      <c r="O27" s="1"/>
      <c r="P27" s="1"/>
      <c r="Q27" s="32"/>
    </row>
    <row r="28" spans="1:17" ht="14.25" customHeight="1" x14ac:dyDescent="0.25">
      <c r="A28" s="1"/>
      <c r="B28" s="114" t="s">
        <v>3541</v>
      </c>
      <c r="C28" s="1"/>
      <c r="D28" s="7"/>
      <c r="E28" s="1"/>
      <c r="F28" s="26" t="s">
        <v>330</v>
      </c>
      <c r="G28" s="1"/>
      <c r="H28" s="26" t="s">
        <v>3542</v>
      </c>
      <c r="I28" s="1"/>
      <c r="J28" s="26"/>
      <c r="K28" s="1"/>
      <c r="L28" s="1"/>
      <c r="M28" s="1"/>
      <c r="N28" s="1"/>
      <c r="O28" s="1"/>
      <c r="P28" s="1"/>
      <c r="Q28" s="32"/>
    </row>
    <row r="29" spans="1:17" ht="14.25" customHeight="1" x14ac:dyDescent="0.25">
      <c r="A29" s="1"/>
      <c r="B29" s="110" t="s">
        <v>3543</v>
      </c>
      <c r="C29" s="1"/>
      <c r="D29" s="1"/>
      <c r="E29" s="1"/>
      <c r="F29" s="26" t="s">
        <v>334</v>
      </c>
      <c r="G29" s="1"/>
      <c r="H29" s="26" t="s">
        <v>3544</v>
      </c>
      <c r="I29" s="1"/>
      <c r="J29" s="26"/>
      <c r="K29" s="1"/>
      <c r="L29" s="1"/>
      <c r="M29" s="1"/>
      <c r="N29" s="1"/>
      <c r="O29" s="1"/>
      <c r="P29" s="1"/>
      <c r="Q29" s="32"/>
    </row>
    <row r="30" spans="1:17" ht="14.25" customHeight="1" x14ac:dyDescent="0.25">
      <c r="A30" s="1"/>
      <c r="B30" s="1"/>
      <c r="C30" s="1"/>
      <c r="D30" s="1"/>
      <c r="E30" s="1"/>
      <c r="F30" s="1"/>
      <c r="G30" s="1"/>
      <c r="H30" s="26" t="s">
        <v>3545</v>
      </c>
      <c r="I30" s="1"/>
      <c r="J30" s="26"/>
      <c r="K30" s="1"/>
      <c r="L30" s="1"/>
      <c r="M30" s="1"/>
      <c r="N30" s="1"/>
      <c r="O30" s="1"/>
      <c r="P30" s="1"/>
      <c r="Q30" s="32"/>
    </row>
    <row r="31" spans="1:17" ht="14.25" customHeight="1" x14ac:dyDescent="0.25">
      <c r="A31" s="1"/>
      <c r="B31" s="1"/>
      <c r="C31" s="1"/>
      <c r="D31" s="1"/>
      <c r="E31" s="1"/>
      <c r="F31" s="1"/>
      <c r="G31" s="1"/>
      <c r="H31" s="26" t="s">
        <v>3546</v>
      </c>
      <c r="I31" s="1"/>
      <c r="J31" s="26"/>
      <c r="K31" s="1"/>
      <c r="M31" s="1"/>
      <c r="N31" s="1"/>
      <c r="O31" s="1"/>
      <c r="P31" s="1"/>
      <c r="Q31" s="32"/>
    </row>
    <row r="32" spans="1:17" ht="14.25" customHeight="1" x14ac:dyDescent="0.25">
      <c r="A32" s="1"/>
      <c r="B32" s="1"/>
      <c r="C32" s="1"/>
      <c r="D32" s="1"/>
      <c r="E32" s="1"/>
      <c r="F32" s="1"/>
      <c r="G32" s="1"/>
      <c r="H32" s="26" t="s">
        <v>3547</v>
      </c>
      <c r="I32" s="1"/>
      <c r="J32" s="26"/>
      <c r="K32" s="1"/>
      <c r="M32" s="1"/>
      <c r="N32" s="1"/>
      <c r="O32" s="1"/>
      <c r="P32" s="1"/>
      <c r="Q32" s="32"/>
    </row>
    <row r="33" spans="1:17" ht="14.25" customHeight="1" x14ac:dyDescent="0.25">
      <c r="A33" s="1"/>
      <c r="B33" s="1"/>
      <c r="C33" s="1"/>
      <c r="D33" s="1"/>
      <c r="E33" s="1"/>
      <c r="F33" s="1"/>
      <c r="G33" s="1"/>
      <c r="H33" s="26" t="s">
        <v>2095</v>
      </c>
      <c r="I33" s="1"/>
      <c r="J33" s="26"/>
      <c r="K33" s="1"/>
      <c r="M33" s="1"/>
      <c r="N33" s="1"/>
      <c r="O33" s="1"/>
      <c r="P33" s="1"/>
      <c r="Q33" s="32"/>
    </row>
    <row r="34" spans="1:17" ht="14.25" customHeight="1" x14ac:dyDescent="0.25">
      <c r="A34" s="1"/>
      <c r="B34" s="1"/>
      <c r="C34" s="1"/>
      <c r="D34" s="1"/>
      <c r="E34" s="1"/>
      <c r="F34" s="1"/>
      <c r="G34" s="1"/>
      <c r="H34" s="26" t="s">
        <v>3548</v>
      </c>
      <c r="I34" s="1"/>
      <c r="J34" s="26"/>
      <c r="K34" s="1"/>
      <c r="M34" s="1"/>
      <c r="N34" s="1"/>
      <c r="O34" s="1"/>
      <c r="P34" s="1"/>
      <c r="Q34" s="32"/>
    </row>
    <row r="35" spans="1:17" ht="14.25" customHeight="1" x14ac:dyDescent="0.25">
      <c r="A35" s="1"/>
      <c r="B35" s="1"/>
      <c r="C35" s="1"/>
      <c r="D35" s="1"/>
      <c r="E35" s="1"/>
      <c r="F35" s="1"/>
      <c r="G35" s="1"/>
      <c r="H35" s="26" t="s">
        <v>3549</v>
      </c>
      <c r="I35" s="1"/>
      <c r="J35" s="1"/>
      <c r="K35" s="1"/>
      <c r="M35" s="1"/>
      <c r="N35" s="1"/>
      <c r="O35" s="1"/>
      <c r="P35" s="1"/>
      <c r="Q35" s="32"/>
    </row>
    <row r="36" spans="1:17" ht="14.25" customHeight="1" x14ac:dyDescent="0.25">
      <c r="A36" s="1"/>
      <c r="B36" s="1"/>
      <c r="C36" s="1"/>
      <c r="D36" s="1"/>
      <c r="E36" s="1"/>
      <c r="F36" s="1"/>
      <c r="G36" s="1"/>
      <c r="H36" s="26" t="s">
        <v>3550</v>
      </c>
      <c r="I36" s="1"/>
      <c r="J36" s="1"/>
      <c r="K36" s="1"/>
      <c r="M36" s="1"/>
      <c r="N36" s="1"/>
      <c r="O36" s="1"/>
      <c r="P36" s="1"/>
      <c r="Q36" s="32"/>
    </row>
    <row r="37" spans="1:17" ht="14.25" customHeight="1" x14ac:dyDescent="0.25">
      <c r="A37" s="1"/>
      <c r="B37" s="1"/>
      <c r="C37" s="1"/>
      <c r="D37" s="1"/>
      <c r="E37" s="1"/>
      <c r="F37" s="1"/>
      <c r="G37" s="1"/>
      <c r="H37" s="115" t="s">
        <v>3551</v>
      </c>
      <c r="I37" s="1"/>
      <c r="J37" s="1"/>
      <c r="K37" s="1"/>
      <c r="M37" s="1"/>
      <c r="N37" s="1"/>
      <c r="O37" s="1"/>
      <c r="P37" s="1"/>
      <c r="Q37" s="32"/>
    </row>
    <row r="38" spans="1:17" ht="14.25" customHeight="1" x14ac:dyDescent="0.25">
      <c r="A38" s="1"/>
      <c r="B38" s="1"/>
      <c r="C38" s="1"/>
      <c r="D38" s="1"/>
      <c r="E38" s="1"/>
      <c r="F38" s="1"/>
      <c r="G38" s="1"/>
      <c r="H38" s="115" t="s">
        <v>472</v>
      </c>
      <c r="I38" s="1"/>
      <c r="J38" s="1"/>
      <c r="K38" s="1"/>
      <c r="M38" s="1"/>
      <c r="N38" s="1"/>
      <c r="O38" s="1"/>
      <c r="P38" s="1"/>
      <c r="Q38" s="32"/>
    </row>
    <row r="39" spans="1:17" ht="14.25" customHeight="1" x14ac:dyDescent="0.25">
      <c r="A39" s="1"/>
      <c r="B39" s="1"/>
      <c r="C39" s="1"/>
      <c r="D39" s="1"/>
      <c r="E39" s="1"/>
      <c r="F39" s="1"/>
      <c r="G39" s="1"/>
      <c r="H39" s="115" t="s">
        <v>3552</v>
      </c>
      <c r="I39" s="1"/>
      <c r="J39" s="1"/>
      <c r="K39" s="1"/>
      <c r="M39" s="1"/>
      <c r="N39" s="1"/>
      <c r="O39" s="1"/>
      <c r="P39" s="1"/>
      <c r="Q39" s="32"/>
    </row>
    <row r="40" spans="1:17" ht="14.25" customHeight="1" x14ac:dyDescent="0.25">
      <c r="A40" s="1"/>
      <c r="B40" s="1"/>
      <c r="C40" s="1"/>
      <c r="D40" s="1"/>
      <c r="E40" s="1"/>
      <c r="F40" s="1"/>
      <c r="G40" s="1"/>
      <c r="H40" s="115" t="s">
        <v>3553</v>
      </c>
      <c r="I40" s="1"/>
      <c r="J40" s="1"/>
      <c r="K40" s="1"/>
      <c r="M40" s="1"/>
      <c r="N40" s="1"/>
      <c r="O40" s="1"/>
      <c r="P40" s="1"/>
      <c r="Q40" s="32"/>
    </row>
    <row r="41" spans="1:17" ht="14.25" customHeight="1" x14ac:dyDescent="0.25">
      <c r="A41" s="1"/>
      <c r="B41" s="1"/>
      <c r="C41" s="1"/>
      <c r="D41" s="1"/>
      <c r="E41" s="1"/>
      <c r="F41" s="1"/>
      <c r="G41" s="1"/>
      <c r="H41" s="115" t="s">
        <v>3554</v>
      </c>
      <c r="I41" s="1"/>
      <c r="J41" s="1"/>
      <c r="K41" s="1"/>
      <c r="M41" s="1"/>
      <c r="N41" s="1"/>
      <c r="O41" s="1"/>
      <c r="P41" s="1"/>
      <c r="Q41" s="32"/>
    </row>
    <row r="42" spans="1:17" ht="14.25" customHeight="1" x14ac:dyDescent="0.25">
      <c r="A42" s="1"/>
      <c r="B42" s="1"/>
      <c r="C42" s="1"/>
      <c r="D42" s="1"/>
      <c r="E42" s="1"/>
      <c r="F42" s="1"/>
      <c r="G42" s="1"/>
      <c r="H42" s="115" t="s">
        <v>3555</v>
      </c>
      <c r="I42" s="1"/>
      <c r="J42" s="1"/>
      <c r="K42" s="1"/>
      <c r="M42" s="1"/>
      <c r="N42" s="1"/>
      <c r="O42" s="1"/>
      <c r="P42" s="1"/>
      <c r="Q42" s="32"/>
    </row>
    <row r="43" spans="1:17" ht="14.25" customHeight="1" x14ac:dyDescent="0.25">
      <c r="A43" s="1"/>
      <c r="B43" s="1"/>
      <c r="C43" s="1"/>
      <c r="D43" s="1"/>
      <c r="E43" s="1"/>
      <c r="F43" s="1"/>
      <c r="G43" s="1"/>
      <c r="H43" s="26" t="s">
        <v>3556</v>
      </c>
      <c r="I43" s="1"/>
      <c r="J43" s="1"/>
      <c r="K43" s="1"/>
      <c r="M43" s="1"/>
      <c r="N43" s="1"/>
      <c r="O43" s="1"/>
      <c r="P43" s="1"/>
      <c r="Q43" s="32"/>
    </row>
    <row r="44" spans="1:17" ht="14.25" customHeight="1" x14ac:dyDescent="0.25">
      <c r="A44" s="1"/>
      <c r="B44" s="1"/>
      <c r="C44" s="1"/>
      <c r="D44" s="1"/>
      <c r="E44" s="1"/>
      <c r="F44" s="1"/>
      <c r="G44" s="1"/>
      <c r="H44" s="26" t="s">
        <v>3557</v>
      </c>
      <c r="I44" s="1"/>
      <c r="J44" s="1"/>
      <c r="K44" s="1"/>
      <c r="M44" s="1"/>
      <c r="N44" s="1"/>
      <c r="O44" s="1"/>
      <c r="P44" s="1"/>
      <c r="Q44" s="32"/>
    </row>
    <row r="45" spans="1:17" ht="14.25" customHeight="1" x14ac:dyDescent="0.25">
      <c r="A45" s="1"/>
      <c r="B45" s="1"/>
      <c r="C45" s="1"/>
      <c r="D45" s="1"/>
      <c r="E45" s="1"/>
      <c r="F45" s="1"/>
      <c r="G45" s="1"/>
      <c r="H45" s="115" t="s">
        <v>3558</v>
      </c>
      <c r="I45" s="1"/>
      <c r="J45" s="1"/>
      <c r="K45" s="1"/>
      <c r="M45" s="1"/>
      <c r="N45" s="1"/>
      <c r="O45" s="1"/>
      <c r="P45" s="1"/>
      <c r="Q45" s="32"/>
    </row>
    <row r="46" spans="1:17" ht="14.25" customHeight="1" x14ac:dyDescent="0.25">
      <c r="A46" s="1"/>
      <c r="B46" s="1"/>
      <c r="C46" s="1"/>
      <c r="D46" s="1"/>
      <c r="E46" s="1"/>
      <c r="F46" s="1"/>
      <c r="G46" s="1"/>
      <c r="H46" s="115" t="s">
        <v>3559</v>
      </c>
      <c r="I46" s="1"/>
      <c r="J46" s="1"/>
      <c r="K46" s="1"/>
      <c r="M46" s="1"/>
      <c r="N46" s="1"/>
      <c r="O46" s="1"/>
      <c r="P46" s="1"/>
      <c r="Q46" s="32"/>
    </row>
    <row r="47" spans="1:17" ht="14.25" customHeight="1" x14ac:dyDescent="0.25">
      <c r="A47" s="1"/>
      <c r="B47" s="1"/>
      <c r="C47" s="1"/>
      <c r="D47" s="1"/>
      <c r="E47" s="1"/>
      <c r="F47" s="1"/>
      <c r="G47" s="1"/>
      <c r="H47" s="115" t="s">
        <v>3560</v>
      </c>
      <c r="I47" s="1"/>
      <c r="J47" s="1"/>
      <c r="K47" s="1"/>
      <c r="M47" s="1"/>
      <c r="N47" s="1"/>
      <c r="O47" s="1"/>
      <c r="P47" s="1"/>
      <c r="Q47" s="32"/>
    </row>
    <row r="48" spans="1:17" ht="14.25" customHeight="1" x14ac:dyDescent="0.25">
      <c r="A48" s="1"/>
      <c r="B48" s="1"/>
      <c r="C48" s="1"/>
      <c r="D48" s="1"/>
      <c r="E48" s="1"/>
      <c r="F48" s="1"/>
      <c r="G48" s="1"/>
      <c r="H48" s="26" t="s">
        <v>3561</v>
      </c>
      <c r="I48" s="1"/>
      <c r="J48" s="1"/>
      <c r="K48" s="1"/>
      <c r="M48" s="1"/>
      <c r="N48" s="1"/>
      <c r="O48" s="1"/>
      <c r="P48" s="1"/>
      <c r="Q48" s="32"/>
    </row>
    <row r="49" spans="1:17" ht="14.25" customHeight="1" x14ac:dyDescent="0.25">
      <c r="A49" s="1"/>
      <c r="B49" s="1"/>
      <c r="C49" s="1"/>
      <c r="D49" s="1"/>
      <c r="E49" s="1"/>
      <c r="F49" s="1"/>
      <c r="G49" s="1"/>
      <c r="H49" s="115" t="s">
        <v>3562</v>
      </c>
      <c r="I49" s="1"/>
      <c r="J49" s="1"/>
      <c r="K49" s="1"/>
      <c r="M49" s="1"/>
      <c r="N49" s="1"/>
      <c r="O49" s="1"/>
      <c r="P49" s="1"/>
      <c r="Q49" s="32"/>
    </row>
    <row r="50" spans="1:17" ht="14.25" customHeight="1" x14ac:dyDescent="0.25">
      <c r="A50" s="1"/>
      <c r="B50" s="1"/>
      <c r="C50" s="1"/>
      <c r="D50" s="1"/>
      <c r="E50" s="1"/>
      <c r="F50" s="1"/>
      <c r="G50" s="1"/>
      <c r="H50" s="115" t="s">
        <v>3563</v>
      </c>
      <c r="I50" s="1"/>
      <c r="J50" s="1"/>
      <c r="K50" s="1"/>
      <c r="M50" s="1"/>
      <c r="N50" s="1"/>
      <c r="O50" s="1"/>
      <c r="P50" s="1"/>
      <c r="Q50" s="32"/>
    </row>
    <row r="51" spans="1:17" ht="14.25" customHeight="1" x14ac:dyDescent="0.25">
      <c r="A51" s="1"/>
      <c r="B51" s="1"/>
      <c r="C51" s="1"/>
      <c r="D51" s="1"/>
      <c r="E51" s="1"/>
      <c r="F51" s="1"/>
      <c r="G51" s="1"/>
      <c r="H51" s="26" t="s">
        <v>3564</v>
      </c>
      <c r="I51" s="1"/>
      <c r="J51" s="1"/>
      <c r="K51" s="1"/>
      <c r="M51" s="1"/>
      <c r="N51" s="1"/>
      <c r="O51" s="1"/>
      <c r="P51" s="1"/>
      <c r="Q51" s="32"/>
    </row>
    <row r="52" spans="1:17" ht="14.25" customHeight="1" x14ac:dyDescent="0.25">
      <c r="A52" s="1"/>
      <c r="B52" s="1"/>
      <c r="C52" s="1"/>
      <c r="D52" s="1"/>
      <c r="E52" s="1"/>
      <c r="F52" s="1"/>
      <c r="G52" s="1"/>
      <c r="H52" s="26" t="s">
        <v>3565</v>
      </c>
      <c r="I52" s="1"/>
      <c r="J52" s="1"/>
      <c r="K52" s="1"/>
      <c r="M52" s="1"/>
      <c r="N52" s="1"/>
      <c r="O52" s="1"/>
      <c r="P52" s="1"/>
      <c r="Q52" s="32"/>
    </row>
    <row r="53" spans="1:17" ht="14.25" customHeight="1" x14ac:dyDescent="0.25">
      <c r="A53" s="1"/>
      <c r="B53" s="1"/>
      <c r="C53" s="1"/>
      <c r="D53" s="1"/>
      <c r="E53" s="1"/>
      <c r="F53" s="1"/>
      <c r="G53" s="1"/>
      <c r="H53" s="115" t="s">
        <v>3566</v>
      </c>
      <c r="I53" s="1"/>
      <c r="J53" s="1"/>
      <c r="K53" s="1"/>
      <c r="M53" s="1"/>
      <c r="N53" s="1"/>
      <c r="O53" s="1"/>
      <c r="P53" s="1"/>
      <c r="Q53" s="32"/>
    </row>
    <row r="54" spans="1:17" ht="14.25" customHeight="1" x14ac:dyDescent="0.25">
      <c r="A54" s="1"/>
      <c r="B54" s="1"/>
      <c r="C54" s="1"/>
      <c r="D54" s="1"/>
      <c r="E54" s="1"/>
      <c r="F54" s="1"/>
      <c r="G54" s="1"/>
      <c r="H54" s="115" t="s">
        <v>3567</v>
      </c>
      <c r="I54" s="1"/>
      <c r="J54" s="1"/>
      <c r="K54" s="1"/>
      <c r="M54" s="1"/>
      <c r="N54" s="1"/>
      <c r="O54" s="1"/>
      <c r="P54" s="1"/>
      <c r="Q54" s="32"/>
    </row>
    <row r="55" spans="1:17" ht="14.25" customHeight="1" x14ac:dyDescent="0.25">
      <c r="A55" s="1"/>
      <c r="B55" s="1"/>
      <c r="C55" s="1"/>
      <c r="D55" s="1"/>
      <c r="E55" s="1"/>
      <c r="F55" s="1"/>
      <c r="G55" s="1"/>
      <c r="H55" s="26" t="s">
        <v>3568</v>
      </c>
      <c r="I55" s="1"/>
      <c r="J55" s="1"/>
      <c r="K55" s="1"/>
      <c r="M55" s="1"/>
      <c r="N55" s="1"/>
      <c r="O55" s="1"/>
      <c r="P55" s="1"/>
      <c r="Q55" s="32"/>
    </row>
    <row r="56" spans="1:17" ht="14.25" customHeight="1" x14ac:dyDescent="0.25">
      <c r="A56" s="1"/>
      <c r="B56" s="1"/>
      <c r="C56" s="1"/>
      <c r="D56" s="1"/>
      <c r="E56" s="1"/>
      <c r="F56" s="1"/>
      <c r="G56" s="1"/>
      <c r="H56" s="32"/>
      <c r="I56" s="1"/>
      <c r="J56" s="1"/>
      <c r="K56" s="1"/>
      <c r="M56" s="1"/>
      <c r="N56" s="1"/>
      <c r="O56" s="1"/>
      <c r="P56" s="1"/>
      <c r="Q56" s="32"/>
    </row>
    <row r="57" spans="1:17" ht="14.25" customHeight="1" x14ac:dyDescent="0.25">
      <c r="A57" s="1"/>
      <c r="B57" s="1"/>
      <c r="C57" s="1"/>
      <c r="D57" s="1"/>
      <c r="E57" s="1"/>
      <c r="F57" s="1"/>
      <c r="G57" s="1"/>
      <c r="H57" s="32"/>
      <c r="I57" s="1"/>
      <c r="J57" s="1"/>
      <c r="K57" s="1"/>
      <c r="M57" s="1"/>
      <c r="N57" s="1"/>
      <c r="O57" s="1"/>
      <c r="P57" s="1"/>
      <c r="Q57" s="32"/>
    </row>
    <row r="58" spans="1:17" ht="14.25" customHeight="1" x14ac:dyDescent="0.25">
      <c r="A58" s="1"/>
      <c r="B58" s="1"/>
      <c r="C58" s="1"/>
      <c r="D58" s="1"/>
      <c r="E58" s="1"/>
      <c r="F58" s="1"/>
      <c r="G58" s="1"/>
      <c r="H58" s="32"/>
      <c r="I58" s="1"/>
      <c r="J58" s="1"/>
      <c r="K58" s="1"/>
      <c r="M58" s="1"/>
      <c r="N58" s="1"/>
      <c r="O58" s="1"/>
      <c r="P58" s="1"/>
      <c r="Q58" s="32"/>
    </row>
    <row r="59" spans="1:17" ht="14.25" customHeight="1" x14ac:dyDescent="0.25">
      <c r="A59" s="1"/>
      <c r="B59" s="1"/>
      <c r="C59" s="1"/>
      <c r="D59" s="1"/>
      <c r="E59" s="1"/>
      <c r="F59" s="1"/>
      <c r="G59" s="1"/>
      <c r="H59" s="32"/>
      <c r="I59" s="1"/>
      <c r="J59" s="1"/>
      <c r="K59" s="1"/>
      <c r="M59" s="1"/>
      <c r="N59" s="1"/>
      <c r="O59" s="1"/>
      <c r="P59" s="1"/>
      <c r="Q59" s="32"/>
    </row>
    <row r="60" spans="1:17" ht="14.25" customHeight="1" x14ac:dyDescent="0.25">
      <c r="A60" s="1"/>
      <c r="B60" s="1"/>
      <c r="C60" s="1"/>
      <c r="D60" s="1"/>
      <c r="E60" s="1"/>
      <c r="F60" s="1"/>
      <c r="G60" s="1"/>
      <c r="H60" s="32"/>
      <c r="I60" s="1"/>
      <c r="J60" s="1"/>
      <c r="K60" s="1"/>
      <c r="M60" s="1"/>
      <c r="N60" s="1"/>
      <c r="O60" s="1"/>
      <c r="P60" s="1"/>
      <c r="Q60" s="32"/>
    </row>
    <row r="61" spans="1:17" ht="15.75" customHeight="1" x14ac:dyDescent="0.25"/>
    <row r="62" spans="1:17" ht="15.75" customHeight="1" x14ac:dyDescent="0.25"/>
    <row r="63" spans="1:17" ht="15.75" customHeight="1" x14ac:dyDescent="0.25"/>
    <row r="64" spans="1: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18992540-B063-4C92-84C7-5285AED1BD47}" filter="1" showAutoFilter="1">
      <pageMargins left="0.7" right="0.7" top="0.75" bottom="0.75" header="0.3" footer="0.3"/>
      <autoFilter ref="H3:H60" xr:uid="{4E5BFF8A-3167-46A5-AE32-57B395B81B11}"/>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N1000"/>
  <sheetViews>
    <sheetView workbookViewId="0">
      <selection activeCell="B4" sqref="B4"/>
    </sheetView>
  </sheetViews>
  <sheetFormatPr defaultColWidth="14.42578125" defaultRowHeight="15" customHeight="1" x14ac:dyDescent="0.25"/>
  <cols>
    <col min="1" max="40" width="30.7109375" customWidth="1"/>
  </cols>
  <sheetData>
    <row r="1" spans="1:40" ht="14.25" customHeight="1" x14ac:dyDescent="0.25">
      <c r="A1" s="1" t="s">
        <v>373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0" ht="14.25" customHeight="1" x14ac:dyDescent="0.25">
      <c r="A2" s="1">
        <v>0</v>
      </c>
      <c r="B2" s="1">
        <v>1</v>
      </c>
      <c r="C2" s="1">
        <v>2</v>
      </c>
      <c r="D2" s="1">
        <v>3</v>
      </c>
      <c r="E2" s="1">
        <v>4</v>
      </c>
      <c r="F2" s="1">
        <v>5</v>
      </c>
      <c r="G2" s="1">
        <v>6</v>
      </c>
      <c r="H2" s="1">
        <v>7</v>
      </c>
      <c r="I2" s="1">
        <v>8</v>
      </c>
      <c r="J2" s="1">
        <v>9</v>
      </c>
      <c r="K2" s="1">
        <v>10</v>
      </c>
      <c r="L2" s="1">
        <v>11</v>
      </c>
      <c r="M2" s="1">
        <v>12</v>
      </c>
      <c r="N2" s="1">
        <v>13</v>
      </c>
      <c r="O2" s="1">
        <v>14</v>
      </c>
      <c r="P2" s="1">
        <v>15</v>
      </c>
      <c r="Q2" s="1">
        <v>16</v>
      </c>
      <c r="R2" s="1">
        <v>17</v>
      </c>
      <c r="S2" s="1">
        <v>18</v>
      </c>
      <c r="T2" s="1">
        <v>19</v>
      </c>
      <c r="U2" s="1">
        <v>20</v>
      </c>
      <c r="V2" s="1">
        <v>21</v>
      </c>
      <c r="W2" s="1">
        <v>22</v>
      </c>
      <c r="X2" s="1">
        <v>23</v>
      </c>
      <c r="Y2" s="1">
        <v>24</v>
      </c>
      <c r="Z2" s="1">
        <v>25</v>
      </c>
      <c r="AA2" s="1">
        <v>26</v>
      </c>
      <c r="AB2" s="1">
        <v>27</v>
      </c>
      <c r="AC2" s="1">
        <v>28</v>
      </c>
      <c r="AD2" s="1">
        <v>29</v>
      </c>
      <c r="AE2" s="1">
        <v>30</v>
      </c>
      <c r="AF2" s="1">
        <v>31</v>
      </c>
      <c r="AG2" s="1">
        <v>32</v>
      </c>
      <c r="AH2" s="1">
        <v>33</v>
      </c>
      <c r="AI2" s="1">
        <v>34</v>
      </c>
      <c r="AJ2" s="1">
        <v>35</v>
      </c>
      <c r="AK2" s="1">
        <v>36</v>
      </c>
      <c r="AL2" s="1">
        <v>37</v>
      </c>
      <c r="AM2" s="1">
        <v>38</v>
      </c>
      <c r="AN2" s="1">
        <v>39</v>
      </c>
    </row>
    <row r="3" spans="1:40" ht="14.25" customHeight="1" x14ac:dyDescent="0.25">
      <c r="A3" s="2" t="s">
        <v>1</v>
      </c>
      <c r="B3" s="2" t="s">
        <v>374</v>
      </c>
      <c r="C3" s="2" t="s">
        <v>375</v>
      </c>
      <c r="D3" s="2" t="s">
        <v>376</v>
      </c>
      <c r="E3" s="2" t="s">
        <v>377</v>
      </c>
      <c r="F3" s="2" t="s">
        <v>378</v>
      </c>
      <c r="G3" s="2" t="s">
        <v>379</v>
      </c>
      <c r="H3" s="2" t="s">
        <v>380</v>
      </c>
      <c r="I3" s="2" t="s">
        <v>381</v>
      </c>
      <c r="J3" s="2" t="s">
        <v>382</v>
      </c>
      <c r="K3" s="2" t="s">
        <v>383</v>
      </c>
      <c r="L3" s="2" t="s">
        <v>384</v>
      </c>
      <c r="M3" s="2" t="s">
        <v>385</v>
      </c>
      <c r="N3" s="2" t="s">
        <v>386</v>
      </c>
      <c r="O3" s="2" t="s">
        <v>387</v>
      </c>
      <c r="P3" s="2" t="s">
        <v>388</v>
      </c>
      <c r="Q3" s="2" t="s">
        <v>389</v>
      </c>
      <c r="R3" s="2" t="s">
        <v>390</v>
      </c>
      <c r="S3" s="2" t="s">
        <v>391</v>
      </c>
      <c r="T3" s="2" t="s">
        <v>392</v>
      </c>
      <c r="U3" s="2" t="s">
        <v>393</v>
      </c>
      <c r="V3" s="2" t="s">
        <v>394</v>
      </c>
      <c r="W3" s="2" t="s">
        <v>395</v>
      </c>
      <c r="X3" s="2" t="s">
        <v>396</v>
      </c>
      <c r="Y3" s="2" t="s">
        <v>397</v>
      </c>
      <c r="Z3" s="2" t="s">
        <v>398</v>
      </c>
      <c r="AA3" s="2" t="s">
        <v>399</v>
      </c>
      <c r="AB3" s="2" t="s">
        <v>400</v>
      </c>
      <c r="AC3" s="2" t="s">
        <v>401</v>
      </c>
      <c r="AD3" s="2" t="s">
        <v>402</v>
      </c>
      <c r="AE3" s="2" t="s">
        <v>403</v>
      </c>
      <c r="AF3" s="2" t="s">
        <v>404</v>
      </c>
      <c r="AG3" s="2" t="s">
        <v>405</v>
      </c>
      <c r="AH3" s="2" t="s">
        <v>406</v>
      </c>
      <c r="AI3" s="2" t="s">
        <v>407</v>
      </c>
      <c r="AJ3" s="2" t="s">
        <v>408</v>
      </c>
      <c r="AK3" s="2" t="s">
        <v>409</v>
      </c>
      <c r="AL3" s="2" t="s">
        <v>410</v>
      </c>
      <c r="AM3" s="2" t="s">
        <v>411</v>
      </c>
      <c r="AN3" s="2" t="s">
        <v>412</v>
      </c>
    </row>
    <row r="4" spans="1:40" ht="14.25" customHeight="1" x14ac:dyDescent="0.25">
      <c r="A4" s="1" t="s">
        <v>413</v>
      </c>
      <c r="B4" s="1" t="s">
        <v>341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4.25" customHeight="1" x14ac:dyDescent="0.25">
      <c r="A5" s="1" t="s">
        <v>414</v>
      </c>
      <c r="B5" s="1" t="s">
        <v>343</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ht="14.25" customHeight="1" x14ac:dyDescent="0.25">
      <c r="A6" s="1" t="s">
        <v>415</v>
      </c>
      <c r="B6" s="1" t="s">
        <v>345</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ht="14.25" customHeight="1" x14ac:dyDescent="0.25">
      <c r="A7" s="1" t="s">
        <v>416</v>
      </c>
      <c r="B7" s="1" t="s">
        <v>347</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ht="14.25" customHeight="1" x14ac:dyDescent="0.25">
      <c r="A8" s="1" t="s">
        <v>417</v>
      </c>
      <c r="B8" s="1" t="s">
        <v>349</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ht="14.25" customHeight="1" x14ac:dyDescent="0.25">
      <c r="A9" s="1" t="s">
        <v>418</v>
      </c>
      <c r="B9" s="1" t="s">
        <v>351</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ht="14.25" customHeight="1" x14ac:dyDescent="0.25">
      <c r="A10" s="1" t="s">
        <v>419</v>
      </c>
      <c r="B10" s="1" t="s">
        <v>353</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ht="14.25" customHeight="1" x14ac:dyDescent="0.25">
      <c r="A11" s="1" t="s">
        <v>420</v>
      </c>
      <c r="B11" s="1" t="s">
        <v>355</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ht="14.25" customHeight="1" x14ac:dyDescent="0.25">
      <c r="A12" s="1" t="s">
        <v>421</v>
      </c>
      <c r="B12" s="1" t="s">
        <v>357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ht="14.25" customHeight="1" x14ac:dyDescent="0.25">
      <c r="A13" s="1" t="s">
        <v>422</v>
      </c>
      <c r="B13" s="1" t="s">
        <v>359</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ht="14.25" customHeight="1" x14ac:dyDescent="0.25">
      <c r="A14" s="1" t="s">
        <v>423</v>
      </c>
      <c r="B14" s="1" t="s">
        <v>361</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ht="14.25" customHeight="1" x14ac:dyDescent="0.25">
      <c r="A15" s="1" t="s">
        <v>424</v>
      </c>
      <c r="B15" s="1" t="s">
        <v>363</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ht="14.25" customHeight="1" x14ac:dyDescent="0.25">
      <c r="A16" s="1" t="s">
        <v>425</v>
      </c>
      <c r="B16" s="1" t="s">
        <v>365</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ht="14.25" customHeight="1" x14ac:dyDescent="0.25">
      <c r="A17" s="1" t="s">
        <v>426</v>
      </c>
      <c r="B17" s="1" t="s">
        <v>367</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ht="14.25" customHeight="1" x14ac:dyDescent="0.25">
      <c r="A18" s="1" t="s">
        <v>427</v>
      </c>
      <c r="B18" s="1" t="s">
        <v>369</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ht="14.25" customHeight="1" x14ac:dyDescent="0.25">
      <c r="A19" s="1" t="s">
        <v>428</v>
      </c>
      <c r="B19" s="1" t="s">
        <v>371</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ht="14.25" customHeight="1" x14ac:dyDescent="0.25">
      <c r="A20" s="1" t="s">
        <v>429</v>
      </c>
      <c r="B20" s="1" t="s">
        <v>341</v>
      </c>
      <c r="C20" s="1" t="s">
        <v>343</v>
      </c>
      <c r="D20" s="1" t="s">
        <v>345</v>
      </c>
      <c r="E20" s="1" t="s">
        <v>347</v>
      </c>
      <c r="F20" s="1" t="s">
        <v>349</v>
      </c>
      <c r="G20" s="1" t="s">
        <v>351</v>
      </c>
      <c r="H20" s="1" t="s">
        <v>353</v>
      </c>
      <c r="I20" s="1" t="s">
        <v>355</v>
      </c>
      <c r="J20" s="1" t="s">
        <v>357</v>
      </c>
      <c r="K20" s="1" t="s">
        <v>359</v>
      </c>
      <c r="L20" s="1" t="s">
        <v>361</v>
      </c>
      <c r="M20" s="1" t="s">
        <v>363</v>
      </c>
      <c r="N20" s="1" t="s">
        <v>365</v>
      </c>
      <c r="O20" s="1" t="s">
        <v>367</v>
      </c>
      <c r="P20" s="1" t="s">
        <v>369</v>
      </c>
      <c r="Q20" s="1" t="s">
        <v>371</v>
      </c>
      <c r="R20" s="1"/>
      <c r="S20" s="1"/>
      <c r="T20" s="1"/>
      <c r="U20" s="1"/>
      <c r="V20" s="1"/>
      <c r="W20" s="1"/>
      <c r="X20" s="1"/>
      <c r="Y20" s="1"/>
      <c r="Z20" s="1"/>
      <c r="AA20" s="1"/>
      <c r="AB20" s="1"/>
      <c r="AC20" s="1"/>
      <c r="AD20" s="1"/>
      <c r="AE20" s="1"/>
      <c r="AF20" s="1"/>
      <c r="AG20" s="1"/>
      <c r="AH20" s="1"/>
      <c r="AI20" s="1"/>
      <c r="AJ20" s="1"/>
      <c r="AK20" s="1"/>
      <c r="AL20" s="1"/>
      <c r="AM20" s="1"/>
      <c r="AN20" s="1"/>
    </row>
    <row r="21" spans="1:40" ht="15.75" customHeight="1" x14ac:dyDescent="0.25"/>
    <row r="22" spans="1:40" ht="15.75" customHeight="1" x14ac:dyDescent="0.25"/>
    <row r="23" spans="1:40" ht="15.75" customHeight="1" x14ac:dyDescent="0.25"/>
    <row r="24" spans="1:40" ht="15.75" customHeight="1" x14ac:dyDescent="0.25"/>
    <row r="25" spans="1:40" ht="15.75" customHeight="1" x14ac:dyDescent="0.25"/>
    <row r="26" spans="1:40" ht="15.75" customHeight="1" x14ac:dyDescent="0.25"/>
    <row r="27" spans="1:40" ht="15.75" customHeight="1" x14ac:dyDescent="0.25"/>
    <row r="28" spans="1:40" ht="15.75" customHeight="1" x14ac:dyDescent="0.25"/>
    <row r="29" spans="1:40" ht="15.75" customHeight="1" x14ac:dyDescent="0.25"/>
    <row r="30" spans="1:40" ht="15.75" customHeight="1" x14ac:dyDescent="0.25"/>
    <row r="31" spans="1:40" ht="15.75" customHeight="1" x14ac:dyDescent="0.25"/>
    <row r="32" spans="1:4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0000000}">
          <x14:formula1>
            <xm:f>'Climate Zones'!$A$4:$A$19</xm:f>
          </x14:formula1>
          <xm:sqref>B4:B19 B20:Q20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workbookViewId="0">
      <selection activeCell="C74" sqref="C74"/>
    </sheetView>
  </sheetViews>
  <sheetFormatPr defaultColWidth="14.42578125" defaultRowHeight="15" customHeight="1" x14ac:dyDescent="0.25"/>
  <cols>
    <col min="1" max="1" width="25.42578125" customWidth="1"/>
    <col min="2" max="6" width="19.28515625" customWidth="1"/>
    <col min="7" max="7" width="117" customWidth="1"/>
    <col min="8" max="26" width="17.28515625" customWidth="1"/>
  </cols>
  <sheetData>
    <row r="1" spans="1:7" x14ac:dyDescent="0.25">
      <c r="A1" s="1" t="s">
        <v>430</v>
      </c>
      <c r="B1" s="1"/>
      <c r="C1" s="1"/>
      <c r="D1" s="1"/>
      <c r="E1" s="1"/>
      <c r="F1" s="1"/>
      <c r="G1" s="1"/>
    </row>
    <row r="2" spans="1:7" x14ac:dyDescent="0.25">
      <c r="A2" s="1"/>
      <c r="B2" s="1"/>
      <c r="C2" s="1"/>
      <c r="D2" s="1"/>
      <c r="E2" s="1"/>
      <c r="F2" s="1"/>
    </row>
    <row r="3" spans="1:7" ht="30" x14ac:dyDescent="0.25">
      <c r="A3" s="5" t="s">
        <v>12</v>
      </c>
      <c r="B3" s="5" t="s">
        <v>431</v>
      </c>
      <c r="C3" s="5" t="s">
        <v>432</v>
      </c>
      <c r="D3" s="5" t="s">
        <v>433</v>
      </c>
      <c r="E3" s="5" t="s">
        <v>434</v>
      </c>
      <c r="F3" s="5" t="s">
        <v>435</v>
      </c>
      <c r="G3" s="10" t="s">
        <v>2</v>
      </c>
    </row>
    <row r="4" spans="1:7" x14ac:dyDescent="0.25">
      <c r="A4" s="7" t="s">
        <v>110</v>
      </c>
      <c r="B4" s="11">
        <v>285.7</v>
      </c>
      <c r="C4" s="7"/>
      <c r="D4" s="7"/>
      <c r="E4" s="7"/>
      <c r="F4" s="11">
        <v>405</v>
      </c>
      <c r="G4" s="7" t="s">
        <v>436</v>
      </c>
    </row>
    <row r="5" spans="1:7" x14ac:dyDescent="0.25">
      <c r="A5" s="7" t="s">
        <v>128</v>
      </c>
      <c r="B5" s="7"/>
      <c r="C5" s="7"/>
      <c r="D5" s="11">
        <v>8</v>
      </c>
      <c r="E5" s="7"/>
      <c r="F5" s="11">
        <v>405</v>
      </c>
      <c r="G5" s="7" t="s">
        <v>436</v>
      </c>
    </row>
    <row r="6" spans="1:7" x14ac:dyDescent="0.25">
      <c r="A6" s="7" t="s">
        <v>146</v>
      </c>
      <c r="B6" s="7"/>
      <c r="C6" s="7"/>
      <c r="D6" s="11">
        <v>17</v>
      </c>
      <c r="E6" s="7"/>
      <c r="F6" s="11">
        <v>405</v>
      </c>
      <c r="G6" s="7" t="s">
        <v>436</v>
      </c>
    </row>
    <row r="7" spans="1:7" x14ac:dyDescent="0.25">
      <c r="A7" s="7" t="s">
        <v>154</v>
      </c>
      <c r="B7" s="7"/>
      <c r="C7" s="7"/>
      <c r="D7" s="11">
        <v>8</v>
      </c>
      <c r="E7" s="7"/>
      <c r="F7" s="11">
        <v>405</v>
      </c>
      <c r="G7" s="7" t="s">
        <v>436</v>
      </c>
    </row>
    <row r="8" spans="1:7" x14ac:dyDescent="0.25">
      <c r="A8" s="7" t="s">
        <v>161</v>
      </c>
      <c r="B8" s="7"/>
      <c r="C8" s="7"/>
      <c r="D8" s="11">
        <v>8</v>
      </c>
      <c r="E8" s="7"/>
      <c r="F8" s="11">
        <v>405</v>
      </c>
      <c r="G8" s="7" t="s">
        <v>436</v>
      </c>
    </row>
    <row r="9" spans="1:7" x14ac:dyDescent="0.25">
      <c r="A9" s="1" t="s">
        <v>173</v>
      </c>
      <c r="B9" s="7"/>
      <c r="C9" s="7"/>
      <c r="D9" s="11">
        <v>30</v>
      </c>
      <c r="E9" s="7"/>
      <c r="F9" s="11">
        <v>405</v>
      </c>
      <c r="G9" s="7" t="s">
        <v>436</v>
      </c>
    </row>
    <row r="10" spans="1:7" x14ac:dyDescent="0.25">
      <c r="A10" s="7" t="s">
        <v>184</v>
      </c>
      <c r="B10" s="11">
        <v>285.7</v>
      </c>
      <c r="C10" s="7"/>
      <c r="D10" s="7"/>
      <c r="E10" s="7"/>
      <c r="F10" s="11">
        <v>405</v>
      </c>
      <c r="G10" s="7" t="s">
        <v>437</v>
      </c>
    </row>
    <row r="11" spans="1:7" x14ac:dyDescent="0.25">
      <c r="A11" s="7" t="s">
        <v>191</v>
      </c>
      <c r="B11" s="7"/>
      <c r="C11" s="7"/>
      <c r="D11" s="7"/>
      <c r="E11" s="11">
        <v>0.83</v>
      </c>
      <c r="F11" s="11">
        <v>405</v>
      </c>
      <c r="G11" s="7" t="s">
        <v>436</v>
      </c>
    </row>
    <row r="12" spans="1:7" x14ac:dyDescent="0.25">
      <c r="A12" s="7" t="s">
        <v>202</v>
      </c>
      <c r="B12" s="7"/>
      <c r="C12" s="11">
        <v>1</v>
      </c>
      <c r="D12" s="7"/>
      <c r="E12" s="7"/>
      <c r="F12" s="11">
        <v>405</v>
      </c>
      <c r="G12" s="7" t="s">
        <v>436</v>
      </c>
    </row>
    <row r="13" spans="1:7" x14ac:dyDescent="0.25">
      <c r="A13" s="1" t="s">
        <v>214</v>
      </c>
      <c r="B13" s="11">
        <v>1000</v>
      </c>
      <c r="C13" s="7"/>
      <c r="D13" s="7"/>
      <c r="E13" s="7"/>
      <c r="F13" s="11">
        <v>405</v>
      </c>
      <c r="G13" s="7" t="s">
        <v>436</v>
      </c>
    </row>
    <row r="14" spans="1:7" x14ac:dyDescent="0.25">
      <c r="A14" s="7" t="s">
        <v>226</v>
      </c>
      <c r="B14" s="7"/>
      <c r="C14" s="11">
        <v>0.45</v>
      </c>
      <c r="D14" s="7"/>
      <c r="E14" s="7"/>
      <c r="F14" s="11">
        <v>405</v>
      </c>
      <c r="G14" s="7" t="s">
        <v>436</v>
      </c>
    </row>
    <row r="15" spans="1:7" x14ac:dyDescent="0.25">
      <c r="A15" s="7" t="s">
        <v>232</v>
      </c>
      <c r="B15" s="11">
        <v>1000</v>
      </c>
      <c r="C15" s="7"/>
      <c r="D15" s="7"/>
      <c r="E15" s="7"/>
      <c r="F15" s="11">
        <v>405</v>
      </c>
      <c r="G15" s="7" t="s">
        <v>436</v>
      </c>
    </row>
    <row r="16" spans="1:7" x14ac:dyDescent="0.25">
      <c r="A16" s="7" t="s">
        <v>239</v>
      </c>
      <c r="B16" s="7"/>
      <c r="C16" s="11">
        <v>1</v>
      </c>
      <c r="D16" s="7"/>
      <c r="E16" s="7"/>
      <c r="F16" s="11">
        <v>405</v>
      </c>
      <c r="G16" s="7" t="s">
        <v>436</v>
      </c>
    </row>
    <row r="17" spans="1:7" x14ac:dyDescent="0.25">
      <c r="A17" s="7" t="s">
        <v>246</v>
      </c>
      <c r="B17" s="7"/>
      <c r="C17" s="11">
        <v>1</v>
      </c>
      <c r="D17" s="7"/>
      <c r="E17" s="7"/>
      <c r="F17" s="11">
        <v>405</v>
      </c>
      <c r="G17" s="7" t="s">
        <v>436</v>
      </c>
    </row>
    <row r="18" spans="1:7" x14ac:dyDescent="0.25">
      <c r="A18" s="1" t="s">
        <v>259</v>
      </c>
      <c r="B18" s="11">
        <v>250</v>
      </c>
      <c r="C18" s="7"/>
      <c r="D18" s="7"/>
      <c r="E18" s="7"/>
      <c r="F18" s="11">
        <v>405</v>
      </c>
      <c r="G18" s="7" t="s">
        <v>436</v>
      </c>
    </row>
    <row r="19" spans="1:7" x14ac:dyDescent="0.25">
      <c r="A19" s="1" t="s">
        <v>271</v>
      </c>
      <c r="B19" s="11">
        <v>250</v>
      </c>
      <c r="C19" s="7"/>
      <c r="D19" s="7"/>
      <c r="E19" s="7"/>
      <c r="F19" s="11">
        <v>405</v>
      </c>
      <c r="G19" s="7" t="s">
        <v>436</v>
      </c>
    </row>
    <row r="20" spans="1:7" x14ac:dyDescent="0.25">
      <c r="A20" s="7" t="s">
        <v>283</v>
      </c>
      <c r="B20" s="11">
        <v>100</v>
      </c>
      <c r="C20" s="7"/>
      <c r="D20" s="7"/>
      <c r="E20" s="7"/>
      <c r="F20" s="11">
        <v>405</v>
      </c>
      <c r="G20" s="7" t="s">
        <v>436</v>
      </c>
    </row>
    <row r="21" spans="1:7" ht="15.75" customHeight="1" x14ac:dyDescent="0.25">
      <c r="A21" s="7" t="s">
        <v>290</v>
      </c>
      <c r="B21" s="11">
        <v>100</v>
      </c>
      <c r="C21" s="7"/>
      <c r="D21" s="7"/>
      <c r="E21" s="7"/>
      <c r="F21" s="11">
        <v>405</v>
      </c>
      <c r="G21" s="7" t="s">
        <v>436</v>
      </c>
    </row>
    <row r="22" spans="1:7" ht="15.75" customHeight="1" x14ac:dyDescent="0.25">
      <c r="A22" s="1" t="s">
        <v>297</v>
      </c>
      <c r="B22" s="11">
        <v>285.7</v>
      </c>
      <c r="C22" s="7"/>
      <c r="D22" s="7"/>
      <c r="E22" s="7"/>
      <c r="F22" s="11">
        <v>405</v>
      </c>
      <c r="G22" s="7" t="s">
        <v>436</v>
      </c>
    </row>
    <row r="23" spans="1:7" ht="15.75" customHeight="1" x14ac:dyDescent="0.25">
      <c r="A23" s="1" t="s">
        <v>309</v>
      </c>
      <c r="B23" s="11">
        <v>285.7</v>
      </c>
      <c r="C23" s="7"/>
      <c r="D23" s="7"/>
      <c r="E23" s="7"/>
      <c r="F23" s="11">
        <v>405</v>
      </c>
      <c r="G23" s="7" t="s">
        <v>436</v>
      </c>
    </row>
    <row r="24" spans="1:7" ht="15.75" customHeight="1" x14ac:dyDescent="0.25">
      <c r="A24" s="1" t="s">
        <v>316</v>
      </c>
      <c r="B24" s="11">
        <v>285.7</v>
      </c>
      <c r="C24" s="7"/>
      <c r="D24" s="7"/>
      <c r="E24" s="7"/>
      <c r="F24" s="11">
        <v>405</v>
      </c>
      <c r="G24" s="7" t="s">
        <v>436</v>
      </c>
    </row>
    <row r="25" spans="1:7" ht="15.75" customHeight="1" x14ac:dyDescent="0.25">
      <c r="A25" s="1" t="s">
        <v>323</v>
      </c>
      <c r="B25" s="11">
        <v>1000</v>
      </c>
      <c r="C25" s="7"/>
      <c r="D25" s="7"/>
      <c r="E25" s="7"/>
      <c r="F25" s="11">
        <v>405</v>
      </c>
      <c r="G25" s="7" t="s">
        <v>436</v>
      </c>
    </row>
    <row r="26" spans="1:7" ht="15.75" customHeight="1" x14ac:dyDescent="0.25">
      <c r="A26" s="1" t="s">
        <v>330</v>
      </c>
      <c r="B26" s="11">
        <v>1000</v>
      </c>
      <c r="C26" s="7"/>
      <c r="D26" s="7"/>
      <c r="E26" s="7"/>
      <c r="F26" s="11">
        <v>405</v>
      </c>
      <c r="G26" s="7" t="s">
        <v>436</v>
      </c>
    </row>
    <row r="27" spans="1:7" ht="15.75" customHeight="1" x14ac:dyDescent="0.25">
      <c r="A27" s="1" t="s">
        <v>334</v>
      </c>
      <c r="B27" s="11">
        <v>1000</v>
      </c>
      <c r="C27" s="7"/>
      <c r="D27" s="7"/>
      <c r="E27" s="7"/>
      <c r="F27" s="11">
        <v>405</v>
      </c>
      <c r="G27" s="7" t="s">
        <v>436</v>
      </c>
    </row>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000"/>
  <sheetViews>
    <sheetView workbookViewId="0"/>
  </sheetViews>
  <sheetFormatPr defaultColWidth="14.42578125" defaultRowHeight="15" customHeight="1" x14ac:dyDescent="0.25"/>
  <cols>
    <col min="1" max="1" width="20.5703125" customWidth="1"/>
    <col min="2" max="8" width="17.28515625" customWidth="1"/>
    <col min="9" max="9" width="275" customWidth="1"/>
    <col min="10" max="26" width="17.28515625" customWidth="1"/>
  </cols>
  <sheetData>
    <row r="1" spans="1:9" x14ac:dyDescent="0.25">
      <c r="A1" s="3" t="s">
        <v>438</v>
      </c>
    </row>
    <row r="2" spans="1:9" x14ac:dyDescent="0.25">
      <c r="A2" s="1"/>
      <c r="B2" s="1"/>
      <c r="C2" s="1"/>
      <c r="D2" s="1"/>
      <c r="E2" s="1"/>
      <c r="F2" s="1"/>
    </row>
    <row r="3" spans="1:9" ht="45" x14ac:dyDescent="0.25">
      <c r="A3" s="5" t="s">
        <v>12</v>
      </c>
      <c r="B3" s="5" t="s">
        <v>439</v>
      </c>
      <c r="C3" s="5" t="s">
        <v>440</v>
      </c>
      <c r="D3" s="5" t="s">
        <v>441</v>
      </c>
      <c r="E3" s="5" t="s">
        <v>442</v>
      </c>
      <c r="F3" s="5" t="s">
        <v>443</v>
      </c>
      <c r="G3" s="12" t="s">
        <v>444</v>
      </c>
      <c r="H3" s="12" t="s">
        <v>445</v>
      </c>
      <c r="I3" s="10" t="s">
        <v>2</v>
      </c>
    </row>
    <row r="4" spans="1:9" x14ac:dyDescent="0.25">
      <c r="A4" s="7" t="s">
        <v>110</v>
      </c>
      <c r="B4" s="11">
        <v>0.1</v>
      </c>
      <c r="C4" s="11">
        <v>2</v>
      </c>
      <c r="D4" s="11">
        <v>2.4500000000000002</v>
      </c>
      <c r="E4" s="7"/>
      <c r="F4" s="7"/>
      <c r="G4" s="7"/>
      <c r="H4" s="7"/>
      <c r="I4" s="7" t="s">
        <v>446</v>
      </c>
    </row>
    <row r="5" spans="1:9" x14ac:dyDescent="0.25">
      <c r="A5" s="7" t="s">
        <v>128</v>
      </c>
      <c r="B5" s="11">
        <v>0.1</v>
      </c>
      <c r="C5" s="11">
        <v>2</v>
      </c>
      <c r="D5" s="11">
        <v>2.4500000000000002</v>
      </c>
      <c r="E5" s="7"/>
      <c r="F5" s="7"/>
      <c r="G5" s="7"/>
      <c r="H5" s="7"/>
      <c r="I5" s="7" t="s">
        <v>446</v>
      </c>
    </row>
    <row r="6" spans="1:9" x14ac:dyDescent="0.25">
      <c r="A6" s="7" t="s">
        <v>146</v>
      </c>
      <c r="B6" s="11">
        <v>7.0000000000000007E-2</v>
      </c>
      <c r="C6" s="11">
        <v>2</v>
      </c>
      <c r="D6" s="11">
        <v>3.3</v>
      </c>
      <c r="E6" s="7"/>
      <c r="F6" s="7"/>
      <c r="G6" s="7"/>
      <c r="H6" s="7"/>
      <c r="I6" s="7" t="s">
        <v>446</v>
      </c>
    </row>
    <row r="7" spans="1:9" x14ac:dyDescent="0.25">
      <c r="A7" s="7" t="s">
        <v>154</v>
      </c>
      <c r="B7" s="11">
        <v>0</v>
      </c>
      <c r="C7" s="11">
        <v>1</v>
      </c>
      <c r="D7" s="11">
        <v>0</v>
      </c>
      <c r="E7" s="7"/>
      <c r="F7" s="7"/>
      <c r="G7" s="7"/>
      <c r="H7" s="7"/>
      <c r="I7" s="7" t="s">
        <v>447</v>
      </c>
    </row>
    <row r="8" spans="1:9" x14ac:dyDescent="0.25">
      <c r="A8" s="7" t="s">
        <v>161</v>
      </c>
      <c r="B8" s="11">
        <v>0.1</v>
      </c>
      <c r="C8" s="11">
        <v>2</v>
      </c>
      <c r="D8" s="11">
        <v>2.4500000000000002</v>
      </c>
      <c r="E8" s="7"/>
      <c r="F8" s="7"/>
      <c r="G8" s="7"/>
      <c r="H8" s="7"/>
      <c r="I8" s="7" t="s">
        <v>446</v>
      </c>
    </row>
    <row r="9" spans="1:9" x14ac:dyDescent="0.25">
      <c r="A9" s="1" t="s">
        <v>173</v>
      </c>
      <c r="B9" s="11">
        <v>0.1</v>
      </c>
      <c r="C9" s="11">
        <v>2</v>
      </c>
      <c r="D9" s="11">
        <v>2.4500000000000002</v>
      </c>
      <c r="E9" s="7"/>
      <c r="F9" s="7"/>
      <c r="G9" s="7"/>
      <c r="H9" s="7"/>
      <c r="I9" s="7" t="s">
        <v>446</v>
      </c>
    </row>
    <row r="10" spans="1:9" x14ac:dyDescent="0.25">
      <c r="A10" s="7" t="s">
        <v>184</v>
      </c>
      <c r="B10" s="11">
        <v>1.84</v>
      </c>
      <c r="C10" s="11">
        <v>1</v>
      </c>
      <c r="D10" s="11">
        <v>2.93</v>
      </c>
      <c r="E10" s="7"/>
      <c r="F10" s="7"/>
      <c r="G10" s="7"/>
      <c r="H10" s="7"/>
      <c r="I10" s="7" t="s">
        <v>448</v>
      </c>
    </row>
    <row r="11" spans="1:9" x14ac:dyDescent="0.25">
      <c r="A11" s="7" t="s">
        <v>191</v>
      </c>
      <c r="B11" s="11">
        <v>0.03</v>
      </c>
      <c r="C11" s="11">
        <v>0.67</v>
      </c>
      <c r="D11" s="11">
        <v>3.8</v>
      </c>
      <c r="E11" s="7"/>
      <c r="F11" s="11">
        <v>1</v>
      </c>
      <c r="G11" s="11">
        <f>(10*2)*(18*2)</f>
        <v>720</v>
      </c>
      <c r="H11" s="7"/>
      <c r="I11" s="7" t="s">
        <v>449</v>
      </c>
    </row>
    <row r="12" spans="1:9" x14ac:dyDescent="0.25">
      <c r="A12" s="7" t="s">
        <v>202</v>
      </c>
      <c r="B12" s="11">
        <v>0</v>
      </c>
      <c r="C12" s="11">
        <v>0.67</v>
      </c>
      <c r="D12" s="11">
        <v>2.27</v>
      </c>
      <c r="E12" s="11">
        <v>1</v>
      </c>
      <c r="F12" s="7"/>
      <c r="G12" s="11">
        <f>(10*3)*(18*3)</f>
        <v>1620</v>
      </c>
      <c r="H12" s="7"/>
      <c r="I12" s="7" t="s">
        <v>449</v>
      </c>
    </row>
    <row r="13" spans="1:9" x14ac:dyDescent="0.25">
      <c r="A13" s="1" t="s">
        <v>214</v>
      </c>
      <c r="B13" s="11">
        <v>3.67</v>
      </c>
      <c r="C13" s="11">
        <v>1</v>
      </c>
      <c r="D13" s="11">
        <v>2</v>
      </c>
      <c r="E13" s="7"/>
      <c r="F13" s="7"/>
      <c r="G13" s="7"/>
      <c r="H13" s="7"/>
      <c r="I13" s="7" t="s">
        <v>446</v>
      </c>
    </row>
    <row r="14" spans="1:9" x14ac:dyDescent="0.25">
      <c r="A14" s="7" t="s">
        <v>226</v>
      </c>
      <c r="B14" s="11">
        <v>0</v>
      </c>
      <c r="C14" s="11">
        <v>1</v>
      </c>
      <c r="D14" s="11">
        <v>1.1299999999999999</v>
      </c>
      <c r="E14" s="7"/>
      <c r="F14" s="7"/>
      <c r="G14" s="7"/>
      <c r="H14" s="7"/>
      <c r="I14" s="7" t="s">
        <v>450</v>
      </c>
    </row>
    <row r="15" spans="1:9" x14ac:dyDescent="0.25">
      <c r="A15" s="7" t="s">
        <v>232</v>
      </c>
      <c r="B15" s="11">
        <v>3.67</v>
      </c>
      <c r="C15" s="11">
        <v>1</v>
      </c>
      <c r="D15" s="11">
        <v>2</v>
      </c>
      <c r="E15" s="7"/>
      <c r="F15" s="7"/>
      <c r="G15" s="7"/>
      <c r="H15" s="7"/>
      <c r="I15" s="7" t="s">
        <v>446</v>
      </c>
    </row>
    <row r="16" spans="1:9" x14ac:dyDescent="0.25">
      <c r="A16" s="7" t="s">
        <v>239</v>
      </c>
      <c r="B16" s="11">
        <v>0</v>
      </c>
      <c r="C16" s="11">
        <v>2</v>
      </c>
      <c r="D16" s="11">
        <v>28.91</v>
      </c>
      <c r="E16" s="7"/>
      <c r="F16" s="7"/>
      <c r="G16" s="7"/>
      <c r="H16" s="7"/>
      <c r="I16" s="7" t="s">
        <v>451</v>
      </c>
    </row>
    <row r="17" spans="1:9" x14ac:dyDescent="0.25">
      <c r="A17" s="7" t="s">
        <v>246</v>
      </c>
      <c r="B17" s="11">
        <v>0</v>
      </c>
      <c r="C17" s="11">
        <v>1</v>
      </c>
      <c r="D17" s="11">
        <v>1.1299999999999999</v>
      </c>
      <c r="E17" s="7"/>
      <c r="F17" s="7"/>
      <c r="G17" s="7"/>
      <c r="H17" s="7"/>
      <c r="I17" s="7" t="s">
        <v>452</v>
      </c>
    </row>
    <row r="18" spans="1:9" x14ac:dyDescent="0.25">
      <c r="A18" s="1" t="s">
        <v>259</v>
      </c>
      <c r="B18" s="11">
        <v>0</v>
      </c>
      <c r="C18" s="11">
        <v>1</v>
      </c>
      <c r="D18" s="11">
        <v>3</v>
      </c>
      <c r="E18" s="7"/>
      <c r="F18" s="7"/>
      <c r="G18" s="7"/>
      <c r="H18" s="7"/>
      <c r="I18" s="7" t="s">
        <v>446</v>
      </c>
    </row>
    <row r="19" spans="1:9" x14ac:dyDescent="0.25">
      <c r="A19" s="1" t="s">
        <v>271</v>
      </c>
      <c r="B19" s="11">
        <v>0.47</v>
      </c>
      <c r="C19" s="11">
        <v>2</v>
      </c>
      <c r="D19" s="11">
        <v>2</v>
      </c>
      <c r="E19" s="7"/>
      <c r="F19" s="7"/>
      <c r="G19" s="7"/>
      <c r="H19" s="7"/>
      <c r="I19" s="7" t="s">
        <v>446</v>
      </c>
    </row>
    <row r="20" spans="1:9" x14ac:dyDescent="0.25">
      <c r="A20" s="7" t="s">
        <v>283</v>
      </c>
      <c r="B20" s="11">
        <v>0</v>
      </c>
      <c r="C20" s="11">
        <v>2</v>
      </c>
      <c r="D20" s="11">
        <v>1</v>
      </c>
      <c r="E20" s="7"/>
      <c r="F20" s="7"/>
      <c r="G20" s="7"/>
      <c r="H20" s="11">
        <v>2500</v>
      </c>
      <c r="I20" s="7" t="s">
        <v>453</v>
      </c>
    </row>
    <row r="21" spans="1:9" ht="15.75" customHeight="1" x14ac:dyDescent="0.25">
      <c r="A21" s="7" t="s">
        <v>290</v>
      </c>
      <c r="B21" s="11">
        <v>0</v>
      </c>
      <c r="C21" s="11">
        <v>1</v>
      </c>
      <c r="D21" s="11">
        <v>3</v>
      </c>
      <c r="E21" s="7"/>
      <c r="F21" s="7"/>
      <c r="G21" s="7"/>
      <c r="H21" s="7"/>
      <c r="I21" s="7" t="s">
        <v>446</v>
      </c>
    </row>
    <row r="22" spans="1:9" ht="15.75" customHeight="1" x14ac:dyDescent="0.25">
      <c r="A22" s="1" t="s">
        <v>297</v>
      </c>
      <c r="B22" s="11">
        <v>1.84</v>
      </c>
      <c r="C22" s="11">
        <v>1</v>
      </c>
      <c r="D22" s="11">
        <v>2.93</v>
      </c>
      <c r="E22" s="7"/>
      <c r="F22" s="7"/>
      <c r="G22" s="7"/>
      <c r="H22" s="7"/>
      <c r="I22" s="7" t="s">
        <v>446</v>
      </c>
    </row>
    <row r="23" spans="1:9" ht="15.75" customHeight="1" x14ac:dyDescent="0.25">
      <c r="A23" s="1" t="s">
        <v>309</v>
      </c>
      <c r="B23" s="11">
        <v>1.84</v>
      </c>
      <c r="C23" s="11">
        <v>1</v>
      </c>
      <c r="D23" s="11">
        <v>2.93</v>
      </c>
      <c r="E23" s="7"/>
      <c r="F23" s="7"/>
      <c r="G23" s="7"/>
      <c r="H23" s="7"/>
      <c r="I23" s="7" t="s">
        <v>446</v>
      </c>
    </row>
    <row r="24" spans="1:9" ht="15.75" customHeight="1" x14ac:dyDescent="0.25">
      <c r="A24" s="1" t="s">
        <v>316</v>
      </c>
      <c r="B24" s="11">
        <v>0.05</v>
      </c>
      <c r="C24" s="11">
        <v>6</v>
      </c>
      <c r="D24" s="11">
        <v>6.6</v>
      </c>
      <c r="E24" s="7"/>
      <c r="F24" s="7"/>
      <c r="G24" s="7"/>
      <c r="H24" s="7"/>
      <c r="I24" s="7" t="s">
        <v>446</v>
      </c>
    </row>
    <row r="25" spans="1:9" ht="15.75" customHeight="1" x14ac:dyDescent="0.25">
      <c r="A25" s="1" t="s">
        <v>323</v>
      </c>
      <c r="B25" s="11">
        <v>3.67</v>
      </c>
      <c r="C25" s="11">
        <v>0.2</v>
      </c>
      <c r="D25" s="11">
        <v>0.2</v>
      </c>
      <c r="E25" s="7"/>
      <c r="F25" s="7"/>
      <c r="G25" s="7"/>
      <c r="H25" s="7"/>
      <c r="I25" s="7" t="s">
        <v>446</v>
      </c>
    </row>
    <row r="26" spans="1:9" ht="15.75" customHeight="1" x14ac:dyDescent="0.25">
      <c r="A26" s="1" t="s">
        <v>330</v>
      </c>
      <c r="B26" s="11">
        <v>3.67</v>
      </c>
      <c r="C26" s="11">
        <v>0.2</v>
      </c>
      <c r="D26" s="11">
        <v>0.2</v>
      </c>
      <c r="E26" s="7"/>
      <c r="F26" s="7"/>
      <c r="G26" s="7"/>
      <c r="H26" s="7"/>
      <c r="I26" s="7" t="s">
        <v>446</v>
      </c>
    </row>
    <row r="27" spans="1:9" ht="15.75" customHeight="1" x14ac:dyDescent="0.25">
      <c r="A27" s="1" t="s">
        <v>334</v>
      </c>
      <c r="B27" s="11">
        <v>3.67</v>
      </c>
      <c r="C27" s="11">
        <v>0.2</v>
      </c>
      <c r="D27" s="11">
        <v>0.2</v>
      </c>
      <c r="E27" s="7"/>
      <c r="F27" s="7"/>
      <c r="G27" s="7"/>
      <c r="H27" s="7"/>
      <c r="I27" s="7" t="s">
        <v>446</v>
      </c>
    </row>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1000"/>
  <sheetViews>
    <sheetView workbookViewId="0"/>
  </sheetViews>
  <sheetFormatPr defaultColWidth="14.42578125" defaultRowHeight="15" customHeight="1" x14ac:dyDescent="0.25"/>
  <cols>
    <col min="1" max="26" width="17.28515625" customWidth="1"/>
  </cols>
  <sheetData>
    <row r="1" spans="1:21" x14ac:dyDescent="0.25">
      <c r="A1" s="1" t="s">
        <v>454</v>
      </c>
      <c r="B1" s="1"/>
      <c r="C1" s="1"/>
      <c r="D1" s="1"/>
      <c r="E1" s="1"/>
      <c r="F1" s="1"/>
      <c r="G1" s="1"/>
      <c r="H1" s="1"/>
      <c r="I1" s="1"/>
      <c r="J1" s="1"/>
      <c r="K1" s="1"/>
      <c r="L1" s="1"/>
      <c r="M1" s="1"/>
      <c r="N1" s="1"/>
      <c r="O1" s="1"/>
      <c r="P1" s="1"/>
      <c r="Q1" s="1"/>
      <c r="R1" s="1"/>
      <c r="S1" s="1"/>
      <c r="T1" s="1"/>
      <c r="U1" s="1"/>
    </row>
    <row r="2" spans="1:21" x14ac:dyDescent="0.25">
      <c r="A2" s="1"/>
      <c r="B2" s="1"/>
      <c r="C2" s="1"/>
      <c r="D2" s="1"/>
      <c r="E2" s="1"/>
      <c r="F2" s="1"/>
      <c r="G2" s="1"/>
      <c r="H2" s="1"/>
      <c r="I2" s="1"/>
      <c r="J2" s="1"/>
      <c r="K2" s="1"/>
      <c r="L2" s="1"/>
      <c r="M2" s="1"/>
      <c r="N2" s="1"/>
      <c r="O2" s="1"/>
      <c r="P2" s="1"/>
      <c r="Q2" s="1"/>
      <c r="R2" s="1"/>
      <c r="S2" s="1"/>
      <c r="T2" s="1"/>
      <c r="U2" s="1"/>
    </row>
    <row r="3" spans="1:21" x14ac:dyDescent="0.25">
      <c r="A3" s="13"/>
      <c r="B3" s="14" t="s">
        <v>455</v>
      </c>
      <c r="C3" s="15" t="s">
        <v>456</v>
      </c>
      <c r="D3" s="15" t="s">
        <v>457</v>
      </c>
      <c r="E3" s="15" t="s">
        <v>458</v>
      </c>
      <c r="F3" s="15" t="s">
        <v>459</v>
      </c>
      <c r="G3" s="15" t="s">
        <v>460</v>
      </c>
      <c r="H3" s="15" t="s">
        <v>461</v>
      </c>
      <c r="I3" s="15" t="s">
        <v>460</v>
      </c>
      <c r="J3" s="15" t="s">
        <v>460</v>
      </c>
      <c r="K3" s="15" t="s">
        <v>460</v>
      </c>
      <c r="L3" s="15" t="s">
        <v>462</v>
      </c>
      <c r="M3" s="15" t="s">
        <v>463</v>
      </c>
      <c r="N3" s="15" t="s">
        <v>464</v>
      </c>
      <c r="O3" s="15" t="s">
        <v>465</v>
      </c>
      <c r="P3" s="15" t="s">
        <v>466</v>
      </c>
      <c r="Q3" s="15" t="s">
        <v>467</v>
      </c>
      <c r="R3" s="15" t="s">
        <v>468</v>
      </c>
      <c r="S3" s="15" t="s">
        <v>469</v>
      </c>
      <c r="T3" s="15" t="s">
        <v>470</v>
      </c>
      <c r="U3" s="15" t="s">
        <v>471</v>
      </c>
    </row>
    <row r="4" spans="1:21" x14ac:dyDescent="0.25">
      <c r="A4" s="15" t="s">
        <v>472</v>
      </c>
      <c r="B4" s="16">
        <v>0.94</v>
      </c>
      <c r="C4" s="16">
        <v>0.82</v>
      </c>
      <c r="D4" s="16">
        <v>0.82</v>
      </c>
      <c r="E4" s="16">
        <v>0.8</v>
      </c>
      <c r="F4" s="16">
        <v>1</v>
      </c>
      <c r="G4" s="16">
        <v>0.06</v>
      </c>
      <c r="H4" s="16">
        <v>0.18</v>
      </c>
      <c r="I4" s="16">
        <v>0.18</v>
      </c>
      <c r="J4" s="16">
        <v>0.2</v>
      </c>
      <c r="K4" s="16">
        <v>0</v>
      </c>
      <c r="L4" s="16">
        <v>0.55000000000000004</v>
      </c>
      <c r="M4" s="16">
        <v>0.66</v>
      </c>
      <c r="N4" s="16">
        <v>0.66</v>
      </c>
      <c r="O4" s="16">
        <v>0.71</v>
      </c>
      <c r="P4" s="16">
        <v>0.71</v>
      </c>
      <c r="Q4" s="16">
        <v>0.09</v>
      </c>
      <c r="R4" s="16">
        <v>0.09</v>
      </c>
      <c r="S4" s="16">
        <v>0.09</v>
      </c>
      <c r="T4" s="16">
        <v>0.09</v>
      </c>
      <c r="U4" s="16">
        <v>0</v>
      </c>
    </row>
    <row r="5" spans="1:21" x14ac:dyDescent="0.25">
      <c r="A5" s="15" t="s">
        <v>473</v>
      </c>
      <c r="B5" s="16">
        <v>1</v>
      </c>
      <c r="C5" s="16">
        <v>1</v>
      </c>
      <c r="D5" s="16">
        <v>1</v>
      </c>
      <c r="E5" s="16">
        <v>1</v>
      </c>
      <c r="F5" s="16">
        <v>1</v>
      </c>
      <c r="G5" s="16">
        <v>0</v>
      </c>
      <c r="H5" s="16">
        <v>0</v>
      </c>
      <c r="I5" s="16">
        <v>0</v>
      </c>
      <c r="J5" s="16">
        <v>0</v>
      </c>
      <c r="K5" s="16">
        <v>0</v>
      </c>
      <c r="L5" s="16">
        <v>0.63</v>
      </c>
      <c r="M5" s="16">
        <v>0.7</v>
      </c>
      <c r="N5" s="16">
        <v>0.7</v>
      </c>
      <c r="O5" s="16">
        <v>0.71</v>
      </c>
      <c r="P5" s="16">
        <v>0.71</v>
      </c>
      <c r="Q5" s="16">
        <v>0</v>
      </c>
      <c r="R5" s="16">
        <v>0</v>
      </c>
      <c r="S5" s="16">
        <v>0</v>
      </c>
      <c r="T5" s="16">
        <v>0</v>
      </c>
      <c r="U5" s="16">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AL1177"/>
  <sheetViews>
    <sheetView workbookViewId="0">
      <pane ySplit="3" topLeftCell="A710" activePane="bottomLeft" state="frozen"/>
      <selection pane="bottomLeft" activeCell="E889" sqref="E889"/>
    </sheetView>
  </sheetViews>
  <sheetFormatPr defaultColWidth="14.42578125" defaultRowHeight="15" customHeight="1" x14ac:dyDescent="0.25"/>
  <cols>
    <col min="1" max="1" width="43.5703125" customWidth="1"/>
    <col min="2" max="3" width="25.42578125" customWidth="1"/>
    <col min="4" max="4" width="18.85546875" customWidth="1"/>
    <col min="5" max="6" width="32.710937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customWidth="1"/>
    <col min="17" max="17" width="40" customWidth="1"/>
    <col min="18" max="18" width="47.5703125" customWidth="1"/>
    <col min="19" max="19" width="46.140625" customWidth="1"/>
    <col min="20" max="20" width="41.85546875" customWidth="1"/>
    <col min="21" max="21" width="49.42578125" customWidth="1"/>
    <col min="22" max="22" width="47.85546875" customWidth="1"/>
    <col min="23" max="23" width="42.85546875" customWidth="1"/>
    <col min="24" max="24" width="43.28515625" customWidth="1"/>
    <col min="25" max="25" width="42.5703125" customWidth="1"/>
    <col min="26" max="26" width="55.28515625" customWidth="1"/>
    <col min="27" max="27" width="16.28515625" customWidth="1"/>
    <col min="28" max="29" width="19.42578125" customWidth="1"/>
    <col min="30" max="30" width="24.85546875" customWidth="1"/>
    <col min="31" max="31" width="25.28515625" customWidth="1"/>
    <col min="32" max="32" width="19.28515625" customWidth="1"/>
    <col min="33" max="33" width="17.5703125" customWidth="1"/>
    <col min="34" max="34" width="24.42578125" customWidth="1"/>
    <col min="35" max="35" width="15.7109375" customWidth="1"/>
    <col min="36" max="36" width="13.7109375" customWidth="1"/>
    <col min="37" max="37" width="31.28515625" customWidth="1"/>
    <col min="38" max="38" width="27.85546875" customWidth="1"/>
  </cols>
  <sheetData>
    <row r="1" spans="1:38" ht="14.25" customHeight="1" x14ac:dyDescent="0.25">
      <c r="A1" s="1" t="s">
        <v>474</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8" ht="14.25" customHeight="1" x14ac:dyDescent="0.25">
      <c r="A2" s="1"/>
      <c r="B2" s="1"/>
      <c r="C2" s="17" t="s">
        <v>475</v>
      </c>
      <c r="D2" s="17"/>
      <c r="E2" s="17"/>
      <c r="F2" s="17"/>
      <c r="G2" s="17"/>
      <c r="H2" s="17"/>
      <c r="I2" s="17"/>
      <c r="J2" s="17"/>
      <c r="K2" s="17"/>
      <c r="L2" s="17"/>
      <c r="M2" s="18" t="s">
        <v>476</v>
      </c>
      <c r="N2" s="18"/>
      <c r="O2" s="18"/>
      <c r="P2" s="19" t="s">
        <v>477</v>
      </c>
      <c r="Q2" s="19"/>
      <c r="R2" s="19"/>
      <c r="S2" s="19"/>
      <c r="T2" s="19"/>
      <c r="U2" s="19"/>
      <c r="V2" s="19"/>
      <c r="W2" s="19"/>
      <c r="X2" s="19"/>
      <c r="Y2" s="19"/>
      <c r="Z2" s="19"/>
      <c r="AA2" s="19"/>
      <c r="AB2" s="20"/>
      <c r="AC2" s="21" t="s">
        <v>478</v>
      </c>
      <c r="AD2" s="21"/>
      <c r="AE2" s="21"/>
      <c r="AF2" s="21"/>
      <c r="AG2" s="21"/>
      <c r="AH2" s="21"/>
      <c r="AI2" s="21"/>
      <c r="AJ2" s="21"/>
      <c r="AK2" s="21"/>
    </row>
    <row r="3" spans="1:38" ht="39" customHeight="1" x14ac:dyDescent="0.25">
      <c r="A3" s="22" t="s">
        <v>1</v>
      </c>
      <c r="B3" s="22" t="s">
        <v>479</v>
      </c>
      <c r="C3" s="22" t="s">
        <v>480</v>
      </c>
      <c r="D3" s="23" t="s">
        <v>481</v>
      </c>
      <c r="E3" s="23" t="s">
        <v>482</v>
      </c>
      <c r="F3" s="23" t="s">
        <v>483</v>
      </c>
      <c r="G3" s="23" t="s">
        <v>484</v>
      </c>
      <c r="H3" s="23" t="s">
        <v>485</v>
      </c>
      <c r="I3" s="23" t="s">
        <v>486</v>
      </c>
      <c r="J3" s="23" t="s">
        <v>487</v>
      </c>
      <c r="K3" s="23" t="s">
        <v>488</v>
      </c>
      <c r="L3" s="23" t="s">
        <v>489</v>
      </c>
      <c r="M3" s="23" t="s">
        <v>490</v>
      </c>
      <c r="N3" s="23" t="s">
        <v>491</v>
      </c>
      <c r="O3" s="23" t="s">
        <v>492</v>
      </c>
      <c r="P3" s="22" t="s">
        <v>493</v>
      </c>
      <c r="Q3" s="23" t="s">
        <v>494</v>
      </c>
      <c r="R3" s="23" t="s">
        <v>495</v>
      </c>
      <c r="S3" s="23" t="s">
        <v>496</v>
      </c>
      <c r="T3" s="23" t="s">
        <v>497</v>
      </c>
      <c r="U3" s="23" t="s">
        <v>498</v>
      </c>
      <c r="V3" s="23" t="s">
        <v>499</v>
      </c>
      <c r="W3" s="23" t="s">
        <v>500</v>
      </c>
      <c r="X3" s="23" t="s">
        <v>501</v>
      </c>
      <c r="Y3" s="23" t="s">
        <v>502</v>
      </c>
      <c r="Z3" s="23" t="s">
        <v>503</v>
      </c>
      <c r="AA3" s="23" t="s">
        <v>504</v>
      </c>
      <c r="AB3" s="23" t="s">
        <v>505</v>
      </c>
      <c r="AC3" s="23" t="s">
        <v>506</v>
      </c>
      <c r="AD3" s="23" t="s">
        <v>507</v>
      </c>
      <c r="AE3" s="23" t="s">
        <v>508</v>
      </c>
      <c r="AF3" s="23" t="s">
        <v>509</v>
      </c>
      <c r="AG3" s="24" t="s">
        <v>510</v>
      </c>
      <c r="AH3" s="23" t="s">
        <v>511</v>
      </c>
      <c r="AI3" s="23" t="s">
        <v>512</v>
      </c>
      <c r="AJ3" s="23" t="s">
        <v>513</v>
      </c>
      <c r="AK3" s="23" t="s">
        <v>514</v>
      </c>
      <c r="AL3" s="23" t="s">
        <v>2</v>
      </c>
    </row>
    <row r="4" spans="1:38" ht="14.25" hidden="1" customHeight="1" x14ac:dyDescent="0.25">
      <c r="A4" s="1" t="s">
        <v>515</v>
      </c>
      <c r="B4" s="1" t="s">
        <v>516</v>
      </c>
      <c r="C4" s="1" t="s">
        <v>517</v>
      </c>
      <c r="D4" s="1">
        <v>0.38</v>
      </c>
      <c r="E4" s="1">
        <v>5.0004</v>
      </c>
      <c r="F4" s="1">
        <f t="shared" ref="F4:F31" si="0">D4/E4</f>
        <v>7.5993920486361097E-2</v>
      </c>
      <c r="G4" s="1">
        <v>115.81</v>
      </c>
      <c r="H4" s="1">
        <v>0.2</v>
      </c>
      <c r="I4" s="1"/>
      <c r="J4" s="1"/>
      <c r="K4" s="1"/>
      <c r="L4" s="1"/>
      <c r="M4" s="1"/>
      <c r="N4" s="1"/>
      <c r="O4" s="1"/>
      <c r="P4" s="1"/>
      <c r="Q4" s="1"/>
      <c r="R4" s="1"/>
      <c r="S4" s="1"/>
      <c r="T4" s="1"/>
      <c r="U4" s="1"/>
      <c r="V4" s="1"/>
      <c r="W4" s="1"/>
      <c r="X4" s="1"/>
      <c r="Y4" s="1"/>
      <c r="Z4" s="1"/>
      <c r="AA4" s="1"/>
      <c r="AB4" s="1"/>
      <c r="AC4" s="1" t="s">
        <v>5</v>
      </c>
      <c r="AD4" s="1" t="s">
        <v>518</v>
      </c>
      <c r="AE4" s="1" t="s">
        <v>519</v>
      </c>
      <c r="AF4" s="1" t="s">
        <v>515</v>
      </c>
      <c r="AG4" s="1"/>
      <c r="AH4" s="1"/>
      <c r="AI4" s="1"/>
      <c r="AJ4" s="1"/>
      <c r="AK4" s="1"/>
      <c r="AL4" s="1" t="s">
        <v>520</v>
      </c>
    </row>
    <row r="5" spans="1:38" ht="14.25" hidden="1" customHeight="1" x14ac:dyDescent="0.25">
      <c r="A5" s="1" t="s">
        <v>521</v>
      </c>
      <c r="B5" s="1" t="s">
        <v>516</v>
      </c>
      <c r="C5" s="1" t="s">
        <v>522</v>
      </c>
      <c r="D5" s="1">
        <v>0.5</v>
      </c>
      <c r="E5" s="1">
        <v>1.10935548776255</v>
      </c>
      <c r="F5" s="1">
        <f t="shared" si="0"/>
        <v>0.45071215270088572</v>
      </c>
      <c r="G5" s="1">
        <v>49.942368460915603</v>
      </c>
      <c r="H5" s="1">
        <v>0.26034202732396999</v>
      </c>
      <c r="I5" s="1">
        <v>0.9</v>
      </c>
      <c r="J5" s="1">
        <v>0.7</v>
      </c>
      <c r="K5" s="1">
        <v>0.5</v>
      </c>
      <c r="L5" s="1"/>
      <c r="M5" s="1"/>
      <c r="N5" s="1"/>
      <c r="O5" s="1"/>
      <c r="P5" s="1"/>
      <c r="Q5" s="1"/>
      <c r="R5" s="1"/>
      <c r="S5" s="1"/>
      <c r="T5" s="1"/>
      <c r="U5" s="1"/>
      <c r="V5" s="1"/>
      <c r="W5" s="1"/>
      <c r="X5" s="1"/>
      <c r="Y5" s="1"/>
      <c r="Z5" s="1"/>
      <c r="AA5" s="1"/>
      <c r="AB5" s="1"/>
      <c r="AC5" s="1"/>
      <c r="AD5" s="1"/>
      <c r="AE5" s="1"/>
      <c r="AF5" s="1"/>
      <c r="AG5" s="1"/>
      <c r="AH5" s="1"/>
      <c r="AI5" s="1"/>
      <c r="AJ5" s="1"/>
      <c r="AK5" s="1"/>
      <c r="AL5" s="1"/>
    </row>
    <row r="6" spans="1:38" ht="14.25" hidden="1" customHeight="1" x14ac:dyDescent="0.25">
      <c r="A6" s="1" t="s">
        <v>523</v>
      </c>
      <c r="B6" s="1" t="s">
        <v>516</v>
      </c>
      <c r="C6" s="1" t="s">
        <v>522</v>
      </c>
      <c r="D6" s="1">
        <v>0.5</v>
      </c>
      <c r="E6" s="1">
        <v>1.10935548776256</v>
      </c>
      <c r="F6" s="1">
        <f t="shared" si="0"/>
        <v>0.45071215270088166</v>
      </c>
      <c r="G6" s="1">
        <v>48.999706256215902</v>
      </c>
      <c r="H6" s="1">
        <v>0.19824209420082201</v>
      </c>
      <c r="I6" s="1">
        <v>0.9</v>
      </c>
      <c r="J6" s="1">
        <v>0.4</v>
      </c>
      <c r="K6" s="1">
        <v>0.4</v>
      </c>
      <c r="L6" s="1"/>
      <c r="M6" s="1"/>
      <c r="N6" s="1"/>
      <c r="O6" s="1"/>
      <c r="P6" s="1"/>
      <c r="Q6" s="1"/>
      <c r="R6" s="1"/>
      <c r="S6" s="1"/>
      <c r="T6" s="1"/>
      <c r="U6" s="1"/>
      <c r="V6" s="1"/>
      <c r="W6" s="1"/>
      <c r="X6" s="1"/>
      <c r="Y6" s="1"/>
      <c r="Z6" s="1"/>
      <c r="AA6" s="1"/>
      <c r="AB6" s="1"/>
      <c r="AC6" s="1"/>
      <c r="AD6" s="1"/>
      <c r="AE6" s="1"/>
      <c r="AF6" s="1"/>
      <c r="AG6" s="1"/>
      <c r="AH6" s="1"/>
      <c r="AI6" s="1"/>
      <c r="AJ6" s="1"/>
      <c r="AK6" s="1"/>
      <c r="AL6" s="1"/>
    </row>
    <row r="7" spans="1:38" ht="14.25" hidden="1" customHeight="1" x14ac:dyDescent="0.25">
      <c r="A7" s="1" t="s">
        <v>524</v>
      </c>
      <c r="B7" s="1" t="s">
        <v>516</v>
      </c>
      <c r="C7" s="1" t="s">
        <v>525</v>
      </c>
      <c r="D7" s="1">
        <v>1</v>
      </c>
      <c r="E7" s="1">
        <v>12.004799999999999</v>
      </c>
      <c r="F7" s="1">
        <f t="shared" si="0"/>
        <v>8.3300013328002132E-2</v>
      </c>
      <c r="G7" s="1">
        <v>120</v>
      </c>
      <c r="H7" s="1">
        <v>0.2</v>
      </c>
      <c r="I7" s="1"/>
      <c r="J7" s="1"/>
      <c r="K7" s="1"/>
      <c r="L7" s="1"/>
      <c r="M7" s="1"/>
      <c r="N7" s="1"/>
      <c r="O7" s="1"/>
      <c r="P7" s="1"/>
      <c r="Q7" s="1"/>
      <c r="R7" s="1"/>
      <c r="S7" s="1"/>
      <c r="T7" s="1"/>
      <c r="U7" s="1"/>
      <c r="V7" s="1"/>
      <c r="W7" s="1"/>
      <c r="X7" s="1"/>
      <c r="Y7" s="1"/>
      <c r="Z7" s="1"/>
      <c r="AA7" s="1"/>
      <c r="AB7" s="1"/>
      <c r="AC7" s="1" t="s">
        <v>5</v>
      </c>
      <c r="AD7" s="1" t="s">
        <v>526</v>
      </c>
      <c r="AE7" s="1" t="s">
        <v>527</v>
      </c>
      <c r="AF7" s="1" t="s">
        <v>524</v>
      </c>
      <c r="AG7" s="1"/>
      <c r="AH7" s="1"/>
      <c r="AI7" s="1"/>
      <c r="AJ7" s="1"/>
      <c r="AK7" s="1"/>
      <c r="AL7" s="1" t="s">
        <v>520</v>
      </c>
    </row>
    <row r="8" spans="1:38" ht="14.25" hidden="1" customHeight="1" x14ac:dyDescent="0.25">
      <c r="A8" s="3" t="s">
        <v>528</v>
      </c>
      <c r="B8" s="1" t="s">
        <v>516</v>
      </c>
      <c r="C8" s="1" t="s">
        <v>517</v>
      </c>
      <c r="D8" s="1">
        <v>4</v>
      </c>
      <c r="E8" s="25">
        <v>16.019417499999999</v>
      </c>
      <c r="F8" s="25">
        <f t="shared" si="0"/>
        <v>0.24969696931864097</v>
      </c>
      <c r="G8" s="1">
        <v>144.95781600000001</v>
      </c>
      <c r="H8" s="25">
        <v>0.19885277200000001</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row>
    <row r="9" spans="1:38" ht="14.25" hidden="1" customHeight="1" x14ac:dyDescent="0.25">
      <c r="A9" s="26" t="s">
        <v>529</v>
      </c>
      <c r="B9" s="26" t="s">
        <v>516</v>
      </c>
      <c r="C9" s="26" t="s">
        <v>517</v>
      </c>
      <c r="D9" s="26">
        <v>12</v>
      </c>
      <c r="E9" s="26">
        <v>16.016319854571901</v>
      </c>
      <c r="F9" s="26">
        <f t="shared" si="0"/>
        <v>0.74923578630796195</v>
      </c>
      <c r="G9" s="26">
        <v>144.95772445780699</v>
      </c>
      <c r="H9" s="26">
        <v>0.198719785994076</v>
      </c>
      <c r="I9" s="26">
        <v>0.9</v>
      </c>
      <c r="J9" s="26">
        <v>0.7</v>
      </c>
      <c r="K9" s="26">
        <v>0.7</v>
      </c>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row>
    <row r="10" spans="1:38" ht="14.25" hidden="1" customHeight="1" x14ac:dyDescent="0.25">
      <c r="A10" s="1" t="s">
        <v>530</v>
      </c>
      <c r="B10" s="1" t="s">
        <v>516</v>
      </c>
      <c r="C10" s="1" t="s">
        <v>525</v>
      </c>
      <c r="D10" s="1">
        <v>1.5</v>
      </c>
      <c r="E10" s="1">
        <v>18.007199999999902</v>
      </c>
      <c r="F10" s="1">
        <f t="shared" si="0"/>
        <v>8.330001332800259E-2</v>
      </c>
      <c r="G10" s="1">
        <v>120</v>
      </c>
      <c r="H10" s="1">
        <v>0.2</v>
      </c>
      <c r="I10" s="1"/>
      <c r="J10" s="1"/>
      <c r="K10" s="1"/>
      <c r="L10" s="1"/>
      <c r="M10" s="1"/>
      <c r="N10" s="1"/>
      <c r="O10" s="1"/>
      <c r="P10" s="1"/>
      <c r="Q10" s="1"/>
      <c r="R10" s="1"/>
      <c r="S10" s="1"/>
      <c r="T10" s="1"/>
      <c r="U10" s="1"/>
      <c r="V10" s="1"/>
      <c r="W10" s="1"/>
      <c r="X10" s="1"/>
      <c r="Y10" s="1"/>
      <c r="Z10" s="1"/>
      <c r="AA10" s="1"/>
      <c r="AB10" s="1"/>
      <c r="AC10" s="1" t="s">
        <v>5</v>
      </c>
      <c r="AD10" s="1" t="s">
        <v>526</v>
      </c>
      <c r="AE10" s="1" t="s">
        <v>527</v>
      </c>
      <c r="AF10" s="1" t="s">
        <v>530</v>
      </c>
      <c r="AG10" s="1"/>
      <c r="AH10" s="1"/>
      <c r="AI10" s="1"/>
      <c r="AJ10" s="1"/>
      <c r="AK10" s="1"/>
      <c r="AL10" s="1" t="s">
        <v>520</v>
      </c>
    </row>
    <row r="11" spans="1:38" ht="14.25" hidden="1" customHeight="1" x14ac:dyDescent="0.25">
      <c r="A11" s="1" t="s">
        <v>531</v>
      </c>
      <c r="B11" s="1" t="s">
        <v>516</v>
      </c>
      <c r="C11" s="1" t="s">
        <v>522</v>
      </c>
      <c r="D11" s="1">
        <v>0.99606299212598404</v>
      </c>
      <c r="E11" s="1">
        <v>4.7965757902133497</v>
      </c>
      <c r="F11" s="1">
        <f t="shared" si="0"/>
        <v>0.20766126413728148</v>
      </c>
      <c r="G11" s="1">
        <v>115.991150750477</v>
      </c>
      <c r="H11" s="1">
        <v>0.19991401547721399</v>
      </c>
      <c r="I11" s="1">
        <v>0.9</v>
      </c>
      <c r="J11" s="1">
        <v>0.7</v>
      </c>
      <c r="K11" s="1">
        <v>0.92</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1:38" ht="14.25" hidden="1" customHeight="1" x14ac:dyDescent="0.25">
      <c r="A12" s="1" t="s">
        <v>532</v>
      </c>
      <c r="B12" s="1" t="s">
        <v>516</v>
      </c>
      <c r="C12" s="1" t="s">
        <v>525</v>
      </c>
      <c r="D12" s="1">
        <v>2.5</v>
      </c>
      <c r="E12" s="1">
        <v>30.012</v>
      </c>
      <c r="F12" s="1">
        <f t="shared" si="0"/>
        <v>8.3300013328002132E-2</v>
      </c>
      <c r="G12" s="1">
        <v>120</v>
      </c>
      <c r="H12" s="1">
        <v>0.2</v>
      </c>
      <c r="I12" s="1"/>
      <c r="J12" s="1"/>
      <c r="K12" s="1"/>
      <c r="L12" s="1"/>
      <c r="M12" s="1"/>
      <c r="N12" s="1"/>
      <c r="O12" s="1"/>
      <c r="P12" s="1"/>
      <c r="Q12" s="1"/>
      <c r="R12" s="1"/>
      <c r="S12" s="1"/>
      <c r="T12" s="1"/>
      <c r="U12" s="1"/>
      <c r="V12" s="1"/>
      <c r="W12" s="1"/>
      <c r="X12" s="1"/>
      <c r="Y12" s="1"/>
      <c r="Z12" s="1"/>
      <c r="AA12" s="1"/>
      <c r="AB12" s="1"/>
      <c r="AC12" s="1" t="s">
        <v>5</v>
      </c>
      <c r="AD12" s="1" t="s">
        <v>526</v>
      </c>
      <c r="AE12" s="1" t="s">
        <v>527</v>
      </c>
      <c r="AF12" s="1" t="s">
        <v>532</v>
      </c>
      <c r="AG12" s="1"/>
      <c r="AH12" s="1"/>
      <c r="AI12" s="1"/>
      <c r="AJ12" s="1"/>
      <c r="AK12" s="1"/>
      <c r="AL12" s="1" t="s">
        <v>520</v>
      </c>
    </row>
    <row r="13" spans="1:38" ht="14.25" hidden="1" customHeight="1" x14ac:dyDescent="0.25">
      <c r="A13" s="1" t="s">
        <v>533</v>
      </c>
      <c r="B13" s="1" t="s">
        <v>516</v>
      </c>
      <c r="C13" s="1" t="s">
        <v>522</v>
      </c>
      <c r="D13" s="1">
        <v>1</v>
      </c>
      <c r="E13" s="1">
        <v>4.9920996949315004</v>
      </c>
      <c r="F13" s="1">
        <f t="shared" si="0"/>
        <v>0.20031651231150374</v>
      </c>
      <c r="G13" s="1">
        <v>115.866294829324</v>
      </c>
      <c r="H13" s="1">
        <v>0.20063055316709599</v>
      </c>
      <c r="I13" s="1">
        <v>0.9</v>
      </c>
      <c r="J13" s="1">
        <v>0.7</v>
      </c>
      <c r="K13" s="1">
        <v>0.7</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row>
    <row r="14" spans="1:38" ht="14.25" hidden="1" customHeight="1" x14ac:dyDescent="0.25">
      <c r="A14" s="1" t="s">
        <v>534</v>
      </c>
      <c r="B14" s="1" t="s">
        <v>516</v>
      </c>
      <c r="C14" s="1" t="s">
        <v>517</v>
      </c>
      <c r="D14" s="1">
        <v>0.88</v>
      </c>
      <c r="E14" s="1">
        <v>4.3751999999999898</v>
      </c>
      <c r="F14" s="1">
        <f t="shared" si="0"/>
        <v>0.20113366246114511</v>
      </c>
      <c r="G14" s="1">
        <v>116</v>
      </c>
      <c r="H14" s="1">
        <v>0.2</v>
      </c>
      <c r="I14" s="1"/>
      <c r="J14" s="1"/>
      <c r="K14" s="1"/>
      <c r="L14" s="1"/>
      <c r="M14" s="1"/>
      <c r="N14" s="1"/>
      <c r="O14" s="1"/>
      <c r="P14" s="1"/>
      <c r="Q14" s="1"/>
      <c r="R14" s="1"/>
      <c r="S14" s="1"/>
      <c r="T14" s="1"/>
      <c r="U14" s="1"/>
      <c r="V14" s="1"/>
      <c r="W14" s="1"/>
      <c r="X14" s="1"/>
      <c r="Y14" s="1"/>
      <c r="Z14" s="1"/>
      <c r="AA14" s="1"/>
      <c r="AB14" s="1"/>
      <c r="AC14" s="1" t="s">
        <v>5</v>
      </c>
      <c r="AD14" s="1" t="s">
        <v>526</v>
      </c>
      <c r="AE14" s="1" t="s">
        <v>519</v>
      </c>
      <c r="AF14" s="1" t="s">
        <v>534</v>
      </c>
      <c r="AG14" s="1"/>
      <c r="AH14" s="1"/>
      <c r="AI14" s="1"/>
      <c r="AJ14" s="1"/>
      <c r="AK14" s="1"/>
      <c r="AL14" s="1" t="s">
        <v>520</v>
      </c>
    </row>
    <row r="15" spans="1:38" ht="14.25" hidden="1" customHeight="1" x14ac:dyDescent="0.25">
      <c r="A15" s="1" t="s">
        <v>535</v>
      </c>
      <c r="B15" s="1" t="s">
        <v>516</v>
      </c>
      <c r="C15" s="1" t="s">
        <v>517</v>
      </c>
      <c r="D15" s="1">
        <v>4</v>
      </c>
      <c r="E15" s="1">
        <v>16.016319854571901</v>
      </c>
      <c r="F15" s="1">
        <f t="shared" si="0"/>
        <v>0.24974526210265396</v>
      </c>
      <c r="G15" s="1">
        <v>144.95772445780699</v>
      </c>
      <c r="H15" s="1">
        <v>0.198719785994076</v>
      </c>
      <c r="I15" s="1">
        <v>0.9</v>
      </c>
      <c r="J15" s="1">
        <v>0.7</v>
      </c>
      <c r="K15" s="1">
        <v>0.7</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1:38" ht="14.25" hidden="1" customHeight="1" x14ac:dyDescent="0.25">
      <c r="A16" s="1" t="s">
        <v>536</v>
      </c>
      <c r="B16" s="1" t="s">
        <v>516</v>
      </c>
      <c r="C16" s="1" t="s">
        <v>517</v>
      </c>
      <c r="D16" s="1">
        <v>4</v>
      </c>
      <c r="E16" s="1">
        <v>16.016319854571901</v>
      </c>
      <c r="F16" s="1">
        <f t="shared" si="0"/>
        <v>0.24974526210265396</v>
      </c>
      <c r="G16" s="1">
        <v>144.95772445780699</v>
      </c>
      <c r="H16" s="1">
        <v>0.198719785994076</v>
      </c>
      <c r="I16" s="1">
        <v>0.9</v>
      </c>
      <c r="J16" s="1">
        <v>0.7</v>
      </c>
      <c r="K16" s="1">
        <v>0.7</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1:38" ht="14.25" hidden="1" customHeight="1" x14ac:dyDescent="0.25">
      <c r="A17" s="1" t="s">
        <v>537</v>
      </c>
      <c r="B17" s="1" t="s">
        <v>516</v>
      </c>
      <c r="C17" s="1" t="s">
        <v>525</v>
      </c>
      <c r="D17" s="1">
        <v>0.5</v>
      </c>
      <c r="E17" s="1">
        <v>6.0023999999999997</v>
      </c>
      <c r="F17" s="1">
        <f t="shared" si="0"/>
        <v>8.3300013328002132E-2</v>
      </c>
      <c r="G17" s="1">
        <v>120</v>
      </c>
      <c r="H17" s="1">
        <v>0.2</v>
      </c>
      <c r="I17" s="1"/>
      <c r="J17" s="1"/>
      <c r="K17" s="1"/>
      <c r="L17" s="1"/>
      <c r="M17" s="1"/>
      <c r="N17" s="1"/>
      <c r="O17" s="1"/>
      <c r="P17" s="1"/>
      <c r="Q17" s="1"/>
      <c r="R17" s="1"/>
      <c r="S17" s="1"/>
      <c r="T17" s="1"/>
      <c r="U17" s="1"/>
      <c r="V17" s="1"/>
      <c r="W17" s="1"/>
      <c r="X17" s="1"/>
      <c r="Y17" s="1"/>
      <c r="Z17" s="1"/>
      <c r="AA17" s="1"/>
      <c r="AB17" s="1"/>
      <c r="AC17" s="1" t="s">
        <v>5</v>
      </c>
      <c r="AD17" s="1" t="s">
        <v>526</v>
      </c>
      <c r="AE17" s="1" t="s">
        <v>527</v>
      </c>
      <c r="AF17" s="1" t="s">
        <v>537</v>
      </c>
      <c r="AG17" s="1"/>
      <c r="AH17" s="1"/>
      <c r="AI17" s="1"/>
      <c r="AJ17" s="1"/>
      <c r="AK17" s="1"/>
      <c r="AL17" s="1" t="s">
        <v>520</v>
      </c>
    </row>
    <row r="18" spans="1:38" ht="14.25" hidden="1" customHeight="1" x14ac:dyDescent="0.25">
      <c r="A18" s="1" t="s">
        <v>538</v>
      </c>
      <c r="B18" s="1" t="s">
        <v>516</v>
      </c>
      <c r="C18" s="1" t="s">
        <v>539</v>
      </c>
      <c r="D18" s="1">
        <v>0.62598425196850405</v>
      </c>
      <c r="E18" s="1">
        <v>1.10935548776255</v>
      </c>
      <c r="F18" s="1">
        <f t="shared" si="0"/>
        <v>0.56427741952315624</v>
      </c>
      <c r="G18" s="1">
        <v>49.942368460915603</v>
      </c>
      <c r="H18" s="1">
        <v>0.26034202732396999</v>
      </c>
      <c r="I18" s="1">
        <v>0.9</v>
      </c>
      <c r="J18" s="1">
        <v>0.7</v>
      </c>
      <c r="K18" s="1">
        <v>0.7</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1:38" ht="14.25" hidden="1" customHeight="1" x14ac:dyDescent="0.25">
      <c r="A19" s="1" t="s">
        <v>540</v>
      </c>
      <c r="B19" s="1" t="s">
        <v>516</v>
      </c>
      <c r="C19" s="1" t="s">
        <v>522</v>
      </c>
      <c r="D19" s="1">
        <v>0.62598425196850405</v>
      </c>
      <c r="E19" s="1">
        <v>0.83201661582191699</v>
      </c>
      <c r="F19" s="1">
        <f t="shared" si="0"/>
        <v>0.75236989269753762</v>
      </c>
      <c r="G19" s="1">
        <v>33.960810553422597</v>
      </c>
      <c r="H19" s="1">
        <v>0.28900353491927</v>
      </c>
      <c r="I19" s="1">
        <v>0.9</v>
      </c>
      <c r="J19" s="1">
        <v>0.7</v>
      </c>
      <c r="K19" s="1">
        <v>0.7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1:38" hidden="1" x14ac:dyDescent="0.25">
      <c r="A20" s="1" t="s">
        <v>541</v>
      </c>
      <c r="B20" s="1" t="s">
        <v>516</v>
      </c>
      <c r="C20" s="1" t="s">
        <v>517</v>
      </c>
      <c r="D20" s="1">
        <v>6</v>
      </c>
      <c r="E20" s="1">
        <v>16.016319854571901</v>
      </c>
      <c r="F20" s="1">
        <f t="shared" si="0"/>
        <v>0.37461789315398097</v>
      </c>
      <c r="G20" s="1">
        <v>144.95772445780699</v>
      </c>
      <c r="H20" s="1">
        <v>0.198719785994076</v>
      </c>
      <c r="I20" s="1">
        <v>0.9</v>
      </c>
      <c r="J20" s="1">
        <v>0.7</v>
      </c>
      <c r="K20" s="1">
        <v>0.7</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1:38" ht="14.25" hidden="1" customHeight="1" x14ac:dyDescent="0.25">
      <c r="A21" s="1" t="s">
        <v>542</v>
      </c>
      <c r="B21" s="1" t="s">
        <v>516</v>
      </c>
      <c r="C21" s="1" t="s">
        <v>517</v>
      </c>
      <c r="D21" s="1">
        <v>6</v>
      </c>
      <c r="E21" s="1">
        <v>16.016319854571901</v>
      </c>
      <c r="F21" s="1">
        <f t="shared" si="0"/>
        <v>0.37461789315398097</v>
      </c>
      <c r="G21" s="1">
        <v>144.95772445780699</v>
      </c>
      <c r="H21" s="1">
        <v>0.198719785994076</v>
      </c>
      <c r="I21" s="1">
        <v>0.9</v>
      </c>
      <c r="J21" s="1">
        <v>0.7</v>
      </c>
      <c r="K21" s="1">
        <v>0.7</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1:38" ht="14.25" hidden="1" customHeight="1" x14ac:dyDescent="0.25">
      <c r="A22" s="1" t="s">
        <v>543</v>
      </c>
      <c r="B22" s="1" t="s">
        <v>516</v>
      </c>
      <c r="C22" s="1" t="s">
        <v>517</v>
      </c>
      <c r="D22" s="1">
        <v>8</v>
      </c>
      <c r="E22" s="1">
        <v>9.1937836048321895</v>
      </c>
      <c r="F22" s="1">
        <f t="shared" si="0"/>
        <v>0.87015317565178008</v>
      </c>
      <c r="G22" s="1">
        <v>114.992303381258</v>
      </c>
      <c r="H22" s="1">
        <v>0.217827457724276</v>
      </c>
      <c r="I22" s="1">
        <v>0.9</v>
      </c>
      <c r="J22" s="1">
        <v>0.7</v>
      </c>
      <c r="K22" s="1">
        <v>0.7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1:38" ht="14.25" hidden="1" customHeight="1" x14ac:dyDescent="0.25">
      <c r="A23" s="1" t="s">
        <v>544</v>
      </c>
      <c r="B23" s="1" t="s">
        <v>516</v>
      </c>
      <c r="C23" s="1" t="s">
        <v>517</v>
      </c>
      <c r="D23" s="1">
        <v>8</v>
      </c>
      <c r="E23" s="1">
        <v>4.9920996949315004</v>
      </c>
      <c r="F23" s="1">
        <f t="shared" si="0"/>
        <v>1.6025320984920299</v>
      </c>
      <c r="G23" s="1">
        <v>49.942368460915603</v>
      </c>
      <c r="H23" s="1">
        <v>0.198719785994076</v>
      </c>
      <c r="I23" s="1">
        <v>0.9</v>
      </c>
      <c r="J23" s="1">
        <v>0.7</v>
      </c>
      <c r="K23" s="1">
        <v>0.7</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1:38" ht="14.25" hidden="1" customHeight="1" x14ac:dyDescent="0.25">
      <c r="A24" s="1" t="s">
        <v>545</v>
      </c>
      <c r="B24" s="1" t="s">
        <v>516</v>
      </c>
      <c r="C24" s="1" t="s">
        <v>517</v>
      </c>
      <c r="D24" s="1">
        <v>8</v>
      </c>
      <c r="E24" s="1">
        <v>16.016319854571901</v>
      </c>
      <c r="F24" s="1">
        <f t="shared" si="0"/>
        <v>0.49949052420530793</v>
      </c>
      <c r="G24" s="1">
        <v>144.95772445780699</v>
      </c>
      <c r="H24" s="1">
        <v>0.198719785994076</v>
      </c>
      <c r="I24" s="1">
        <v>0.9</v>
      </c>
      <c r="J24" s="1">
        <v>0.7</v>
      </c>
      <c r="K24" s="1">
        <v>0.7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ht="14.25" hidden="1" customHeight="1" x14ac:dyDescent="0.25">
      <c r="A25" s="1" t="s">
        <v>546</v>
      </c>
      <c r="B25" s="1" t="s">
        <v>516</v>
      </c>
      <c r="C25" s="1" t="s">
        <v>517</v>
      </c>
      <c r="D25" s="1">
        <v>8</v>
      </c>
      <c r="E25" s="1">
        <v>16.016319854571901</v>
      </c>
      <c r="F25" s="1">
        <f t="shared" si="0"/>
        <v>0.49949052420530793</v>
      </c>
      <c r="G25" s="1">
        <v>144.95772445780699</v>
      </c>
      <c r="H25" s="1">
        <v>0.198719785994076</v>
      </c>
      <c r="I25" s="1">
        <v>0.9</v>
      </c>
      <c r="J25" s="1">
        <v>0.7</v>
      </c>
      <c r="K25" s="1">
        <v>0.7</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1:38" ht="14.25" hidden="1" customHeight="1" x14ac:dyDescent="0.25">
      <c r="A26" s="1" t="s">
        <v>547</v>
      </c>
      <c r="B26" s="1" t="s">
        <v>516</v>
      </c>
      <c r="C26" s="1" t="s">
        <v>517</v>
      </c>
      <c r="D26" s="1">
        <v>8.0039370078740202</v>
      </c>
      <c r="E26" s="1">
        <v>11.9921328227132</v>
      </c>
      <c r="F26" s="1">
        <f t="shared" si="0"/>
        <v>0.66743231802056902</v>
      </c>
      <c r="G26" s="1">
        <v>140.02591557229201</v>
      </c>
      <c r="H26" s="1">
        <v>0.19991401547721399</v>
      </c>
      <c r="I26" s="1">
        <v>0.9</v>
      </c>
      <c r="J26" s="1">
        <v>0.65</v>
      </c>
      <c r="K26" s="1">
        <v>0.65</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1:38" ht="14.25" hidden="1" customHeight="1" x14ac:dyDescent="0.25">
      <c r="A27" s="1" t="s">
        <v>548</v>
      </c>
      <c r="B27" s="1" t="s">
        <v>516</v>
      </c>
      <c r="C27" s="1" t="s">
        <v>549</v>
      </c>
      <c r="D27" s="1">
        <v>8</v>
      </c>
      <c r="E27" s="1">
        <v>9.0897815278544503</v>
      </c>
      <c r="F27" s="1">
        <f t="shared" si="0"/>
        <v>0.88010916164321917</v>
      </c>
      <c r="G27" s="1">
        <v>139.838631690564</v>
      </c>
      <c r="H27" s="1">
        <v>0.19986624629788899</v>
      </c>
      <c r="I27" s="1">
        <v>0.9</v>
      </c>
      <c r="J27" s="1">
        <v>0.7</v>
      </c>
      <c r="K27" s="1">
        <v>0.7</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row>
    <row r="28" spans="1:38" ht="14.25" hidden="1" customHeight="1" x14ac:dyDescent="0.25">
      <c r="A28" s="1" t="s">
        <v>550</v>
      </c>
      <c r="B28" s="1" t="s">
        <v>516</v>
      </c>
      <c r="C28" s="1" t="s">
        <v>539</v>
      </c>
      <c r="D28" s="1">
        <v>0.5</v>
      </c>
      <c r="E28" s="1">
        <v>0.39520789251541</v>
      </c>
      <c r="F28" s="1">
        <f t="shared" si="0"/>
        <v>1.2651569198621304</v>
      </c>
      <c r="G28" s="1">
        <v>17.979252645929598</v>
      </c>
      <c r="H28" s="1">
        <v>0.31981465558421701</v>
      </c>
      <c r="I28" s="1">
        <v>0.9</v>
      </c>
      <c r="J28" s="1">
        <v>0.7</v>
      </c>
      <c r="K28" s="1">
        <v>0.2</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1:38" ht="14.25" hidden="1" customHeight="1" x14ac:dyDescent="0.25">
      <c r="A29" s="1" t="s">
        <v>551</v>
      </c>
      <c r="B29" s="1" t="s">
        <v>516</v>
      </c>
      <c r="C29" s="1" t="s">
        <v>539</v>
      </c>
      <c r="D29" s="1">
        <v>0.5</v>
      </c>
      <c r="E29" s="1">
        <v>0.39960000000000001</v>
      </c>
      <c r="F29" s="1">
        <f t="shared" si="0"/>
        <v>1.2512512512512513</v>
      </c>
      <c r="G29" s="1">
        <v>18</v>
      </c>
      <c r="H29" s="1">
        <v>0.19</v>
      </c>
      <c r="I29" s="1"/>
      <c r="J29" s="1"/>
      <c r="K29" s="1"/>
      <c r="L29" s="1"/>
      <c r="M29" s="1"/>
      <c r="N29" s="1"/>
      <c r="O29" s="1"/>
      <c r="P29" s="1"/>
      <c r="Q29" s="1"/>
      <c r="R29" s="1"/>
      <c r="S29" s="1"/>
      <c r="T29" s="1"/>
      <c r="U29" s="1"/>
      <c r="V29" s="1"/>
      <c r="W29" s="1"/>
      <c r="X29" s="1"/>
      <c r="Y29" s="1"/>
      <c r="Z29" s="1"/>
      <c r="AA29" s="1"/>
      <c r="AB29" s="1"/>
      <c r="AC29" s="1" t="s">
        <v>5</v>
      </c>
      <c r="AD29" s="1" t="s">
        <v>552</v>
      </c>
      <c r="AE29" s="1" t="s">
        <v>553</v>
      </c>
      <c r="AF29" s="1" t="s">
        <v>551</v>
      </c>
      <c r="AG29" s="1"/>
      <c r="AH29" s="1"/>
      <c r="AI29" s="1"/>
      <c r="AJ29" s="1"/>
      <c r="AK29" s="1"/>
      <c r="AL29" s="1" t="s">
        <v>520</v>
      </c>
    </row>
    <row r="30" spans="1:38" ht="14.25" hidden="1" customHeight="1" x14ac:dyDescent="0.25">
      <c r="A30" s="1" t="s">
        <v>554</v>
      </c>
      <c r="B30" s="1" t="s">
        <v>516</v>
      </c>
      <c r="C30" s="1" t="s">
        <v>539</v>
      </c>
      <c r="D30" s="1">
        <v>0.75</v>
      </c>
      <c r="E30" s="1">
        <v>0.39960000000000001</v>
      </c>
      <c r="F30" s="1">
        <f t="shared" si="0"/>
        <v>1.8768768768768769</v>
      </c>
      <c r="G30" s="1">
        <v>18</v>
      </c>
      <c r="H30" s="1">
        <v>0.19</v>
      </c>
      <c r="I30" s="1"/>
      <c r="J30" s="1"/>
      <c r="K30" s="1"/>
      <c r="L30" s="1"/>
      <c r="M30" s="1"/>
      <c r="N30" s="1"/>
      <c r="O30" s="1"/>
      <c r="P30" s="1"/>
      <c r="Q30" s="1"/>
      <c r="R30" s="1"/>
      <c r="S30" s="1"/>
      <c r="T30" s="1"/>
      <c r="U30" s="1"/>
      <c r="V30" s="1"/>
      <c r="W30" s="1"/>
      <c r="X30" s="1"/>
      <c r="Y30" s="1"/>
      <c r="Z30" s="1"/>
      <c r="AA30" s="1"/>
      <c r="AB30" s="1"/>
      <c r="AC30" s="1" t="s">
        <v>5</v>
      </c>
      <c r="AD30" s="1" t="s">
        <v>552</v>
      </c>
      <c r="AE30" s="1" t="s">
        <v>553</v>
      </c>
      <c r="AF30" s="1" t="s">
        <v>554</v>
      </c>
      <c r="AG30" s="1"/>
      <c r="AH30" s="1"/>
      <c r="AI30" s="1"/>
      <c r="AJ30" s="1"/>
      <c r="AK30" s="1"/>
      <c r="AL30" s="1" t="s">
        <v>520</v>
      </c>
    </row>
    <row r="31" spans="1:38" ht="14.25" hidden="1" customHeight="1" x14ac:dyDescent="0.25">
      <c r="A31" s="1" t="s">
        <v>555</v>
      </c>
      <c r="B31" s="1" t="s">
        <v>516</v>
      </c>
      <c r="C31" s="1" t="s">
        <v>539</v>
      </c>
      <c r="D31" s="1">
        <v>0.38</v>
      </c>
      <c r="E31" s="1">
        <v>0.39</v>
      </c>
      <c r="F31" s="1">
        <f t="shared" si="0"/>
        <v>0.97435897435897434</v>
      </c>
      <c r="G31" s="1">
        <v>18</v>
      </c>
      <c r="H31" s="1">
        <v>0.19</v>
      </c>
      <c r="I31" s="1"/>
      <c r="J31" s="1"/>
      <c r="K31" s="1"/>
      <c r="L31" s="1"/>
      <c r="M31" s="1"/>
      <c r="N31" s="1"/>
      <c r="O31" s="1"/>
      <c r="P31" s="1"/>
      <c r="Q31" s="1"/>
      <c r="R31" s="1"/>
      <c r="S31" s="1"/>
      <c r="T31" s="1"/>
      <c r="U31" s="1"/>
      <c r="V31" s="1"/>
      <c r="W31" s="1"/>
      <c r="X31" s="1"/>
      <c r="Y31" s="1"/>
      <c r="Z31" s="1"/>
      <c r="AA31" s="1"/>
      <c r="AB31" s="1"/>
      <c r="AC31" s="1" t="s">
        <v>5</v>
      </c>
      <c r="AD31" s="1" t="s">
        <v>552</v>
      </c>
      <c r="AE31" s="1" t="s">
        <v>553</v>
      </c>
      <c r="AF31" s="1" t="s">
        <v>555</v>
      </c>
      <c r="AG31" s="1"/>
      <c r="AH31" s="1"/>
      <c r="AI31" s="1"/>
      <c r="AJ31" s="1"/>
      <c r="AK31" s="1"/>
      <c r="AL31" s="1" t="s">
        <v>520</v>
      </c>
    </row>
    <row r="32" spans="1:38" ht="14.25" hidden="1" customHeight="1" x14ac:dyDescent="0.25">
      <c r="A32" s="1" t="s">
        <v>556</v>
      </c>
      <c r="B32" s="1" t="s">
        <v>557</v>
      </c>
      <c r="C32" s="1"/>
      <c r="D32" s="1"/>
      <c r="E32" s="1"/>
      <c r="F32" s="1">
        <v>9999</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1:38" ht="14.25" hidden="1" customHeight="1" x14ac:dyDescent="0.25">
      <c r="A33" s="1" t="s">
        <v>558</v>
      </c>
      <c r="B33" s="1" t="s">
        <v>516</v>
      </c>
      <c r="C33" s="1" t="s">
        <v>539</v>
      </c>
      <c r="D33" s="1">
        <v>0.5</v>
      </c>
      <c r="E33" s="1">
        <v>1.56</v>
      </c>
      <c r="F33" s="1">
        <f t="shared" ref="F33:F56" si="1">D33/E33</f>
        <v>0.32051282051282048</v>
      </c>
      <c r="G33" s="1">
        <v>45</v>
      </c>
      <c r="H33" s="1">
        <v>0.32</v>
      </c>
      <c r="I33" s="1"/>
      <c r="J33" s="1"/>
      <c r="K33" s="1"/>
      <c r="L33" s="1"/>
      <c r="M33" s="1"/>
      <c r="N33" s="1"/>
      <c r="O33" s="1"/>
      <c r="P33" s="1"/>
      <c r="Q33" s="1"/>
      <c r="R33" s="1"/>
      <c r="S33" s="1"/>
      <c r="T33" s="1"/>
      <c r="U33" s="1"/>
      <c r="V33" s="1"/>
      <c r="W33" s="1"/>
      <c r="X33" s="1"/>
      <c r="Y33" s="1"/>
      <c r="Z33" s="1"/>
      <c r="AA33" s="1"/>
      <c r="AB33" s="1"/>
      <c r="AC33" s="1" t="s">
        <v>5</v>
      </c>
      <c r="AD33" s="1" t="s">
        <v>552</v>
      </c>
      <c r="AE33" s="1" t="s">
        <v>559</v>
      </c>
      <c r="AF33" s="1" t="s">
        <v>558</v>
      </c>
      <c r="AG33" s="1"/>
      <c r="AH33" s="1"/>
      <c r="AI33" s="1"/>
      <c r="AJ33" s="1"/>
      <c r="AK33" s="1"/>
      <c r="AL33" s="1" t="s">
        <v>520</v>
      </c>
    </row>
    <row r="34" spans="1:38" ht="14.25" hidden="1" customHeight="1" x14ac:dyDescent="0.25">
      <c r="A34" s="1" t="s">
        <v>560</v>
      </c>
      <c r="B34" s="1" t="s">
        <v>516</v>
      </c>
      <c r="C34" s="1" t="s">
        <v>539</v>
      </c>
      <c r="D34" s="1">
        <v>0.63</v>
      </c>
      <c r="E34" s="1">
        <v>1.5995999999999999</v>
      </c>
      <c r="F34" s="1">
        <f t="shared" si="1"/>
        <v>0.39384846211552893</v>
      </c>
      <c r="G34" s="1">
        <v>45</v>
      </c>
      <c r="H34" s="1">
        <v>0.32</v>
      </c>
      <c r="I34" s="1"/>
      <c r="J34" s="1"/>
      <c r="K34" s="1"/>
      <c r="L34" s="1"/>
      <c r="M34" s="1"/>
      <c r="N34" s="1"/>
      <c r="O34" s="1"/>
      <c r="P34" s="1"/>
      <c r="Q34" s="1"/>
      <c r="R34" s="1"/>
      <c r="S34" s="1"/>
      <c r="T34" s="1"/>
      <c r="U34" s="1"/>
      <c r="V34" s="1"/>
      <c r="W34" s="1"/>
      <c r="X34" s="1"/>
      <c r="Y34" s="1"/>
      <c r="Z34" s="1"/>
      <c r="AA34" s="1"/>
      <c r="AB34" s="1"/>
      <c r="AC34" s="1" t="s">
        <v>5</v>
      </c>
      <c r="AD34" s="1" t="s">
        <v>552</v>
      </c>
      <c r="AE34" s="1" t="s">
        <v>559</v>
      </c>
      <c r="AF34" s="1" t="s">
        <v>560</v>
      </c>
      <c r="AG34" s="1"/>
      <c r="AH34" s="1"/>
      <c r="AI34" s="1"/>
      <c r="AJ34" s="1"/>
      <c r="AK34" s="1"/>
      <c r="AL34" s="1" t="s">
        <v>520</v>
      </c>
    </row>
    <row r="35" spans="1:38" ht="14.25" hidden="1" customHeight="1" x14ac:dyDescent="0.25">
      <c r="A35" s="1" t="s">
        <v>561</v>
      </c>
      <c r="B35" s="1" t="s">
        <v>516</v>
      </c>
      <c r="C35" s="1" t="s">
        <v>539</v>
      </c>
      <c r="D35" s="1">
        <v>0.75</v>
      </c>
      <c r="E35" s="1">
        <v>1.5995999999999999</v>
      </c>
      <c r="F35" s="1">
        <f t="shared" si="1"/>
        <v>0.46886721680420107</v>
      </c>
      <c r="G35" s="1">
        <v>45</v>
      </c>
      <c r="H35" s="1">
        <v>0.32</v>
      </c>
      <c r="I35" s="1"/>
      <c r="J35" s="1"/>
      <c r="K35" s="1"/>
      <c r="L35" s="1"/>
      <c r="M35" s="1"/>
      <c r="N35" s="1"/>
      <c r="O35" s="1"/>
      <c r="P35" s="1"/>
      <c r="Q35" s="1"/>
      <c r="R35" s="1"/>
      <c r="S35" s="1"/>
      <c r="T35" s="1"/>
      <c r="U35" s="1"/>
      <c r="V35" s="1"/>
      <c r="W35" s="1"/>
      <c r="X35" s="1"/>
      <c r="Y35" s="1"/>
      <c r="Z35" s="1"/>
      <c r="AA35" s="1"/>
      <c r="AB35" s="1"/>
      <c r="AC35" s="1" t="s">
        <v>5</v>
      </c>
      <c r="AD35" s="1" t="s">
        <v>552</v>
      </c>
      <c r="AE35" s="1" t="s">
        <v>559</v>
      </c>
      <c r="AF35" s="1" t="s">
        <v>561</v>
      </c>
      <c r="AG35" s="1"/>
      <c r="AH35" s="1"/>
      <c r="AI35" s="1"/>
      <c r="AJ35" s="1"/>
      <c r="AK35" s="1"/>
      <c r="AL35" s="1" t="s">
        <v>520</v>
      </c>
    </row>
    <row r="36" spans="1:38" ht="14.25" hidden="1" customHeight="1" x14ac:dyDescent="0.25">
      <c r="A36" s="1" t="s">
        <v>562</v>
      </c>
      <c r="B36" s="1" t="s">
        <v>516</v>
      </c>
      <c r="C36" s="1" t="s">
        <v>522</v>
      </c>
      <c r="D36" s="1">
        <v>0.5</v>
      </c>
      <c r="E36" s="1">
        <v>1.2995999999999901</v>
      </c>
      <c r="F36" s="1">
        <f t="shared" si="1"/>
        <v>0.38473376423515221</v>
      </c>
      <c r="G36" s="1">
        <v>45</v>
      </c>
      <c r="H36" s="1">
        <v>0.32</v>
      </c>
      <c r="I36" s="1"/>
      <c r="J36" s="1"/>
      <c r="K36" s="1"/>
      <c r="L36" s="1"/>
      <c r="M36" s="1"/>
      <c r="N36" s="1"/>
      <c r="O36" s="1"/>
      <c r="P36" s="1"/>
      <c r="Q36" s="1"/>
      <c r="R36" s="1"/>
      <c r="S36" s="1"/>
      <c r="T36" s="1"/>
      <c r="U36" s="1"/>
      <c r="V36" s="1"/>
      <c r="W36" s="1"/>
      <c r="X36" s="1"/>
      <c r="Y36" s="1"/>
      <c r="Z36" s="1"/>
      <c r="AA36" s="1"/>
      <c r="AB36" s="1"/>
      <c r="AC36" s="1" t="s">
        <v>5</v>
      </c>
      <c r="AD36" s="1" t="s">
        <v>552</v>
      </c>
      <c r="AE36" s="1" t="s">
        <v>559</v>
      </c>
      <c r="AF36" s="1" t="s">
        <v>562</v>
      </c>
      <c r="AG36" s="1"/>
      <c r="AH36" s="1"/>
      <c r="AI36" s="1"/>
      <c r="AJ36" s="1"/>
      <c r="AK36" s="1"/>
      <c r="AL36" s="1" t="s">
        <v>520</v>
      </c>
    </row>
    <row r="37" spans="1:38" ht="14.25" hidden="1" customHeight="1" x14ac:dyDescent="0.25">
      <c r="A37" s="1" t="s">
        <v>563</v>
      </c>
      <c r="B37" s="1" t="s">
        <v>516</v>
      </c>
      <c r="C37" s="1" t="s">
        <v>522</v>
      </c>
      <c r="D37" s="1">
        <v>0.63</v>
      </c>
      <c r="E37" s="1">
        <v>1.5</v>
      </c>
      <c r="F37" s="1">
        <f t="shared" si="1"/>
        <v>0.42</v>
      </c>
      <c r="G37" s="1">
        <v>45</v>
      </c>
      <c r="H37" s="1">
        <v>0.32</v>
      </c>
      <c r="I37" s="1"/>
      <c r="J37" s="1"/>
      <c r="K37" s="1"/>
      <c r="L37" s="1"/>
      <c r="M37" s="1"/>
      <c r="N37" s="1"/>
      <c r="O37" s="1"/>
      <c r="P37" s="1"/>
      <c r="Q37" s="1"/>
      <c r="R37" s="1"/>
      <c r="S37" s="1"/>
      <c r="T37" s="1"/>
      <c r="U37" s="1"/>
      <c r="V37" s="1"/>
      <c r="W37" s="1"/>
      <c r="X37" s="1"/>
      <c r="Y37" s="1"/>
      <c r="Z37" s="1"/>
      <c r="AA37" s="1"/>
      <c r="AB37" s="1"/>
      <c r="AC37" s="1" t="s">
        <v>5</v>
      </c>
      <c r="AD37" s="1" t="s">
        <v>552</v>
      </c>
      <c r="AE37" s="1" t="s">
        <v>559</v>
      </c>
      <c r="AF37" s="1" t="s">
        <v>563</v>
      </c>
      <c r="AG37" s="1"/>
      <c r="AH37" s="1"/>
      <c r="AI37" s="1"/>
      <c r="AJ37" s="1"/>
      <c r="AK37" s="1"/>
      <c r="AL37" s="1" t="s">
        <v>520</v>
      </c>
    </row>
    <row r="38" spans="1:38" ht="14.25" hidden="1" customHeight="1" x14ac:dyDescent="0.25">
      <c r="A38" s="1" t="s">
        <v>564</v>
      </c>
      <c r="B38" s="1" t="s">
        <v>516</v>
      </c>
      <c r="C38" s="1" t="s">
        <v>522</v>
      </c>
      <c r="D38" s="1">
        <v>0.75</v>
      </c>
      <c r="E38" s="1">
        <v>1.7003999999999999</v>
      </c>
      <c r="F38" s="1">
        <f t="shared" si="1"/>
        <v>0.44107268877911082</v>
      </c>
      <c r="G38" s="1">
        <v>45</v>
      </c>
      <c r="H38" s="1">
        <v>0.32</v>
      </c>
      <c r="I38" s="1"/>
      <c r="J38" s="1"/>
      <c r="K38" s="1"/>
      <c r="L38" s="1"/>
      <c r="M38" s="1"/>
      <c r="N38" s="1"/>
      <c r="O38" s="1"/>
      <c r="P38" s="1"/>
      <c r="Q38" s="1"/>
      <c r="R38" s="1"/>
      <c r="S38" s="1"/>
      <c r="T38" s="1"/>
      <c r="U38" s="1"/>
      <c r="V38" s="1"/>
      <c r="W38" s="1"/>
      <c r="X38" s="1"/>
      <c r="Y38" s="1"/>
      <c r="Z38" s="1"/>
      <c r="AA38" s="1"/>
      <c r="AB38" s="1"/>
      <c r="AC38" s="1" t="s">
        <v>5</v>
      </c>
      <c r="AD38" s="1" t="s">
        <v>552</v>
      </c>
      <c r="AE38" s="1" t="s">
        <v>559</v>
      </c>
      <c r="AF38" s="1" t="s">
        <v>564</v>
      </c>
      <c r="AG38" s="1"/>
      <c r="AH38" s="1"/>
      <c r="AI38" s="1"/>
      <c r="AJ38" s="1"/>
      <c r="AK38" s="1"/>
      <c r="AL38" s="1" t="s">
        <v>520</v>
      </c>
    </row>
    <row r="39" spans="1:38" ht="14.25" hidden="1" customHeight="1" x14ac:dyDescent="0.25">
      <c r="A39" s="1" t="s">
        <v>565</v>
      </c>
      <c r="B39" s="1" t="s">
        <v>516</v>
      </c>
      <c r="C39" s="1" t="s">
        <v>522</v>
      </c>
      <c r="D39" s="1">
        <v>6</v>
      </c>
      <c r="E39" s="1">
        <v>6.5195999999999996</v>
      </c>
      <c r="F39" s="1">
        <f t="shared" si="1"/>
        <v>0.92030185900975525</v>
      </c>
      <c r="G39" s="1">
        <v>0.08</v>
      </c>
      <c r="H39" s="1">
        <v>0.24</v>
      </c>
      <c r="I39" s="1"/>
      <c r="J39" s="1"/>
      <c r="K39" s="1"/>
      <c r="L39" s="1"/>
      <c r="M39" s="1"/>
      <c r="N39" s="1"/>
      <c r="O39" s="1"/>
      <c r="P39" s="1"/>
      <c r="Q39" s="1"/>
      <c r="R39" s="1"/>
      <c r="S39" s="1"/>
      <c r="T39" s="1"/>
      <c r="U39" s="1"/>
      <c r="V39" s="1"/>
      <c r="W39" s="1"/>
      <c r="X39" s="1"/>
      <c r="Y39" s="1"/>
      <c r="Z39" s="1"/>
      <c r="AA39" s="1"/>
      <c r="AB39" s="1"/>
      <c r="AC39" s="1" t="s">
        <v>5</v>
      </c>
      <c r="AD39" s="1" t="s">
        <v>566</v>
      </c>
      <c r="AE39" s="1" t="s">
        <v>567</v>
      </c>
      <c r="AF39" s="1" t="s">
        <v>565</v>
      </c>
      <c r="AG39" s="1"/>
      <c r="AH39" s="1"/>
      <c r="AI39" s="1"/>
      <c r="AJ39" s="1"/>
      <c r="AK39" s="1"/>
      <c r="AL39" s="1" t="s">
        <v>520</v>
      </c>
    </row>
    <row r="40" spans="1:38" ht="14.25" hidden="1" customHeight="1" x14ac:dyDescent="0.25">
      <c r="A40" s="1" t="s">
        <v>568</v>
      </c>
      <c r="B40" s="1" t="s">
        <v>516</v>
      </c>
      <c r="C40" s="1" t="s">
        <v>522</v>
      </c>
      <c r="D40" s="1">
        <v>1.5</v>
      </c>
      <c r="E40" s="1">
        <v>1.95</v>
      </c>
      <c r="F40" s="1">
        <f t="shared" si="1"/>
        <v>0.76923076923076927</v>
      </c>
      <c r="G40" s="1">
        <v>0.08</v>
      </c>
      <c r="H40" s="1">
        <v>0.24</v>
      </c>
      <c r="I40" s="1"/>
      <c r="J40" s="1"/>
      <c r="K40" s="1"/>
      <c r="L40" s="1"/>
      <c r="M40" s="1"/>
      <c r="N40" s="1"/>
      <c r="O40" s="1"/>
      <c r="P40" s="1"/>
      <c r="Q40" s="1"/>
      <c r="R40" s="1"/>
      <c r="S40" s="1"/>
      <c r="T40" s="1"/>
      <c r="U40" s="1"/>
      <c r="V40" s="1"/>
      <c r="W40" s="1"/>
      <c r="X40" s="1"/>
      <c r="Y40" s="1"/>
      <c r="Z40" s="1"/>
      <c r="AA40" s="1"/>
      <c r="AB40" s="1"/>
      <c r="AC40" s="1" t="s">
        <v>5</v>
      </c>
      <c r="AD40" s="1" t="s">
        <v>569</v>
      </c>
      <c r="AE40" s="1" t="s">
        <v>567</v>
      </c>
      <c r="AF40" s="1" t="s">
        <v>568</v>
      </c>
      <c r="AG40" s="1"/>
      <c r="AH40" s="1"/>
      <c r="AI40" s="1"/>
      <c r="AJ40" s="1"/>
      <c r="AK40" s="1"/>
      <c r="AL40" s="1" t="s">
        <v>520</v>
      </c>
    </row>
    <row r="41" spans="1:38" ht="14.25" hidden="1" customHeight="1" x14ac:dyDescent="0.25">
      <c r="A41" s="1" t="s">
        <v>570</v>
      </c>
      <c r="B41" s="1" t="s">
        <v>516</v>
      </c>
      <c r="C41" s="1" t="s">
        <v>522</v>
      </c>
      <c r="D41" s="1">
        <v>0.5</v>
      </c>
      <c r="E41" s="1">
        <v>0.6804</v>
      </c>
      <c r="F41" s="1">
        <f t="shared" si="1"/>
        <v>0.73486184597295712</v>
      </c>
      <c r="G41" s="1">
        <v>0.08</v>
      </c>
      <c r="H41" s="1">
        <v>0.24</v>
      </c>
      <c r="I41" s="1"/>
      <c r="J41" s="1"/>
      <c r="K41" s="1"/>
      <c r="L41" s="1"/>
      <c r="M41" s="1"/>
      <c r="N41" s="1"/>
      <c r="O41" s="1"/>
      <c r="P41" s="1"/>
      <c r="Q41" s="1"/>
      <c r="R41" s="1"/>
      <c r="S41" s="1"/>
      <c r="T41" s="1"/>
      <c r="U41" s="1"/>
      <c r="V41" s="1"/>
      <c r="W41" s="1"/>
      <c r="X41" s="1"/>
      <c r="Y41" s="1"/>
      <c r="Z41" s="1"/>
      <c r="AA41" s="1"/>
      <c r="AB41" s="1"/>
      <c r="AC41" s="1" t="s">
        <v>5</v>
      </c>
      <c r="AD41" s="1" t="s">
        <v>569</v>
      </c>
      <c r="AE41" s="1" t="s">
        <v>567</v>
      </c>
      <c r="AF41" s="1" t="s">
        <v>570</v>
      </c>
      <c r="AG41" s="1"/>
      <c r="AH41" s="1"/>
      <c r="AI41" s="1"/>
      <c r="AJ41" s="1"/>
      <c r="AK41" s="1"/>
      <c r="AL41" s="1" t="s">
        <v>520</v>
      </c>
    </row>
    <row r="42" spans="1:38" ht="14.25" hidden="1" customHeight="1" x14ac:dyDescent="0.25">
      <c r="A42" s="1" t="s">
        <v>571</v>
      </c>
      <c r="B42" s="1" t="s">
        <v>516</v>
      </c>
      <c r="C42" s="1" t="s">
        <v>522</v>
      </c>
      <c r="D42" s="1">
        <v>3.5</v>
      </c>
      <c r="E42" s="1">
        <v>4.38</v>
      </c>
      <c r="F42" s="1">
        <f t="shared" si="1"/>
        <v>0.79908675799086759</v>
      </c>
      <c r="G42" s="1">
        <v>0.08</v>
      </c>
      <c r="H42" s="1">
        <v>0.24</v>
      </c>
      <c r="I42" s="1"/>
      <c r="J42" s="1"/>
      <c r="K42" s="1"/>
      <c r="L42" s="1"/>
      <c r="M42" s="1"/>
      <c r="N42" s="1"/>
      <c r="O42" s="1"/>
      <c r="P42" s="1"/>
      <c r="Q42" s="1"/>
      <c r="R42" s="1"/>
      <c r="S42" s="1"/>
      <c r="T42" s="1"/>
      <c r="U42" s="1"/>
      <c r="V42" s="1"/>
      <c r="W42" s="1"/>
      <c r="X42" s="1"/>
      <c r="Y42" s="1"/>
      <c r="Z42" s="1"/>
      <c r="AA42" s="1"/>
      <c r="AB42" s="1"/>
      <c r="AC42" s="1" t="s">
        <v>5</v>
      </c>
      <c r="AD42" s="1" t="s">
        <v>569</v>
      </c>
      <c r="AE42" s="1" t="s">
        <v>567</v>
      </c>
      <c r="AF42" s="1" t="s">
        <v>571</v>
      </c>
      <c r="AG42" s="1"/>
      <c r="AH42" s="1"/>
      <c r="AI42" s="1"/>
      <c r="AJ42" s="1"/>
      <c r="AK42" s="1"/>
      <c r="AL42" s="1" t="s">
        <v>520</v>
      </c>
    </row>
    <row r="43" spans="1:38" ht="14.25" hidden="1" customHeight="1" x14ac:dyDescent="0.25">
      <c r="A43" s="1" t="s">
        <v>572</v>
      </c>
      <c r="B43" s="1" t="s">
        <v>516</v>
      </c>
      <c r="C43" s="1" t="s">
        <v>522</v>
      </c>
      <c r="D43" s="1">
        <v>0.75</v>
      </c>
      <c r="E43" s="1">
        <v>0.99960000000000004</v>
      </c>
      <c r="F43" s="1">
        <f t="shared" si="1"/>
        <v>0.75030012004801916</v>
      </c>
      <c r="G43" s="1">
        <v>0.08</v>
      </c>
      <c r="H43" s="1">
        <v>0.24</v>
      </c>
      <c r="I43" s="1"/>
      <c r="J43" s="1"/>
      <c r="K43" s="1"/>
      <c r="L43" s="1"/>
      <c r="M43" s="1"/>
      <c r="N43" s="1"/>
      <c r="O43" s="1"/>
      <c r="P43" s="1"/>
      <c r="Q43" s="1"/>
      <c r="R43" s="1"/>
      <c r="S43" s="1"/>
      <c r="T43" s="1"/>
      <c r="U43" s="1"/>
      <c r="V43" s="1"/>
      <c r="W43" s="1"/>
      <c r="X43" s="1"/>
      <c r="Y43" s="1"/>
      <c r="Z43" s="1"/>
      <c r="AA43" s="1"/>
      <c r="AB43" s="1"/>
      <c r="AC43" s="1" t="s">
        <v>5</v>
      </c>
      <c r="AD43" s="1" t="s">
        <v>569</v>
      </c>
      <c r="AE43" s="1" t="s">
        <v>567</v>
      </c>
      <c r="AF43" s="1" t="s">
        <v>572</v>
      </c>
      <c r="AG43" s="1"/>
      <c r="AH43" s="1"/>
      <c r="AI43" s="1"/>
      <c r="AJ43" s="1"/>
      <c r="AK43" s="1"/>
      <c r="AL43" s="1" t="s">
        <v>520</v>
      </c>
    </row>
    <row r="44" spans="1:38" ht="14.25" hidden="1" customHeight="1" x14ac:dyDescent="0.25">
      <c r="A44" s="1" t="s">
        <v>573</v>
      </c>
      <c r="B44" s="1" t="s">
        <v>516</v>
      </c>
      <c r="C44" s="1" t="s">
        <v>522</v>
      </c>
      <c r="D44" s="1">
        <v>1.5</v>
      </c>
      <c r="E44" s="1">
        <v>1.5995999999999999</v>
      </c>
      <c r="F44" s="1">
        <f t="shared" si="1"/>
        <v>0.93773443360840214</v>
      </c>
      <c r="G44" s="1">
        <v>0.08</v>
      </c>
      <c r="H44" s="1">
        <v>0.24</v>
      </c>
      <c r="I44" s="1"/>
      <c r="J44" s="1"/>
      <c r="K44" s="1"/>
      <c r="L44" s="1"/>
      <c r="M44" s="1"/>
      <c r="N44" s="1"/>
      <c r="O44" s="1"/>
      <c r="P44" s="1"/>
      <c r="Q44" s="1"/>
      <c r="R44" s="1"/>
      <c r="S44" s="1"/>
      <c r="T44" s="1"/>
      <c r="U44" s="1"/>
      <c r="V44" s="1"/>
      <c r="W44" s="1"/>
      <c r="X44" s="1"/>
      <c r="Y44" s="1"/>
      <c r="Z44" s="1"/>
      <c r="AA44" s="1"/>
      <c r="AB44" s="1"/>
      <c r="AC44" s="1" t="s">
        <v>5</v>
      </c>
      <c r="AD44" s="1" t="s">
        <v>569</v>
      </c>
      <c r="AE44" s="1" t="s">
        <v>567</v>
      </c>
      <c r="AF44" s="1" t="s">
        <v>573</v>
      </c>
      <c r="AG44" s="1"/>
      <c r="AH44" s="1"/>
      <c r="AI44" s="1"/>
      <c r="AJ44" s="1"/>
      <c r="AK44" s="1"/>
      <c r="AL44" s="1" t="s">
        <v>520</v>
      </c>
    </row>
    <row r="45" spans="1:38" ht="14.25" hidden="1" customHeight="1" x14ac:dyDescent="0.25">
      <c r="A45" s="1" t="s">
        <v>574</v>
      </c>
      <c r="B45" s="1" t="s">
        <v>516</v>
      </c>
      <c r="C45" s="1" t="s">
        <v>522</v>
      </c>
      <c r="D45" s="1">
        <v>0.5</v>
      </c>
      <c r="E45" s="1">
        <v>0.65039999999999998</v>
      </c>
      <c r="F45" s="1">
        <f t="shared" si="1"/>
        <v>0.76875768757687579</v>
      </c>
      <c r="G45" s="1">
        <v>0.08</v>
      </c>
      <c r="H45" s="1">
        <v>0.24</v>
      </c>
      <c r="I45" s="1"/>
      <c r="J45" s="1"/>
      <c r="K45" s="1"/>
      <c r="L45" s="1"/>
      <c r="M45" s="1"/>
      <c r="N45" s="1"/>
      <c r="O45" s="1"/>
      <c r="P45" s="1"/>
      <c r="Q45" s="1"/>
      <c r="R45" s="1"/>
      <c r="S45" s="1"/>
      <c r="T45" s="1"/>
      <c r="U45" s="1"/>
      <c r="V45" s="1"/>
      <c r="W45" s="1"/>
      <c r="X45" s="1"/>
      <c r="Y45" s="1"/>
      <c r="Z45" s="1"/>
      <c r="AA45" s="1"/>
      <c r="AB45" s="1"/>
      <c r="AC45" s="1" t="s">
        <v>5</v>
      </c>
      <c r="AD45" s="1" t="s">
        <v>569</v>
      </c>
      <c r="AE45" s="1" t="s">
        <v>567</v>
      </c>
      <c r="AF45" s="1" t="s">
        <v>574</v>
      </c>
      <c r="AG45" s="1"/>
      <c r="AH45" s="1"/>
      <c r="AI45" s="1"/>
      <c r="AJ45" s="1"/>
      <c r="AK45" s="1"/>
      <c r="AL45" s="1" t="s">
        <v>520</v>
      </c>
    </row>
    <row r="46" spans="1:38" ht="14.25" hidden="1" customHeight="1" x14ac:dyDescent="0.25">
      <c r="A46" s="1" t="s">
        <v>575</v>
      </c>
      <c r="B46" s="1" t="s">
        <v>516</v>
      </c>
      <c r="C46" s="1" t="s">
        <v>522</v>
      </c>
      <c r="D46" s="1">
        <v>3.5</v>
      </c>
      <c r="E46" s="1">
        <v>3.5004</v>
      </c>
      <c r="F46" s="1">
        <f t="shared" si="1"/>
        <v>0.99988572734544623</v>
      </c>
      <c r="G46" s="1">
        <v>0.08</v>
      </c>
      <c r="H46" s="1">
        <v>0.24</v>
      </c>
      <c r="I46" s="1"/>
      <c r="J46" s="1"/>
      <c r="K46" s="1"/>
      <c r="L46" s="1"/>
      <c r="M46" s="1"/>
      <c r="N46" s="1"/>
      <c r="O46" s="1"/>
      <c r="P46" s="1"/>
      <c r="Q46" s="1"/>
      <c r="R46" s="1"/>
      <c r="S46" s="1"/>
      <c r="T46" s="1"/>
      <c r="U46" s="1"/>
      <c r="V46" s="1"/>
      <c r="W46" s="1"/>
      <c r="X46" s="1"/>
      <c r="Y46" s="1"/>
      <c r="Z46" s="1"/>
      <c r="AA46" s="1"/>
      <c r="AB46" s="1"/>
      <c r="AC46" s="1" t="s">
        <v>5</v>
      </c>
      <c r="AD46" s="1" t="s">
        <v>569</v>
      </c>
      <c r="AE46" s="1" t="s">
        <v>567</v>
      </c>
      <c r="AF46" s="1" t="s">
        <v>575</v>
      </c>
      <c r="AG46" s="1"/>
      <c r="AH46" s="1"/>
      <c r="AI46" s="1"/>
      <c r="AJ46" s="1"/>
      <c r="AK46" s="1"/>
      <c r="AL46" s="1" t="s">
        <v>520</v>
      </c>
    </row>
    <row r="47" spans="1:38" ht="14.25" hidden="1" customHeight="1" x14ac:dyDescent="0.25">
      <c r="A47" s="1" t="s">
        <v>576</v>
      </c>
      <c r="B47" s="1" t="s">
        <v>516</v>
      </c>
      <c r="C47" s="1" t="s">
        <v>522</v>
      </c>
      <c r="D47" s="1">
        <v>0.75</v>
      </c>
      <c r="E47" s="1">
        <v>0.87960000000000005</v>
      </c>
      <c r="F47" s="1">
        <f t="shared" si="1"/>
        <v>0.85266030013642558</v>
      </c>
      <c r="G47" s="1">
        <v>0.08</v>
      </c>
      <c r="H47" s="1">
        <v>0.24</v>
      </c>
      <c r="I47" s="1"/>
      <c r="J47" s="1"/>
      <c r="K47" s="1"/>
      <c r="L47" s="1"/>
      <c r="M47" s="1"/>
      <c r="N47" s="1"/>
      <c r="O47" s="1"/>
      <c r="P47" s="1"/>
      <c r="Q47" s="1"/>
      <c r="R47" s="1"/>
      <c r="S47" s="1"/>
      <c r="T47" s="1"/>
      <c r="U47" s="1"/>
      <c r="V47" s="1"/>
      <c r="W47" s="1"/>
      <c r="X47" s="1"/>
      <c r="Y47" s="1"/>
      <c r="Z47" s="1"/>
      <c r="AA47" s="1"/>
      <c r="AB47" s="1"/>
      <c r="AC47" s="1" t="s">
        <v>5</v>
      </c>
      <c r="AD47" s="1" t="s">
        <v>569</v>
      </c>
      <c r="AE47" s="1" t="s">
        <v>567</v>
      </c>
      <c r="AF47" s="1" t="s">
        <v>576</v>
      </c>
      <c r="AG47" s="1"/>
      <c r="AH47" s="1"/>
      <c r="AI47" s="1"/>
      <c r="AJ47" s="1"/>
      <c r="AK47" s="1"/>
      <c r="AL47" s="1" t="s">
        <v>520</v>
      </c>
    </row>
    <row r="48" spans="1:38" ht="14.25" hidden="1" customHeight="1" x14ac:dyDescent="0.25">
      <c r="A48" s="1" t="s">
        <v>577</v>
      </c>
      <c r="B48" s="1" t="s">
        <v>516</v>
      </c>
      <c r="C48" s="1" t="s">
        <v>522</v>
      </c>
      <c r="D48" s="1">
        <v>5.5</v>
      </c>
      <c r="E48" s="1">
        <v>8.4599999999999902</v>
      </c>
      <c r="F48" s="1">
        <f t="shared" si="1"/>
        <v>0.65011820330969339</v>
      </c>
      <c r="G48" s="1">
        <v>0.08</v>
      </c>
      <c r="H48" s="1">
        <v>0.24</v>
      </c>
      <c r="I48" s="1"/>
      <c r="J48" s="1"/>
      <c r="K48" s="1"/>
      <c r="L48" s="1"/>
      <c r="M48" s="1"/>
      <c r="N48" s="1"/>
      <c r="O48" s="1"/>
      <c r="P48" s="1"/>
      <c r="Q48" s="1"/>
      <c r="R48" s="1"/>
      <c r="S48" s="1"/>
      <c r="T48" s="1"/>
      <c r="U48" s="1"/>
      <c r="V48" s="1"/>
      <c r="W48" s="1"/>
      <c r="X48" s="1"/>
      <c r="Y48" s="1"/>
      <c r="Z48" s="1"/>
      <c r="AA48" s="1"/>
      <c r="AB48" s="1"/>
      <c r="AC48" s="1" t="s">
        <v>5</v>
      </c>
      <c r="AD48" s="1" t="s">
        <v>566</v>
      </c>
      <c r="AE48" s="1" t="s">
        <v>567</v>
      </c>
      <c r="AF48" s="1" t="s">
        <v>577</v>
      </c>
      <c r="AG48" s="1"/>
      <c r="AH48" s="1"/>
      <c r="AI48" s="1"/>
      <c r="AJ48" s="1"/>
      <c r="AK48" s="1"/>
      <c r="AL48" s="1" t="s">
        <v>520</v>
      </c>
    </row>
    <row r="49" spans="1:38" ht="14.25" hidden="1" customHeight="1" x14ac:dyDescent="0.25">
      <c r="A49" s="1" t="s">
        <v>578</v>
      </c>
      <c r="B49" s="1" t="s">
        <v>516</v>
      </c>
      <c r="C49" s="1" t="s">
        <v>522</v>
      </c>
      <c r="D49" s="1">
        <v>1.5</v>
      </c>
      <c r="E49" s="1">
        <v>1.8804000000000001</v>
      </c>
      <c r="F49" s="1">
        <f t="shared" si="1"/>
        <v>0.79770261646458196</v>
      </c>
      <c r="G49" s="1">
        <v>0.08</v>
      </c>
      <c r="H49" s="1">
        <v>0.24</v>
      </c>
      <c r="I49" s="1"/>
      <c r="J49" s="1"/>
      <c r="K49" s="1"/>
      <c r="L49" s="1"/>
      <c r="M49" s="1"/>
      <c r="N49" s="1"/>
      <c r="O49" s="1"/>
      <c r="P49" s="1"/>
      <c r="Q49" s="1"/>
      <c r="R49" s="1"/>
      <c r="S49" s="1"/>
      <c r="T49" s="1"/>
      <c r="U49" s="1"/>
      <c r="V49" s="1"/>
      <c r="W49" s="1"/>
      <c r="X49" s="1"/>
      <c r="Y49" s="1"/>
      <c r="Z49" s="1"/>
      <c r="AA49" s="1"/>
      <c r="AB49" s="1"/>
      <c r="AC49" s="1" t="s">
        <v>5</v>
      </c>
      <c r="AD49" s="1" t="s">
        <v>569</v>
      </c>
      <c r="AE49" s="1" t="s">
        <v>567</v>
      </c>
      <c r="AF49" s="1" t="s">
        <v>578</v>
      </c>
      <c r="AG49" s="1"/>
      <c r="AH49" s="1"/>
      <c r="AI49" s="1"/>
      <c r="AJ49" s="1"/>
      <c r="AK49" s="1"/>
      <c r="AL49" s="1" t="s">
        <v>520</v>
      </c>
    </row>
    <row r="50" spans="1:38" ht="14.25" hidden="1" customHeight="1" x14ac:dyDescent="0.25">
      <c r="A50" s="1" t="s">
        <v>579</v>
      </c>
      <c r="B50" s="1" t="s">
        <v>516</v>
      </c>
      <c r="C50" s="1" t="s">
        <v>522</v>
      </c>
      <c r="D50" s="1">
        <v>0.5</v>
      </c>
      <c r="E50" s="1">
        <v>0.66</v>
      </c>
      <c r="F50" s="1">
        <f t="shared" si="1"/>
        <v>0.75757575757575757</v>
      </c>
      <c r="G50" s="1">
        <v>0.08</v>
      </c>
      <c r="H50" s="1">
        <v>0.24</v>
      </c>
      <c r="I50" s="1"/>
      <c r="J50" s="1"/>
      <c r="K50" s="1"/>
      <c r="L50" s="1"/>
      <c r="M50" s="1"/>
      <c r="N50" s="1"/>
      <c r="O50" s="1"/>
      <c r="P50" s="1"/>
      <c r="Q50" s="1"/>
      <c r="R50" s="1"/>
      <c r="S50" s="1"/>
      <c r="T50" s="1"/>
      <c r="U50" s="1"/>
      <c r="V50" s="1"/>
      <c r="W50" s="1"/>
      <c r="X50" s="1"/>
      <c r="Y50" s="1"/>
      <c r="Z50" s="1"/>
      <c r="AA50" s="1"/>
      <c r="AB50" s="1"/>
      <c r="AC50" s="1" t="s">
        <v>5</v>
      </c>
      <c r="AD50" s="1" t="s">
        <v>569</v>
      </c>
      <c r="AE50" s="1" t="s">
        <v>567</v>
      </c>
      <c r="AF50" s="1" t="s">
        <v>579</v>
      </c>
      <c r="AG50" s="1"/>
      <c r="AH50" s="1"/>
      <c r="AI50" s="1"/>
      <c r="AJ50" s="1"/>
      <c r="AK50" s="1"/>
      <c r="AL50" s="1" t="s">
        <v>520</v>
      </c>
    </row>
    <row r="51" spans="1:38" ht="14.25" hidden="1" customHeight="1" x14ac:dyDescent="0.25">
      <c r="A51" s="1" t="s">
        <v>580</v>
      </c>
      <c r="B51" s="1" t="s">
        <v>516</v>
      </c>
      <c r="C51" s="1" t="s">
        <v>522</v>
      </c>
      <c r="D51" s="1">
        <v>3.5</v>
      </c>
      <c r="E51" s="1">
        <v>4.2695999999999996</v>
      </c>
      <c r="F51" s="1">
        <f t="shared" si="1"/>
        <v>0.81974892261570176</v>
      </c>
      <c r="G51" s="1">
        <v>0.08</v>
      </c>
      <c r="H51" s="1">
        <v>0.24</v>
      </c>
      <c r="I51" s="1"/>
      <c r="J51" s="1"/>
      <c r="K51" s="1"/>
      <c r="L51" s="1"/>
      <c r="M51" s="1"/>
      <c r="N51" s="1"/>
      <c r="O51" s="1"/>
      <c r="P51" s="1"/>
      <c r="Q51" s="1"/>
      <c r="R51" s="1"/>
      <c r="S51" s="1"/>
      <c r="T51" s="1"/>
      <c r="U51" s="1"/>
      <c r="V51" s="1"/>
      <c r="W51" s="1"/>
      <c r="X51" s="1"/>
      <c r="Y51" s="1"/>
      <c r="Z51" s="1"/>
      <c r="AA51" s="1"/>
      <c r="AB51" s="1"/>
      <c r="AC51" s="1" t="s">
        <v>5</v>
      </c>
      <c r="AD51" s="1" t="s">
        <v>569</v>
      </c>
      <c r="AE51" s="1" t="s">
        <v>567</v>
      </c>
      <c r="AF51" s="1" t="s">
        <v>580</v>
      </c>
      <c r="AG51" s="1"/>
      <c r="AH51" s="1"/>
      <c r="AI51" s="1"/>
      <c r="AJ51" s="1"/>
      <c r="AK51" s="1"/>
      <c r="AL51" s="1" t="s">
        <v>520</v>
      </c>
    </row>
    <row r="52" spans="1:38" ht="14.25" hidden="1" customHeight="1" x14ac:dyDescent="0.25">
      <c r="A52" s="1" t="s">
        <v>581</v>
      </c>
      <c r="B52" s="1" t="s">
        <v>516</v>
      </c>
      <c r="C52" s="1" t="s">
        <v>522</v>
      </c>
      <c r="D52" s="1">
        <v>0.75</v>
      </c>
      <c r="E52" s="1">
        <v>0.92999999999999905</v>
      </c>
      <c r="F52" s="1">
        <f t="shared" si="1"/>
        <v>0.80645161290322664</v>
      </c>
      <c r="G52" s="1">
        <v>0.08</v>
      </c>
      <c r="H52" s="1">
        <v>0.24</v>
      </c>
      <c r="I52" s="1"/>
      <c r="J52" s="1"/>
      <c r="K52" s="1"/>
      <c r="L52" s="1"/>
      <c r="M52" s="1"/>
      <c r="N52" s="1"/>
      <c r="O52" s="1"/>
      <c r="P52" s="1"/>
      <c r="Q52" s="1"/>
      <c r="R52" s="1"/>
      <c r="S52" s="1"/>
      <c r="T52" s="1"/>
      <c r="U52" s="1"/>
      <c r="V52" s="1"/>
      <c r="W52" s="1"/>
      <c r="X52" s="1"/>
      <c r="Y52" s="1"/>
      <c r="Z52" s="1"/>
      <c r="AA52" s="1"/>
      <c r="AB52" s="1"/>
      <c r="AC52" s="1" t="s">
        <v>5</v>
      </c>
      <c r="AD52" s="1" t="s">
        <v>569</v>
      </c>
      <c r="AE52" s="1" t="s">
        <v>567</v>
      </c>
      <c r="AF52" s="1" t="s">
        <v>581</v>
      </c>
      <c r="AG52" s="1"/>
      <c r="AH52" s="1"/>
      <c r="AI52" s="1"/>
      <c r="AJ52" s="1"/>
      <c r="AK52" s="1"/>
      <c r="AL52" s="1" t="s">
        <v>520</v>
      </c>
    </row>
    <row r="53" spans="1:38" ht="14.25" hidden="1" customHeight="1" x14ac:dyDescent="0.25">
      <c r="A53" s="1" t="s">
        <v>582</v>
      </c>
      <c r="B53" s="1" t="s">
        <v>516</v>
      </c>
      <c r="C53" s="1" t="s">
        <v>522</v>
      </c>
      <c r="D53" s="1">
        <v>1.5</v>
      </c>
      <c r="E53" s="1">
        <v>1.7196</v>
      </c>
      <c r="F53" s="1">
        <f t="shared" si="1"/>
        <v>0.87229588276343339</v>
      </c>
      <c r="G53" s="1">
        <v>0.08</v>
      </c>
      <c r="H53" s="1">
        <v>0.24</v>
      </c>
      <c r="I53" s="1"/>
      <c r="J53" s="1"/>
      <c r="K53" s="1"/>
      <c r="L53" s="1"/>
      <c r="M53" s="1"/>
      <c r="N53" s="1"/>
      <c r="O53" s="1"/>
      <c r="P53" s="1"/>
      <c r="Q53" s="1"/>
      <c r="R53" s="1"/>
      <c r="S53" s="1"/>
      <c r="T53" s="1"/>
      <c r="U53" s="1"/>
      <c r="V53" s="1"/>
      <c r="W53" s="1"/>
      <c r="X53" s="1"/>
      <c r="Y53" s="1"/>
      <c r="Z53" s="1"/>
      <c r="AA53" s="1"/>
      <c r="AB53" s="1"/>
      <c r="AC53" s="1" t="s">
        <v>5</v>
      </c>
      <c r="AD53" s="1" t="s">
        <v>569</v>
      </c>
      <c r="AE53" s="1" t="s">
        <v>567</v>
      </c>
      <c r="AF53" s="1" t="s">
        <v>582</v>
      </c>
      <c r="AG53" s="1"/>
      <c r="AH53" s="1"/>
      <c r="AI53" s="1"/>
      <c r="AJ53" s="1"/>
      <c r="AK53" s="1"/>
      <c r="AL53" s="1" t="s">
        <v>520</v>
      </c>
    </row>
    <row r="54" spans="1:38" ht="14.25" hidden="1" customHeight="1" x14ac:dyDescent="0.25">
      <c r="A54" s="1" t="s">
        <v>583</v>
      </c>
      <c r="B54" s="1" t="s">
        <v>516</v>
      </c>
      <c r="C54" s="1" t="s">
        <v>522</v>
      </c>
      <c r="D54" s="1">
        <v>0.5</v>
      </c>
      <c r="E54" s="1">
        <v>0.65039999999999998</v>
      </c>
      <c r="F54" s="1">
        <f t="shared" si="1"/>
        <v>0.76875768757687579</v>
      </c>
      <c r="G54" s="1">
        <v>0.08</v>
      </c>
      <c r="H54" s="1">
        <v>0.24</v>
      </c>
      <c r="I54" s="1"/>
      <c r="J54" s="1"/>
      <c r="K54" s="1"/>
      <c r="L54" s="1"/>
      <c r="M54" s="1"/>
      <c r="N54" s="1"/>
      <c r="O54" s="1"/>
      <c r="P54" s="1"/>
      <c r="Q54" s="1"/>
      <c r="R54" s="1"/>
      <c r="S54" s="1"/>
      <c r="T54" s="1"/>
      <c r="U54" s="1"/>
      <c r="V54" s="1"/>
      <c r="W54" s="1"/>
      <c r="X54" s="1"/>
      <c r="Y54" s="1"/>
      <c r="Z54" s="1"/>
      <c r="AA54" s="1"/>
      <c r="AB54" s="1"/>
      <c r="AC54" s="1" t="s">
        <v>5</v>
      </c>
      <c r="AD54" s="1" t="s">
        <v>569</v>
      </c>
      <c r="AE54" s="1" t="s">
        <v>567</v>
      </c>
      <c r="AF54" s="1" t="s">
        <v>583</v>
      </c>
      <c r="AG54" s="1"/>
      <c r="AH54" s="1"/>
      <c r="AI54" s="1"/>
      <c r="AJ54" s="1"/>
      <c r="AK54" s="1"/>
      <c r="AL54" s="1" t="s">
        <v>520</v>
      </c>
    </row>
    <row r="55" spans="1:38" ht="14.25" hidden="1" customHeight="1" x14ac:dyDescent="0.25">
      <c r="A55" s="1" t="s">
        <v>584</v>
      </c>
      <c r="B55" s="1" t="s">
        <v>516</v>
      </c>
      <c r="C55" s="1" t="s">
        <v>522</v>
      </c>
      <c r="D55" s="1">
        <v>3.5</v>
      </c>
      <c r="E55" s="1">
        <v>4.1196000000000002</v>
      </c>
      <c r="F55" s="1">
        <f t="shared" si="1"/>
        <v>0.84959704825711235</v>
      </c>
      <c r="G55" s="1">
        <v>0.08</v>
      </c>
      <c r="H55" s="1">
        <v>0.24</v>
      </c>
      <c r="I55" s="1"/>
      <c r="J55" s="1"/>
      <c r="K55" s="1"/>
      <c r="L55" s="1"/>
      <c r="M55" s="1"/>
      <c r="N55" s="1"/>
      <c r="O55" s="1"/>
      <c r="P55" s="1"/>
      <c r="Q55" s="1"/>
      <c r="R55" s="1"/>
      <c r="S55" s="1"/>
      <c r="T55" s="1"/>
      <c r="U55" s="1"/>
      <c r="V55" s="1"/>
      <c r="W55" s="1"/>
      <c r="X55" s="1"/>
      <c r="Y55" s="1"/>
      <c r="Z55" s="1"/>
      <c r="AA55" s="1"/>
      <c r="AB55" s="1"/>
      <c r="AC55" s="1" t="s">
        <v>5</v>
      </c>
      <c r="AD55" s="1" t="s">
        <v>569</v>
      </c>
      <c r="AE55" s="1" t="s">
        <v>567</v>
      </c>
      <c r="AF55" s="1" t="s">
        <v>584</v>
      </c>
      <c r="AG55" s="1"/>
      <c r="AH55" s="1"/>
      <c r="AI55" s="1"/>
      <c r="AJ55" s="1"/>
      <c r="AK55" s="1"/>
      <c r="AL55" s="1" t="s">
        <v>520</v>
      </c>
    </row>
    <row r="56" spans="1:38" ht="14.25" hidden="1" customHeight="1" x14ac:dyDescent="0.25">
      <c r="A56" s="1" t="s">
        <v>585</v>
      </c>
      <c r="B56" s="1" t="s">
        <v>516</v>
      </c>
      <c r="C56" s="1" t="s">
        <v>522</v>
      </c>
      <c r="D56" s="1">
        <v>0.75</v>
      </c>
      <c r="E56" s="1">
        <v>0.89039999999999997</v>
      </c>
      <c r="F56" s="1">
        <f t="shared" si="1"/>
        <v>0.84231805929919146</v>
      </c>
      <c r="G56" s="1">
        <v>0.08</v>
      </c>
      <c r="H56" s="1">
        <v>0.24</v>
      </c>
      <c r="I56" s="1"/>
      <c r="J56" s="1"/>
      <c r="K56" s="1"/>
      <c r="L56" s="1"/>
      <c r="M56" s="1"/>
      <c r="N56" s="1"/>
      <c r="O56" s="1"/>
      <c r="P56" s="1"/>
      <c r="Q56" s="1"/>
      <c r="R56" s="1"/>
      <c r="S56" s="1"/>
      <c r="T56" s="1"/>
      <c r="U56" s="1"/>
      <c r="V56" s="1"/>
      <c r="W56" s="1"/>
      <c r="X56" s="1"/>
      <c r="Y56" s="1"/>
      <c r="Z56" s="1"/>
      <c r="AA56" s="1"/>
      <c r="AB56" s="1"/>
      <c r="AC56" s="1" t="s">
        <v>5</v>
      </c>
      <c r="AD56" s="1" t="s">
        <v>569</v>
      </c>
      <c r="AE56" s="1" t="s">
        <v>567</v>
      </c>
      <c r="AF56" s="1" t="s">
        <v>585</v>
      </c>
      <c r="AG56" s="1"/>
      <c r="AH56" s="1"/>
      <c r="AI56" s="1"/>
      <c r="AJ56" s="1"/>
      <c r="AK56" s="1"/>
      <c r="AL56" s="1" t="s">
        <v>520</v>
      </c>
    </row>
    <row r="57" spans="1:38" ht="14.25" hidden="1" customHeight="1" x14ac:dyDescent="0.25">
      <c r="A57" s="1" t="s">
        <v>586</v>
      </c>
      <c r="B57" s="1" t="s">
        <v>123</v>
      </c>
      <c r="C57" s="1"/>
      <c r="D57" s="1">
        <v>0.5</v>
      </c>
      <c r="E57" s="1"/>
      <c r="F57" s="1"/>
      <c r="G57" s="1"/>
      <c r="H57" s="1"/>
      <c r="I57" s="1"/>
      <c r="J57" s="1"/>
      <c r="K57" s="1"/>
      <c r="L57" s="1" t="s">
        <v>567</v>
      </c>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38" ht="14.25" hidden="1" customHeight="1" x14ac:dyDescent="0.25">
      <c r="A58" s="1" t="s">
        <v>587</v>
      </c>
      <c r="B58" s="1" t="s">
        <v>123</v>
      </c>
      <c r="C58" s="1"/>
      <c r="D58" s="1">
        <v>0.12598425196850299</v>
      </c>
      <c r="E58" s="1"/>
      <c r="F58" s="1"/>
      <c r="G58" s="1"/>
      <c r="H58" s="1"/>
      <c r="I58" s="1"/>
      <c r="J58" s="1"/>
      <c r="K58" s="1"/>
      <c r="L58" s="1" t="s">
        <v>567</v>
      </c>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ht="14.25" hidden="1" customHeight="1" x14ac:dyDescent="0.25">
      <c r="A59" s="1" t="s">
        <v>588</v>
      </c>
      <c r="B59" s="1" t="s">
        <v>123</v>
      </c>
      <c r="C59" s="1"/>
      <c r="D59" s="1">
        <v>0.24803149606299199</v>
      </c>
      <c r="E59" s="1"/>
      <c r="F59" s="1"/>
      <c r="G59" s="1"/>
      <c r="H59" s="1"/>
      <c r="I59" s="1"/>
      <c r="J59" s="1"/>
      <c r="K59" s="1"/>
      <c r="L59" s="1" t="s">
        <v>567</v>
      </c>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spans="1:38" ht="14.25" hidden="1" customHeight="1" x14ac:dyDescent="0.25">
      <c r="A60" s="1" t="s">
        <v>589</v>
      </c>
      <c r="B60" s="1" t="s">
        <v>516</v>
      </c>
      <c r="C60" s="1" t="s">
        <v>522</v>
      </c>
      <c r="D60" s="1">
        <v>2.27</v>
      </c>
      <c r="E60" s="1">
        <v>0.89999999999999902</v>
      </c>
      <c r="F60" s="1">
        <f t="shared" ref="F60:F107" si="2">D60/E60</f>
        <v>2.5222222222222248</v>
      </c>
      <c r="G60" s="1">
        <v>29.09</v>
      </c>
      <c r="H60" s="1">
        <v>0.26</v>
      </c>
      <c r="I60" s="1"/>
      <c r="J60" s="1"/>
      <c r="K60" s="1"/>
      <c r="L60" s="1"/>
      <c r="M60" s="1"/>
      <c r="N60" s="1"/>
      <c r="O60" s="1"/>
      <c r="P60" s="1"/>
      <c r="Q60" s="1"/>
      <c r="R60" s="1"/>
      <c r="S60" s="1"/>
      <c r="T60" s="1"/>
      <c r="U60" s="1"/>
      <c r="V60" s="1"/>
      <c r="W60" s="1"/>
      <c r="X60" s="1"/>
      <c r="Y60" s="1"/>
      <c r="Z60" s="1"/>
      <c r="AA60" s="1"/>
      <c r="AB60" s="1"/>
      <c r="AC60" s="1" t="s">
        <v>5</v>
      </c>
      <c r="AD60" s="1" t="s">
        <v>590</v>
      </c>
      <c r="AE60" s="1" t="s">
        <v>591</v>
      </c>
      <c r="AF60" s="1" t="s">
        <v>589</v>
      </c>
      <c r="AG60" s="1"/>
      <c r="AH60" s="1"/>
      <c r="AI60" s="1"/>
      <c r="AJ60" s="1"/>
      <c r="AK60" s="1"/>
      <c r="AL60" s="1" t="s">
        <v>520</v>
      </c>
    </row>
    <row r="61" spans="1:38" ht="14.25" hidden="1" customHeight="1" x14ac:dyDescent="0.25">
      <c r="A61" s="1" t="s">
        <v>592</v>
      </c>
      <c r="B61" s="1" t="s">
        <v>516</v>
      </c>
      <c r="C61" s="1" t="s">
        <v>522</v>
      </c>
      <c r="D61" s="1">
        <v>3.27</v>
      </c>
      <c r="E61" s="1">
        <v>0.8196</v>
      </c>
      <c r="F61" s="1">
        <f t="shared" si="2"/>
        <v>3.9897510980966326</v>
      </c>
      <c r="G61" s="1">
        <v>20.440000000000001</v>
      </c>
      <c r="H61" s="1">
        <v>0.26</v>
      </c>
      <c r="I61" s="1"/>
      <c r="J61" s="1"/>
      <c r="K61" s="1"/>
      <c r="L61" s="1"/>
      <c r="M61" s="1"/>
      <c r="N61" s="1"/>
      <c r="O61" s="1"/>
      <c r="P61" s="1"/>
      <c r="Q61" s="1"/>
      <c r="R61" s="1"/>
      <c r="S61" s="1"/>
      <c r="T61" s="1"/>
      <c r="U61" s="1"/>
      <c r="V61" s="1"/>
      <c r="W61" s="1"/>
      <c r="X61" s="1"/>
      <c r="Y61" s="1"/>
      <c r="Z61" s="1"/>
      <c r="AA61" s="1"/>
      <c r="AB61" s="1"/>
      <c r="AC61" s="1" t="s">
        <v>5</v>
      </c>
      <c r="AD61" s="1" t="s">
        <v>590</v>
      </c>
      <c r="AE61" s="1" t="s">
        <v>591</v>
      </c>
      <c r="AF61" s="1" t="s">
        <v>592</v>
      </c>
      <c r="AG61" s="1"/>
      <c r="AH61" s="1"/>
      <c r="AI61" s="1"/>
      <c r="AJ61" s="1"/>
      <c r="AK61" s="1"/>
      <c r="AL61" s="1" t="s">
        <v>520</v>
      </c>
    </row>
    <row r="62" spans="1:38" ht="14.25" hidden="1" customHeight="1" x14ac:dyDescent="0.25">
      <c r="A62" s="1" t="s">
        <v>593</v>
      </c>
      <c r="B62" s="1" t="s">
        <v>516</v>
      </c>
      <c r="C62" s="1" t="s">
        <v>522</v>
      </c>
      <c r="D62" s="1">
        <v>4.47</v>
      </c>
      <c r="E62" s="1">
        <v>1.08</v>
      </c>
      <c r="F62" s="1">
        <f t="shared" si="2"/>
        <v>4.1388888888888884</v>
      </c>
      <c r="G62" s="1">
        <v>15.23</v>
      </c>
      <c r="H62" s="1">
        <v>0.27</v>
      </c>
      <c r="I62" s="1"/>
      <c r="J62" s="1"/>
      <c r="K62" s="1"/>
      <c r="L62" s="1"/>
      <c r="M62" s="1"/>
      <c r="N62" s="1"/>
      <c r="O62" s="1"/>
      <c r="P62" s="1"/>
      <c r="Q62" s="1"/>
      <c r="R62" s="1"/>
      <c r="S62" s="1"/>
      <c r="T62" s="1"/>
      <c r="U62" s="1"/>
      <c r="V62" s="1"/>
      <c r="W62" s="1"/>
      <c r="X62" s="1"/>
      <c r="Y62" s="1"/>
      <c r="Z62" s="1"/>
      <c r="AA62" s="1"/>
      <c r="AB62" s="1"/>
      <c r="AC62" s="1" t="s">
        <v>5</v>
      </c>
      <c r="AD62" s="1" t="s">
        <v>590</v>
      </c>
      <c r="AE62" s="1" t="s">
        <v>591</v>
      </c>
      <c r="AF62" s="1" t="s">
        <v>593</v>
      </c>
      <c r="AG62" s="1"/>
      <c r="AH62" s="1"/>
      <c r="AI62" s="1"/>
      <c r="AJ62" s="1"/>
      <c r="AK62" s="1"/>
      <c r="AL62" s="1" t="s">
        <v>520</v>
      </c>
    </row>
    <row r="63" spans="1:38" ht="14.25" hidden="1" customHeight="1" x14ac:dyDescent="0.25">
      <c r="A63" s="1" t="s">
        <v>594</v>
      </c>
      <c r="B63" s="1" t="s">
        <v>516</v>
      </c>
      <c r="C63" s="1" t="s">
        <v>522</v>
      </c>
      <c r="D63" s="1">
        <v>5.67</v>
      </c>
      <c r="E63" s="1">
        <v>1.3295999999999999</v>
      </c>
      <c r="F63" s="1">
        <f t="shared" si="2"/>
        <v>4.2644404332129966</v>
      </c>
      <c r="G63" s="1">
        <v>12.22</v>
      </c>
      <c r="H63" s="1">
        <v>0.27</v>
      </c>
      <c r="I63" s="1"/>
      <c r="J63" s="1"/>
      <c r="K63" s="1"/>
      <c r="L63" s="1"/>
      <c r="M63" s="1"/>
      <c r="N63" s="1"/>
      <c r="O63" s="1"/>
      <c r="P63" s="1"/>
      <c r="Q63" s="1"/>
      <c r="R63" s="1"/>
      <c r="S63" s="1"/>
      <c r="T63" s="1"/>
      <c r="U63" s="1"/>
      <c r="V63" s="1"/>
      <c r="W63" s="1"/>
      <c r="X63" s="1"/>
      <c r="Y63" s="1"/>
      <c r="Z63" s="1"/>
      <c r="AA63" s="1"/>
      <c r="AB63" s="1"/>
      <c r="AC63" s="1" t="s">
        <v>5</v>
      </c>
      <c r="AD63" s="1" t="s">
        <v>590</v>
      </c>
      <c r="AE63" s="1" t="s">
        <v>591</v>
      </c>
      <c r="AF63" s="1" t="s">
        <v>594</v>
      </c>
      <c r="AG63" s="1"/>
      <c r="AH63" s="1"/>
      <c r="AI63" s="1"/>
      <c r="AJ63" s="1"/>
      <c r="AK63" s="1"/>
      <c r="AL63" s="1" t="s">
        <v>520</v>
      </c>
    </row>
    <row r="64" spans="1:38" ht="14.25" hidden="1" customHeight="1" x14ac:dyDescent="0.25">
      <c r="A64" s="1" t="s">
        <v>595</v>
      </c>
      <c r="B64" s="1" t="s">
        <v>516</v>
      </c>
      <c r="C64" s="1" t="s">
        <v>522</v>
      </c>
      <c r="D64" s="1">
        <v>6.87</v>
      </c>
      <c r="E64" s="1">
        <v>1.5995999999999999</v>
      </c>
      <c r="F64" s="1">
        <f t="shared" si="2"/>
        <v>4.2948237059264818</v>
      </c>
      <c r="G64" s="1">
        <v>10.26</v>
      </c>
      <c r="H64" s="1">
        <v>0.27</v>
      </c>
      <c r="I64" s="1"/>
      <c r="J64" s="1"/>
      <c r="K64" s="1"/>
      <c r="L64" s="1"/>
      <c r="M64" s="1"/>
      <c r="N64" s="1"/>
      <c r="O64" s="1"/>
      <c r="P64" s="1"/>
      <c r="Q64" s="1"/>
      <c r="R64" s="1"/>
      <c r="S64" s="1"/>
      <c r="T64" s="1"/>
      <c r="U64" s="1"/>
      <c r="V64" s="1"/>
      <c r="W64" s="1"/>
      <c r="X64" s="1"/>
      <c r="Y64" s="1"/>
      <c r="Z64" s="1"/>
      <c r="AA64" s="1"/>
      <c r="AB64" s="1"/>
      <c r="AC64" s="1" t="s">
        <v>5</v>
      </c>
      <c r="AD64" s="1" t="s">
        <v>590</v>
      </c>
      <c r="AE64" s="1" t="s">
        <v>591</v>
      </c>
      <c r="AF64" s="1" t="s">
        <v>595</v>
      </c>
      <c r="AG64" s="1"/>
      <c r="AH64" s="1"/>
      <c r="AI64" s="1"/>
      <c r="AJ64" s="1"/>
      <c r="AK64" s="1"/>
      <c r="AL64" s="1" t="s">
        <v>520</v>
      </c>
    </row>
    <row r="65" spans="1:38" ht="14.25" hidden="1" customHeight="1" x14ac:dyDescent="0.25">
      <c r="A65" s="1" t="s">
        <v>596</v>
      </c>
      <c r="B65" s="1" t="s">
        <v>516</v>
      </c>
      <c r="C65" s="1" t="s">
        <v>522</v>
      </c>
      <c r="D65" s="1">
        <v>8.07</v>
      </c>
      <c r="E65" s="1">
        <v>1.8504</v>
      </c>
      <c r="F65" s="1">
        <f t="shared" si="2"/>
        <v>4.3612191958495456</v>
      </c>
      <c r="G65" s="1">
        <v>8.8800000000000008</v>
      </c>
      <c r="H65" s="1">
        <v>0.27</v>
      </c>
      <c r="I65" s="1"/>
      <c r="J65" s="1"/>
      <c r="K65" s="1"/>
      <c r="L65" s="1"/>
      <c r="M65" s="1"/>
      <c r="N65" s="1"/>
      <c r="O65" s="1"/>
      <c r="P65" s="1"/>
      <c r="Q65" s="1"/>
      <c r="R65" s="1"/>
      <c r="S65" s="1"/>
      <c r="T65" s="1"/>
      <c r="U65" s="1"/>
      <c r="V65" s="1"/>
      <c r="W65" s="1"/>
      <c r="X65" s="1"/>
      <c r="Y65" s="1"/>
      <c r="Z65" s="1"/>
      <c r="AA65" s="1"/>
      <c r="AB65" s="1"/>
      <c r="AC65" s="1" t="s">
        <v>5</v>
      </c>
      <c r="AD65" s="1" t="s">
        <v>590</v>
      </c>
      <c r="AE65" s="1" t="s">
        <v>591</v>
      </c>
      <c r="AF65" s="1" t="s">
        <v>596</v>
      </c>
      <c r="AG65" s="1"/>
      <c r="AH65" s="1"/>
      <c r="AI65" s="1"/>
      <c r="AJ65" s="1"/>
      <c r="AK65" s="1"/>
      <c r="AL65" s="1" t="s">
        <v>520</v>
      </c>
    </row>
    <row r="66" spans="1:38" ht="14.25" hidden="1" customHeight="1" x14ac:dyDescent="0.25">
      <c r="A66" s="1" t="s">
        <v>597</v>
      </c>
      <c r="B66" s="1" t="s">
        <v>516</v>
      </c>
      <c r="C66" s="1" t="s">
        <v>522</v>
      </c>
      <c r="D66" s="1">
        <v>1.83</v>
      </c>
      <c r="E66" s="1">
        <v>0.53039999999999998</v>
      </c>
      <c r="F66" s="1">
        <f t="shared" si="2"/>
        <v>3.4502262443438916</v>
      </c>
      <c r="G66" s="1">
        <v>35.69</v>
      </c>
      <c r="H66" s="1">
        <v>0.26</v>
      </c>
      <c r="I66" s="1"/>
      <c r="J66" s="1"/>
      <c r="K66" s="1"/>
      <c r="L66" s="1"/>
      <c r="M66" s="1"/>
      <c r="N66" s="1"/>
      <c r="O66" s="1"/>
      <c r="P66" s="1"/>
      <c r="Q66" s="1"/>
      <c r="R66" s="1"/>
      <c r="S66" s="1"/>
      <c r="T66" s="1"/>
      <c r="U66" s="1"/>
      <c r="V66" s="1"/>
      <c r="W66" s="1"/>
      <c r="X66" s="1"/>
      <c r="Y66" s="1"/>
      <c r="Z66" s="1"/>
      <c r="AA66" s="1"/>
      <c r="AB66" s="1"/>
      <c r="AC66" s="1" t="s">
        <v>5</v>
      </c>
      <c r="AD66" s="1" t="s">
        <v>590</v>
      </c>
      <c r="AE66" s="1" t="s">
        <v>591</v>
      </c>
      <c r="AF66" s="1" t="s">
        <v>597</v>
      </c>
      <c r="AG66" s="1"/>
      <c r="AH66" s="1"/>
      <c r="AI66" s="1"/>
      <c r="AJ66" s="1"/>
      <c r="AK66" s="1"/>
      <c r="AL66" s="1" t="s">
        <v>520</v>
      </c>
    </row>
    <row r="67" spans="1:38" ht="14.25" hidden="1" customHeight="1" x14ac:dyDescent="0.25">
      <c r="A67" s="1" t="s">
        <v>598</v>
      </c>
      <c r="B67" s="1" t="s">
        <v>516</v>
      </c>
      <c r="C67" s="1" t="s">
        <v>522</v>
      </c>
      <c r="D67" s="1">
        <v>2.5499999999999998</v>
      </c>
      <c r="E67" s="1">
        <v>0.66959999999999997</v>
      </c>
      <c r="F67" s="1">
        <f t="shared" si="2"/>
        <v>3.8082437275985663</v>
      </c>
      <c r="G67" s="1">
        <v>25.92</v>
      </c>
      <c r="H67" s="1">
        <v>0.26</v>
      </c>
      <c r="I67" s="1"/>
      <c r="J67" s="1"/>
      <c r="K67" s="1"/>
      <c r="L67" s="1"/>
      <c r="M67" s="1"/>
      <c r="N67" s="1"/>
      <c r="O67" s="1"/>
      <c r="P67" s="1"/>
      <c r="Q67" s="1"/>
      <c r="R67" s="1"/>
      <c r="S67" s="1"/>
      <c r="T67" s="1"/>
      <c r="U67" s="1"/>
      <c r="V67" s="1"/>
      <c r="W67" s="1"/>
      <c r="X67" s="1"/>
      <c r="Y67" s="1"/>
      <c r="Z67" s="1"/>
      <c r="AA67" s="1"/>
      <c r="AB67" s="1"/>
      <c r="AC67" s="1" t="s">
        <v>5</v>
      </c>
      <c r="AD67" s="1" t="s">
        <v>590</v>
      </c>
      <c r="AE67" s="1" t="s">
        <v>591</v>
      </c>
      <c r="AF67" s="1" t="s">
        <v>598</v>
      </c>
      <c r="AG67" s="1"/>
      <c r="AH67" s="1"/>
      <c r="AI67" s="1"/>
      <c r="AJ67" s="1"/>
      <c r="AK67" s="1"/>
      <c r="AL67" s="1" t="s">
        <v>520</v>
      </c>
    </row>
    <row r="68" spans="1:38" ht="14.25" hidden="1" customHeight="1" x14ac:dyDescent="0.25">
      <c r="A68" s="1" t="s">
        <v>599</v>
      </c>
      <c r="B68" s="1" t="s">
        <v>516</v>
      </c>
      <c r="C68" s="1" t="s">
        <v>522</v>
      </c>
      <c r="D68" s="1">
        <v>2.27</v>
      </c>
      <c r="E68" s="1">
        <v>1.1796</v>
      </c>
      <c r="F68" s="1">
        <f t="shared" si="2"/>
        <v>1.9243811461512377</v>
      </c>
      <c r="G68" s="1">
        <v>29.09</v>
      </c>
      <c r="H68" s="1">
        <v>0.26</v>
      </c>
      <c r="I68" s="1"/>
      <c r="J68" s="1"/>
      <c r="K68" s="1"/>
      <c r="L68" s="1"/>
      <c r="M68" s="1"/>
      <c r="N68" s="1"/>
      <c r="O68" s="1"/>
      <c r="P68" s="1"/>
      <c r="Q68" s="1"/>
      <c r="R68" s="1"/>
      <c r="S68" s="1"/>
      <c r="T68" s="1"/>
      <c r="U68" s="1"/>
      <c r="V68" s="1"/>
      <c r="W68" s="1"/>
      <c r="X68" s="1"/>
      <c r="Y68" s="1"/>
      <c r="Z68" s="1"/>
      <c r="AA68" s="1"/>
      <c r="AB68" s="1"/>
      <c r="AC68" s="1" t="s">
        <v>5</v>
      </c>
      <c r="AD68" s="1" t="s">
        <v>590</v>
      </c>
      <c r="AE68" s="1" t="s">
        <v>591</v>
      </c>
      <c r="AF68" s="1" t="s">
        <v>599</v>
      </c>
      <c r="AG68" s="1"/>
      <c r="AH68" s="1"/>
      <c r="AI68" s="1"/>
      <c r="AJ68" s="1"/>
      <c r="AK68" s="1"/>
      <c r="AL68" s="1" t="s">
        <v>520</v>
      </c>
    </row>
    <row r="69" spans="1:38" ht="14.25" hidden="1" customHeight="1" x14ac:dyDescent="0.25">
      <c r="A69" s="1" t="s">
        <v>600</v>
      </c>
      <c r="B69" s="1" t="s">
        <v>516</v>
      </c>
      <c r="C69" s="1" t="s">
        <v>522</v>
      </c>
      <c r="D69" s="1">
        <v>3.27</v>
      </c>
      <c r="E69" s="1">
        <v>0.84960000000000002</v>
      </c>
      <c r="F69" s="1">
        <f t="shared" si="2"/>
        <v>3.8488700564971752</v>
      </c>
      <c r="G69" s="1">
        <v>20.440000000000001</v>
      </c>
      <c r="H69" s="1">
        <v>0.26</v>
      </c>
      <c r="I69" s="1"/>
      <c r="J69" s="1"/>
      <c r="K69" s="1"/>
      <c r="L69" s="1"/>
      <c r="M69" s="1"/>
      <c r="N69" s="1"/>
      <c r="O69" s="1"/>
      <c r="P69" s="1"/>
      <c r="Q69" s="1"/>
      <c r="R69" s="1"/>
      <c r="S69" s="1"/>
      <c r="T69" s="1"/>
      <c r="U69" s="1"/>
      <c r="V69" s="1"/>
      <c r="W69" s="1"/>
      <c r="X69" s="1"/>
      <c r="Y69" s="1"/>
      <c r="Z69" s="1"/>
      <c r="AA69" s="1"/>
      <c r="AB69" s="1"/>
      <c r="AC69" s="1" t="s">
        <v>5</v>
      </c>
      <c r="AD69" s="1" t="s">
        <v>590</v>
      </c>
      <c r="AE69" s="1" t="s">
        <v>591</v>
      </c>
      <c r="AF69" s="1" t="s">
        <v>600</v>
      </c>
      <c r="AG69" s="1"/>
      <c r="AH69" s="1"/>
      <c r="AI69" s="1"/>
      <c r="AJ69" s="1"/>
      <c r="AK69" s="1"/>
      <c r="AL69" s="1" t="s">
        <v>520</v>
      </c>
    </row>
    <row r="70" spans="1:38" ht="14.25" hidden="1" customHeight="1" x14ac:dyDescent="0.25">
      <c r="A70" s="1" t="s">
        <v>601</v>
      </c>
      <c r="B70" s="1" t="s">
        <v>516</v>
      </c>
      <c r="C70" s="1" t="s">
        <v>522</v>
      </c>
      <c r="D70" s="1">
        <v>4.47</v>
      </c>
      <c r="E70" s="1">
        <v>1.1004</v>
      </c>
      <c r="F70" s="1">
        <f t="shared" si="2"/>
        <v>4.0621592148309702</v>
      </c>
      <c r="G70" s="1">
        <v>15.23</v>
      </c>
      <c r="H70" s="1">
        <v>0.27</v>
      </c>
      <c r="I70" s="1"/>
      <c r="J70" s="1"/>
      <c r="K70" s="1"/>
      <c r="L70" s="1"/>
      <c r="M70" s="1"/>
      <c r="N70" s="1"/>
      <c r="O70" s="1"/>
      <c r="P70" s="1"/>
      <c r="Q70" s="1"/>
      <c r="R70" s="1"/>
      <c r="S70" s="1"/>
      <c r="T70" s="1"/>
      <c r="U70" s="1"/>
      <c r="V70" s="1"/>
      <c r="W70" s="1"/>
      <c r="X70" s="1"/>
      <c r="Y70" s="1"/>
      <c r="Z70" s="1"/>
      <c r="AA70" s="1"/>
      <c r="AB70" s="1"/>
      <c r="AC70" s="1" t="s">
        <v>5</v>
      </c>
      <c r="AD70" s="1" t="s">
        <v>590</v>
      </c>
      <c r="AE70" s="1" t="s">
        <v>591</v>
      </c>
      <c r="AF70" s="1" t="s">
        <v>601</v>
      </c>
      <c r="AG70" s="1"/>
      <c r="AH70" s="1"/>
      <c r="AI70" s="1"/>
      <c r="AJ70" s="1"/>
      <c r="AK70" s="1"/>
      <c r="AL70" s="1" t="s">
        <v>520</v>
      </c>
    </row>
    <row r="71" spans="1:38" ht="14.25" hidden="1" customHeight="1" x14ac:dyDescent="0.25">
      <c r="A71" s="1" t="s">
        <v>602</v>
      </c>
      <c r="B71" s="1" t="s">
        <v>516</v>
      </c>
      <c r="C71" s="1" t="s">
        <v>522</v>
      </c>
      <c r="D71" s="1">
        <v>5.67</v>
      </c>
      <c r="E71" s="1">
        <v>1.35</v>
      </c>
      <c r="F71" s="1">
        <f t="shared" si="2"/>
        <v>4.1999999999999993</v>
      </c>
      <c r="G71" s="1">
        <v>12.22</v>
      </c>
      <c r="H71" s="1">
        <v>0.27</v>
      </c>
      <c r="I71" s="1"/>
      <c r="J71" s="1"/>
      <c r="K71" s="1"/>
      <c r="L71" s="1"/>
      <c r="M71" s="1"/>
      <c r="N71" s="1"/>
      <c r="O71" s="1"/>
      <c r="P71" s="1"/>
      <c r="Q71" s="1"/>
      <c r="R71" s="1"/>
      <c r="S71" s="1"/>
      <c r="T71" s="1"/>
      <c r="U71" s="1"/>
      <c r="V71" s="1"/>
      <c r="W71" s="1"/>
      <c r="X71" s="1"/>
      <c r="Y71" s="1"/>
      <c r="Z71" s="1"/>
      <c r="AA71" s="1"/>
      <c r="AB71" s="1"/>
      <c r="AC71" s="1" t="s">
        <v>5</v>
      </c>
      <c r="AD71" s="1" t="s">
        <v>590</v>
      </c>
      <c r="AE71" s="1" t="s">
        <v>591</v>
      </c>
      <c r="AF71" s="1" t="s">
        <v>602</v>
      </c>
      <c r="AG71" s="1"/>
      <c r="AH71" s="1"/>
      <c r="AI71" s="1"/>
      <c r="AJ71" s="1"/>
      <c r="AK71" s="1"/>
      <c r="AL71" s="1" t="s">
        <v>520</v>
      </c>
    </row>
    <row r="72" spans="1:38" ht="14.25" hidden="1" customHeight="1" x14ac:dyDescent="0.25">
      <c r="A72" s="1" t="s">
        <v>603</v>
      </c>
      <c r="B72" s="1" t="s">
        <v>516</v>
      </c>
      <c r="C72" s="1" t="s">
        <v>522</v>
      </c>
      <c r="D72" s="1">
        <v>6.87</v>
      </c>
      <c r="E72" s="1">
        <v>1.6104000000000001</v>
      </c>
      <c r="F72" s="1">
        <f t="shared" si="2"/>
        <v>4.2660208643815203</v>
      </c>
      <c r="G72" s="1">
        <v>10.26</v>
      </c>
      <c r="H72" s="1">
        <v>0.27</v>
      </c>
      <c r="I72" s="1"/>
      <c r="J72" s="1"/>
      <c r="K72" s="1"/>
      <c r="L72" s="1"/>
      <c r="M72" s="1"/>
      <c r="N72" s="1"/>
      <c r="O72" s="1"/>
      <c r="P72" s="1"/>
      <c r="Q72" s="1"/>
      <c r="R72" s="1"/>
      <c r="S72" s="1"/>
      <c r="T72" s="1"/>
      <c r="U72" s="1"/>
      <c r="V72" s="1"/>
      <c r="W72" s="1"/>
      <c r="X72" s="1"/>
      <c r="Y72" s="1"/>
      <c r="Z72" s="1"/>
      <c r="AA72" s="1"/>
      <c r="AB72" s="1"/>
      <c r="AC72" s="1" t="s">
        <v>5</v>
      </c>
      <c r="AD72" s="1" t="s">
        <v>590</v>
      </c>
      <c r="AE72" s="1" t="s">
        <v>591</v>
      </c>
      <c r="AF72" s="1" t="s">
        <v>603</v>
      </c>
      <c r="AG72" s="1"/>
      <c r="AH72" s="1"/>
      <c r="AI72" s="1"/>
      <c r="AJ72" s="1"/>
      <c r="AK72" s="1"/>
      <c r="AL72" s="1" t="s">
        <v>520</v>
      </c>
    </row>
    <row r="73" spans="1:38" ht="14.25" hidden="1" customHeight="1" x14ac:dyDescent="0.25">
      <c r="A73" s="1" t="s">
        <v>604</v>
      </c>
      <c r="B73" s="1" t="s">
        <v>516</v>
      </c>
      <c r="C73" s="1" t="s">
        <v>522</v>
      </c>
      <c r="D73" s="1">
        <v>8.07</v>
      </c>
      <c r="E73" s="1">
        <v>1.8599999999999901</v>
      </c>
      <c r="F73" s="1">
        <f t="shared" si="2"/>
        <v>4.3387096774193781</v>
      </c>
      <c r="G73" s="1">
        <v>8.8800000000000008</v>
      </c>
      <c r="H73" s="1">
        <v>0.27</v>
      </c>
      <c r="I73" s="1"/>
      <c r="J73" s="1"/>
      <c r="K73" s="1"/>
      <c r="L73" s="1"/>
      <c r="M73" s="1"/>
      <c r="N73" s="1"/>
      <c r="O73" s="1"/>
      <c r="P73" s="1"/>
      <c r="Q73" s="1"/>
      <c r="R73" s="1"/>
      <c r="S73" s="1"/>
      <c r="T73" s="1"/>
      <c r="U73" s="1"/>
      <c r="V73" s="1"/>
      <c r="W73" s="1"/>
      <c r="X73" s="1"/>
      <c r="Y73" s="1"/>
      <c r="Z73" s="1"/>
      <c r="AA73" s="1"/>
      <c r="AB73" s="1"/>
      <c r="AC73" s="1" t="s">
        <v>5</v>
      </c>
      <c r="AD73" s="1" t="s">
        <v>590</v>
      </c>
      <c r="AE73" s="1" t="s">
        <v>591</v>
      </c>
      <c r="AF73" s="1" t="s">
        <v>604</v>
      </c>
      <c r="AG73" s="1"/>
      <c r="AH73" s="1"/>
      <c r="AI73" s="1"/>
      <c r="AJ73" s="1"/>
      <c r="AK73" s="1"/>
      <c r="AL73" s="1" t="s">
        <v>520</v>
      </c>
    </row>
    <row r="74" spans="1:38" ht="14.25" hidden="1" customHeight="1" x14ac:dyDescent="0.25">
      <c r="A74" s="1" t="s">
        <v>605</v>
      </c>
      <c r="B74" s="1" t="s">
        <v>516</v>
      </c>
      <c r="C74" s="1" t="s">
        <v>522</v>
      </c>
      <c r="D74" s="1">
        <v>1.83</v>
      </c>
      <c r="E74" s="1">
        <v>0.56040000000000001</v>
      </c>
      <c r="F74" s="1">
        <f t="shared" si="2"/>
        <v>3.2655246252676662</v>
      </c>
      <c r="G74" s="1">
        <v>35.69</v>
      </c>
      <c r="H74" s="1">
        <v>0.26</v>
      </c>
      <c r="I74" s="1"/>
      <c r="J74" s="1"/>
      <c r="K74" s="1"/>
      <c r="L74" s="1"/>
      <c r="M74" s="1"/>
      <c r="N74" s="1"/>
      <c r="O74" s="1"/>
      <c r="P74" s="1"/>
      <c r="Q74" s="1"/>
      <c r="R74" s="1"/>
      <c r="S74" s="1"/>
      <c r="T74" s="1"/>
      <c r="U74" s="1"/>
      <c r="V74" s="1"/>
      <c r="W74" s="1"/>
      <c r="X74" s="1"/>
      <c r="Y74" s="1"/>
      <c r="Z74" s="1"/>
      <c r="AA74" s="1"/>
      <c r="AB74" s="1"/>
      <c r="AC74" s="1" t="s">
        <v>5</v>
      </c>
      <c r="AD74" s="1" t="s">
        <v>590</v>
      </c>
      <c r="AE74" s="1" t="s">
        <v>591</v>
      </c>
      <c r="AF74" s="1" t="s">
        <v>605</v>
      </c>
      <c r="AG74" s="1"/>
      <c r="AH74" s="1"/>
      <c r="AI74" s="1"/>
      <c r="AJ74" s="1"/>
      <c r="AK74" s="1"/>
      <c r="AL74" s="1" t="s">
        <v>520</v>
      </c>
    </row>
    <row r="75" spans="1:38" ht="14.25" hidden="1" customHeight="1" x14ac:dyDescent="0.25">
      <c r="A75" s="1" t="s">
        <v>606</v>
      </c>
      <c r="B75" s="1" t="s">
        <v>516</v>
      </c>
      <c r="C75" s="1" t="s">
        <v>522</v>
      </c>
      <c r="D75" s="1">
        <v>2.5499999999999998</v>
      </c>
      <c r="E75" s="1">
        <v>0.6996</v>
      </c>
      <c r="F75" s="1">
        <f t="shared" si="2"/>
        <v>3.6449399656946824</v>
      </c>
      <c r="G75" s="1">
        <v>25.92</v>
      </c>
      <c r="H75" s="1">
        <v>0.26</v>
      </c>
      <c r="I75" s="1"/>
      <c r="J75" s="1"/>
      <c r="K75" s="1"/>
      <c r="L75" s="1"/>
      <c r="M75" s="1"/>
      <c r="N75" s="1"/>
      <c r="O75" s="1"/>
      <c r="P75" s="1"/>
      <c r="Q75" s="1"/>
      <c r="R75" s="1"/>
      <c r="S75" s="1"/>
      <c r="T75" s="1"/>
      <c r="U75" s="1"/>
      <c r="V75" s="1"/>
      <c r="W75" s="1"/>
      <c r="X75" s="1"/>
      <c r="Y75" s="1"/>
      <c r="Z75" s="1"/>
      <c r="AA75" s="1"/>
      <c r="AB75" s="1"/>
      <c r="AC75" s="1" t="s">
        <v>5</v>
      </c>
      <c r="AD75" s="1" t="s">
        <v>590</v>
      </c>
      <c r="AE75" s="1" t="s">
        <v>591</v>
      </c>
      <c r="AF75" s="1" t="s">
        <v>606</v>
      </c>
      <c r="AG75" s="1"/>
      <c r="AH75" s="1"/>
      <c r="AI75" s="1"/>
      <c r="AJ75" s="1"/>
      <c r="AK75" s="1"/>
      <c r="AL75" s="1" t="s">
        <v>520</v>
      </c>
    </row>
    <row r="76" spans="1:38" ht="14.25" hidden="1" customHeight="1" x14ac:dyDescent="0.25">
      <c r="A76" s="1" t="s">
        <v>607</v>
      </c>
      <c r="B76" s="1" t="s">
        <v>516</v>
      </c>
      <c r="C76" s="1" t="s">
        <v>522</v>
      </c>
      <c r="D76" s="1">
        <v>2.27</v>
      </c>
      <c r="E76" s="1">
        <v>0.78</v>
      </c>
      <c r="F76" s="1">
        <f t="shared" si="2"/>
        <v>2.9102564102564101</v>
      </c>
      <c r="G76" s="1">
        <v>29.09</v>
      </c>
      <c r="H76" s="1">
        <v>0.26</v>
      </c>
      <c r="I76" s="1"/>
      <c r="J76" s="1"/>
      <c r="K76" s="1"/>
      <c r="L76" s="1"/>
      <c r="M76" s="1"/>
      <c r="N76" s="1"/>
      <c r="O76" s="1"/>
      <c r="P76" s="1"/>
      <c r="Q76" s="1"/>
      <c r="R76" s="1"/>
      <c r="S76" s="1"/>
      <c r="T76" s="1"/>
      <c r="U76" s="1"/>
      <c r="V76" s="1"/>
      <c r="W76" s="1"/>
      <c r="X76" s="1"/>
      <c r="Y76" s="1"/>
      <c r="Z76" s="1"/>
      <c r="AA76" s="1"/>
      <c r="AB76" s="1"/>
      <c r="AC76" s="1" t="s">
        <v>5</v>
      </c>
      <c r="AD76" s="1" t="s">
        <v>590</v>
      </c>
      <c r="AE76" s="1" t="s">
        <v>591</v>
      </c>
      <c r="AF76" s="1" t="s">
        <v>607</v>
      </c>
      <c r="AG76" s="1"/>
      <c r="AH76" s="1"/>
      <c r="AI76" s="1"/>
      <c r="AJ76" s="1"/>
      <c r="AK76" s="1"/>
      <c r="AL76" s="1" t="s">
        <v>520</v>
      </c>
    </row>
    <row r="77" spans="1:38" ht="14.25" hidden="1" customHeight="1" x14ac:dyDescent="0.25">
      <c r="A77" s="1" t="s">
        <v>608</v>
      </c>
      <c r="B77" s="1" t="s">
        <v>516</v>
      </c>
      <c r="C77" s="1" t="s">
        <v>522</v>
      </c>
      <c r="D77" s="1">
        <v>3.27</v>
      </c>
      <c r="E77" s="1">
        <v>0.8196</v>
      </c>
      <c r="F77" s="1">
        <f t="shared" si="2"/>
        <v>3.9897510980966326</v>
      </c>
      <c r="G77" s="1">
        <v>20.440000000000001</v>
      </c>
      <c r="H77" s="1">
        <v>0.26</v>
      </c>
      <c r="I77" s="1"/>
      <c r="J77" s="1"/>
      <c r="K77" s="1"/>
      <c r="L77" s="1"/>
      <c r="M77" s="1"/>
      <c r="N77" s="1"/>
      <c r="O77" s="1"/>
      <c r="P77" s="1"/>
      <c r="Q77" s="1"/>
      <c r="R77" s="1"/>
      <c r="S77" s="1"/>
      <c r="T77" s="1"/>
      <c r="U77" s="1"/>
      <c r="V77" s="1"/>
      <c r="W77" s="1"/>
      <c r="X77" s="1"/>
      <c r="Y77" s="1"/>
      <c r="Z77" s="1"/>
      <c r="AA77" s="1"/>
      <c r="AB77" s="1"/>
      <c r="AC77" s="1" t="s">
        <v>5</v>
      </c>
      <c r="AD77" s="1" t="s">
        <v>590</v>
      </c>
      <c r="AE77" s="1" t="s">
        <v>591</v>
      </c>
      <c r="AF77" s="1" t="s">
        <v>608</v>
      </c>
      <c r="AG77" s="1"/>
      <c r="AH77" s="1"/>
      <c r="AI77" s="1"/>
      <c r="AJ77" s="1"/>
      <c r="AK77" s="1"/>
      <c r="AL77" s="1" t="s">
        <v>520</v>
      </c>
    </row>
    <row r="78" spans="1:38" ht="14.25" hidden="1" customHeight="1" x14ac:dyDescent="0.25">
      <c r="A78" s="1" t="s">
        <v>609</v>
      </c>
      <c r="B78" s="1" t="s">
        <v>516</v>
      </c>
      <c r="C78" s="1" t="s">
        <v>522</v>
      </c>
      <c r="D78" s="1">
        <v>4.47</v>
      </c>
      <c r="E78" s="1">
        <v>1.08</v>
      </c>
      <c r="F78" s="1">
        <f t="shared" si="2"/>
        <v>4.1388888888888884</v>
      </c>
      <c r="G78" s="1">
        <v>15.23</v>
      </c>
      <c r="H78" s="1">
        <v>0.27</v>
      </c>
      <c r="I78" s="1"/>
      <c r="J78" s="1"/>
      <c r="K78" s="1"/>
      <c r="L78" s="1"/>
      <c r="M78" s="1"/>
      <c r="N78" s="1"/>
      <c r="O78" s="1"/>
      <c r="P78" s="1"/>
      <c r="Q78" s="1"/>
      <c r="R78" s="1"/>
      <c r="S78" s="1"/>
      <c r="T78" s="1"/>
      <c r="U78" s="1"/>
      <c r="V78" s="1"/>
      <c r="W78" s="1"/>
      <c r="X78" s="1"/>
      <c r="Y78" s="1"/>
      <c r="Z78" s="1"/>
      <c r="AA78" s="1"/>
      <c r="AB78" s="1"/>
      <c r="AC78" s="1" t="s">
        <v>5</v>
      </c>
      <c r="AD78" s="1" t="s">
        <v>590</v>
      </c>
      <c r="AE78" s="1" t="s">
        <v>591</v>
      </c>
      <c r="AF78" s="1" t="s">
        <v>609</v>
      </c>
      <c r="AG78" s="1"/>
      <c r="AH78" s="1"/>
      <c r="AI78" s="1"/>
      <c r="AJ78" s="1"/>
      <c r="AK78" s="1"/>
      <c r="AL78" s="1" t="s">
        <v>520</v>
      </c>
    </row>
    <row r="79" spans="1:38" ht="14.25" hidden="1" customHeight="1" x14ac:dyDescent="0.25">
      <c r="A79" s="1" t="s">
        <v>610</v>
      </c>
      <c r="B79" s="1" t="s">
        <v>516</v>
      </c>
      <c r="C79" s="1" t="s">
        <v>522</v>
      </c>
      <c r="D79" s="1">
        <v>5.67</v>
      </c>
      <c r="E79" s="1">
        <v>1.3295999999999999</v>
      </c>
      <c r="F79" s="1">
        <f t="shared" si="2"/>
        <v>4.2644404332129966</v>
      </c>
      <c r="G79" s="1">
        <v>12.22</v>
      </c>
      <c r="H79" s="1">
        <v>0.27</v>
      </c>
      <c r="I79" s="1"/>
      <c r="J79" s="1"/>
      <c r="K79" s="1"/>
      <c r="L79" s="1"/>
      <c r="M79" s="1"/>
      <c r="N79" s="1"/>
      <c r="O79" s="1"/>
      <c r="P79" s="1"/>
      <c r="Q79" s="1"/>
      <c r="R79" s="1"/>
      <c r="S79" s="1"/>
      <c r="T79" s="1"/>
      <c r="U79" s="1"/>
      <c r="V79" s="1"/>
      <c r="W79" s="1"/>
      <c r="X79" s="1"/>
      <c r="Y79" s="1"/>
      <c r="Z79" s="1"/>
      <c r="AA79" s="1"/>
      <c r="AB79" s="1"/>
      <c r="AC79" s="1" t="s">
        <v>5</v>
      </c>
      <c r="AD79" s="1" t="s">
        <v>590</v>
      </c>
      <c r="AE79" s="1" t="s">
        <v>591</v>
      </c>
      <c r="AF79" s="1" t="s">
        <v>610</v>
      </c>
      <c r="AG79" s="1"/>
      <c r="AH79" s="1"/>
      <c r="AI79" s="1"/>
      <c r="AJ79" s="1"/>
      <c r="AK79" s="1"/>
      <c r="AL79" s="1" t="s">
        <v>520</v>
      </c>
    </row>
    <row r="80" spans="1:38" ht="14.25" hidden="1" customHeight="1" x14ac:dyDescent="0.25">
      <c r="A80" s="1" t="s">
        <v>611</v>
      </c>
      <c r="B80" s="1" t="s">
        <v>516</v>
      </c>
      <c r="C80" s="1" t="s">
        <v>522</v>
      </c>
      <c r="D80" s="1">
        <v>6.87</v>
      </c>
      <c r="E80" s="1">
        <v>1.5995999999999999</v>
      </c>
      <c r="F80" s="1">
        <f t="shared" si="2"/>
        <v>4.2948237059264818</v>
      </c>
      <c r="G80" s="1">
        <v>10.26</v>
      </c>
      <c r="H80" s="1">
        <v>0.27</v>
      </c>
      <c r="I80" s="1"/>
      <c r="J80" s="1"/>
      <c r="K80" s="1"/>
      <c r="L80" s="1"/>
      <c r="M80" s="1"/>
      <c r="N80" s="1"/>
      <c r="O80" s="1"/>
      <c r="P80" s="1"/>
      <c r="Q80" s="1"/>
      <c r="R80" s="1"/>
      <c r="S80" s="1"/>
      <c r="T80" s="1"/>
      <c r="U80" s="1"/>
      <c r="V80" s="1"/>
      <c r="W80" s="1"/>
      <c r="X80" s="1"/>
      <c r="Y80" s="1"/>
      <c r="Z80" s="1"/>
      <c r="AA80" s="1"/>
      <c r="AB80" s="1"/>
      <c r="AC80" s="1" t="s">
        <v>5</v>
      </c>
      <c r="AD80" s="1" t="s">
        <v>590</v>
      </c>
      <c r="AE80" s="1" t="s">
        <v>591</v>
      </c>
      <c r="AF80" s="1" t="s">
        <v>611</v>
      </c>
      <c r="AG80" s="1"/>
      <c r="AH80" s="1"/>
      <c r="AI80" s="1"/>
      <c r="AJ80" s="1"/>
      <c r="AK80" s="1"/>
      <c r="AL80" s="1" t="s">
        <v>520</v>
      </c>
    </row>
    <row r="81" spans="1:38" ht="14.25" hidden="1" customHeight="1" x14ac:dyDescent="0.25">
      <c r="A81" s="1" t="s">
        <v>612</v>
      </c>
      <c r="B81" s="1" t="s">
        <v>516</v>
      </c>
      <c r="C81" s="1" t="s">
        <v>522</v>
      </c>
      <c r="D81" s="1">
        <v>8.07</v>
      </c>
      <c r="E81" s="1">
        <v>1.8504</v>
      </c>
      <c r="F81" s="1">
        <f t="shared" si="2"/>
        <v>4.3612191958495456</v>
      </c>
      <c r="G81" s="1">
        <v>8.8800000000000008</v>
      </c>
      <c r="H81" s="1">
        <v>0.27</v>
      </c>
      <c r="I81" s="1"/>
      <c r="J81" s="1"/>
      <c r="K81" s="1"/>
      <c r="L81" s="1"/>
      <c r="M81" s="1"/>
      <c r="N81" s="1"/>
      <c r="O81" s="1"/>
      <c r="P81" s="1"/>
      <c r="Q81" s="1"/>
      <c r="R81" s="1"/>
      <c r="S81" s="1"/>
      <c r="T81" s="1"/>
      <c r="U81" s="1"/>
      <c r="V81" s="1"/>
      <c r="W81" s="1"/>
      <c r="X81" s="1"/>
      <c r="Y81" s="1"/>
      <c r="Z81" s="1"/>
      <c r="AA81" s="1"/>
      <c r="AB81" s="1"/>
      <c r="AC81" s="1" t="s">
        <v>5</v>
      </c>
      <c r="AD81" s="1" t="s">
        <v>590</v>
      </c>
      <c r="AE81" s="1" t="s">
        <v>591</v>
      </c>
      <c r="AF81" s="1" t="s">
        <v>612</v>
      </c>
      <c r="AG81" s="1"/>
      <c r="AH81" s="1"/>
      <c r="AI81" s="1"/>
      <c r="AJ81" s="1"/>
      <c r="AK81" s="1"/>
      <c r="AL81" s="1" t="s">
        <v>520</v>
      </c>
    </row>
    <row r="82" spans="1:38" ht="14.25" hidden="1" customHeight="1" x14ac:dyDescent="0.25">
      <c r="A82" s="1" t="s">
        <v>613</v>
      </c>
      <c r="B82" s="1" t="s">
        <v>516</v>
      </c>
      <c r="C82" s="1" t="s">
        <v>522</v>
      </c>
      <c r="D82" s="1">
        <v>1.83</v>
      </c>
      <c r="E82" s="1">
        <v>0.51</v>
      </c>
      <c r="F82" s="1">
        <f t="shared" si="2"/>
        <v>3.5882352941176472</v>
      </c>
      <c r="G82" s="1">
        <v>35.69</v>
      </c>
      <c r="H82" s="1">
        <v>0.26</v>
      </c>
      <c r="I82" s="1"/>
      <c r="J82" s="1"/>
      <c r="K82" s="1"/>
      <c r="L82" s="1"/>
      <c r="M82" s="1"/>
      <c r="N82" s="1"/>
      <c r="O82" s="1"/>
      <c r="P82" s="1"/>
      <c r="Q82" s="1"/>
      <c r="R82" s="1"/>
      <c r="S82" s="1"/>
      <c r="T82" s="1"/>
      <c r="U82" s="1"/>
      <c r="V82" s="1"/>
      <c r="W82" s="1"/>
      <c r="X82" s="1"/>
      <c r="Y82" s="1"/>
      <c r="Z82" s="1"/>
      <c r="AA82" s="1"/>
      <c r="AB82" s="1"/>
      <c r="AC82" s="1" t="s">
        <v>5</v>
      </c>
      <c r="AD82" s="1" t="s">
        <v>590</v>
      </c>
      <c r="AE82" s="1" t="s">
        <v>591</v>
      </c>
      <c r="AF82" s="1" t="s">
        <v>613</v>
      </c>
      <c r="AG82" s="1"/>
      <c r="AH82" s="1"/>
      <c r="AI82" s="1"/>
      <c r="AJ82" s="1"/>
      <c r="AK82" s="1"/>
      <c r="AL82" s="1" t="s">
        <v>520</v>
      </c>
    </row>
    <row r="83" spans="1:38" ht="14.25" hidden="1" customHeight="1" x14ac:dyDescent="0.25">
      <c r="A83" s="1" t="s">
        <v>614</v>
      </c>
      <c r="B83" s="1" t="s">
        <v>516</v>
      </c>
      <c r="C83" s="1" t="s">
        <v>522</v>
      </c>
      <c r="D83" s="1">
        <v>2.5499999999999998</v>
      </c>
      <c r="E83" s="1">
        <v>0.66959999999999997</v>
      </c>
      <c r="F83" s="1">
        <f t="shared" si="2"/>
        <v>3.8082437275985663</v>
      </c>
      <c r="G83" s="1">
        <v>25.92</v>
      </c>
      <c r="H83" s="1">
        <v>0.26</v>
      </c>
      <c r="I83" s="1"/>
      <c r="J83" s="1"/>
      <c r="K83" s="1"/>
      <c r="L83" s="1"/>
      <c r="M83" s="1"/>
      <c r="N83" s="1"/>
      <c r="O83" s="1"/>
      <c r="P83" s="1"/>
      <c r="Q83" s="1"/>
      <c r="R83" s="1"/>
      <c r="S83" s="1"/>
      <c r="T83" s="1"/>
      <c r="U83" s="1"/>
      <c r="V83" s="1"/>
      <c r="W83" s="1"/>
      <c r="X83" s="1"/>
      <c r="Y83" s="1"/>
      <c r="Z83" s="1"/>
      <c r="AA83" s="1"/>
      <c r="AB83" s="1"/>
      <c r="AC83" s="1" t="s">
        <v>5</v>
      </c>
      <c r="AD83" s="1" t="s">
        <v>590</v>
      </c>
      <c r="AE83" s="1" t="s">
        <v>591</v>
      </c>
      <c r="AF83" s="1" t="s">
        <v>614</v>
      </c>
      <c r="AG83" s="1"/>
      <c r="AH83" s="1"/>
      <c r="AI83" s="1"/>
      <c r="AJ83" s="1"/>
      <c r="AK83" s="1"/>
      <c r="AL83" s="1" t="s">
        <v>520</v>
      </c>
    </row>
    <row r="84" spans="1:38" ht="14.25" hidden="1" customHeight="1" x14ac:dyDescent="0.25">
      <c r="A84" s="1" t="s">
        <v>615</v>
      </c>
      <c r="B84" s="1" t="s">
        <v>516</v>
      </c>
      <c r="C84" s="1" t="s">
        <v>522</v>
      </c>
      <c r="D84" s="1">
        <v>2.27</v>
      </c>
      <c r="E84" s="1">
        <v>0.83040000000000003</v>
      </c>
      <c r="F84" s="1">
        <f t="shared" si="2"/>
        <v>2.7336223506743735</v>
      </c>
      <c r="G84" s="1">
        <v>29.09</v>
      </c>
      <c r="H84" s="1">
        <v>0.26</v>
      </c>
      <c r="I84" s="1"/>
      <c r="J84" s="1"/>
      <c r="K84" s="1"/>
      <c r="L84" s="1"/>
      <c r="M84" s="1"/>
      <c r="N84" s="1"/>
      <c r="O84" s="1"/>
      <c r="P84" s="1"/>
      <c r="Q84" s="1"/>
      <c r="R84" s="1"/>
      <c r="S84" s="1"/>
      <c r="T84" s="1"/>
      <c r="U84" s="1"/>
      <c r="V84" s="1"/>
      <c r="W84" s="1"/>
      <c r="X84" s="1"/>
      <c r="Y84" s="1"/>
      <c r="Z84" s="1"/>
      <c r="AA84" s="1"/>
      <c r="AB84" s="1"/>
      <c r="AC84" s="1" t="s">
        <v>5</v>
      </c>
      <c r="AD84" s="1" t="s">
        <v>590</v>
      </c>
      <c r="AE84" s="1" t="s">
        <v>591</v>
      </c>
      <c r="AF84" s="1" t="s">
        <v>615</v>
      </c>
      <c r="AG84" s="1"/>
      <c r="AH84" s="1"/>
      <c r="AI84" s="1"/>
      <c r="AJ84" s="1"/>
      <c r="AK84" s="1"/>
      <c r="AL84" s="1" t="s">
        <v>520</v>
      </c>
    </row>
    <row r="85" spans="1:38" ht="14.25" hidden="1" customHeight="1" x14ac:dyDescent="0.25">
      <c r="A85" s="1" t="s">
        <v>616</v>
      </c>
      <c r="B85" s="1" t="s">
        <v>516</v>
      </c>
      <c r="C85" s="1" t="s">
        <v>522</v>
      </c>
      <c r="D85" s="1">
        <v>3.27</v>
      </c>
      <c r="E85" s="1">
        <v>0.65039999999999998</v>
      </c>
      <c r="F85" s="1">
        <f t="shared" si="2"/>
        <v>5.0276752767527677</v>
      </c>
      <c r="G85" s="1">
        <v>20.440000000000001</v>
      </c>
      <c r="H85" s="1">
        <v>0.26</v>
      </c>
      <c r="I85" s="1"/>
      <c r="J85" s="1"/>
      <c r="K85" s="1"/>
      <c r="L85" s="1"/>
      <c r="M85" s="1"/>
      <c r="N85" s="1"/>
      <c r="O85" s="1"/>
      <c r="P85" s="1"/>
      <c r="Q85" s="1"/>
      <c r="R85" s="1"/>
      <c r="S85" s="1"/>
      <c r="T85" s="1"/>
      <c r="U85" s="1"/>
      <c r="V85" s="1"/>
      <c r="W85" s="1"/>
      <c r="X85" s="1"/>
      <c r="Y85" s="1"/>
      <c r="Z85" s="1"/>
      <c r="AA85" s="1"/>
      <c r="AB85" s="1"/>
      <c r="AC85" s="1" t="s">
        <v>5</v>
      </c>
      <c r="AD85" s="1" t="s">
        <v>590</v>
      </c>
      <c r="AE85" s="1" t="s">
        <v>591</v>
      </c>
      <c r="AF85" s="1" t="s">
        <v>616</v>
      </c>
      <c r="AG85" s="1"/>
      <c r="AH85" s="1"/>
      <c r="AI85" s="1"/>
      <c r="AJ85" s="1"/>
      <c r="AK85" s="1"/>
      <c r="AL85" s="1" t="s">
        <v>520</v>
      </c>
    </row>
    <row r="86" spans="1:38" ht="14.25" hidden="1" customHeight="1" x14ac:dyDescent="0.25">
      <c r="A86" s="1" t="s">
        <v>617</v>
      </c>
      <c r="B86" s="1" t="s">
        <v>516</v>
      </c>
      <c r="C86" s="1" t="s">
        <v>522</v>
      </c>
      <c r="D86" s="1">
        <v>4.47</v>
      </c>
      <c r="E86" s="1">
        <v>0.83040000000000003</v>
      </c>
      <c r="F86" s="1">
        <f t="shared" si="2"/>
        <v>5.3829479768786124</v>
      </c>
      <c r="G86" s="1">
        <v>15.23</v>
      </c>
      <c r="H86" s="1">
        <v>0.27</v>
      </c>
      <c r="I86" s="1"/>
      <c r="J86" s="1"/>
      <c r="K86" s="1"/>
      <c r="L86" s="1"/>
      <c r="M86" s="1"/>
      <c r="N86" s="1"/>
      <c r="O86" s="1"/>
      <c r="P86" s="1"/>
      <c r="Q86" s="1"/>
      <c r="R86" s="1"/>
      <c r="S86" s="1"/>
      <c r="T86" s="1"/>
      <c r="U86" s="1"/>
      <c r="V86" s="1"/>
      <c r="W86" s="1"/>
      <c r="X86" s="1"/>
      <c r="Y86" s="1"/>
      <c r="Z86" s="1"/>
      <c r="AA86" s="1"/>
      <c r="AB86" s="1"/>
      <c r="AC86" s="1" t="s">
        <v>5</v>
      </c>
      <c r="AD86" s="1" t="s">
        <v>590</v>
      </c>
      <c r="AE86" s="1" t="s">
        <v>591</v>
      </c>
      <c r="AF86" s="1" t="s">
        <v>617</v>
      </c>
      <c r="AG86" s="1"/>
      <c r="AH86" s="1"/>
      <c r="AI86" s="1"/>
      <c r="AJ86" s="1"/>
      <c r="AK86" s="1"/>
      <c r="AL86" s="1" t="s">
        <v>520</v>
      </c>
    </row>
    <row r="87" spans="1:38" ht="14.25" hidden="1" customHeight="1" x14ac:dyDescent="0.25">
      <c r="A87" s="1" t="s">
        <v>618</v>
      </c>
      <c r="B87" s="1" t="s">
        <v>516</v>
      </c>
      <c r="C87" s="1" t="s">
        <v>522</v>
      </c>
      <c r="D87" s="1">
        <v>5.67</v>
      </c>
      <c r="E87" s="1">
        <v>1.00464</v>
      </c>
      <c r="F87" s="1">
        <f t="shared" si="2"/>
        <v>5.6438127090301</v>
      </c>
      <c r="G87" s="1">
        <v>12.22</v>
      </c>
      <c r="H87" s="1">
        <v>0.27</v>
      </c>
      <c r="I87" s="1"/>
      <c r="J87" s="1"/>
      <c r="K87" s="1"/>
      <c r="L87" s="1"/>
      <c r="M87" s="1"/>
      <c r="N87" s="1"/>
      <c r="O87" s="1"/>
      <c r="P87" s="1"/>
      <c r="Q87" s="1"/>
      <c r="R87" s="1"/>
      <c r="S87" s="1"/>
      <c r="T87" s="1"/>
      <c r="U87" s="1"/>
      <c r="V87" s="1"/>
      <c r="W87" s="1"/>
      <c r="X87" s="1"/>
      <c r="Y87" s="1"/>
      <c r="Z87" s="1"/>
      <c r="AA87" s="1"/>
      <c r="AB87" s="1"/>
      <c r="AC87" s="1" t="s">
        <v>5</v>
      </c>
      <c r="AD87" s="1" t="s">
        <v>590</v>
      </c>
      <c r="AE87" s="1" t="s">
        <v>591</v>
      </c>
      <c r="AF87" s="1" t="s">
        <v>618</v>
      </c>
      <c r="AG87" s="1"/>
      <c r="AH87" s="1"/>
      <c r="AI87" s="1"/>
      <c r="AJ87" s="1"/>
      <c r="AK87" s="1"/>
      <c r="AL87" s="1" t="s">
        <v>520</v>
      </c>
    </row>
    <row r="88" spans="1:38" ht="14.25" hidden="1" customHeight="1" x14ac:dyDescent="0.25">
      <c r="A88" s="1" t="s">
        <v>619</v>
      </c>
      <c r="B88" s="1" t="s">
        <v>516</v>
      </c>
      <c r="C88" s="1" t="s">
        <v>522</v>
      </c>
      <c r="D88" s="1">
        <v>6.87</v>
      </c>
      <c r="E88" s="1">
        <v>1.1903999999999999</v>
      </c>
      <c r="F88" s="1">
        <f t="shared" si="2"/>
        <v>5.77116935483871</v>
      </c>
      <c r="G88" s="1">
        <v>10.26</v>
      </c>
      <c r="H88" s="1">
        <v>0.27</v>
      </c>
      <c r="I88" s="1"/>
      <c r="J88" s="1"/>
      <c r="K88" s="1"/>
      <c r="L88" s="1"/>
      <c r="M88" s="1"/>
      <c r="N88" s="1"/>
      <c r="O88" s="1"/>
      <c r="P88" s="1"/>
      <c r="Q88" s="1"/>
      <c r="R88" s="1"/>
      <c r="S88" s="1"/>
      <c r="T88" s="1"/>
      <c r="U88" s="1"/>
      <c r="V88" s="1"/>
      <c r="W88" s="1"/>
      <c r="X88" s="1"/>
      <c r="Y88" s="1"/>
      <c r="Z88" s="1"/>
      <c r="AA88" s="1"/>
      <c r="AB88" s="1"/>
      <c r="AC88" s="1" t="s">
        <v>5</v>
      </c>
      <c r="AD88" s="1" t="s">
        <v>590</v>
      </c>
      <c r="AE88" s="1" t="s">
        <v>591</v>
      </c>
      <c r="AF88" s="1" t="s">
        <v>619</v>
      </c>
      <c r="AG88" s="1"/>
      <c r="AH88" s="1"/>
      <c r="AI88" s="1"/>
      <c r="AJ88" s="1"/>
      <c r="AK88" s="1"/>
      <c r="AL88" s="1" t="s">
        <v>520</v>
      </c>
    </row>
    <row r="89" spans="1:38" ht="14.25" hidden="1" customHeight="1" x14ac:dyDescent="0.25">
      <c r="A89" s="1" t="s">
        <v>620</v>
      </c>
      <c r="B89" s="1" t="s">
        <v>516</v>
      </c>
      <c r="C89" s="1" t="s">
        <v>522</v>
      </c>
      <c r="D89" s="1">
        <v>8.07</v>
      </c>
      <c r="E89" s="1">
        <v>1.3704000000000001</v>
      </c>
      <c r="F89" s="1">
        <f t="shared" si="2"/>
        <v>5.8887915936952711</v>
      </c>
      <c r="G89" s="1">
        <v>8.8800000000000008</v>
      </c>
      <c r="H89" s="1">
        <v>0.27</v>
      </c>
      <c r="I89" s="1"/>
      <c r="J89" s="1"/>
      <c r="K89" s="1"/>
      <c r="L89" s="1"/>
      <c r="M89" s="1"/>
      <c r="N89" s="1"/>
      <c r="O89" s="1"/>
      <c r="P89" s="1"/>
      <c r="Q89" s="1"/>
      <c r="R89" s="1"/>
      <c r="S89" s="1"/>
      <c r="T89" s="1"/>
      <c r="U89" s="1"/>
      <c r="V89" s="1"/>
      <c r="W89" s="1"/>
      <c r="X89" s="1"/>
      <c r="Y89" s="1"/>
      <c r="Z89" s="1"/>
      <c r="AA89" s="1"/>
      <c r="AB89" s="1"/>
      <c r="AC89" s="1" t="s">
        <v>5</v>
      </c>
      <c r="AD89" s="1" t="s">
        <v>590</v>
      </c>
      <c r="AE89" s="1" t="s">
        <v>591</v>
      </c>
      <c r="AF89" s="1" t="s">
        <v>620</v>
      </c>
      <c r="AG89" s="1"/>
      <c r="AH89" s="1"/>
      <c r="AI89" s="1"/>
      <c r="AJ89" s="1"/>
      <c r="AK89" s="1"/>
      <c r="AL89" s="1" t="s">
        <v>520</v>
      </c>
    </row>
    <row r="90" spans="1:38" ht="14.25" hidden="1" customHeight="1" x14ac:dyDescent="0.25">
      <c r="A90" s="1" t="s">
        <v>621</v>
      </c>
      <c r="B90" s="1" t="s">
        <v>516</v>
      </c>
      <c r="C90" s="1" t="s">
        <v>522</v>
      </c>
      <c r="D90" s="1">
        <v>1.83</v>
      </c>
      <c r="E90" s="1">
        <v>0.44040000000000001</v>
      </c>
      <c r="F90" s="1">
        <f t="shared" si="2"/>
        <v>4.1553133514986378</v>
      </c>
      <c r="G90" s="1">
        <v>35.69</v>
      </c>
      <c r="H90" s="1">
        <v>0.26</v>
      </c>
      <c r="I90" s="1"/>
      <c r="J90" s="1"/>
      <c r="K90" s="1"/>
      <c r="L90" s="1"/>
      <c r="M90" s="1"/>
      <c r="N90" s="1"/>
      <c r="O90" s="1"/>
      <c r="P90" s="1"/>
      <c r="Q90" s="1"/>
      <c r="R90" s="1"/>
      <c r="S90" s="1"/>
      <c r="T90" s="1"/>
      <c r="U90" s="1"/>
      <c r="V90" s="1"/>
      <c r="W90" s="1"/>
      <c r="X90" s="1"/>
      <c r="Y90" s="1"/>
      <c r="Z90" s="1"/>
      <c r="AA90" s="1"/>
      <c r="AB90" s="1"/>
      <c r="AC90" s="1" t="s">
        <v>5</v>
      </c>
      <c r="AD90" s="1" t="s">
        <v>590</v>
      </c>
      <c r="AE90" s="1" t="s">
        <v>591</v>
      </c>
      <c r="AF90" s="1" t="s">
        <v>621</v>
      </c>
      <c r="AG90" s="1"/>
      <c r="AH90" s="1"/>
      <c r="AI90" s="1"/>
      <c r="AJ90" s="1"/>
      <c r="AK90" s="1"/>
      <c r="AL90" s="1" t="s">
        <v>520</v>
      </c>
    </row>
    <row r="91" spans="1:38" ht="14.25" hidden="1" customHeight="1" x14ac:dyDescent="0.25">
      <c r="A91" s="1" t="s">
        <v>622</v>
      </c>
      <c r="B91" s="1" t="s">
        <v>516</v>
      </c>
      <c r="C91" s="1" t="s">
        <v>522</v>
      </c>
      <c r="D91" s="1">
        <v>2.5499999999999998</v>
      </c>
      <c r="E91" s="1">
        <v>0.54</v>
      </c>
      <c r="F91" s="1">
        <f t="shared" si="2"/>
        <v>4.7222222222222214</v>
      </c>
      <c r="G91" s="1">
        <v>25.92</v>
      </c>
      <c r="H91" s="1">
        <v>0.26</v>
      </c>
      <c r="I91" s="1"/>
      <c r="J91" s="1"/>
      <c r="K91" s="1"/>
      <c r="L91" s="1"/>
      <c r="M91" s="1"/>
      <c r="N91" s="1"/>
      <c r="O91" s="1"/>
      <c r="P91" s="1"/>
      <c r="Q91" s="1"/>
      <c r="R91" s="1"/>
      <c r="S91" s="1"/>
      <c r="T91" s="1"/>
      <c r="U91" s="1"/>
      <c r="V91" s="1"/>
      <c r="W91" s="1"/>
      <c r="X91" s="1"/>
      <c r="Y91" s="1"/>
      <c r="Z91" s="1"/>
      <c r="AA91" s="1"/>
      <c r="AB91" s="1"/>
      <c r="AC91" s="1" t="s">
        <v>5</v>
      </c>
      <c r="AD91" s="1" t="s">
        <v>590</v>
      </c>
      <c r="AE91" s="1" t="s">
        <v>591</v>
      </c>
      <c r="AF91" s="1" t="s">
        <v>622</v>
      </c>
      <c r="AG91" s="1"/>
      <c r="AH91" s="1"/>
      <c r="AI91" s="1"/>
      <c r="AJ91" s="1"/>
      <c r="AK91" s="1"/>
      <c r="AL91" s="1" t="s">
        <v>520</v>
      </c>
    </row>
    <row r="92" spans="1:38" ht="14.25" hidden="1" customHeight="1" x14ac:dyDescent="0.25">
      <c r="A92" s="1" t="s">
        <v>623</v>
      </c>
      <c r="B92" s="1" t="s">
        <v>516</v>
      </c>
      <c r="C92" s="1" t="s">
        <v>522</v>
      </c>
      <c r="D92" s="1">
        <v>2.27</v>
      </c>
      <c r="E92" s="1">
        <v>1.1304000000000001</v>
      </c>
      <c r="F92" s="1">
        <f t="shared" si="2"/>
        <v>2.0081387119603678</v>
      </c>
      <c r="G92" s="1">
        <v>29.09</v>
      </c>
      <c r="H92" s="1">
        <v>0.26</v>
      </c>
      <c r="I92" s="1"/>
      <c r="J92" s="1"/>
      <c r="K92" s="1"/>
      <c r="L92" s="1"/>
      <c r="M92" s="1"/>
      <c r="N92" s="1"/>
      <c r="O92" s="1"/>
      <c r="P92" s="1"/>
      <c r="Q92" s="1"/>
      <c r="R92" s="1"/>
      <c r="S92" s="1"/>
      <c r="T92" s="1"/>
      <c r="U92" s="1"/>
      <c r="V92" s="1"/>
      <c r="W92" s="1"/>
      <c r="X92" s="1"/>
      <c r="Y92" s="1"/>
      <c r="Z92" s="1"/>
      <c r="AA92" s="1"/>
      <c r="AB92" s="1"/>
      <c r="AC92" s="1" t="s">
        <v>5</v>
      </c>
      <c r="AD92" s="1" t="s">
        <v>590</v>
      </c>
      <c r="AE92" s="1" t="s">
        <v>591</v>
      </c>
      <c r="AF92" s="1" t="s">
        <v>623</v>
      </c>
      <c r="AG92" s="1"/>
      <c r="AH92" s="1"/>
      <c r="AI92" s="1"/>
      <c r="AJ92" s="1"/>
      <c r="AK92" s="1"/>
      <c r="AL92" s="1" t="s">
        <v>520</v>
      </c>
    </row>
    <row r="93" spans="1:38" ht="14.25" hidden="1" customHeight="1" x14ac:dyDescent="0.25">
      <c r="A93" s="1" t="s">
        <v>624</v>
      </c>
      <c r="B93" s="1" t="s">
        <v>516</v>
      </c>
      <c r="C93" s="1" t="s">
        <v>522</v>
      </c>
      <c r="D93" s="1">
        <v>3.27</v>
      </c>
      <c r="E93" s="1">
        <v>0.66</v>
      </c>
      <c r="F93" s="1">
        <f t="shared" si="2"/>
        <v>4.9545454545454541</v>
      </c>
      <c r="G93" s="1">
        <v>20.440000000000001</v>
      </c>
      <c r="H93" s="1">
        <v>0.26</v>
      </c>
      <c r="I93" s="1"/>
      <c r="J93" s="1"/>
      <c r="K93" s="1"/>
      <c r="L93" s="1"/>
      <c r="M93" s="1"/>
      <c r="N93" s="1"/>
      <c r="O93" s="1"/>
      <c r="P93" s="1"/>
      <c r="Q93" s="1"/>
      <c r="R93" s="1"/>
      <c r="S93" s="1"/>
      <c r="T93" s="1"/>
      <c r="U93" s="1"/>
      <c r="V93" s="1"/>
      <c r="W93" s="1"/>
      <c r="X93" s="1"/>
      <c r="Y93" s="1"/>
      <c r="Z93" s="1"/>
      <c r="AA93" s="1"/>
      <c r="AB93" s="1"/>
      <c r="AC93" s="1" t="s">
        <v>5</v>
      </c>
      <c r="AD93" s="1" t="s">
        <v>590</v>
      </c>
      <c r="AE93" s="1" t="s">
        <v>591</v>
      </c>
      <c r="AF93" s="1" t="s">
        <v>624</v>
      </c>
      <c r="AG93" s="1"/>
      <c r="AH93" s="1"/>
      <c r="AI93" s="1"/>
      <c r="AJ93" s="1"/>
      <c r="AK93" s="1"/>
      <c r="AL93" s="1" t="s">
        <v>520</v>
      </c>
    </row>
    <row r="94" spans="1:38" ht="14.25" hidden="1" customHeight="1" x14ac:dyDescent="0.25">
      <c r="A94" s="1" t="s">
        <v>625</v>
      </c>
      <c r="B94" s="1" t="s">
        <v>516</v>
      </c>
      <c r="C94" s="1" t="s">
        <v>522</v>
      </c>
      <c r="D94" s="1">
        <v>4.47</v>
      </c>
      <c r="E94" s="1">
        <v>0.84</v>
      </c>
      <c r="F94" s="1">
        <f t="shared" si="2"/>
        <v>5.3214285714285712</v>
      </c>
      <c r="G94" s="1">
        <v>15.23</v>
      </c>
      <c r="H94" s="1">
        <v>0.27</v>
      </c>
      <c r="I94" s="1"/>
      <c r="J94" s="1"/>
      <c r="K94" s="1"/>
      <c r="L94" s="1"/>
      <c r="M94" s="1"/>
      <c r="N94" s="1"/>
      <c r="O94" s="1"/>
      <c r="P94" s="1"/>
      <c r="Q94" s="1"/>
      <c r="R94" s="1"/>
      <c r="S94" s="1"/>
      <c r="T94" s="1"/>
      <c r="U94" s="1"/>
      <c r="V94" s="1"/>
      <c r="W94" s="1"/>
      <c r="X94" s="1"/>
      <c r="Y94" s="1"/>
      <c r="Z94" s="1"/>
      <c r="AA94" s="1"/>
      <c r="AB94" s="1"/>
      <c r="AC94" s="1" t="s">
        <v>5</v>
      </c>
      <c r="AD94" s="1" t="s">
        <v>590</v>
      </c>
      <c r="AE94" s="1" t="s">
        <v>591</v>
      </c>
      <c r="AF94" s="1" t="s">
        <v>625</v>
      </c>
      <c r="AG94" s="1"/>
      <c r="AH94" s="1"/>
      <c r="AI94" s="1"/>
      <c r="AJ94" s="1"/>
      <c r="AK94" s="1"/>
      <c r="AL94" s="1" t="s">
        <v>520</v>
      </c>
    </row>
    <row r="95" spans="1:38" ht="14.25" hidden="1" customHeight="1" x14ac:dyDescent="0.25">
      <c r="A95" s="1" t="s">
        <v>626</v>
      </c>
      <c r="B95" s="1" t="s">
        <v>516</v>
      </c>
      <c r="C95" s="1" t="s">
        <v>522</v>
      </c>
      <c r="D95" s="1">
        <v>5.67</v>
      </c>
      <c r="E95" s="1">
        <v>1.0104</v>
      </c>
      <c r="F95" s="1">
        <f t="shared" si="2"/>
        <v>5.6116389548693588</v>
      </c>
      <c r="G95" s="1">
        <v>12.22</v>
      </c>
      <c r="H95" s="1">
        <v>0.27</v>
      </c>
      <c r="I95" s="1"/>
      <c r="J95" s="1"/>
      <c r="K95" s="1"/>
      <c r="L95" s="1"/>
      <c r="M95" s="1"/>
      <c r="N95" s="1"/>
      <c r="O95" s="1"/>
      <c r="P95" s="1"/>
      <c r="Q95" s="1"/>
      <c r="R95" s="1"/>
      <c r="S95" s="1"/>
      <c r="T95" s="1"/>
      <c r="U95" s="1"/>
      <c r="V95" s="1"/>
      <c r="W95" s="1"/>
      <c r="X95" s="1"/>
      <c r="Y95" s="1"/>
      <c r="Z95" s="1"/>
      <c r="AA95" s="1"/>
      <c r="AB95" s="1"/>
      <c r="AC95" s="1" t="s">
        <v>5</v>
      </c>
      <c r="AD95" s="1" t="s">
        <v>590</v>
      </c>
      <c r="AE95" s="1" t="s">
        <v>591</v>
      </c>
      <c r="AF95" s="1" t="s">
        <v>626</v>
      </c>
      <c r="AG95" s="1"/>
      <c r="AH95" s="1"/>
      <c r="AI95" s="1"/>
      <c r="AJ95" s="1"/>
      <c r="AK95" s="1"/>
      <c r="AL95" s="1" t="s">
        <v>520</v>
      </c>
    </row>
    <row r="96" spans="1:38" ht="14.25" hidden="1" customHeight="1" x14ac:dyDescent="0.25">
      <c r="A96" s="1" t="s">
        <v>627</v>
      </c>
      <c r="B96" s="1" t="s">
        <v>516</v>
      </c>
      <c r="C96" s="1" t="s">
        <v>522</v>
      </c>
      <c r="D96" s="1">
        <v>6.87</v>
      </c>
      <c r="E96" s="1">
        <v>1.1903999999999999</v>
      </c>
      <c r="F96" s="1">
        <f t="shared" si="2"/>
        <v>5.77116935483871</v>
      </c>
      <c r="G96" s="1">
        <v>10.26</v>
      </c>
      <c r="H96" s="1">
        <v>0.27</v>
      </c>
      <c r="I96" s="1"/>
      <c r="J96" s="1"/>
      <c r="K96" s="1"/>
      <c r="L96" s="1"/>
      <c r="M96" s="1"/>
      <c r="N96" s="1"/>
      <c r="O96" s="1"/>
      <c r="P96" s="1"/>
      <c r="Q96" s="1"/>
      <c r="R96" s="1"/>
      <c r="S96" s="1"/>
      <c r="T96" s="1"/>
      <c r="U96" s="1"/>
      <c r="V96" s="1"/>
      <c r="W96" s="1"/>
      <c r="X96" s="1"/>
      <c r="Y96" s="1"/>
      <c r="Z96" s="1"/>
      <c r="AA96" s="1"/>
      <c r="AB96" s="1"/>
      <c r="AC96" s="1" t="s">
        <v>5</v>
      </c>
      <c r="AD96" s="1" t="s">
        <v>590</v>
      </c>
      <c r="AE96" s="1" t="s">
        <v>591</v>
      </c>
      <c r="AF96" s="1" t="s">
        <v>627</v>
      </c>
      <c r="AG96" s="1"/>
      <c r="AH96" s="1"/>
      <c r="AI96" s="1"/>
      <c r="AJ96" s="1"/>
      <c r="AK96" s="1"/>
      <c r="AL96" s="1" t="s">
        <v>520</v>
      </c>
    </row>
    <row r="97" spans="1:38" ht="14.25" hidden="1" customHeight="1" x14ac:dyDescent="0.25">
      <c r="A97" s="1" t="s">
        <v>628</v>
      </c>
      <c r="B97" s="1" t="s">
        <v>516</v>
      </c>
      <c r="C97" s="1" t="s">
        <v>522</v>
      </c>
      <c r="D97" s="1">
        <v>8.07</v>
      </c>
      <c r="E97" s="1">
        <v>1.38</v>
      </c>
      <c r="F97" s="1">
        <f t="shared" si="2"/>
        <v>5.8478260869565224</v>
      </c>
      <c r="G97" s="1">
        <v>8.8800000000000008</v>
      </c>
      <c r="H97" s="1">
        <v>0.27</v>
      </c>
      <c r="I97" s="1"/>
      <c r="J97" s="1"/>
      <c r="K97" s="1"/>
      <c r="L97" s="1"/>
      <c r="M97" s="1"/>
      <c r="N97" s="1"/>
      <c r="O97" s="1"/>
      <c r="P97" s="1"/>
      <c r="Q97" s="1"/>
      <c r="R97" s="1"/>
      <c r="S97" s="1"/>
      <c r="T97" s="1"/>
      <c r="U97" s="1"/>
      <c r="V97" s="1"/>
      <c r="W97" s="1"/>
      <c r="X97" s="1"/>
      <c r="Y97" s="1"/>
      <c r="Z97" s="1"/>
      <c r="AA97" s="1"/>
      <c r="AB97" s="1"/>
      <c r="AC97" s="1" t="s">
        <v>5</v>
      </c>
      <c r="AD97" s="1" t="s">
        <v>590</v>
      </c>
      <c r="AE97" s="1" t="s">
        <v>591</v>
      </c>
      <c r="AF97" s="1" t="s">
        <v>628</v>
      </c>
      <c r="AG97" s="1"/>
      <c r="AH97" s="1"/>
      <c r="AI97" s="1"/>
      <c r="AJ97" s="1"/>
      <c r="AK97" s="1"/>
      <c r="AL97" s="1" t="s">
        <v>520</v>
      </c>
    </row>
    <row r="98" spans="1:38" ht="14.25" hidden="1" customHeight="1" x14ac:dyDescent="0.25">
      <c r="A98" s="1" t="s">
        <v>629</v>
      </c>
      <c r="B98" s="1" t="s">
        <v>516</v>
      </c>
      <c r="C98" s="1" t="s">
        <v>522</v>
      </c>
      <c r="D98" s="1">
        <v>1.83</v>
      </c>
      <c r="E98" s="1">
        <v>0.47039999999999998</v>
      </c>
      <c r="F98" s="1">
        <f t="shared" si="2"/>
        <v>3.8903061224489797</v>
      </c>
      <c r="G98" s="1">
        <v>35.69</v>
      </c>
      <c r="H98" s="1">
        <v>0.26</v>
      </c>
      <c r="I98" s="1"/>
      <c r="J98" s="1"/>
      <c r="K98" s="1"/>
      <c r="L98" s="1"/>
      <c r="M98" s="1"/>
      <c r="N98" s="1"/>
      <c r="O98" s="1"/>
      <c r="P98" s="1"/>
      <c r="Q98" s="1"/>
      <c r="R98" s="1"/>
      <c r="S98" s="1"/>
      <c r="T98" s="1"/>
      <c r="U98" s="1"/>
      <c r="V98" s="1"/>
      <c r="W98" s="1"/>
      <c r="X98" s="1"/>
      <c r="Y98" s="1"/>
      <c r="Z98" s="1"/>
      <c r="AA98" s="1"/>
      <c r="AB98" s="1"/>
      <c r="AC98" s="1" t="s">
        <v>5</v>
      </c>
      <c r="AD98" s="1" t="s">
        <v>590</v>
      </c>
      <c r="AE98" s="1" t="s">
        <v>591</v>
      </c>
      <c r="AF98" s="1" t="s">
        <v>629</v>
      </c>
      <c r="AG98" s="1"/>
      <c r="AH98" s="1"/>
      <c r="AI98" s="1"/>
      <c r="AJ98" s="1"/>
      <c r="AK98" s="1"/>
      <c r="AL98" s="1" t="s">
        <v>520</v>
      </c>
    </row>
    <row r="99" spans="1:38" ht="14.25" hidden="1" customHeight="1" x14ac:dyDescent="0.25">
      <c r="A99" s="1" t="s">
        <v>630</v>
      </c>
      <c r="B99" s="1" t="s">
        <v>516</v>
      </c>
      <c r="C99" s="1" t="s">
        <v>522</v>
      </c>
      <c r="D99" s="1">
        <v>2.5499999999999998</v>
      </c>
      <c r="E99" s="1">
        <v>0.56040000000000001</v>
      </c>
      <c r="F99" s="1">
        <f t="shared" si="2"/>
        <v>4.5503211991434682</v>
      </c>
      <c r="G99" s="1">
        <v>25.92</v>
      </c>
      <c r="H99" s="1">
        <v>0.26</v>
      </c>
      <c r="I99" s="1"/>
      <c r="J99" s="1"/>
      <c r="K99" s="1"/>
      <c r="L99" s="1"/>
      <c r="M99" s="1"/>
      <c r="N99" s="1"/>
      <c r="O99" s="1"/>
      <c r="P99" s="1"/>
      <c r="Q99" s="1"/>
      <c r="R99" s="1"/>
      <c r="S99" s="1"/>
      <c r="T99" s="1"/>
      <c r="U99" s="1"/>
      <c r="V99" s="1"/>
      <c r="W99" s="1"/>
      <c r="X99" s="1"/>
      <c r="Y99" s="1"/>
      <c r="Z99" s="1"/>
      <c r="AA99" s="1"/>
      <c r="AB99" s="1"/>
      <c r="AC99" s="1" t="s">
        <v>5</v>
      </c>
      <c r="AD99" s="1" t="s">
        <v>590</v>
      </c>
      <c r="AE99" s="1" t="s">
        <v>591</v>
      </c>
      <c r="AF99" s="1" t="s">
        <v>630</v>
      </c>
      <c r="AG99" s="1"/>
      <c r="AH99" s="1"/>
      <c r="AI99" s="1"/>
      <c r="AJ99" s="1"/>
      <c r="AK99" s="1"/>
      <c r="AL99" s="1" t="s">
        <v>520</v>
      </c>
    </row>
    <row r="100" spans="1:38" ht="14.25" hidden="1" customHeight="1" x14ac:dyDescent="0.25">
      <c r="A100" s="1" t="s">
        <v>631</v>
      </c>
      <c r="B100" s="1" t="s">
        <v>516</v>
      </c>
      <c r="C100" s="1" t="s">
        <v>522</v>
      </c>
      <c r="D100" s="1">
        <v>2.27</v>
      </c>
      <c r="E100" s="1">
        <v>0.69</v>
      </c>
      <c r="F100" s="1">
        <f t="shared" si="2"/>
        <v>3.2898550724637685</v>
      </c>
      <c r="G100" s="1">
        <v>29.09</v>
      </c>
      <c r="H100" s="1">
        <v>0.26</v>
      </c>
      <c r="I100" s="1"/>
      <c r="J100" s="1"/>
      <c r="K100" s="1"/>
      <c r="L100" s="1"/>
      <c r="M100" s="1"/>
      <c r="N100" s="1"/>
      <c r="O100" s="1"/>
      <c r="P100" s="1"/>
      <c r="Q100" s="1"/>
      <c r="R100" s="1"/>
      <c r="S100" s="1"/>
      <c r="T100" s="1"/>
      <c r="U100" s="1"/>
      <c r="V100" s="1"/>
      <c r="W100" s="1"/>
      <c r="X100" s="1"/>
      <c r="Y100" s="1"/>
      <c r="Z100" s="1"/>
      <c r="AA100" s="1"/>
      <c r="AB100" s="1"/>
      <c r="AC100" s="1" t="s">
        <v>5</v>
      </c>
      <c r="AD100" s="1" t="s">
        <v>590</v>
      </c>
      <c r="AE100" s="1" t="s">
        <v>591</v>
      </c>
      <c r="AF100" s="1" t="s">
        <v>631</v>
      </c>
      <c r="AG100" s="1"/>
      <c r="AH100" s="1"/>
      <c r="AI100" s="1"/>
      <c r="AJ100" s="1"/>
      <c r="AK100" s="1"/>
      <c r="AL100" s="1" t="s">
        <v>520</v>
      </c>
    </row>
    <row r="101" spans="1:38" ht="14.25" hidden="1" customHeight="1" x14ac:dyDescent="0.25">
      <c r="A101" s="1" t="s">
        <v>632</v>
      </c>
      <c r="B101" s="1" t="s">
        <v>516</v>
      </c>
      <c r="C101" s="1" t="s">
        <v>522</v>
      </c>
      <c r="D101" s="1">
        <v>3.27</v>
      </c>
      <c r="E101" s="1">
        <v>0.63647999999999905</v>
      </c>
      <c r="F101" s="1">
        <f t="shared" si="2"/>
        <v>5.1376319758672775</v>
      </c>
      <c r="G101" s="1">
        <v>20.440000000000001</v>
      </c>
      <c r="H101" s="1">
        <v>0.26</v>
      </c>
      <c r="I101" s="1"/>
      <c r="J101" s="1"/>
      <c r="K101" s="1"/>
      <c r="L101" s="1"/>
      <c r="M101" s="1"/>
      <c r="N101" s="1"/>
      <c r="O101" s="1"/>
      <c r="P101" s="1"/>
      <c r="Q101" s="1"/>
      <c r="R101" s="1"/>
      <c r="S101" s="1"/>
      <c r="T101" s="1"/>
      <c r="U101" s="1"/>
      <c r="V101" s="1"/>
      <c r="W101" s="1"/>
      <c r="X101" s="1"/>
      <c r="Y101" s="1"/>
      <c r="Z101" s="1"/>
      <c r="AA101" s="1"/>
      <c r="AB101" s="1"/>
      <c r="AC101" s="1" t="s">
        <v>5</v>
      </c>
      <c r="AD101" s="1" t="s">
        <v>590</v>
      </c>
      <c r="AE101" s="1" t="s">
        <v>591</v>
      </c>
      <c r="AF101" s="1" t="s">
        <v>632</v>
      </c>
      <c r="AG101" s="1"/>
      <c r="AH101" s="1"/>
      <c r="AI101" s="1"/>
      <c r="AJ101" s="1"/>
      <c r="AK101" s="1"/>
      <c r="AL101" s="1" t="s">
        <v>520</v>
      </c>
    </row>
    <row r="102" spans="1:38" ht="14.25" hidden="1" customHeight="1" x14ac:dyDescent="0.25">
      <c r="A102" s="1" t="s">
        <v>633</v>
      </c>
      <c r="B102" s="1" t="s">
        <v>516</v>
      </c>
      <c r="C102" s="1" t="s">
        <v>522</v>
      </c>
      <c r="D102" s="1">
        <v>4.47</v>
      </c>
      <c r="E102" s="1">
        <v>0.8196</v>
      </c>
      <c r="F102" s="1">
        <f t="shared" si="2"/>
        <v>5.4538799414348462</v>
      </c>
      <c r="G102" s="1">
        <v>15.23</v>
      </c>
      <c r="H102" s="1">
        <v>0.27</v>
      </c>
      <c r="I102" s="1"/>
      <c r="J102" s="1"/>
      <c r="K102" s="1"/>
      <c r="L102" s="1"/>
      <c r="M102" s="1"/>
      <c r="N102" s="1"/>
      <c r="O102" s="1"/>
      <c r="P102" s="1"/>
      <c r="Q102" s="1"/>
      <c r="R102" s="1"/>
      <c r="S102" s="1"/>
      <c r="T102" s="1"/>
      <c r="U102" s="1"/>
      <c r="V102" s="1"/>
      <c r="W102" s="1"/>
      <c r="X102" s="1"/>
      <c r="Y102" s="1"/>
      <c r="Z102" s="1"/>
      <c r="AA102" s="1"/>
      <c r="AB102" s="1"/>
      <c r="AC102" s="1" t="s">
        <v>5</v>
      </c>
      <c r="AD102" s="1" t="s">
        <v>590</v>
      </c>
      <c r="AE102" s="1" t="s">
        <v>591</v>
      </c>
      <c r="AF102" s="1" t="s">
        <v>633</v>
      </c>
      <c r="AG102" s="1"/>
      <c r="AH102" s="1"/>
      <c r="AI102" s="1"/>
      <c r="AJ102" s="1"/>
      <c r="AK102" s="1"/>
      <c r="AL102" s="1" t="s">
        <v>520</v>
      </c>
    </row>
    <row r="103" spans="1:38" ht="14.25" hidden="1" customHeight="1" x14ac:dyDescent="0.25">
      <c r="A103" s="1" t="s">
        <v>634</v>
      </c>
      <c r="B103" s="1" t="s">
        <v>516</v>
      </c>
      <c r="C103" s="1" t="s">
        <v>522</v>
      </c>
      <c r="D103" s="1">
        <v>5.67</v>
      </c>
      <c r="E103" s="1">
        <v>0.99960000000000004</v>
      </c>
      <c r="F103" s="1">
        <f t="shared" si="2"/>
        <v>5.6722689075630246</v>
      </c>
      <c r="G103" s="1">
        <v>12.22</v>
      </c>
      <c r="H103" s="1">
        <v>0.27</v>
      </c>
      <c r="I103" s="1"/>
      <c r="J103" s="1"/>
      <c r="K103" s="1"/>
      <c r="L103" s="1"/>
      <c r="M103" s="1"/>
      <c r="N103" s="1"/>
      <c r="O103" s="1"/>
      <c r="P103" s="1"/>
      <c r="Q103" s="1"/>
      <c r="R103" s="1"/>
      <c r="S103" s="1"/>
      <c r="T103" s="1"/>
      <c r="U103" s="1"/>
      <c r="V103" s="1"/>
      <c r="W103" s="1"/>
      <c r="X103" s="1"/>
      <c r="Y103" s="1"/>
      <c r="Z103" s="1"/>
      <c r="AA103" s="1"/>
      <c r="AB103" s="1"/>
      <c r="AC103" s="1" t="s">
        <v>5</v>
      </c>
      <c r="AD103" s="1" t="s">
        <v>590</v>
      </c>
      <c r="AE103" s="1" t="s">
        <v>591</v>
      </c>
      <c r="AF103" s="1" t="s">
        <v>634</v>
      </c>
      <c r="AG103" s="1"/>
      <c r="AH103" s="1"/>
      <c r="AI103" s="1"/>
      <c r="AJ103" s="1"/>
      <c r="AK103" s="1"/>
      <c r="AL103" s="1" t="s">
        <v>520</v>
      </c>
    </row>
    <row r="104" spans="1:38" ht="14.25" hidden="1" customHeight="1" x14ac:dyDescent="0.25">
      <c r="A104" s="1" t="s">
        <v>635</v>
      </c>
      <c r="B104" s="1" t="s">
        <v>516</v>
      </c>
      <c r="C104" s="1" t="s">
        <v>522</v>
      </c>
      <c r="D104" s="1">
        <v>6.87</v>
      </c>
      <c r="E104" s="1">
        <v>1.1796</v>
      </c>
      <c r="F104" s="1">
        <f t="shared" si="2"/>
        <v>5.8240081383519842</v>
      </c>
      <c r="G104" s="1">
        <v>10.26</v>
      </c>
      <c r="H104" s="1">
        <v>0.27</v>
      </c>
      <c r="I104" s="1"/>
      <c r="J104" s="1"/>
      <c r="K104" s="1"/>
      <c r="L104" s="1"/>
      <c r="M104" s="1"/>
      <c r="N104" s="1"/>
      <c r="O104" s="1"/>
      <c r="P104" s="1"/>
      <c r="Q104" s="1"/>
      <c r="R104" s="1"/>
      <c r="S104" s="1"/>
      <c r="T104" s="1"/>
      <c r="U104" s="1"/>
      <c r="V104" s="1"/>
      <c r="W104" s="1"/>
      <c r="X104" s="1"/>
      <c r="Y104" s="1"/>
      <c r="Z104" s="1"/>
      <c r="AA104" s="1"/>
      <c r="AB104" s="1"/>
      <c r="AC104" s="1" t="s">
        <v>5</v>
      </c>
      <c r="AD104" s="1" t="s">
        <v>590</v>
      </c>
      <c r="AE104" s="1" t="s">
        <v>591</v>
      </c>
      <c r="AF104" s="1" t="s">
        <v>635</v>
      </c>
      <c r="AG104" s="1"/>
      <c r="AH104" s="1"/>
      <c r="AI104" s="1"/>
      <c r="AJ104" s="1"/>
      <c r="AK104" s="1"/>
      <c r="AL104" s="1" t="s">
        <v>520</v>
      </c>
    </row>
    <row r="105" spans="1:38" ht="14.25" hidden="1" customHeight="1" x14ac:dyDescent="0.25">
      <c r="A105" s="1" t="s">
        <v>636</v>
      </c>
      <c r="B105" s="1" t="s">
        <v>516</v>
      </c>
      <c r="C105" s="1" t="s">
        <v>522</v>
      </c>
      <c r="D105" s="1">
        <v>8.07</v>
      </c>
      <c r="E105" s="1">
        <v>1.3704000000000001</v>
      </c>
      <c r="F105" s="1">
        <f t="shared" si="2"/>
        <v>5.8887915936952711</v>
      </c>
      <c r="G105" s="1">
        <v>8.8800000000000008</v>
      </c>
      <c r="H105" s="1">
        <v>0.27</v>
      </c>
      <c r="I105" s="1"/>
      <c r="J105" s="1"/>
      <c r="K105" s="1"/>
      <c r="L105" s="1"/>
      <c r="M105" s="1"/>
      <c r="N105" s="1"/>
      <c r="O105" s="1"/>
      <c r="P105" s="1"/>
      <c r="Q105" s="1"/>
      <c r="R105" s="1"/>
      <c r="S105" s="1"/>
      <c r="T105" s="1"/>
      <c r="U105" s="1"/>
      <c r="V105" s="1"/>
      <c r="W105" s="1"/>
      <c r="X105" s="1"/>
      <c r="Y105" s="1"/>
      <c r="Z105" s="1"/>
      <c r="AA105" s="1"/>
      <c r="AB105" s="1"/>
      <c r="AC105" s="1" t="s">
        <v>5</v>
      </c>
      <c r="AD105" s="1" t="s">
        <v>590</v>
      </c>
      <c r="AE105" s="1" t="s">
        <v>591</v>
      </c>
      <c r="AF105" s="1" t="s">
        <v>636</v>
      </c>
      <c r="AG105" s="1"/>
      <c r="AH105" s="1"/>
      <c r="AI105" s="1"/>
      <c r="AJ105" s="1"/>
      <c r="AK105" s="1"/>
      <c r="AL105" s="1" t="s">
        <v>520</v>
      </c>
    </row>
    <row r="106" spans="1:38" ht="14.25" hidden="1" customHeight="1" x14ac:dyDescent="0.25">
      <c r="A106" s="1" t="s">
        <v>637</v>
      </c>
      <c r="B106" s="1" t="s">
        <v>516</v>
      </c>
      <c r="C106" s="1" t="s">
        <v>522</v>
      </c>
      <c r="D106" s="1">
        <v>1.83</v>
      </c>
      <c r="E106" s="1">
        <v>0.41724</v>
      </c>
      <c r="F106" s="1">
        <f t="shared" si="2"/>
        <v>4.3859649122807021</v>
      </c>
      <c r="G106" s="1">
        <v>35.69</v>
      </c>
      <c r="H106" s="1">
        <v>0.26</v>
      </c>
      <c r="I106" s="1"/>
      <c r="J106" s="1"/>
      <c r="K106" s="1"/>
      <c r="L106" s="1"/>
      <c r="M106" s="1"/>
      <c r="N106" s="1"/>
      <c r="O106" s="1"/>
      <c r="P106" s="1"/>
      <c r="Q106" s="1"/>
      <c r="R106" s="1"/>
      <c r="S106" s="1"/>
      <c r="T106" s="1"/>
      <c r="U106" s="1"/>
      <c r="V106" s="1"/>
      <c r="W106" s="1"/>
      <c r="X106" s="1"/>
      <c r="Y106" s="1"/>
      <c r="Z106" s="1"/>
      <c r="AA106" s="1"/>
      <c r="AB106" s="1"/>
      <c r="AC106" s="1" t="s">
        <v>5</v>
      </c>
      <c r="AD106" s="1" t="s">
        <v>590</v>
      </c>
      <c r="AE106" s="1" t="s">
        <v>591</v>
      </c>
      <c r="AF106" s="1" t="s">
        <v>637</v>
      </c>
      <c r="AG106" s="1"/>
      <c r="AH106" s="1"/>
      <c r="AI106" s="1"/>
      <c r="AJ106" s="1"/>
      <c r="AK106" s="1"/>
      <c r="AL106" s="1" t="s">
        <v>520</v>
      </c>
    </row>
    <row r="107" spans="1:38" ht="14.25" hidden="1" customHeight="1" x14ac:dyDescent="0.25">
      <c r="A107" s="1" t="s">
        <v>638</v>
      </c>
      <c r="B107" s="1" t="s">
        <v>516</v>
      </c>
      <c r="C107" s="1" t="s">
        <v>522</v>
      </c>
      <c r="D107" s="1">
        <v>2.5499999999999998</v>
      </c>
      <c r="E107" s="1">
        <v>0.53039999999999998</v>
      </c>
      <c r="F107" s="1">
        <f t="shared" si="2"/>
        <v>4.8076923076923075</v>
      </c>
      <c r="G107" s="1">
        <v>25.92</v>
      </c>
      <c r="H107" s="1">
        <v>0.26</v>
      </c>
      <c r="I107" s="1"/>
      <c r="J107" s="1"/>
      <c r="K107" s="1"/>
      <c r="L107" s="1"/>
      <c r="M107" s="1"/>
      <c r="N107" s="1"/>
      <c r="O107" s="1"/>
      <c r="P107" s="1"/>
      <c r="Q107" s="1"/>
      <c r="R107" s="1"/>
      <c r="S107" s="1"/>
      <c r="T107" s="1"/>
      <c r="U107" s="1"/>
      <c r="V107" s="1"/>
      <c r="W107" s="1"/>
      <c r="X107" s="1"/>
      <c r="Y107" s="1"/>
      <c r="Z107" s="1"/>
      <c r="AA107" s="1"/>
      <c r="AB107" s="1"/>
      <c r="AC107" s="1" t="s">
        <v>5</v>
      </c>
      <c r="AD107" s="1" t="s">
        <v>590</v>
      </c>
      <c r="AE107" s="1" t="s">
        <v>591</v>
      </c>
      <c r="AF107" s="1" t="s">
        <v>638</v>
      </c>
      <c r="AG107" s="1"/>
      <c r="AH107" s="1"/>
      <c r="AI107" s="1"/>
      <c r="AJ107" s="1"/>
      <c r="AK107" s="1"/>
      <c r="AL107" s="1" t="s">
        <v>520</v>
      </c>
    </row>
    <row r="108" spans="1:38" ht="14.25" hidden="1" customHeight="1" x14ac:dyDescent="0.25">
      <c r="A108" s="1" t="s">
        <v>639</v>
      </c>
      <c r="B108" s="1" t="s">
        <v>123</v>
      </c>
      <c r="C108" s="1"/>
      <c r="D108" s="1">
        <v>0.5</v>
      </c>
      <c r="E108" s="1"/>
      <c r="F108" s="1"/>
      <c r="G108" s="1"/>
      <c r="H108" s="1"/>
      <c r="I108" s="1"/>
      <c r="J108" s="1"/>
      <c r="K108" s="1"/>
      <c r="L108" s="1" t="s">
        <v>640</v>
      </c>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ht="14.25" hidden="1" customHeight="1" x14ac:dyDescent="0.25">
      <c r="A109" s="1" t="s">
        <v>641</v>
      </c>
      <c r="B109" s="1" t="s">
        <v>516</v>
      </c>
      <c r="C109" s="1" t="s">
        <v>525</v>
      </c>
      <c r="D109" s="1">
        <v>0.38</v>
      </c>
      <c r="E109" s="1">
        <v>1.7904</v>
      </c>
      <c r="F109" s="1">
        <f t="shared" ref="F109:F117" si="3">D109/E109</f>
        <v>0.21224307417336907</v>
      </c>
      <c r="G109" s="1">
        <v>120</v>
      </c>
      <c r="H109" s="1">
        <v>0.24</v>
      </c>
      <c r="I109" s="1"/>
      <c r="J109" s="1"/>
      <c r="K109" s="1"/>
      <c r="L109" s="1"/>
      <c r="M109" s="1"/>
      <c r="N109" s="1"/>
      <c r="O109" s="1"/>
      <c r="P109" s="1"/>
      <c r="Q109" s="1"/>
      <c r="R109" s="1"/>
      <c r="S109" s="1"/>
      <c r="T109" s="1"/>
      <c r="U109" s="1"/>
      <c r="V109" s="1"/>
      <c r="W109" s="1"/>
      <c r="X109" s="1"/>
      <c r="Y109" s="1"/>
      <c r="Z109" s="1"/>
      <c r="AA109" s="1"/>
      <c r="AB109" s="1"/>
      <c r="AC109" s="1" t="s">
        <v>5</v>
      </c>
      <c r="AD109" s="1" t="s">
        <v>552</v>
      </c>
      <c r="AE109" s="1" t="s">
        <v>527</v>
      </c>
      <c r="AF109" s="1" t="s">
        <v>641</v>
      </c>
      <c r="AG109" s="1"/>
      <c r="AH109" s="1"/>
      <c r="AI109" s="1"/>
      <c r="AJ109" s="1"/>
      <c r="AK109" s="1"/>
      <c r="AL109" s="1" t="s">
        <v>520</v>
      </c>
    </row>
    <row r="110" spans="1:38" ht="14.25" hidden="1" customHeight="1" x14ac:dyDescent="0.25">
      <c r="A110" s="1" t="s">
        <v>642</v>
      </c>
      <c r="B110" s="1" t="s">
        <v>516</v>
      </c>
      <c r="C110" s="1" t="s">
        <v>539</v>
      </c>
      <c r="D110" s="1">
        <v>1</v>
      </c>
      <c r="E110" s="1">
        <v>1.1004</v>
      </c>
      <c r="F110" s="1">
        <f t="shared" si="3"/>
        <v>0.90876045074518352</v>
      </c>
      <c r="G110" s="1">
        <v>40.06</v>
      </c>
      <c r="H110" s="1">
        <v>0.39</v>
      </c>
      <c r="I110" s="1"/>
      <c r="J110" s="1"/>
      <c r="K110" s="1"/>
      <c r="L110" s="1"/>
      <c r="M110" s="1"/>
      <c r="N110" s="1"/>
      <c r="O110" s="1"/>
      <c r="P110" s="1"/>
      <c r="Q110" s="1"/>
      <c r="R110" s="1"/>
      <c r="S110" s="1"/>
      <c r="T110" s="1"/>
      <c r="U110" s="1"/>
      <c r="V110" s="1"/>
      <c r="W110" s="1"/>
      <c r="X110" s="1"/>
      <c r="Y110" s="1"/>
      <c r="Z110" s="1"/>
      <c r="AA110" s="1"/>
      <c r="AB110" s="1"/>
      <c r="AC110" s="1" t="s">
        <v>5</v>
      </c>
      <c r="AD110" s="1" t="s">
        <v>552</v>
      </c>
      <c r="AE110" s="1" t="s">
        <v>643</v>
      </c>
      <c r="AF110" s="1" t="s">
        <v>642</v>
      </c>
      <c r="AG110" s="1"/>
      <c r="AH110" s="1"/>
      <c r="AI110" s="1"/>
      <c r="AJ110" s="1"/>
      <c r="AK110" s="1"/>
      <c r="AL110" s="1" t="s">
        <v>520</v>
      </c>
    </row>
    <row r="111" spans="1:38" ht="14.25" hidden="1" customHeight="1" x14ac:dyDescent="0.25">
      <c r="A111" s="1" t="s">
        <v>644</v>
      </c>
      <c r="B111" s="1" t="s">
        <v>516</v>
      </c>
      <c r="C111" s="1" t="s">
        <v>525</v>
      </c>
      <c r="D111" s="1">
        <v>0.75</v>
      </c>
      <c r="E111" s="1">
        <v>3</v>
      </c>
      <c r="F111" s="1">
        <f t="shared" si="3"/>
        <v>0.25</v>
      </c>
      <c r="G111" s="1">
        <v>100</v>
      </c>
      <c r="H111" s="1">
        <v>0.3</v>
      </c>
      <c r="I111" s="1"/>
      <c r="J111" s="1"/>
      <c r="K111" s="1"/>
      <c r="L111" s="1"/>
      <c r="M111" s="1"/>
      <c r="N111" s="1"/>
      <c r="O111" s="1"/>
      <c r="P111" s="1"/>
      <c r="Q111" s="1"/>
      <c r="R111" s="1"/>
      <c r="S111" s="1"/>
      <c r="T111" s="1"/>
      <c r="U111" s="1"/>
      <c r="V111" s="1"/>
      <c r="W111" s="1"/>
      <c r="X111" s="1"/>
      <c r="Y111" s="1"/>
      <c r="Z111" s="1"/>
      <c r="AA111" s="1"/>
      <c r="AB111" s="1"/>
      <c r="AC111" s="1" t="s">
        <v>5</v>
      </c>
      <c r="AD111" s="1" t="s">
        <v>552</v>
      </c>
      <c r="AE111" s="1" t="s">
        <v>527</v>
      </c>
      <c r="AF111" s="1" t="s">
        <v>644</v>
      </c>
      <c r="AG111" s="1"/>
      <c r="AH111" s="1"/>
      <c r="AI111" s="1"/>
      <c r="AJ111" s="1"/>
      <c r="AK111" s="1"/>
      <c r="AL111" s="1" t="s">
        <v>520</v>
      </c>
    </row>
    <row r="112" spans="1:38" ht="14.25" hidden="1" customHeight="1" x14ac:dyDescent="0.25">
      <c r="A112" s="1" t="s">
        <v>645</v>
      </c>
      <c r="B112" s="1" t="s">
        <v>516</v>
      </c>
      <c r="C112" s="1" t="s">
        <v>525</v>
      </c>
      <c r="D112" s="1">
        <v>0.75</v>
      </c>
      <c r="E112" s="1">
        <v>8.0003999999999902</v>
      </c>
      <c r="F112" s="1">
        <f t="shared" si="3"/>
        <v>9.3745312734363401E-2</v>
      </c>
      <c r="G112" s="1">
        <v>144</v>
      </c>
      <c r="H112" s="1">
        <v>0.3</v>
      </c>
      <c r="I112" s="1"/>
      <c r="J112" s="1"/>
      <c r="K112" s="1"/>
      <c r="L112" s="1"/>
      <c r="M112" s="1"/>
      <c r="N112" s="1"/>
      <c r="O112" s="1"/>
      <c r="P112" s="1"/>
      <c r="Q112" s="1"/>
      <c r="R112" s="1"/>
      <c r="S112" s="1"/>
      <c r="T112" s="1"/>
      <c r="U112" s="1"/>
      <c r="V112" s="1"/>
      <c r="W112" s="1"/>
      <c r="X112" s="1"/>
      <c r="Y112" s="1"/>
      <c r="Z112" s="1"/>
      <c r="AA112" s="1"/>
      <c r="AB112" s="1"/>
      <c r="AC112" s="1" t="s">
        <v>5</v>
      </c>
      <c r="AD112" s="1" t="s">
        <v>552</v>
      </c>
      <c r="AE112" s="1" t="s">
        <v>527</v>
      </c>
      <c r="AF112" s="1" t="s">
        <v>645</v>
      </c>
      <c r="AG112" s="1"/>
      <c r="AH112" s="1"/>
      <c r="AI112" s="1"/>
      <c r="AJ112" s="1"/>
      <c r="AK112" s="1"/>
      <c r="AL112" s="1" t="s">
        <v>520</v>
      </c>
    </row>
    <row r="113" spans="1:38" ht="14.25" hidden="1" customHeight="1" x14ac:dyDescent="0.25">
      <c r="A113" s="1" t="s">
        <v>646</v>
      </c>
      <c r="B113" s="1" t="s">
        <v>516</v>
      </c>
      <c r="C113" s="1" t="s">
        <v>525</v>
      </c>
      <c r="D113" s="1">
        <v>0.25</v>
      </c>
      <c r="E113" s="1">
        <v>1.6703999999999899</v>
      </c>
      <c r="F113" s="1">
        <f t="shared" si="3"/>
        <v>0.14966475095785531</v>
      </c>
      <c r="G113" s="1">
        <v>70</v>
      </c>
      <c r="H113" s="1">
        <v>0.36</v>
      </c>
      <c r="I113" s="1"/>
      <c r="J113" s="1"/>
      <c r="K113" s="1"/>
      <c r="L113" s="1"/>
      <c r="M113" s="1"/>
      <c r="N113" s="1"/>
      <c r="O113" s="1"/>
      <c r="P113" s="1"/>
      <c r="Q113" s="1"/>
      <c r="R113" s="1"/>
      <c r="S113" s="1"/>
      <c r="T113" s="1"/>
      <c r="U113" s="1"/>
      <c r="V113" s="1"/>
      <c r="W113" s="1"/>
      <c r="X113" s="1"/>
      <c r="Y113" s="1"/>
      <c r="Z113" s="1"/>
      <c r="AA113" s="1"/>
      <c r="AB113" s="1"/>
      <c r="AC113" s="1" t="s">
        <v>5</v>
      </c>
      <c r="AD113" s="1" t="s">
        <v>552</v>
      </c>
      <c r="AE113" s="1" t="s">
        <v>527</v>
      </c>
      <c r="AF113" s="1" t="s">
        <v>646</v>
      </c>
      <c r="AG113" s="1"/>
      <c r="AH113" s="1"/>
      <c r="AI113" s="1"/>
      <c r="AJ113" s="1"/>
      <c r="AK113" s="1"/>
      <c r="AL113" s="1" t="s">
        <v>520</v>
      </c>
    </row>
    <row r="114" spans="1:38" ht="14.25" hidden="1" customHeight="1" x14ac:dyDescent="0.25">
      <c r="A114" s="1" t="s">
        <v>647</v>
      </c>
      <c r="B114" s="1" t="s">
        <v>516</v>
      </c>
      <c r="C114" s="1" t="s">
        <v>525</v>
      </c>
      <c r="D114" s="1">
        <v>0.12598425196850299</v>
      </c>
      <c r="E114" s="1">
        <v>0.277338871940639</v>
      </c>
      <c r="F114" s="1">
        <f t="shared" si="3"/>
        <v>0.45426106728907584</v>
      </c>
      <c r="G114" s="1">
        <v>69.919315845281901</v>
      </c>
      <c r="H114" s="1">
        <v>0.30094582975064399</v>
      </c>
      <c r="I114" s="1">
        <v>0.9</v>
      </c>
      <c r="J114" s="1">
        <v>0.7</v>
      </c>
      <c r="K114" s="1">
        <v>0.7</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1:38" ht="14.25" hidden="1" customHeight="1" x14ac:dyDescent="0.25">
      <c r="A115" s="1" t="s">
        <v>648</v>
      </c>
      <c r="B115" s="1" t="s">
        <v>516</v>
      </c>
      <c r="C115" s="1" t="s">
        <v>525</v>
      </c>
      <c r="D115" s="1">
        <v>0.25</v>
      </c>
      <c r="E115" s="1">
        <v>0.56040000000000001</v>
      </c>
      <c r="F115" s="1">
        <f t="shared" si="3"/>
        <v>0.44610992148465384</v>
      </c>
      <c r="G115" s="1">
        <v>69.89</v>
      </c>
      <c r="H115" s="1">
        <v>0.3</v>
      </c>
      <c r="I115" s="1"/>
      <c r="J115" s="1"/>
      <c r="K115" s="1"/>
      <c r="L115" s="1"/>
      <c r="M115" s="1"/>
      <c r="N115" s="1"/>
      <c r="O115" s="1"/>
      <c r="P115" s="1"/>
      <c r="Q115" s="1"/>
      <c r="R115" s="1"/>
      <c r="S115" s="1"/>
      <c r="T115" s="1"/>
      <c r="U115" s="1"/>
      <c r="V115" s="1"/>
      <c r="W115" s="1"/>
      <c r="X115" s="1"/>
      <c r="Y115" s="1"/>
      <c r="Z115" s="1"/>
      <c r="AA115" s="1"/>
      <c r="AB115" s="1"/>
      <c r="AC115" s="1" t="s">
        <v>5</v>
      </c>
      <c r="AD115" s="1" t="s">
        <v>569</v>
      </c>
      <c r="AE115" s="1" t="s">
        <v>527</v>
      </c>
      <c r="AF115" s="1" t="s">
        <v>648</v>
      </c>
      <c r="AG115" s="1"/>
      <c r="AH115" s="1"/>
      <c r="AI115" s="1"/>
      <c r="AJ115" s="1"/>
      <c r="AK115" s="1"/>
      <c r="AL115" s="1" t="s">
        <v>520</v>
      </c>
    </row>
    <row r="116" spans="1:38" ht="14.25" hidden="1" customHeight="1" x14ac:dyDescent="0.25">
      <c r="A116" s="1" t="s">
        <v>649</v>
      </c>
      <c r="B116" s="1" t="s">
        <v>516</v>
      </c>
      <c r="C116" s="1" t="s">
        <v>517</v>
      </c>
      <c r="D116" s="1">
        <v>9.3661417322834595</v>
      </c>
      <c r="E116" s="1">
        <v>0.339740118127283</v>
      </c>
      <c r="F116" s="1">
        <f t="shared" si="3"/>
        <v>27.568547935732607</v>
      </c>
      <c r="G116" s="1">
        <v>16.543409552678298</v>
      </c>
      <c r="H116" s="1">
        <v>0.19986624629788899</v>
      </c>
      <c r="I116" s="1">
        <v>0.9</v>
      </c>
      <c r="J116" s="1">
        <v>0.7</v>
      </c>
      <c r="K116" s="1">
        <v>0.7</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1:38" ht="14.25" hidden="1" customHeight="1" x14ac:dyDescent="0.25">
      <c r="A117" s="1" t="s">
        <v>650</v>
      </c>
      <c r="B117" s="1" t="s">
        <v>516</v>
      </c>
      <c r="C117" s="1" t="s">
        <v>539</v>
      </c>
      <c r="D117" s="1">
        <v>1</v>
      </c>
      <c r="E117" s="1">
        <v>1.1903999999999999</v>
      </c>
      <c r="F117" s="1">
        <f t="shared" si="3"/>
        <v>0.84005376344086025</v>
      </c>
      <c r="G117" s="1">
        <v>43.93</v>
      </c>
      <c r="H117" s="1">
        <v>0.39</v>
      </c>
      <c r="I117" s="1"/>
      <c r="J117" s="1"/>
      <c r="K117" s="1"/>
      <c r="L117" s="1"/>
      <c r="M117" s="1"/>
      <c r="N117" s="1"/>
      <c r="O117" s="1"/>
      <c r="P117" s="1"/>
      <c r="Q117" s="1"/>
      <c r="R117" s="1"/>
      <c r="S117" s="1"/>
      <c r="T117" s="1"/>
      <c r="U117" s="1"/>
      <c r="V117" s="1"/>
      <c r="W117" s="1"/>
      <c r="X117" s="1"/>
      <c r="Y117" s="1"/>
      <c r="Z117" s="1"/>
      <c r="AA117" s="1"/>
      <c r="AB117" s="1"/>
      <c r="AC117" s="1" t="s">
        <v>5</v>
      </c>
      <c r="AD117" s="1" t="s">
        <v>552</v>
      </c>
      <c r="AE117" s="1" t="s">
        <v>643</v>
      </c>
      <c r="AF117" s="1" t="s">
        <v>650</v>
      </c>
      <c r="AG117" s="1"/>
      <c r="AH117" s="1"/>
      <c r="AI117" s="1"/>
      <c r="AJ117" s="1"/>
      <c r="AK117" s="1"/>
      <c r="AL117" s="1" t="s">
        <v>520</v>
      </c>
    </row>
    <row r="118" spans="1:38" ht="14.25" hidden="1" customHeight="1" x14ac:dyDescent="0.25">
      <c r="A118" s="1" t="s">
        <v>651</v>
      </c>
      <c r="B118" s="1" t="s">
        <v>652</v>
      </c>
      <c r="C118" s="1"/>
      <c r="D118" s="1">
        <v>0.23622047244094399</v>
      </c>
      <c r="E118" s="1">
        <v>6.24012461866438</v>
      </c>
      <c r="F118" s="1">
        <v>0.16025320984920199</v>
      </c>
      <c r="G118" s="1"/>
      <c r="H118" s="1"/>
      <c r="I118" s="1"/>
      <c r="J118" s="1"/>
      <c r="K118" s="1"/>
      <c r="L118" s="1"/>
      <c r="M118" s="1"/>
      <c r="N118" s="1"/>
      <c r="O118" s="1"/>
      <c r="P118" s="1" t="s">
        <v>653</v>
      </c>
      <c r="Q118" s="1">
        <v>0.48</v>
      </c>
      <c r="R118" s="1">
        <v>0.05</v>
      </c>
      <c r="S118" s="1">
        <v>0.05</v>
      </c>
      <c r="T118" s="1">
        <v>0.56999999999999995</v>
      </c>
      <c r="U118" s="1">
        <v>0.06</v>
      </c>
      <c r="V118" s="1">
        <v>0.06</v>
      </c>
      <c r="W118" s="1">
        <v>0</v>
      </c>
      <c r="X118" s="1">
        <v>0.84</v>
      </c>
      <c r="Y118" s="1">
        <v>0.84</v>
      </c>
      <c r="Z118" s="1">
        <v>1</v>
      </c>
      <c r="AA118" s="1" t="b">
        <v>0</v>
      </c>
      <c r="AB118" s="1"/>
      <c r="AC118" s="1"/>
      <c r="AD118" s="1"/>
      <c r="AE118" s="1"/>
      <c r="AF118" s="1"/>
      <c r="AG118" s="1"/>
      <c r="AH118" s="1"/>
      <c r="AI118" s="1"/>
      <c r="AJ118" s="1"/>
      <c r="AK118" s="1"/>
      <c r="AL118" s="1"/>
    </row>
    <row r="119" spans="1:38" ht="14.25" hidden="1" customHeight="1" x14ac:dyDescent="0.25">
      <c r="A119" s="1" t="s">
        <v>654</v>
      </c>
      <c r="B119" s="1" t="s">
        <v>516</v>
      </c>
      <c r="C119" s="1" t="s">
        <v>549</v>
      </c>
      <c r="D119" s="1">
        <v>3.63</v>
      </c>
      <c r="E119" s="1">
        <v>1.5</v>
      </c>
      <c r="F119" s="1">
        <f t="shared" ref="F119:F120" si="4">D119/E119</f>
        <v>2.42</v>
      </c>
      <c r="G119" s="1">
        <v>48</v>
      </c>
      <c r="H119" s="1">
        <v>0.19</v>
      </c>
      <c r="I119" s="1"/>
      <c r="J119" s="1"/>
      <c r="K119" s="1"/>
      <c r="L119" s="1"/>
      <c r="M119" s="1"/>
      <c r="N119" s="1"/>
      <c r="O119" s="1"/>
      <c r="P119" s="1"/>
      <c r="Q119" s="1"/>
      <c r="R119" s="1"/>
      <c r="S119" s="1"/>
      <c r="T119" s="1"/>
      <c r="U119" s="1"/>
      <c r="V119" s="1"/>
      <c r="W119" s="1"/>
      <c r="X119" s="1"/>
      <c r="Y119" s="1"/>
      <c r="Z119" s="1"/>
      <c r="AA119" s="1"/>
      <c r="AB119" s="1"/>
      <c r="AC119" s="1" t="s">
        <v>5</v>
      </c>
      <c r="AD119" s="1" t="s">
        <v>552</v>
      </c>
      <c r="AE119" s="1" t="s">
        <v>519</v>
      </c>
      <c r="AF119" s="1" t="s">
        <v>654</v>
      </c>
      <c r="AG119" s="1"/>
      <c r="AH119" s="1"/>
      <c r="AI119" s="1"/>
      <c r="AJ119" s="1"/>
      <c r="AK119" s="1"/>
      <c r="AL119" s="1" t="s">
        <v>520</v>
      </c>
    </row>
    <row r="120" spans="1:38" ht="14.25" hidden="1" customHeight="1" x14ac:dyDescent="0.25">
      <c r="A120" s="1" t="s">
        <v>655</v>
      </c>
      <c r="B120" s="1" t="s">
        <v>516</v>
      </c>
      <c r="C120" s="1" t="s">
        <v>517</v>
      </c>
      <c r="D120" s="1">
        <v>3.63</v>
      </c>
      <c r="E120" s="1">
        <v>8.2200000000000006</v>
      </c>
      <c r="F120" s="1">
        <f t="shared" si="4"/>
        <v>0.44160583941605835</v>
      </c>
      <c r="G120" s="1">
        <v>139.78</v>
      </c>
      <c r="H120" s="1">
        <v>0.19</v>
      </c>
      <c r="I120" s="1"/>
      <c r="J120" s="1"/>
      <c r="K120" s="1"/>
      <c r="L120" s="1"/>
      <c r="M120" s="1"/>
      <c r="N120" s="1"/>
      <c r="O120" s="1"/>
      <c r="P120" s="1"/>
      <c r="Q120" s="1"/>
      <c r="R120" s="1"/>
      <c r="S120" s="1"/>
      <c r="T120" s="1"/>
      <c r="U120" s="1"/>
      <c r="V120" s="1"/>
      <c r="W120" s="1"/>
      <c r="X120" s="1"/>
      <c r="Y120" s="1"/>
      <c r="Z120" s="1"/>
      <c r="AA120" s="1"/>
      <c r="AB120" s="1"/>
      <c r="AC120" s="1" t="s">
        <v>5</v>
      </c>
      <c r="AD120" s="1" t="s">
        <v>552</v>
      </c>
      <c r="AE120" s="1" t="s">
        <v>519</v>
      </c>
      <c r="AF120" s="1" t="s">
        <v>655</v>
      </c>
      <c r="AG120" s="1"/>
      <c r="AH120" s="1"/>
      <c r="AI120" s="1"/>
      <c r="AJ120" s="1"/>
      <c r="AK120" s="1"/>
      <c r="AL120" s="1" t="s">
        <v>520</v>
      </c>
    </row>
    <row r="121" spans="1:38" ht="14.25" hidden="1" customHeight="1" x14ac:dyDescent="0.25">
      <c r="A121" s="1" t="s">
        <v>656</v>
      </c>
      <c r="B121" s="1" t="s">
        <v>652</v>
      </c>
      <c r="C121" s="1"/>
      <c r="D121" s="1">
        <v>0.23622047244094399</v>
      </c>
      <c r="E121" s="1">
        <v>6.24012461866438</v>
      </c>
      <c r="F121" s="1">
        <v>0.16025320984920199</v>
      </c>
      <c r="G121" s="1"/>
      <c r="H121" s="1"/>
      <c r="I121" s="1"/>
      <c r="J121" s="1"/>
      <c r="K121" s="1"/>
      <c r="L121" s="1"/>
      <c r="M121" s="1"/>
      <c r="N121" s="1"/>
      <c r="O121" s="1"/>
      <c r="P121" s="1" t="s">
        <v>653</v>
      </c>
      <c r="Q121" s="1">
        <v>0.48199999999999998</v>
      </c>
      <c r="R121" s="1">
        <v>5.3999999999999999E-2</v>
      </c>
      <c r="S121" s="1">
        <v>5.3999999999999999E-2</v>
      </c>
      <c r="T121" s="1">
        <v>0.53400000000000003</v>
      </c>
      <c r="U121" s="1">
        <v>5.7000000000000002E-2</v>
      </c>
      <c r="V121" s="1">
        <v>5.7000000000000002E-2</v>
      </c>
      <c r="W121" s="1">
        <v>0</v>
      </c>
      <c r="X121" s="1">
        <v>0.84</v>
      </c>
      <c r="Y121" s="1">
        <v>0.84</v>
      </c>
      <c r="Z121" s="1">
        <v>1</v>
      </c>
      <c r="AA121" s="1" t="b">
        <v>0</v>
      </c>
      <c r="AB121" s="1"/>
      <c r="AC121" s="1"/>
      <c r="AD121" s="1"/>
      <c r="AE121" s="1"/>
      <c r="AF121" s="1"/>
      <c r="AG121" s="1"/>
      <c r="AH121" s="1"/>
      <c r="AI121" s="1"/>
      <c r="AJ121" s="1"/>
      <c r="AK121" s="1"/>
      <c r="AL121" s="1"/>
    </row>
    <row r="122" spans="1:38" ht="14.25" hidden="1" customHeight="1" x14ac:dyDescent="0.25">
      <c r="A122" s="1" t="s">
        <v>657</v>
      </c>
      <c r="B122" s="1" t="s">
        <v>516</v>
      </c>
      <c r="C122" s="1" t="s">
        <v>539</v>
      </c>
      <c r="D122" s="1">
        <v>0.06</v>
      </c>
      <c r="E122" s="1">
        <v>2.0004</v>
      </c>
      <c r="F122" s="1">
        <f t="shared" ref="F122:F128" si="5">D122/E122</f>
        <v>2.9994001199760048E-2</v>
      </c>
      <c r="G122" s="1">
        <v>70</v>
      </c>
      <c r="H122" s="1">
        <v>0.3</v>
      </c>
      <c r="I122" s="1"/>
      <c r="J122" s="1"/>
      <c r="K122" s="1"/>
      <c r="L122" s="1"/>
      <c r="M122" s="1"/>
      <c r="N122" s="1"/>
      <c r="O122" s="1"/>
      <c r="P122" s="1"/>
      <c r="Q122" s="1"/>
      <c r="R122" s="1"/>
      <c r="S122" s="1"/>
      <c r="T122" s="1"/>
      <c r="U122" s="1"/>
      <c r="V122" s="1"/>
      <c r="W122" s="1"/>
      <c r="X122" s="1"/>
      <c r="Y122" s="1"/>
      <c r="Z122" s="1"/>
      <c r="AA122" s="1"/>
      <c r="AB122" s="1"/>
      <c r="AC122" s="1" t="s">
        <v>5</v>
      </c>
      <c r="AD122" s="1" t="s">
        <v>569</v>
      </c>
      <c r="AE122" s="1" t="s">
        <v>658</v>
      </c>
      <c r="AF122" s="1" t="s">
        <v>657</v>
      </c>
      <c r="AG122" s="1"/>
      <c r="AH122" s="1"/>
      <c r="AI122" s="1"/>
      <c r="AJ122" s="1"/>
      <c r="AK122" s="1"/>
      <c r="AL122" s="1" t="s">
        <v>520</v>
      </c>
    </row>
    <row r="123" spans="1:38" ht="14.25" hidden="1" customHeight="1" x14ac:dyDescent="0.25">
      <c r="A123" s="1" t="s">
        <v>659</v>
      </c>
      <c r="B123" s="1" t="s">
        <v>516</v>
      </c>
      <c r="C123" s="1" t="s">
        <v>549</v>
      </c>
      <c r="D123" s="1">
        <v>0.37401574803149601</v>
      </c>
      <c r="E123" s="1">
        <v>1.10935548776255</v>
      </c>
      <c r="F123" s="1">
        <f t="shared" si="5"/>
        <v>0.33714688587861524</v>
      </c>
      <c r="G123" s="1">
        <v>69.919315845281901</v>
      </c>
      <c r="H123" s="1">
        <v>0.348715009076144</v>
      </c>
      <c r="I123" s="1">
        <v>0.9</v>
      </c>
      <c r="J123" s="1">
        <v>0.7</v>
      </c>
      <c r="K123" s="1">
        <v>0.7</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1:38" ht="14.25" hidden="1" customHeight="1" x14ac:dyDescent="0.25">
      <c r="A124" s="1" t="s">
        <v>660</v>
      </c>
      <c r="B124" s="1" t="s">
        <v>516</v>
      </c>
      <c r="C124" s="1" t="s">
        <v>525</v>
      </c>
      <c r="D124" s="1">
        <v>0.38</v>
      </c>
      <c r="E124" s="1">
        <v>1.1399999999999999</v>
      </c>
      <c r="F124" s="1">
        <f t="shared" si="5"/>
        <v>0.33333333333333337</v>
      </c>
      <c r="G124" s="1">
        <v>70</v>
      </c>
      <c r="H124" s="1">
        <v>0.35</v>
      </c>
      <c r="I124" s="1"/>
      <c r="J124" s="1"/>
      <c r="K124" s="1"/>
      <c r="L124" s="1"/>
      <c r="M124" s="1"/>
      <c r="N124" s="1"/>
      <c r="O124" s="1"/>
      <c r="P124" s="1"/>
      <c r="Q124" s="1"/>
      <c r="R124" s="1"/>
      <c r="S124" s="1"/>
      <c r="T124" s="1"/>
      <c r="U124" s="1"/>
      <c r="V124" s="1"/>
      <c r="W124" s="1"/>
      <c r="X124" s="1"/>
      <c r="Y124" s="1"/>
      <c r="Z124" s="1"/>
      <c r="AA124" s="1"/>
      <c r="AB124" s="1"/>
      <c r="AC124" s="1" t="s">
        <v>5</v>
      </c>
      <c r="AD124" s="1" t="s">
        <v>552</v>
      </c>
      <c r="AE124" s="1" t="s">
        <v>527</v>
      </c>
      <c r="AF124" s="1" t="s">
        <v>660</v>
      </c>
      <c r="AG124" s="1"/>
      <c r="AH124" s="1"/>
      <c r="AI124" s="1"/>
      <c r="AJ124" s="1"/>
      <c r="AK124" s="1"/>
      <c r="AL124" s="1" t="s">
        <v>520</v>
      </c>
    </row>
    <row r="125" spans="1:38" ht="14.25" hidden="1" customHeight="1" x14ac:dyDescent="0.25">
      <c r="A125" s="1" t="s">
        <v>661</v>
      </c>
      <c r="B125" s="1" t="s">
        <v>516</v>
      </c>
      <c r="C125" s="1" t="s">
        <v>549</v>
      </c>
      <c r="D125" s="1">
        <v>0.37401574803149601</v>
      </c>
      <c r="E125" s="1">
        <v>1.10935548776255</v>
      </c>
      <c r="F125" s="1">
        <f t="shared" si="5"/>
        <v>0.33714688587861524</v>
      </c>
      <c r="G125" s="1">
        <v>69.919315845281901</v>
      </c>
      <c r="H125" s="1">
        <v>0.348715009076144</v>
      </c>
      <c r="I125" s="1">
        <v>0.75</v>
      </c>
      <c r="J125" s="1">
        <v>0.45</v>
      </c>
      <c r="K125" s="1">
        <v>0.7</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1:38" ht="14.25" hidden="1" customHeight="1" x14ac:dyDescent="0.25">
      <c r="A126" s="1" t="s">
        <v>662</v>
      </c>
      <c r="B126" s="1" t="s">
        <v>516</v>
      </c>
      <c r="C126" s="1" t="s">
        <v>549</v>
      </c>
      <c r="D126" s="1">
        <v>96.000194604886602</v>
      </c>
      <c r="E126" s="1">
        <v>9.9980666423907891</v>
      </c>
      <c r="F126" s="1">
        <f t="shared" si="5"/>
        <v>9.6018758464617058</v>
      </c>
      <c r="G126" s="1">
        <v>12.4999918429518</v>
      </c>
      <c r="H126" s="1">
        <v>0.19986624781027501</v>
      </c>
      <c r="I126" s="1">
        <v>0.9</v>
      </c>
      <c r="J126" s="1">
        <v>0.7</v>
      </c>
      <c r="K126" s="1">
        <v>0.7</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1:38" ht="14.25" hidden="1" customHeight="1" x14ac:dyDescent="0.25">
      <c r="A127" s="1" t="s">
        <v>663</v>
      </c>
      <c r="B127" s="1" t="s">
        <v>516</v>
      </c>
      <c r="C127" s="1" t="s">
        <v>539</v>
      </c>
      <c r="D127" s="1">
        <v>1</v>
      </c>
      <c r="E127" s="1">
        <v>0.78</v>
      </c>
      <c r="F127" s="1">
        <f t="shared" si="5"/>
        <v>1.2820512820512819</v>
      </c>
      <c r="G127" s="1">
        <v>26.21</v>
      </c>
      <c r="H127" s="1">
        <v>0.39</v>
      </c>
      <c r="I127" s="1"/>
      <c r="J127" s="1"/>
      <c r="K127" s="1"/>
      <c r="L127" s="1"/>
      <c r="M127" s="1"/>
      <c r="N127" s="1"/>
      <c r="O127" s="1"/>
      <c r="P127" s="1"/>
      <c r="Q127" s="1"/>
      <c r="R127" s="1"/>
      <c r="S127" s="1"/>
      <c r="T127" s="1"/>
      <c r="U127" s="1"/>
      <c r="V127" s="1"/>
      <c r="W127" s="1"/>
      <c r="X127" s="1"/>
      <c r="Y127" s="1"/>
      <c r="Z127" s="1"/>
      <c r="AA127" s="1"/>
      <c r="AB127" s="1"/>
      <c r="AC127" s="1" t="s">
        <v>5</v>
      </c>
      <c r="AD127" s="1" t="s">
        <v>552</v>
      </c>
      <c r="AE127" s="1" t="s">
        <v>643</v>
      </c>
      <c r="AF127" s="1" t="s">
        <v>663</v>
      </c>
      <c r="AG127" s="1"/>
      <c r="AH127" s="1"/>
      <c r="AI127" s="1"/>
      <c r="AJ127" s="1"/>
      <c r="AK127" s="1"/>
      <c r="AL127" s="1" t="s">
        <v>520</v>
      </c>
    </row>
    <row r="128" spans="1:38" ht="14.25" hidden="1" customHeight="1" x14ac:dyDescent="0.25">
      <c r="A128" s="1" t="s">
        <v>664</v>
      </c>
      <c r="B128" s="1" t="s">
        <v>516</v>
      </c>
      <c r="C128" s="1" t="s">
        <v>549</v>
      </c>
      <c r="D128" s="1">
        <v>0.75</v>
      </c>
      <c r="E128" s="1">
        <v>0.31559999999999999</v>
      </c>
      <c r="F128" s="1">
        <f t="shared" si="5"/>
        <v>2.376425855513308</v>
      </c>
      <c r="G128" s="1">
        <v>18</v>
      </c>
      <c r="H128" s="1">
        <v>0.33</v>
      </c>
      <c r="I128" s="1"/>
      <c r="J128" s="1"/>
      <c r="K128" s="1"/>
      <c r="L128" s="1"/>
      <c r="M128" s="1"/>
      <c r="N128" s="1"/>
      <c r="O128" s="1"/>
      <c r="P128" s="1"/>
      <c r="Q128" s="1"/>
      <c r="R128" s="1"/>
      <c r="S128" s="1"/>
      <c r="T128" s="1"/>
      <c r="U128" s="1"/>
      <c r="V128" s="1"/>
      <c r="W128" s="1"/>
      <c r="X128" s="1"/>
      <c r="Y128" s="1"/>
      <c r="Z128" s="1"/>
      <c r="AA128" s="1"/>
      <c r="AB128" s="1"/>
      <c r="AC128" s="1" t="s">
        <v>5</v>
      </c>
      <c r="AD128" s="1" t="s">
        <v>569</v>
      </c>
      <c r="AE128" s="1" t="s">
        <v>553</v>
      </c>
      <c r="AF128" s="1" t="s">
        <v>664</v>
      </c>
      <c r="AG128" s="1"/>
      <c r="AH128" s="1"/>
      <c r="AI128" s="1"/>
      <c r="AJ128" s="1"/>
      <c r="AK128" s="1"/>
      <c r="AL128" s="1" t="s">
        <v>520</v>
      </c>
    </row>
    <row r="129" spans="1:38" ht="14.25" hidden="1" customHeight="1" x14ac:dyDescent="0.25">
      <c r="A129" s="27" t="s">
        <v>665</v>
      </c>
      <c r="B129" s="27" t="s">
        <v>516</v>
      </c>
      <c r="C129" s="27" t="s">
        <v>522</v>
      </c>
      <c r="D129" s="28">
        <v>0.75</v>
      </c>
      <c r="E129" s="28">
        <v>0.34691</v>
      </c>
      <c r="F129" s="27"/>
      <c r="G129" s="28">
        <v>18</v>
      </c>
      <c r="H129" s="28">
        <v>0.33</v>
      </c>
      <c r="I129" s="28">
        <v>0.9</v>
      </c>
      <c r="J129" s="28">
        <v>0.7</v>
      </c>
      <c r="K129" s="28">
        <v>0.8</v>
      </c>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row>
    <row r="130" spans="1:38" ht="14.25" hidden="1" customHeight="1" x14ac:dyDescent="0.25">
      <c r="A130" s="27" t="s">
        <v>666</v>
      </c>
      <c r="B130" s="27" t="s">
        <v>516</v>
      </c>
      <c r="C130" s="27" t="s">
        <v>522</v>
      </c>
      <c r="D130" s="28">
        <v>3.96766</v>
      </c>
      <c r="E130" s="28">
        <v>0.15962999999999999</v>
      </c>
      <c r="F130" s="27"/>
      <c r="G130" s="28">
        <v>1</v>
      </c>
      <c r="H130" s="28">
        <v>0.27</v>
      </c>
      <c r="I130" s="28">
        <v>0.9</v>
      </c>
      <c r="J130" s="28">
        <v>0.7</v>
      </c>
      <c r="K130" s="28">
        <v>0.8</v>
      </c>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row>
    <row r="131" spans="1:38" ht="14.25" hidden="1" customHeight="1" x14ac:dyDescent="0.25">
      <c r="A131" s="1" t="s">
        <v>667</v>
      </c>
      <c r="B131" s="1" t="s">
        <v>516</v>
      </c>
      <c r="C131" s="1" t="s">
        <v>549</v>
      </c>
      <c r="D131" s="1">
        <v>1.5</v>
      </c>
      <c r="E131" s="1">
        <v>0.1704</v>
      </c>
      <c r="F131" s="1">
        <f t="shared" ref="F131:F159" si="6">D131/E131</f>
        <v>8.8028169014084501</v>
      </c>
      <c r="G131" s="1">
        <v>1.5</v>
      </c>
      <c r="H131" s="1">
        <v>0.38</v>
      </c>
      <c r="I131" s="1"/>
      <c r="J131" s="1"/>
      <c r="K131" s="1"/>
      <c r="L131" s="1"/>
      <c r="M131" s="1"/>
      <c r="N131" s="1"/>
      <c r="O131" s="1"/>
      <c r="P131" s="1"/>
      <c r="Q131" s="1"/>
      <c r="R131" s="1"/>
      <c r="S131" s="1"/>
      <c r="T131" s="1"/>
      <c r="U131" s="1"/>
      <c r="V131" s="1"/>
      <c r="W131" s="1"/>
      <c r="X131" s="1"/>
      <c r="Y131" s="1"/>
      <c r="Z131" s="1"/>
      <c r="AA131" s="1"/>
      <c r="AB131" s="1"/>
      <c r="AC131" s="1" t="s">
        <v>5</v>
      </c>
      <c r="AD131" s="1" t="s">
        <v>552</v>
      </c>
      <c r="AE131" s="1" t="s">
        <v>668</v>
      </c>
      <c r="AF131" s="1" t="s">
        <v>667</v>
      </c>
      <c r="AG131" s="1"/>
      <c r="AH131" s="1"/>
      <c r="AI131" s="1"/>
      <c r="AJ131" s="1"/>
      <c r="AK131" s="1"/>
      <c r="AL131" s="1" t="s">
        <v>520</v>
      </c>
    </row>
    <row r="132" spans="1:38" ht="14.25" hidden="1" customHeight="1" x14ac:dyDescent="0.25">
      <c r="A132" s="1" t="s">
        <v>669</v>
      </c>
      <c r="B132" s="1" t="s">
        <v>516</v>
      </c>
      <c r="C132" s="1" t="s">
        <v>549</v>
      </c>
      <c r="D132" s="1">
        <v>1</v>
      </c>
      <c r="E132" s="1">
        <v>0.1704</v>
      </c>
      <c r="F132" s="1">
        <f t="shared" si="6"/>
        <v>5.868544600938967</v>
      </c>
      <c r="G132" s="1">
        <v>1.5</v>
      </c>
      <c r="H132" s="1">
        <v>0.38</v>
      </c>
      <c r="I132" s="1"/>
      <c r="J132" s="1"/>
      <c r="K132" s="1"/>
      <c r="L132" s="1"/>
      <c r="M132" s="1"/>
      <c r="N132" s="1"/>
      <c r="O132" s="1"/>
      <c r="P132" s="1"/>
      <c r="Q132" s="1"/>
      <c r="R132" s="1"/>
      <c r="S132" s="1"/>
      <c r="T132" s="1"/>
      <c r="U132" s="1"/>
      <c r="V132" s="1"/>
      <c r="W132" s="1"/>
      <c r="X132" s="1"/>
      <c r="Y132" s="1"/>
      <c r="Z132" s="1"/>
      <c r="AA132" s="1"/>
      <c r="AB132" s="1"/>
      <c r="AC132" s="1" t="s">
        <v>5</v>
      </c>
      <c r="AD132" s="1" t="s">
        <v>552</v>
      </c>
      <c r="AE132" s="1" t="s">
        <v>668</v>
      </c>
      <c r="AF132" s="1" t="s">
        <v>669</v>
      </c>
      <c r="AG132" s="1"/>
      <c r="AH132" s="1"/>
      <c r="AI132" s="1"/>
      <c r="AJ132" s="1"/>
      <c r="AK132" s="1"/>
      <c r="AL132" s="1" t="s">
        <v>520</v>
      </c>
    </row>
    <row r="133" spans="1:38" ht="14.25" hidden="1" customHeight="1" x14ac:dyDescent="0.25">
      <c r="A133" s="1" t="s">
        <v>670</v>
      </c>
      <c r="B133" s="1" t="s">
        <v>516</v>
      </c>
      <c r="C133" s="1" t="s">
        <v>549</v>
      </c>
      <c r="D133" s="1">
        <v>0.5</v>
      </c>
      <c r="E133" s="1">
        <v>0.1704</v>
      </c>
      <c r="F133" s="1">
        <f t="shared" si="6"/>
        <v>2.9342723004694835</v>
      </c>
      <c r="G133" s="1">
        <v>1.5</v>
      </c>
      <c r="H133" s="1">
        <v>0.38</v>
      </c>
      <c r="I133" s="1"/>
      <c r="J133" s="1"/>
      <c r="K133" s="1"/>
      <c r="L133" s="1"/>
      <c r="M133" s="1"/>
      <c r="N133" s="1"/>
      <c r="O133" s="1"/>
      <c r="P133" s="1"/>
      <c r="Q133" s="1"/>
      <c r="R133" s="1"/>
      <c r="S133" s="1"/>
      <c r="T133" s="1"/>
      <c r="U133" s="1"/>
      <c r="V133" s="1"/>
      <c r="W133" s="1"/>
      <c r="X133" s="1"/>
      <c r="Y133" s="1"/>
      <c r="Z133" s="1"/>
      <c r="AA133" s="1"/>
      <c r="AB133" s="1"/>
      <c r="AC133" s="1" t="s">
        <v>5</v>
      </c>
      <c r="AD133" s="1" t="s">
        <v>552</v>
      </c>
      <c r="AE133" s="1" t="s">
        <v>668</v>
      </c>
      <c r="AF133" s="1" t="s">
        <v>670</v>
      </c>
      <c r="AG133" s="1"/>
      <c r="AH133" s="1"/>
      <c r="AI133" s="1"/>
      <c r="AJ133" s="1"/>
      <c r="AK133" s="1"/>
      <c r="AL133" s="1" t="s">
        <v>520</v>
      </c>
    </row>
    <row r="134" spans="1:38" ht="14.25" hidden="1" customHeight="1" x14ac:dyDescent="0.25">
      <c r="A134" s="1" t="s">
        <v>671</v>
      </c>
      <c r="B134" s="1" t="s">
        <v>516</v>
      </c>
      <c r="C134" s="1" t="s">
        <v>549</v>
      </c>
      <c r="D134" s="1">
        <v>0.25</v>
      </c>
      <c r="E134" s="1">
        <v>0.1704</v>
      </c>
      <c r="F134" s="1">
        <f t="shared" si="6"/>
        <v>1.4671361502347418</v>
      </c>
      <c r="G134" s="1">
        <v>1.5</v>
      </c>
      <c r="H134" s="1">
        <v>0.38</v>
      </c>
      <c r="I134" s="1"/>
      <c r="J134" s="1"/>
      <c r="K134" s="1"/>
      <c r="L134" s="1"/>
      <c r="M134" s="1"/>
      <c r="N134" s="1"/>
      <c r="O134" s="1"/>
      <c r="P134" s="1"/>
      <c r="Q134" s="1"/>
      <c r="R134" s="1"/>
      <c r="S134" s="1"/>
      <c r="T134" s="1"/>
      <c r="U134" s="1"/>
      <c r="V134" s="1"/>
      <c r="W134" s="1"/>
      <c r="X134" s="1"/>
      <c r="Y134" s="1"/>
      <c r="Z134" s="1"/>
      <c r="AA134" s="1"/>
      <c r="AB134" s="1"/>
      <c r="AC134" s="1" t="s">
        <v>5</v>
      </c>
      <c r="AD134" s="1" t="s">
        <v>552</v>
      </c>
      <c r="AE134" s="1" t="s">
        <v>668</v>
      </c>
      <c r="AF134" s="1" t="s">
        <v>671</v>
      </c>
      <c r="AG134" s="1"/>
      <c r="AH134" s="1"/>
      <c r="AI134" s="1"/>
      <c r="AJ134" s="1"/>
      <c r="AK134" s="1"/>
      <c r="AL134" s="1" t="s">
        <v>520</v>
      </c>
    </row>
    <row r="135" spans="1:38" ht="14.25" hidden="1" customHeight="1" x14ac:dyDescent="0.25">
      <c r="A135" s="1" t="s">
        <v>672</v>
      </c>
      <c r="B135" s="1" t="s">
        <v>516</v>
      </c>
      <c r="C135" s="1" t="s">
        <v>549</v>
      </c>
      <c r="D135" s="1">
        <v>0.13</v>
      </c>
      <c r="E135" s="1">
        <v>0.1704</v>
      </c>
      <c r="F135" s="1">
        <f t="shared" si="6"/>
        <v>0.76291079812206575</v>
      </c>
      <c r="G135" s="1">
        <v>1.5</v>
      </c>
      <c r="H135" s="1">
        <v>0.38</v>
      </c>
      <c r="I135" s="1"/>
      <c r="J135" s="1"/>
      <c r="K135" s="1"/>
      <c r="L135" s="1"/>
      <c r="M135" s="1"/>
      <c r="N135" s="1"/>
      <c r="O135" s="1"/>
      <c r="P135" s="1"/>
      <c r="Q135" s="1"/>
      <c r="R135" s="1"/>
      <c r="S135" s="1"/>
      <c r="T135" s="1"/>
      <c r="U135" s="1"/>
      <c r="V135" s="1"/>
      <c r="W135" s="1"/>
      <c r="X135" s="1"/>
      <c r="Y135" s="1"/>
      <c r="Z135" s="1"/>
      <c r="AA135" s="1"/>
      <c r="AB135" s="1"/>
      <c r="AC135" s="1" t="s">
        <v>5</v>
      </c>
      <c r="AD135" s="1" t="s">
        <v>552</v>
      </c>
      <c r="AE135" s="1" t="s">
        <v>668</v>
      </c>
      <c r="AF135" s="1" t="s">
        <v>672</v>
      </c>
      <c r="AG135" s="1"/>
      <c r="AH135" s="1"/>
      <c r="AI135" s="1"/>
      <c r="AJ135" s="1"/>
      <c r="AK135" s="1"/>
      <c r="AL135" s="1" t="s">
        <v>520</v>
      </c>
    </row>
    <row r="136" spans="1:38" ht="14.25" hidden="1" customHeight="1" x14ac:dyDescent="0.25">
      <c r="A136" s="1" t="s">
        <v>673</v>
      </c>
      <c r="B136" s="1" t="s">
        <v>516</v>
      </c>
      <c r="C136" s="1" t="s">
        <v>549</v>
      </c>
      <c r="D136" s="1">
        <v>2.5</v>
      </c>
      <c r="E136" s="1">
        <v>0.1704</v>
      </c>
      <c r="F136" s="1">
        <f t="shared" si="6"/>
        <v>14.671361502347418</v>
      </c>
      <c r="G136" s="1">
        <v>1.5</v>
      </c>
      <c r="H136" s="1">
        <v>0.38</v>
      </c>
      <c r="I136" s="1"/>
      <c r="J136" s="1"/>
      <c r="K136" s="1"/>
      <c r="L136" s="1"/>
      <c r="M136" s="1"/>
      <c r="N136" s="1"/>
      <c r="O136" s="1"/>
      <c r="P136" s="1"/>
      <c r="Q136" s="1"/>
      <c r="R136" s="1"/>
      <c r="S136" s="1"/>
      <c r="T136" s="1"/>
      <c r="U136" s="1"/>
      <c r="V136" s="1"/>
      <c r="W136" s="1"/>
      <c r="X136" s="1"/>
      <c r="Y136" s="1"/>
      <c r="Z136" s="1"/>
      <c r="AA136" s="1"/>
      <c r="AB136" s="1"/>
      <c r="AC136" s="1" t="s">
        <v>5</v>
      </c>
      <c r="AD136" s="1" t="s">
        <v>552</v>
      </c>
      <c r="AE136" s="1" t="s">
        <v>668</v>
      </c>
      <c r="AF136" s="1" t="s">
        <v>673</v>
      </c>
      <c r="AG136" s="1"/>
      <c r="AH136" s="1"/>
      <c r="AI136" s="1"/>
      <c r="AJ136" s="1"/>
      <c r="AK136" s="1"/>
      <c r="AL136" s="1" t="s">
        <v>520</v>
      </c>
    </row>
    <row r="137" spans="1:38" ht="14.25" hidden="1" customHeight="1" x14ac:dyDescent="0.25">
      <c r="A137" s="1" t="s">
        <v>674</v>
      </c>
      <c r="B137" s="1" t="s">
        <v>516</v>
      </c>
      <c r="C137" s="1" t="s">
        <v>549</v>
      </c>
      <c r="D137" s="1">
        <v>2</v>
      </c>
      <c r="E137" s="1">
        <v>0.1704</v>
      </c>
      <c r="F137" s="1">
        <f t="shared" si="6"/>
        <v>11.737089201877934</v>
      </c>
      <c r="G137" s="1">
        <v>1.5</v>
      </c>
      <c r="H137" s="1">
        <v>0.38</v>
      </c>
      <c r="I137" s="1"/>
      <c r="J137" s="1"/>
      <c r="K137" s="1"/>
      <c r="L137" s="1"/>
      <c r="M137" s="1"/>
      <c r="N137" s="1"/>
      <c r="O137" s="1"/>
      <c r="P137" s="1"/>
      <c r="Q137" s="1"/>
      <c r="R137" s="1"/>
      <c r="S137" s="1"/>
      <c r="T137" s="1"/>
      <c r="U137" s="1"/>
      <c r="V137" s="1"/>
      <c r="W137" s="1"/>
      <c r="X137" s="1"/>
      <c r="Y137" s="1"/>
      <c r="Z137" s="1"/>
      <c r="AA137" s="1"/>
      <c r="AB137" s="1"/>
      <c r="AC137" s="1" t="s">
        <v>5</v>
      </c>
      <c r="AD137" s="1" t="s">
        <v>552</v>
      </c>
      <c r="AE137" s="1" t="s">
        <v>668</v>
      </c>
      <c r="AF137" s="1" t="s">
        <v>674</v>
      </c>
      <c r="AG137" s="1"/>
      <c r="AH137" s="1"/>
      <c r="AI137" s="1"/>
      <c r="AJ137" s="1"/>
      <c r="AK137" s="1"/>
      <c r="AL137" s="1" t="s">
        <v>520</v>
      </c>
    </row>
    <row r="138" spans="1:38" ht="14.25" hidden="1" customHeight="1" x14ac:dyDescent="0.25">
      <c r="A138" s="1" t="s">
        <v>675</v>
      </c>
      <c r="B138" s="1" t="s">
        <v>516</v>
      </c>
      <c r="C138" s="1" t="s">
        <v>549</v>
      </c>
      <c r="D138" s="1">
        <v>3.5</v>
      </c>
      <c r="E138" s="1">
        <v>0.1704</v>
      </c>
      <c r="F138" s="1">
        <f t="shared" si="6"/>
        <v>20.539906103286384</v>
      </c>
      <c r="G138" s="1">
        <v>1.5</v>
      </c>
      <c r="H138" s="1">
        <v>0.38</v>
      </c>
      <c r="I138" s="1"/>
      <c r="J138" s="1"/>
      <c r="K138" s="1"/>
      <c r="L138" s="1"/>
      <c r="M138" s="1"/>
      <c r="N138" s="1"/>
      <c r="O138" s="1"/>
      <c r="P138" s="1"/>
      <c r="Q138" s="1"/>
      <c r="R138" s="1"/>
      <c r="S138" s="1"/>
      <c r="T138" s="1"/>
      <c r="U138" s="1"/>
      <c r="V138" s="1"/>
      <c r="W138" s="1"/>
      <c r="X138" s="1"/>
      <c r="Y138" s="1"/>
      <c r="Z138" s="1"/>
      <c r="AA138" s="1"/>
      <c r="AB138" s="1"/>
      <c r="AC138" s="1" t="s">
        <v>5</v>
      </c>
      <c r="AD138" s="1" t="s">
        <v>552</v>
      </c>
      <c r="AE138" s="1" t="s">
        <v>668</v>
      </c>
      <c r="AF138" s="1" t="s">
        <v>675</v>
      </c>
      <c r="AG138" s="1"/>
      <c r="AH138" s="1"/>
      <c r="AI138" s="1"/>
      <c r="AJ138" s="1"/>
      <c r="AK138" s="1"/>
      <c r="AL138" s="1" t="s">
        <v>520</v>
      </c>
    </row>
    <row r="139" spans="1:38" ht="14.25" hidden="1" customHeight="1" x14ac:dyDescent="0.25">
      <c r="A139" s="1" t="s">
        <v>676</v>
      </c>
      <c r="B139" s="1" t="s">
        <v>516</v>
      </c>
      <c r="C139" s="1" t="s">
        <v>549</v>
      </c>
      <c r="D139" s="1">
        <v>3</v>
      </c>
      <c r="E139" s="1">
        <v>0.1704</v>
      </c>
      <c r="F139" s="1">
        <f t="shared" si="6"/>
        <v>17.6056338028169</v>
      </c>
      <c r="G139" s="1">
        <v>1.5</v>
      </c>
      <c r="H139" s="1">
        <v>0.38</v>
      </c>
      <c r="I139" s="1"/>
      <c r="J139" s="1"/>
      <c r="K139" s="1"/>
      <c r="L139" s="1"/>
      <c r="M139" s="1"/>
      <c r="N139" s="1"/>
      <c r="O139" s="1"/>
      <c r="P139" s="1"/>
      <c r="Q139" s="1"/>
      <c r="R139" s="1"/>
      <c r="S139" s="1"/>
      <c r="T139" s="1"/>
      <c r="U139" s="1"/>
      <c r="V139" s="1"/>
      <c r="W139" s="1"/>
      <c r="X139" s="1"/>
      <c r="Y139" s="1"/>
      <c r="Z139" s="1"/>
      <c r="AA139" s="1"/>
      <c r="AB139" s="1"/>
      <c r="AC139" s="1" t="s">
        <v>5</v>
      </c>
      <c r="AD139" s="1" t="s">
        <v>552</v>
      </c>
      <c r="AE139" s="1" t="s">
        <v>668</v>
      </c>
      <c r="AF139" s="1" t="s">
        <v>676</v>
      </c>
      <c r="AG139" s="1"/>
      <c r="AH139" s="1"/>
      <c r="AI139" s="1"/>
      <c r="AJ139" s="1"/>
      <c r="AK139" s="1"/>
      <c r="AL139" s="1" t="s">
        <v>520</v>
      </c>
    </row>
    <row r="140" spans="1:38" ht="14.25" hidden="1" customHeight="1" x14ac:dyDescent="0.25">
      <c r="A140" s="1" t="s">
        <v>677</v>
      </c>
      <c r="B140" s="1" t="s">
        <v>516</v>
      </c>
      <c r="C140" s="1" t="s">
        <v>549</v>
      </c>
      <c r="D140" s="1">
        <v>4.5</v>
      </c>
      <c r="E140" s="1">
        <v>0.1704</v>
      </c>
      <c r="F140" s="1">
        <f t="shared" si="6"/>
        <v>26.408450704225352</v>
      </c>
      <c r="G140" s="1">
        <v>1.5</v>
      </c>
      <c r="H140" s="1">
        <v>0.38</v>
      </c>
      <c r="I140" s="1"/>
      <c r="J140" s="1"/>
      <c r="K140" s="1"/>
      <c r="L140" s="1"/>
      <c r="M140" s="1"/>
      <c r="N140" s="1"/>
      <c r="O140" s="1"/>
      <c r="P140" s="1"/>
      <c r="Q140" s="1"/>
      <c r="R140" s="1"/>
      <c r="S140" s="1"/>
      <c r="T140" s="1"/>
      <c r="U140" s="1"/>
      <c r="V140" s="1"/>
      <c r="W140" s="1"/>
      <c r="X140" s="1"/>
      <c r="Y140" s="1"/>
      <c r="Z140" s="1"/>
      <c r="AA140" s="1"/>
      <c r="AB140" s="1"/>
      <c r="AC140" s="1" t="s">
        <v>5</v>
      </c>
      <c r="AD140" s="1" t="s">
        <v>552</v>
      </c>
      <c r="AE140" s="1" t="s">
        <v>668</v>
      </c>
      <c r="AF140" s="1" t="s">
        <v>677</v>
      </c>
      <c r="AG140" s="1"/>
      <c r="AH140" s="1"/>
      <c r="AI140" s="1"/>
      <c r="AJ140" s="1"/>
      <c r="AK140" s="1"/>
      <c r="AL140" s="1" t="s">
        <v>520</v>
      </c>
    </row>
    <row r="141" spans="1:38" ht="14.25" hidden="1" customHeight="1" x14ac:dyDescent="0.25">
      <c r="A141" s="1" t="s">
        <v>678</v>
      </c>
      <c r="B141" s="1" t="s">
        <v>516</v>
      </c>
      <c r="C141" s="1" t="s">
        <v>549</v>
      </c>
      <c r="D141" s="1">
        <v>4</v>
      </c>
      <c r="E141" s="1">
        <v>0.1704</v>
      </c>
      <c r="F141" s="1">
        <f t="shared" si="6"/>
        <v>23.474178403755868</v>
      </c>
      <c r="G141" s="1">
        <v>1.5</v>
      </c>
      <c r="H141" s="1">
        <v>0.38</v>
      </c>
      <c r="I141" s="1"/>
      <c r="J141" s="1"/>
      <c r="K141" s="1"/>
      <c r="L141" s="1"/>
      <c r="M141" s="1"/>
      <c r="N141" s="1"/>
      <c r="O141" s="1"/>
      <c r="P141" s="1"/>
      <c r="Q141" s="1"/>
      <c r="R141" s="1"/>
      <c r="S141" s="1"/>
      <c r="T141" s="1"/>
      <c r="U141" s="1"/>
      <c r="V141" s="1"/>
      <c r="W141" s="1"/>
      <c r="X141" s="1"/>
      <c r="Y141" s="1"/>
      <c r="Z141" s="1"/>
      <c r="AA141" s="1"/>
      <c r="AB141" s="1"/>
      <c r="AC141" s="1" t="s">
        <v>5</v>
      </c>
      <c r="AD141" s="1" t="s">
        <v>552</v>
      </c>
      <c r="AE141" s="1" t="s">
        <v>668</v>
      </c>
      <c r="AF141" s="1" t="s">
        <v>678</v>
      </c>
      <c r="AG141" s="1"/>
      <c r="AH141" s="1"/>
      <c r="AI141" s="1"/>
      <c r="AJ141" s="1"/>
      <c r="AK141" s="1"/>
      <c r="AL141" s="1" t="s">
        <v>520</v>
      </c>
    </row>
    <row r="142" spans="1:38" ht="14.25" hidden="1" customHeight="1" x14ac:dyDescent="0.25">
      <c r="A142" s="1" t="s">
        <v>679</v>
      </c>
      <c r="B142" s="1" t="s">
        <v>516</v>
      </c>
      <c r="C142" s="1" t="s">
        <v>549</v>
      </c>
      <c r="D142" s="1">
        <v>5.5</v>
      </c>
      <c r="E142" s="1">
        <v>0.1704</v>
      </c>
      <c r="F142" s="1">
        <f t="shared" si="6"/>
        <v>32.27699530516432</v>
      </c>
      <c r="G142" s="1">
        <v>1.5</v>
      </c>
      <c r="H142" s="1">
        <v>0.38</v>
      </c>
      <c r="I142" s="1"/>
      <c r="J142" s="1"/>
      <c r="K142" s="1"/>
      <c r="L142" s="1"/>
      <c r="M142" s="1"/>
      <c r="N142" s="1"/>
      <c r="O142" s="1"/>
      <c r="P142" s="1"/>
      <c r="Q142" s="1"/>
      <c r="R142" s="1"/>
      <c r="S142" s="1"/>
      <c r="T142" s="1"/>
      <c r="U142" s="1"/>
      <c r="V142" s="1"/>
      <c r="W142" s="1"/>
      <c r="X142" s="1"/>
      <c r="Y142" s="1"/>
      <c r="Z142" s="1"/>
      <c r="AA142" s="1"/>
      <c r="AB142" s="1"/>
      <c r="AC142" s="1" t="s">
        <v>5</v>
      </c>
      <c r="AD142" s="1" t="s">
        <v>552</v>
      </c>
      <c r="AE142" s="1" t="s">
        <v>668</v>
      </c>
      <c r="AF142" s="1" t="s">
        <v>679</v>
      </c>
      <c r="AG142" s="1"/>
      <c r="AH142" s="1"/>
      <c r="AI142" s="1"/>
      <c r="AJ142" s="1"/>
      <c r="AK142" s="1"/>
      <c r="AL142" s="1" t="s">
        <v>520</v>
      </c>
    </row>
    <row r="143" spans="1:38" ht="14.25" hidden="1" customHeight="1" x14ac:dyDescent="0.25">
      <c r="A143" s="1" t="s">
        <v>680</v>
      </c>
      <c r="B143" s="1" t="s">
        <v>516</v>
      </c>
      <c r="C143" s="1" t="s">
        <v>549</v>
      </c>
      <c r="D143" s="1">
        <v>5</v>
      </c>
      <c r="E143" s="1">
        <v>0.1704</v>
      </c>
      <c r="F143" s="1">
        <f t="shared" si="6"/>
        <v>29.342723004694836</v>
      </c>
      <c r="G143" s="1">
        <v>1.5</v>
      </c>
      <c r="H143" s="1">
        <v>0.38</v>
      </c>
      <c r="I143" s="1"/>
      <c r="J143" s="1"/>
      <c r="K143" s="1"/>
      <c r="L143" s="1"/>
      <c r="M143" s="1"/>
      <c r="N143" s="1"/>
      <c r="O143" s="1"/>
      <c r="P143" s="1"/>
      <c r="Q143" s="1"/>
      <c r="R143" s="1"/>
      <c r="S143" s="1"/>
      <c r="T143" s="1"/>
      <c r="U143" s="1"/>
      <c r="V143" s="1"/>
      <c r="W143" s="1"/>
      <c r="X143" s="1"/>
      <c r="Y143" s="1"/>
      <c r="Z143" s="1"/>
      <c r="AA143" s="1"/>
      <c r="AB143" s="1"/>
      <c r="AC143" s="1" t="s">
        <v>5</v>
      </c>
      <c r="AD143" s="1" t="s">
        <v>552</v>
      </c>
      <c r="AE143" s="1" t="s">
        <v>668</v>
      </c>
      <c r="AF143" s="1" t="s">
        <v>680</v>
      </c>
      <c r="AG143" s="1"/>
      <c r="AH143" s="1"/>
      <c r="AI143" s="1"/>
      <c r="AJ143" s="1"/>
      <c r="AK143" s="1"/>
      <c r="AL143" s="1" t="s">
        <v>520</v>
      </c>
    </row>
    <row r="144" spans="1:38" ht="14.25" hidden="1" customHeight="1" x14ac:dyDescent="0.25">
      <c r="A144" s="1" t="s">
        <v>681</v>
      </c>
      <c r="B144" s="1" t="s">
        <v>516</v>
      </c>
      <c r="C144" s="1" t="s">
        <v>549</v>
      </c>
      <c r="D144" s="1">
        <v>6.5</v>
      </c>
      <c r="E144" s="1">
        <v>0.1704</v>
      </c>
      <c r="F144" s="1">
        <f t="shared" si="6"/>
        <v>38.145539906103288</v>
      </c>
      <c r="G144" s="1">
        <v>1.5</v>
      </c>
      <c r="H144" s="1">
        <v>0.38</v>
      </c>
      <c r="I144" s="1"/>
      <c r="J144" s="1"/>
      <c r="K144" s="1"/>
      <c r="L144" s="1"/>
      <c r="M144" s="1"/>
      <c r="N144" s="1"/>
      <c r="O144" s="1"/>
      <c r="P144" s="1"/>
      <c r="Q144" s="1"/>
      <c r="R144" s="1"/>
      <c r="S144" s="1"/>
      <c r="T144" s="1"/>
      <c r="U144" s="1"/>
      <c r="V144" s="1"/>
      <c r="W144" s="1"/>
      <c r="X144" s="1"/>
      <c r="Y144" s="1"/>
      <c r="Z144" s="1"/>
      <c r="AA144" s="1"/>
      <c r="AB144" s="1"/>
      <c r="AC144" s="1" t="s">
        <v>5</v>
      </c>
      <c r="AD144" s="1" t="s">
        <v>552</v>
      </c>
      <c r="AE144" s="1" t="s">
        <v>668</v>
      </c>
      <c r="AF144" s="1" t="s">
        <v>681</v>
      </c>
      <c r="AG144" s="1"/>
      <c r="AH144" s="1"/>
      <c r="AI144" s="1"/>
      <c r="AJ144" s="1"/>
      <c r="AK144" s="1"/>
      <c r="AL144" s="1" t="s">
        <v>520</v>
      </c>
    </row>
    <row r="145" spans="1:38" ht="14.25" hidden="1" customHeight="1" x14ac:dyDescent="0.25">
      <c r="A145" s="1" t="s">
        <v>682</v>
      </c>
      <c r="B145" s="1" t="s">
        <v>516</v>
      </c>
      <c r="C145" s="1" t="s">
        <v>549</v>
      </c>
      <c r="D145" s="1">
        <v>6</v>
      </c>
      <c r="E145" s="1">
        <v>0.1704</v>
      </c>
      <c r="F145" s="1">
        <f t="shared" si="6"/>
        <v>35.2112676056338</v>
      </c>
      <c r="G145" s="1">
        <v>1.5</v>
      </c>
      <c r="H145" s="1">
        <v>0.38</v>
      </c>
      <c r="I145" s="1"/>
      <c r="J145" s="1"/>
      <c r="K145" s="1"/>
      <c r="L145" s="1"/>
      <c r="M145" s="1"/>
      <c r="N145" s="1"/>
      <c r="O145" s="1"/>
      <c r="P145" s="1"/>
      <c r="Q145" s="1"/>
      <c r="R145" s="1"/>
      <c r="S145" s="1"/>
      <c r="T145" s="1"/>
      <c r="U145" s="1"/>
      <c r="V145" s="1"/>
      <c r="W145" s="1"/>
      <c r="X145" s="1"/>
      <c r="Y145" s="1"/>
      <c r="Z145" s="1"/>
      <c r="AA145" s="1"/>
      <c r="AB145" s="1"/>
      <c r="AC145" s="1" t="s">
        <v>5</v>
      </c>
      <c r="AD145" s="1" t="s">
        <v>552</v>
      </c>
      <c r="AE145" s="1" t="s">
        <v>668</v>
      </c>
      <c r="AF145" s="1" t="s">
        <v>682</v>
      </c>
      <c r="AG145" s="1"/>
      <c r="AH145" s="1"/>
      <c r="AI145" s="1"/>
      <c r="AJ145" s="1"/>
      <c r="AK145" s="1"/>
      <c r="AL145" s="1" t="s">
        <v>520</v>
      </c>
    </row>
    <row r="146" spans="1:38" ht="14.25" hidden="1" customHeight="1" x14ac:dyDescent="0.25">
      <c r="A146" s="1" t="s">
        <v>683</v>
      </c>
      <c r="B146" s="1" t="s">
        <v>516</v>
      </c>
      <c r="C146" s="1" t="s">
        <v>517</v>
      </c>
      <c r="D146" s="1">
        <v>6</v>
      </c>
      <c r="E146" s="1">
        <v>3.12</v>
      </c>
      <c r="F146" s="1">
        <f t="shared" si="6"/>
        <v>1.9230769230769229</v>
      </c>
      <c r="G146" s="1">
        <v>130</v>
      </c>
      <c r="H146" s="1">
        <v>0.13</v>
      </c>
      <c r="I146" s="1"/>
      <c r="J146" s="1"/>
      <c r="K146" s="1"/>
      <c r="L146" s="1"/>
      <c r="M146" s="1"/>
      <c r="N146" s="1"/>
      <c r="O146" s="1"/>
      <c r="P146" s="1"/>
      <c r="Q146" s="1"/>
      <c r="R146" s="1"/>
      <c r="S146" s="1"/>
      <c r="T146" s="1"/>
      <c r="U146" s="1"/>
      <c r="V146" s="1"/>
      <c r="W146" s="1"/>
      <c r="X146" s="1"/>
      <c r="Y146" s="1"/>
      <c r="Z146" s="1"/>
      <c r="AA146" s="1"/>
      <c r="AB146" s="1"/>
      <c r="AC146" s="1" t="s">
        <v>5</v>
      </c>
      <c r="AD146" s="1" t="s">
        <v>590</v>
      </c>
      <c r="AE146" s="1" t="s">
        <v>684</v>
      </c>
      <c r="AF146" s="1" t="s">
        <v>683</v>
      </c>
      <c r="AG146" s="1"/>
      <c r="AH146" s="1"/>
      <c r="AI146" s="1"/>
      <c r="AJ146" s="1"/>
      <c r="AK146" s="1"/>
      <c r="AL146" s="1" t="s">
        <v>520</v>
      </c>
    </row>
    <row r="147" spans="1:38" ht="14.25" hidden="1" customHeight="1" x14ac:dyDescent="0.25">
      <c r="A147" s="1" t="s">
        <v>685</v>
      </c>
      <c r="B147" s="1" t="s">
        <v>516</v>
      </c>
      <c r="C147" s="1" t="s">
        <v>517</v>
      </c>
      <c r="D147" s="1">
        <v>8</v>
      </c>
      <c r="E147" s="1">
        <v>3.7595999999999998</v>
      </c>
      <c r="F147" s="1">
        <f t="shared" si="6"/>
        <v>2.1278859453133312</v>
      </c>
      <c r="G147" s="1">
        <v>130</v>
      </c>
      <c r="H147" s="1">
        <v>0.13</v>
      </c>
      <c r="I147" s="1"/>
      <c r="J147" s="1"/>
      <c r="K147" s="1"/>
      <c r="L147" s="1"/>
      <c r="M147" s="1"/>
      <c r="N147" s="1"/>
      <c r="O147" s="1"/>
      <c r="P147" s="1"/>
      <c r="Q147" s="1"/>
      <c r="R147" s="1"/>
      <c r="S147" s="1"/>
      <c r="T147" s="1"/>
      <c r="U147" s="1"/>
      <c r="V147" s="1"/>
      <c r="W147" s="1"/>
      <c r="X147" s="1"/>
      <c r="Y147" s="1"/>
      <c r="Z147" s="1"/>
      <c r="AA147" s="1"/>
      <c r="AB147" s="1"/>
      <c r="AC147" s="1" t="s">
        <v>5</v>
      </c>
      <c r="AD147" s="1" t="s">
        <v>590</v>
      </c>
      <c r="AE147" s="1" t="s">
        <v>684</v>
      </c>
      <c r="AF147" s="1" t="s">
        <v>685</v>
      </c>
      <c r="AG147" s="1"/>
      <c r="AH147" s="1"/>
      <c r="AI147" s="1"/>
      <c r="AJ147" s="1"/>
      <c r="AK147" s="1"/>
      <c r="AL147" s="1" t="s">
        <v>520</v>
      </c>
    </row>
    <row r="148" spans="1:38" ht="14.25" hidden="1" customHeight="1" x14ac:dyDescent="0.25">
      <c r="A148" s="1" t="s">
        <v>686</v>
      </c>
      <c r="B148" s="1" t="s">
        <v>516</v>
      </c>
      <c r="C148" s="1" t="s">
        <v>517</v>
      </c>
      <c r="D148" s="1">
        <v>6</v>
      </c>
      <c r="E148" s="1">
        <v>2.7</v>
      </c>
      <c r="F148" s="1">
        <f t="shared" si="6"/>
        <v>2.2222222222222219</v>
      </c>
      <c r="G148" s="1">
        <v>130</v>
      </c>
      <c r="H148" s="1">
        <v>0.13</v>
      </c>
      <c r="I148" s="1"/>
      <c r="J148" s="1"/>
      <c r="K148" s="1"/>
      <c r="L148" s="1"/>
      <c r="M148" s="1"/>
      <c r="N148" s="1"/>
      <c r="O148" s="1"/>
      <c r="P148" s="1"/>
      <c r="Q148" s="1"/>
      <c r="R148" s="1"/>
      <c r="S148" s="1"/>
      <c r="T148" s="1"/>
      <c r="U148" s="1"/>
      <c r="V148" s="1"/>
      <c r="W148" s="1"/>
      <c r="X148" s="1"/>
      <c r="Y148" s="1"/>
      <c r="Z148" s="1"/>
      <c r="AA148" s="1"/>
      <c r="AB148" s="1"/>
      <c r="AC148" s="1" t="s">
        <v>5</v>
      </c>
      <c r="AD148" s="1" t="s">
        <v>590</v>
      </c>
      <c r="AE148" s="1" t="s">
        <v>687</v>
      </c>
      <c r="AF148" s="1" t="s">
        <v>686</v>
      </c>
      <c r="AG148" s="1"/>
      <c r="AH148" s="1"/>
      <c r="AI148" s="1"/>
      <c r="AJ148" s="1"/>
      <c r="AK148" s="1"/>
      <c r="AL148" s="1" t="s">
        <v>520</v>
      </c>
    </row>
    <row r="149" spans="1:38" ht="14.25" hidden="1" customHeight="1" x14ac:dyDescent="0.25">
      <c r="A149" s="1" t="s">
        <v>688</v>
      </c>
      <c r="B149" s="1" t="s">
        <v>516</v>
      </c>
      <c r="C149" s="1" t="s">
        <v>517</v>
      </c>
      <c r="D149" s="1">
        <v>8</v>
      </c>
      <c r="E149" s="1">
        <v>3.12</v>
      </c>
      <c r="F149" s="1">
        <f t="shared" si="6"/>
        <v>2.5641025641025639</v>
      </c>
      <c r="G149" s="1">
        <v>130</v>
      </c>
      <c r="H149" s="1">
        <v>0.13</v>
      </c>
      <c r="I149" s="1"/>
      <c r="J149" s="1"/>
      <c r="K149" s="1"/>
      <c r="L149" s="1"/>
      <c r="M149" s="1"/>
      <c r="N149" s="1"/>
      <c r="O149" s="1"/>
      <c r="P149" s="1"/>
      <c r="Q149" s="1"/>
      <c r="R149" s="1"/>
      <c r="S149" s="1"/>
      <c r="T149" s="1"/>
      <c r="U149" s="1"/>
      <c r="V149" s="1"/>
      <c r="W149" s="1"/>
      <c r="X149" s="1"/>
      <c r="Y149" s="1"/>
      <c r="Z149" s="1"/>
      <c r="AA149" s="1"/>
      <c r="AB149" s="1"/>
      <c r="AC149" s="1" t="s">
        <v>5</v>
      </c>
      <c r="AD149" s="1" t="s">
        <v>590</v>
      </c>
      <c r="AE149" s="1" t="s">
        <v>687</v>
      </c>
      <c r="AF149" s="1" t="s">
        <v>688</v>
      </c>
      <c r="AG149" s="1"/>
      <c r="AH149" s="1"/>
      <c r="AI149" s="1"/>
      <c r="AJ149" s="1"/>
      <c r="AK149" s="1"/>
      <c r="AL149" s="1" t="s">
        <v>520</v>
      </c>
    </row>
    <row r="150" spans="1:38" ht="14.25" hidden="1" customHeight="1" x14ac:dyDescent="0.25">
      <c r="A150" s="1" t="s">
        <v>689</v>
      </c>
      <c r="B150" s="1" t="s">
        <v>516</v>
      </c>
      <c r="C150" s="1" t="s">
        <v>517</v>
      </c>
      <c r="D150" s="1">
        <v>6</v>
      </c>
      <c r="E150" s="1">
        <v>3.9</v>
      </c>
      <c r="F150" s="1">
        <f t="shared" si="6"/>
        <v>1.5384615384615385</v>
      </c>
      <c r="G150" s="1">
        <v>130</v>
      </c>
      <c r="H150" s="1">
        <v>0.17</v>
      </c>
      <c r="I150" s="1"/>
      <c r="J150" s="1"/>
      <c r="K150" s="1"/>
      <c r="L150" s="1"/>
      <c r="M150" s="1"/>
      <c r="N150" s="1"/>
      <c r="O150" s="1"/>
      <c r="P150" s="1"/>
      <c r="Q150" s="1"/>
      <c r="R150" s="1"/>
      <c r="S150" s="1"/>
      <c r="T150" s="1"/>
      <c r="U150" s="1"/>
      <c r="V150" s="1"/>
      <c r="W150" s="1"/>
      <c r="X150" s="1"/>
      <c r="Y150" s="1"/>
      <c r="Z150" s="1"/>
      <c r="AA150" s="1"/>
      <c r="AB150" s="1"/>
      <c r="AC150" s="1" t="s">
        <v>5</v>
      </c>
      <c r="AD150" s="1" t="s">
        <v>590</v>
      </c>
      <c r="AE150" s="1" t="s">
        <v>690</v>
      </c>
      <c r="AF150" s="1" t="s">
        <v>689</v>
      </c>
      <c r="AG150" s="1"/>
      <c r="AH150" s="1"/>
      <c r="AI150" s="1"/>
      <c r="AJ150" s="1"/>
      <c r="AK150" s="1"/>
      <c r="AL150" s="1" t="s">
        <v>520</v>
      </c>
    </row>
    <row r="151" spans="1:38" ht="14.25" hidden="1" customHeight="1" x14ac:dyDescent="0.25">
      <c r="A151" s="1" t="s">
        <v>691</v>
      </c>
      <c r="B151" s="1" t="s">
        <v>516</v>
      </c>
      <c r="C151" s="1" t="s">
        <v>517</v>
      </c>
      <c r="D151" s="1">
        <v>8</v>
      </c>
      <c r="E151" s="1">
        <v>4.5599999999999996</v>
      </c>
      <c r="F151" s="1">
        <f t="shared" si="6"/>
        <v>1.7543859649122808</v>
      </c>
      <c r="G151" s="1">
        <v>130</v>
      </c>
      <c r="H151" s="1">
        <v>0.17</v>
      </c>
      <c r="I151" s="1"/>
      <c r="J151" s="1"/>
      <c r="K151" s="1"/>
      <c r="L151" s="1"/>
      <c r="M151" s="1"/>
      <c r="N151" s="1"/>
      <c r="O151" s="1"/>
      <c r="P151" s="1"/>
      <c r="Q151" s="1"/>
      <c r="R151" s="1"/>
      <c r="S151" s="1"/>
      <c r="T151" s="1"/>
      <c r="U151" s="1"/>
      <c r="V151" s="1"/>
      <c r="W151" s="1"/>
      <c r="X151" s="1"/>
      <c r="Y151" s="1"/>
      <c r="Z151" s="1"/>
      <c r="AA151" s="1"/>
      <c r="AB151" s="1"/>
      <c r="AC151" s="1" t="s">
        <v>5</v>
      </c>
      <c r="AD151" s="1" t="s">
        <v>590</v>
      </c>
      <c r="AE151" s="1" t="s">
        <v>690</v>
      </c>
      <c r="AF151" s="1" t="s">
        <v>691</v>
      </c>
      <c r="AG151" s="1"/>
      <c r="AH151" s="1"/>
      <c r="AI151" s="1"/>
      <c r="AJ151" s="1"/>
      <c r="AK151" s="1"/>
      <c r="AL151" s="1" t="s">
        <v>520</v>
      </c>
    </row>
    <row r="152" spans="1:38" ht="14.25" hidden="1" customHeight="1" x14ac:dyDescent="0.25">
      <c r="A152" s="1" t="s">
        <v>692</v>
      </c>
      <c r="B152" s="1" t="s">
        <v>516</v>
      </c>
      <c r="C152" s="1" t="s">
        <v>517</v>
      </c>
      <c r="D152" s="1">
        <v>0.5</v>
      </c>
      <c r="E152" s="1">
        <v>0.18959999999999999</v>
      </c>
      <c r="F152" s="1">
        <f t="shared" si="6"/>
        <v>2.6371308016877637</v>
      </c>
      <c r="G152" s="1">
        <v>85</v>
      </c>
      <c r="H152" s="1">
        <v>0.21</v>
      </c>
      <c r="I152" s="1"/>
      <c r="J152" s="1"/>
      <c r="K152" s="1"/>
      <c r="L152" s="1"/>
      <c r="M152" s="1"/>
      <c r="N152" s="1"/>
      <c r="O152" s="1"/>
      <c r="P152" s="1"/>
      <c r="Q152" s="1"/>
      <c r="R152" s="1"/>
      <c r="S152" s="1"/>
      <c r="T152" s="1"/>
      <c r="U152" s="1"/>
      <c r="V152" s="1"/>
      <c r="W152" s="1"/>
      <c r="X152" s="1"/>
      <c r="Y152" s="1"/>
      <c r="Z152" s="1"/>
      <c r="AA152" s="1"/>
      <c r="AB152" s="1"/>
      <c r="AC152" s="1" t="s">
        <v>5</v>
      </c>
      <c r="AD152" s="1" t="s">
        <v>552</v>
      </c>
      <c r="AE152" s="1" t="s">
        <v>527</v>
      </c>
      <c r="AF152" s="1" t="s">
        <v>692</v>
      </c>
      <c r="AG152" s="1"/>
      <c r="AH152" s="1"/>
      <c r="AI152" s="1"/>
      <c r="AJ152" s="1"/>
      <c r="AK152" s="1"/>
      <c r="AL152" s="1" t="s">
        <v>520</v>
      </c>
    </row>
    <row r="153" spans="1:38" ht="14.25" hidden="1" customHeight="1" x14ac:dyDescent="0.25">
      <c r="A153" s="1" t="s">
        <v>693</v>
      </c>
      <c r="B153" s="1" t="s">
        <v>516</v>
      </c>
      <c r="C153" s="1" t="s">
        <v>517</v>
      </c>
      <c r="D153" s="1">
        <v>3</v>
      </c>
      <c r="E153" s="1">
        <v>3.75</v>
      </c>
      <c r="F153" s="1">
        <f t="shared" si="6"/>
        <v>0.8</v>
      </c>
      <c r="G153" s="1">
        <v>85</v>
      </c>
      <c r="H153" s="1">
        <v>0.21</v>
      </c>
      <c r="I153" s="1"/>
      <c r="J153" s="1"/>
      <c r="K153" s="1"/>
      <c r="L153" s="1"/>
      <c r="M153" s="1"/>
      <c r="N153" s="1"/>
      <c r="O153" s="1"/>
      <c r="P153" s="1"/>
      <c r="Q153" s="1"/>
      <c r="R153" s="1"/>
      <c r="S153" s="1"/>
      <c r="T153" s="1"/>
      <c r="U153" s="1"/>
      <c r="V153" s="1"/>
      <c r="W153" s="1"/>
      <c r="X153" s="1"/>
      <c r="Y153" s="1"/>
      <c r="Z153" s="1"/>
      <c r="AA153" s="1"/>
      <c r="AB153" s="1"/>
      <c r="AC153" s="1" t="s">
        <v>5</v>
      </c>
      <c r="AD153" s="1" t="s">
        <v>552</v>
      </c>
      <c r="AE153" s="1" t="s">
        <v>519</v>
      </c>
      <c r="AF153" s="1" t="s">
        <v>693</v>
      </c>
      <c r="AG153" s="1"/>
      <c r="AH153" s="1"/>
      <c r="AI153" s="1"/>
      <c r="AJ153" s="1"/>
      <c r="AK153" s="1"/>
      <c r="AL153" s="1" t="s">
        <v>520</v>
      </c>
    </row>
    <row r="154" spans="1:38" ht="14.25" hidden="1" customHeight="1" x14ac:dyDescent="0.25">
      <c r="A154" s="1" t="s">
        <v>694</v>
      </c>
      <c r="B154" s="1" t="s">
        <v>516</v>
      </c>
      <c r="C154" s="1" t="s">
        <v>517</v>
      </c>
      <c r="D154" s="1">
        <v>4</v>
      </c>
      <c r="E154" s="1">
        <v>3.5999999999999899</v>
      </c>
      <c r="F154" s="1">
        <f t="shared" si="6"/>
        <v>1.1111111111111143</v>
      </c>
      <c r="G154" s="1">
        <v>85</v>
      </c>
      <c r="H154" s="1">
        <v>0.21</v>
      </c>
      <c r="I154" s="1"/>
      <c r="J154" s="1"/>
      <c r="K154" s="1"/>
      <c r="L154" s="1"/>
      <c r="M154" s="1"/>
      <c r="N154" s="1"/>
      <c r="O154" s="1"/>
      <c r="P154" s="1"/>
      <c r="Q154" s="1"/>
      <c r="R154" s="1"/>
      <c r="S154" s="1"/>
      <c r="T154" s="1"/>
      <c r="U154" s="1"/>
      <c r="V154" s="1"/>
      <c r="W154" s="1"/>
      <c r="X154" s="1"/>
      <c r="Y154" s="1"/>
      <c r="Z154" s="1"/>
      <c r="AA154" s="1"/>
      <c r="AB154" s="1"/>
      <c r="AC154" s="1" t="s">
        <v>5</v>
      </c>
      <c r="AD154" s="1" t="s">
        <v>552</v>
      </c>
      <c r="AE154" s="1" t="s">
        <v>519</v>
      </c>
      <c r="AF154" s="1" t="s">
        <v>694</v>
      </c>
      <c r="AG154" s="1"/>
      <c r="AH154" s="1"/>
      <c r="AI154" s="1"/>
      <c r="AJ154" s="1"/>
      <c r="AK154" s="1"/>
      <c r="AL154" s="1" t="s">
        <v>520</v>
      </c>
    </row>
    <row r="155" spans="1:38" ht="14.25" hidden="1" customHeight="1" x14ac:dyDescent="0.25">
      <c r="A155" s="1" t="s">
        <v>695</v>
      </c>
      <c r="B155" s="1" t="s">
        <v>516</v>
      </c>
      <c r="C155" s="1" t="s">
        <v>517</v>
      </c>
      <c r="D155" s="1">
        <v>10</v>
      </c>
      <c r="E155" s="1">
        <v>4.5</v>
      </c>
      <c r="F155" s="1">
        <f t="shared" si="6"/>
        <v>2.2222222222222223</v>
      </c>
      <c r="G155" s="1">
        <v>85</v>
      </c>
      <c r="H155" s="1">
        <v>0.21</v>
      </c>
      <c r="I155" s="1"/>
      <c r="J155" s="1"/>
      <c r="K155" s="1"/>
      <c r="L155" s="1"/>
      <c r="M155" s="1"/>
      <c r="N155" s="1"/>
      <c r="O155" s="1"/>
      <c r="P155" s="1"/>
      <c r="Q155" s="1"/>
      <c r="R155" s="1"/>
      <c r="S155" s="1"/>
      <c r="T155" s="1"/>
      <c r="U155" s="1"/>
      <c r="V155" s="1"/>
      <c r="W155" s="1"/>
      <c r="X155" s="1"/>
      <c r="Y155" s="1"/>
      <c r="Z155" s="1"/>
      <c r="AA155" s="1"/>
      <c r="AB155" s="1"/>
      <c r="AC155" s="1" t="s">
        <v>5</v>
      </c>
      <c r="AD155" s="1" t="s">
        <v>552</v>
      </c>
      <c r="AE155" s="1" t="s">
        <v>519</v>
      </c>
      <c r="AF155" s="1" t="s">
        <v>695</v>
      </c>
      <c r="AG155" s="1"/>
      <c r="AH155" s="1"/>
      <c r="AI155" s="1"/>
      <c r="AJ155" s="1"/>
      <c r="AK155" s="1"/>
      <c r="AL155" s="1" t="s">
        <v>520</v>
      </c>
    </row>
    <row r="156" spans="1:38" ht="14.25" hidden="1" customHeight="1" x14ac:dyDescent="0.25">
      <c r="A156" s="1" t="s">
        <v>696</v>
      </c>
      <c r="B156" s="1" t="s">
        <v>516</v>
      </c>
      <c r="C156" s="1" t="s">
        <v>517</v>
      </c>
      <c r="D156" s="1">
        <v>6</v>
      </c>
      <c r="E156" s="1">
        <v>3.9504000000000001</v>
      </c>
      <c r="F156" s="1">
        <f t="shared" si="6"/>
        <v>1.5188335358444713</v>
      </c>
      <c r="G156" s="1">
        <v>85</v>
      </c>
      <c r="H156" s="1">
        <v>0.21</v>
      </c>
      <c r="I156" s="1"/>
      <c r="J156" s="1"/>
      <c r="K156" s="1"/>
      <c r="L156" s="1"/>
      <c r="M156" s="1"/>
      <c r="N156" s="1"/>
      <c r="O156" s="1"/>
      <c r="P156" s="1"/>
      <c r="Q156" s="1"/>
      <c r="R156" s="1"/>
      <c r="S156" s="1"/>
      <c r="T156" s="1"/>
      <c r="U156" s="1"/>
      <c r="V156" s="1"/>
      <c r="W156" s="1"/>
      <c r="X156" s="1"/>
      <c r="Y156" s="1"/>
      <c r="Z156" s="1"/>
      <c r="AA156" s="1"/>
      <c r="AB156" s="1"/>
      <c r="AC156" s="1" t="s">
        <v>5</v>
      </c>
      <c r="AD156" s="1" t="s">
        <v>552</v>
      </c>
      <c r="AE156" s="1" t="s">
        <v>519</v>
      </c>
      <c r="AF156" s="1" t="s">
        <v>696</v>
      </c>
      <c r="AG156" s="1"/>
      <c r="AH156" s="1"/>
      <c r="AI156" s="1"/>
      <c r="AJ156" s="1"/>
      <c r="AK156" s="1"/>
      <c r="AL156" s="1" t="s">
        <v>520</v>
      </c>
    </row>
    <row r="157" spans="1:38" ht="14.25" hidden="1" customHeight="1" x14ac:dyDescent="0.25">
      <c r="A157" s="1" t="s">
        <v>697</v>
      </c>
      <c r="B157" s="1" t="s">
        <v>516</v>
      </c>
      <c r="C157" s="1" t="s">
        <v>517</v>
      </c>
      <c r="D157" s="1">
        <v>8</v>
      </c>
      <c r="E157" s="1">
        <v>4.32</v>
      </c>
      <c r="F157" s="1">
        <f t="shared" si="6"/>
        <v>1.8518518518518516</v>
      </c>
      <c r="G157" s="1">
        <v>85</v>
      </c>
      <c r="H157" s="1">
        <v>0.21</v>
      </c>
      <c r="I157" s="1"/>
      <c r="J157" s="1"/>
      <c r="K157" s="1"/>
      <c r="L157" s="1"/>
      <c r="M157" s="1"/>
      <c r="N157" s="1"/>
      <c r="O157" s="1"/>
      <c r="P157" s="1"/>
      <c r="Q157" s="1"/>
      <c r="R157" s="1"/>
      <c r="S157" s="1"/>
      <c r="T157" s="1"/>
      <c r="U157" s="1"/>
      <c r="V157" s="1"/>
      <c r="W157" s="1"/>
      <c r="X157" s="1"/>
      <c r="Y157" s="1"/>
      <c r="Z157" s="1"/>
      <c r="AA157" s="1"/>
      <c r="AB157" s="1"/>
      <c r="AC157" s="1" t="s">
        <v>5</v>
      </c>
      <c r="AD157" s="1" t="s">
        <v>552</v>
      </c>
      <c r="AE157" s="1" t="s">
        <v>519</v>
      </c>
      <c r="AF157" s="1" t="s">
        <v>697</v>
      </c>
      <c r="AG157" s="1"/>
      <c r="AH157" s="1"/>
      <c r="AI157" s="1"/>
      <c r="AJ157" s="1"/>
      <c r="AK157" s="1"/>
      <c r="AL157" s="1" t="s">
        <v>520</v>
      </c>
    </row>
    <row r="158" spans="1:38" ht="14.25" hidden="1" customHeight="1" x14ac:dyDescent="0.25">
      <c r="A158" s="1" t="s">
        <v>698</v>
      </c>
      <c r="B158" s="1" t="s">
        <v>516</v>
      </c>
      <c r="C158" s="1" t="s">
        <v>517</v>
      </c>
      <c r="D158" s="1">
        <v>12</v>
      </c>
      <c r="E158" s="1">
        <v>4.8</v>
      </c>
      <c r="F158" s="1">
        <f t="shared" si="6"/>
        <v>2.5</v>
      </c>
      <c r="G158" s="1">
        <v>85</v>
      </c>
      <c r="H158" s="1">
        <v>0.21</v>
      </c>
      <c r="I158" s="1"/>
      <c r="J158" s="1"/>
      <c r="K158" s="1"/>
      <c r="L158" s="1"/>
      <c r="M158" s="1"/>
      <c r="N158" s="1"/>
      <c r="O158" s="1"/>
      <c r="P158" s="1"/>
      <c r="Q158" s="1"/>
      <c r="R158" s="1"/>
      <c r="S158" s="1"/>
      <c r="T158" s="1"/>
      <c r="U158" s="1"/>
      <c r="V158" s="1"/>
      <c r="W158" s="1"/>
      <c r="X158" s="1"/>
      <c r="Y158" s="1"/>
      <c r="Z158" s="1"/>
      <c r="AA158" s="1"/>
      <c r="AB158" s="1"/>
      <c r="AC158" s="1" t="s">
        <v>5</v>
      </c>
      <c r="AD158" s="1" t="s">
        <v>552</v>
      </c>
      <c r="AE158" s="1" t="s">
        <v>519</v>
      </c>
      <c r="AF158" s="1" t="s">
        <v>698</v>
      </c>
      <c r="AG158" s="1"/>
      <c r="AH158" s="1"/>
      <c r="AI158" s="1"/>
      <c r="AJ158" s="1"/>
      <c r="AK158" s="1"/>
      <c r="AL158" s="1" t="s">
        <v>520</v>
      </c>
    </row>
    <row r="159" spans="1:38" ht="14.25" hidden="1" customHeight="1" x14ac:dyDescent="0.25">
      <c r="A159" s="1" t="s">
        <v>699</v>
      </c>
      <c r="B159" s="1" t="s">
        <v>516</v>
      </c>
      <c r="C159" s="1" t="s">
        <v>517</v>
      </c>
      <c r="D159" s="1">
        <v>0.38</v>
      </c>
      <c r="E159" s="1">
        <v>12.504</v>
      </c>
      <c r="F159" s="1">
        <f t="shared" si="6"/>
        <v>3.0390275111964172E-2</v>
      </c>
      <c r="G159" s="1">
        <v>139.78</v>
      </c>
      <c r="H159" s="1">
        <v>0.22</v>
      </c>
      <c r="I159" s="1"/>
      <c r="J159" s="1"/>
      <c r="K159" s="1"/>
      <c r="L159" s="1"/>
      <c r="M159" s="1"/>
      <c r="N159" s="1"/>
      <c r="O159" s="1"/>
      <c r="P159" s="1"/>
      <c r="Q159" s="1"/>
      <c r="R159" s="1"/>
      <c r="S159" s="1"/>
      <c r="T159" s="1"/>
      <c r="U159" s="1"/>
      <c r="V159" s="1"/>
      <c r="W159" s="1"/>
      <c r="X159" s="1"/>
      <c r="Y159" s="1"/>
      <c r="Z159" s="1"/>
      <c r="AA159" s="1"/>
      <c r="AB159" s="1"/>
      <c r="AC159" s="1" t="s">
        <v>5</v>
      </c>
      <c r="AD159" s="1" t="s">
        <v>569</v>
      </c>
      <c r="AE159" s="1" t="s">
        <v>519</v>
      </c>
      <c r="AF159" s="1" t="s">
        <v>699</v>
      </c>
      <c r="AG159" s="1"/>
      <c r="AH159" s="1"/>
      <c r="AI159" s="1"/>
      <c r="AJ159" s="1"/>
      <c r="AK159" s="1"/>
      <c r="AL159" s="1" t="s">
        <v>520</v>
      </c>
    </row>
    <row r="160" spans="1:38" ht="14.25" hidden="1" customHeight="1" x14ac:dyDescent="0.25">
      <c r="A160" s="1" t="s">
        <v>700</v>
      </c>
      <c r="B160" s="1" t="s">
        <v>652</v>
      </c>
      <c r="C160" s="1"/>
      <c r="D160" s="1">
        <v>9.8425196850393706E-2</v>
      </c>
      <c r="E160" s="1">
        <v>6.24012461866438</v>
      </c>
      <c r="F160" s="1">
        <v>0.16025320984920199</v>
      </c>
      <c r="G160" s="1"/>
      <c r="H160" s="1"/>
      <c r="I160" s="1"/>
      <c r="J160" s="1"/>
      <c r="K160" s="1"/>
      <c r="L160" s="1"/>
      <c r="M160" s="1"/>
      <c r="N160" s="1"/>
      <c r="O160" s="1"/>
      <c r="P160" s="1" t="s">
        <v>653</v>
      </c>
      <c r="Q160" s="1">
        <v>0.8</v>
      </c>
      <c r="R160" s="1">
        <v>7.4999999999999997E-2</v>
      </c>
      <c r="S160" s="1">
        <v>7.4999999999999997E-2</v>
      </c>
      <c r="T160" s="1">
        <v>0.90100000000000002</v>
      </c>
      <c r="U160" s="1">
        <v>8.1000000000000003E-2</v>
      </c>
      <c r="V160" s="1">
        <v>8.1000000000000003E-2</v>
      </c>
      <c r="W160" s="1">
        <v>0</v>
      </c>
      <c r="X160" s="1">
        <v>0.84</v>
      </c>
      <c r="Y160" s="1">
        <v>0.84</v>
      </c>
      <c r="Z160" s="1">
        <v>1</v>
      </c>
      <c r="AA160" s="1" t="b">
        <v>0</v>
      </c>
      <c r="AB160" s="1"/>
      <c r="AC160" s="1"/>
      <c r="AD160" s="1"/>
      <c r="AE160" s="1"/>
      <c r="AF160" s="1"/>
      <c r="AG160" s="1"/>
      <c r="AH160" s="1"/>
      <c r="AI160" s="1"/>
      <c r="AJ160" s="1"/>
      <c r="AK160" s="1"/>
      <c r="AL160" s="1"/>
    </row>
    <row r="161" spans="1:38" ht="14.25" hidden="1" customHeight="1" x14ac:dyDescent="0.25">
      <c r="A161" s="1" t="s">
        <v>701</v>
      </c>
      <c r="B161" s="1" t="s">
        <v>652</v>
      </c>
      <c r="C161" s="1"/>
      <c r="D161" s="1">
        <v>0.118110236220472</v>
      </c>
      <c r="E161" s="1">
        <v>6.24012461866438</v>
      </c>
      <c r="F161" s="1">
        <v>0.16025320984920299</v>
      </c>
      <c r="G161" s="1"/>
      <c r="H161" s="1"/>
      <c r="I161" s="1"/>
      <c r="J161" s="1"/>
      <c r="K161" s="1"/>
      <c r="L161" s="1"/>
      <c r="M161" s="1"/>
      <c r="N161" s="1"/>
      <c r="O161" s="1"/>
      <c r="P161" s="1" t="s">
        <v>653</v>
      </c>
      <c r="Q161" s="1">
        <v>0.83699999999999997</v>
      </c>
      <c r="R161" s="1">
        <v>7.4999999999999997E-2</v>
      </c>
      <c r="S161" s="1">
        <v>7.4999999999999997E-2</v>
      </c>
      <c r="T161" s="1">
        <v>0.89800000000000002</v>
      </c>
      <c r="U161" s="1">
        <v>8.1000000000000003E-2</v>
      </c>
      <c r="V161" s="1">
        <v>8.1000000000000003E-2</v>
      </c>
      <c r="W161" s="1">
        <v>0</v>
      </c>
      <c r="X161" s="1">
        <v>0.84</v>
      </c>
      <c r="Y161" s="1">
        <v>0.84</v>
      </c>
      <c r="Z161" s="1">
        <v>1</v>
      </c>
      <c r="AA161" s="1" t="b">
        <v>0</v>
      </c>
      <c r="AB161" s="1"/>
      <c r="AC161" s="1"/>
      <c r="AD161" s="1"/>
      <c r="AE161" s="1"/>
      <c r="AF161" s="1"/>
      <c r="AG161" s="1"/>
      <c r="AH161" s="1"/>
      <c r="AI161" s="1"/>
      <c r="AJ161" s="1"/>
      <c r="AK161" s="1"/>
      <c r="AL161" s="1"/>
    </row>
    <row r="162" spans="1:38" ht="14.25" hidden="1" customHeight="1" x14ac:dyDescent="0.25">
      <c r="A162" s="1" t="s">
        <v>702</v>
      </c>
      <c r="B162" s="1" t="s">
        <v>652</v>
      </c>
      <c r="C162" s="1"/>
      <c r="D162" s="1">
        <v>0.118110236220472</v>
      </c>
      <c r="E162" s="1">
        <v>6.24012461866438</v>
      </c>
      <c r="F162" s="1">
        <v>0.16025320984920199</v>
      </c>
      <c r="G162" s="1"/>
      <c r="H162" s="1"/>
      <c r="I162" s="1"/>
      <c r="J162" s="1"/>
      <c r="K162" s="1"/>
      <c r="L162" s="1"/>
      <c r="M162" s="1"/>
      <c r="N162" s="1"/>
      <c r="O162" s="1"/>
      <c r="P162" s="1" t="s">
        <v>653</v>
      </c>
      <c r="Q162" s="1">
        <v>0.83699999999999997</v>
      </c>
      <c r="R162" s="1">
        <v>7.4999999999999997E-2</v>
      </c>
      <c r="S162" s="1">
        <v>7.4999999999999997E-2</v>
      </c>
      <c r="T162" s="1">
        <v>0.89800000000000002</v>
      </c>
      <c r="U162" s="1">
        <v>8.1000000000000003E-2</v>
      </c>
      <c r="V162" s="1">
        <v>8.1000000000000003E-2</v>
      </c>
      <c r="W162" s="1">
        <v>0</v>
      </c>
      <c r="X162" s="1">
        <v>0.84</v>
      </c>
      <c r="Y162" s="1">
        <v>0.84</v>
      </c>
      <c r="Z162" s="1">
        <v>1</v>
      </c>
      <c r="AA162" s="1" t="b">
        <v>0</v>
      </c>
      <c r="AB162" s="1"/>
      <c r="AC162" s="1"/>
      <c r="AD162" s="1"/>
      <c r="AE162" s="1"/>
      <c r="AF162" s="1"/>
      <c r="AG162" s="1"/>
      <c r="AH162" s="1"/>
      <c r="AI162" s="1"/>
      <c r="AJ162" s="1"/>
      <c r="AK162" s="1"/>
      <c r="AL162" s="1"/>
    </row>
    <row r="163" spans="1:38" ht="14.25" hidden="1" customHeight="1" x14ac:dyDescent="0.25">
      <c r="A163" s="1" t="s">
        <v>703</v>
      </c>
      <c r="B163" s="1" t="s">
        <v>652</v>
      </c>
      <c r="C163" s="1"/>
      <c r="D163" s="1">
        <v>0.23622047244094399</v>
      </c>
      <c r="E163" s="1">
        <v>6.24012461866438</v>
      </c>
      <c r="F163" s="1">
        <v>0.16025320984920199</v>
      </c>
      <c r="G163" s="1"/>
      <c r="H163" s="1"/>
      <c r="I163" s="1"/>
      <c r="J163" s="1"/>
      <c r="K163" s="1"/>
      <c r="L163" s="1"/>
      <c r="M163" s="1"/>
      <c r="N163" s="1"/>
      <c r="O163" s="1"/>
      <c r="P163" s="1" t="s">
        <v>653</v>
      </c>
      <c r="Q163" s="1">
        <v>0.77500000000000002</v>
      </c>
      <c r="R163" s="1">
        <v>7.0999999999999994E-2</v>
      </c>
      <c r="S163" s="1">
        <v>7.0999999999999994E-2</v>
      </c>
      <c r="T163" s="1">
        <v>0.88100000000000001</v>
      </c>
      <c r="U163" s="1">
        <v>0.08</v>
      </c>
      <c r="V163" s="1">
        <v>0.08</v>
      </c>
      <c r="W163" s="1">
        <v>0</v>
      </c>
      <c r="X163" s="1">
        <v>0.84</v>
      </c>
      <c r="Y163" s="1">
        <v>0.84</v>
      </c>
      <c r="Z163" s="1">
        <v>1</v>
      </c>
      <c r="AA163" s="1" t="b">
        <v>0</v>
      </c>
      <c r="AB163" s="1"/>
      <c r="AC163" s="1"/>
      <c r="AD163" s="1"/>
      <c r="AE163" s="1"/>
      <c r="AF163" s="1"/>
      <c r="AG163" s="1"/>
      <c r="AH163" s="1"/>
      <c r="AI163" s="1"/>
      <c r="AJ163" s="1"/>
      <c r="AK163" s="1"/>
      <c r="AL163" s="1"/>
    </row>
    <row r="164" spans="1:38" ht="14.25" hidden="1" customHeight="1" x14ac:dyDescent="0.25">
      <c r="A164" s="1" t="s">
        <v>704</v>
      </c>
      <c r="B164" s="1" t="s">
        <v>652</v>
      </c>
      <c r="C164" s="1"/>
      <c r="D164" s="1">
        <v>2.0078740157480301E-2</v>
      </c>
      <c r="E164" s="1">
        <v>0.97068605179223699</v>
      </c>
      <c r="F164" s="1">
        <v>1.03019920617344</v>
      </c>
      <c r="G164" s="1"/>
      <c r="H164" s="1"/>
      <c r="I164" s="1"/>
      <c r="J164" s="1"/>
      <c r="K164" s="1"/>
      <c r="L164" s="1"/>
      <c r="M164" s="1"/>
      <c r="N164" s="1"/>
      <c r="O164" s="1"/>
      <c r="P164" s="1" t="s">
        <v>653</v>
      </c>
      <c r="Q164" s="1">
        <v>0.32</v>
      </c>
      <c r="R164" s="1">
        <v>0.58199999999999996</v>
      </c>
      <c r="S164" s="1">
        <v>0.59299999999999997</v>
      </c>
      <c r="T164" s="1">
        <v>0.55100000000000005</v>
      </c>
      <c r="U164" s="1">
        <v>0.33600000000000002</v>
      </c>
      <c r="V164" s="1">
        <v>0.375</v>
      </c>
      <c r="W164" s="1">
        <v>0</v>
      </c>
      <c r="X164" s="1">
        <v>4.5999999999999999E-2</v>
      </c>
      <c r="Y164" s="1">
        <v>0.72</v>
      </c>
      <c r="Z164" s="1">
        <v>1</v>
      </c>
      <c r="AA164" s="1" t="b">
        <v>0</v>
      </c>
      <c r="AB164" s="1"/>
      <c r="AC164" s="1"/>
      <c r="AD164" s="1"/>
      <c r="AE164" s="1"/>
      <c r="AF164" s="1"/>
      <c r="AG164" s="1"/>
      <c r="AH164" s="1"/>
      <c r="AI164" s="1"/>
      <c r="AJ164" s="1"/>
      <c r="AK164" s="1"/>
      <c r="AL164" s="1"/>
    </row>
    <row r="165" spans="1:38" ht="14.25" hidden="1" customHeight="1" x14ac:dyDescent="0.25">
      <c r="A165" s="1" t="s">
        <v>705</v>
      </c>
      <c r="B165" s="1" t="s">
        <v>652</v>
      </c>
      <c r="C165" s="1"/>
      <c r="D165" s="1">
        <v>2.0078740157480301E-2</v>
      </c>
      <c r="E165" s="1">
        <v>0.97068605179223699</v>
      </c>
      <c r="F165" s="1">
        <v>1.03019920617344</v>
      </c>
      <c r="G165" s="1"/>
      <c r="H165" s="1"/>
      <c r="I165" s="1"/>
      <c r="J165" s="1"/>
      <c r="K165" s="1"/>
      <c r="L165" s="1"/>
      <c r="M165" s="1"/>
      <c r="N165" s="1"/>
      <c r="O165" s="1"/>
      <c r="P165" s="1" t="s">
        <v>653</v>
      </c>
      <c r="Q165" s="1">
        <v>0.504</v>
      </c>
      <c r="R165" s="1">
        <v>0.40200000000000002</v>
      </c>
      <c r="S165" s="1">
        <v>0.39800000000000002</v>
      </c>
      <c r="T165" s="1">
        <v>0.76600000000000001</v>
      </c>
      <c r="U165" s="1">
        <v>0.14699999999999999</v>
      </c>
      <c r="V165" s="1">
        <v>0.16700000000000001</v>
      </c>
      <c r="W165" s="1">
        <v>0</v>
      </c>
      <c r="X165" s="1">
        <v>7.4999999999999997E-2</v>
      </c>
      <c r="Y165" s="1">
        <v>0.72</v>
      </c>
      <c r="Z165" s="1">
        <v>1</v>
      </c>
      <c r="AA165" s="1" t="b">
        <v>0</v>
      </c>
      <c r="AB165" s="1"/>
      <c r="AC165" s="1"/>
      <c r="AD165" s="1"/>
      <c r="AE165" s="1"/>
      <c r="AF165" s="1"/>
      <c r="AG165" s="1"/>
      <c r="AH165" s="1"/>
      <c r="AI165" s="1"/>
      <c r="AJ165" s="1"/>
      <c r="AK165" s="1"/>
      <c r="AL165" s="1"/>
    </row>
    <row r="166" spans="1:38" ht="14.25" hidden="1" customHeight="1" x14ac:dyDescent="0.25">
      <c r="A166" s="1" t="s">
        <v>706</v>
      </c>
      <c r="B166" s="1" t="s">
        <v>516</v>
      </c>
      <c r="C166" s="1" t="s">
        <v>539</v>
      </c>
      <c r="D166" s="1">
        <v>1.6000000000000001E-3</v>
      </c>
      <c r="E166" s="1">
        <v>0.15959999999999999</v>
      </c>
      <c r="F166" s="1">
        <f t="shared" ref="F166:F316" si="7">D166/E166</f>
        <v>1.0025062656641605E-2</v>
      </c>
      <c r="G166" s="1">
        <v>1</v>
      </c>
      <c r="H166" s="1">
        <v>0.27</v>
      </c>
      <c r="I166" s="1"/>
      <c r="J166" s="1"/>
      <c r="K166" s="1"/>
      <c r="L166" s="1"/>
      <c r="M166" s="1"/>
      <c r="N166" s="1"/>
      <c r="O166" s="1"/>
      <c r="P166" s="1"/>
      <c r="Q166" s="1"/>
      <c r="R166" s="1"/>
      <c r="S166" s="1"/>
      <c r="T166" s="1"/>
      <c r="U166" s="1"/>
      <c r="V166" s="1"/>
      <c r="W166" s="1"/>
      <c r="X166" s="1"/>
      <c r="Y166" s="1"/>
      <c r="Z166" s="1"/>
      <c r="AA166" s="1"/>
      <c r="AB166" s="1"/>
      <c r="AC166" s="1" t="s">
        <v>5</v>
      </c>
      <c r="AD166" s="1" t="s">
        <v>552</v>
      </c>
      <c r="AE166" s="1" t="s">
        <v>668</v>
      </c>
      <c r="AF166" s="1" t="s">
        <v>706</v>
      </c>
      <c r="AG166" s="1"/>
      <c r="AH166" s="1"/>
      <c r="AI166" s="1"/>
      <c r="AJ166" s="1"/>
      <c r="AK166" s="1"/>
      <c r="AL166" s="1" t="s">
        <v>520</v>
      </c>
    </row>
    <row r="167" spans="1:38" ht="14.25" hidden="1" customHeight="1" x14ac:dyDescent="0.25">
      <c r="A167" s="1" t="s">
        <v>707</v>
      </c>
      <c r="B167" s="1" t="s">
        <v>516</v>
      </c>
      <c r="C167" s="1" t="s">
        <v>539</v>
      </c>
      <c r="D167" s="1">
        <v>3.2000000000000002E-3</v>
      </c>
      <c r="E167" s="1">
        <v>0.15959999999999999</v>
      </c>
      <c r="F167" s="1">
        <f t="shared" si="7"/>
        <v>2.005012531328321E-2</v>
      </c>
      <c r="G167" s="1">
        <v>1</v>
      </c>
      <c r="H167" s="1">
        <v>0.27</v>
      </c>
      <c r="I167" s="1"/>
      <c r="J167" s="1"/>
      <c r="K167" s="1"/>
      <c r="L167" s="1"/>
      <c r="M167" s="1"/>
      <c r="N167" s="1"/>
      <c r="O167" s="1"/>
      <c r="P167" s="1"/>
      <c r="Q167" s="1"/>
      <c r="R167" s="1"/>
      <c r="S167" s="1"/>
      <c r="T167" s="1"/>
      <c r="U167" s="1"/>
      <c r="V167" s="1"/>
      <c r="W167" s="1"/>
      <c r="X167" s="1"/>
      <c r="Y167" s="1"/>
      <c r="Z167" s="1"/>
      <c r="AA167" s="1"/>
      <c r="AB167" s="1"/>
      <c r="AC167" s="1" t="s">
        <v>5</v>
      </c>
      <c r="AD167" s="1" t="s">
        <v>552</v>
      </c>
      <c r="AE167" s="1" t="s">
        <v>668</v>
      </c>
      <c r="AF167" s="1" t="s">
        <v>707</v>
      </c>
      <c r="AG167" s="1"/>
      <c r="AH167" s="1"/>
      <c r="AI167" s="1"/>
      <c r="AJ167" s="1"/>
      <c r="AK167" s="1"/>
      <c r="AL167" s="1" t="s">
        <v>520</v>
      </c>
    </row>
    <row r="168" spans="1:38" ht="14.25" hidden="1" customHeight="1" x14ac:dyDescent="0.25">
      <c r="A168" s="1" t="s">
        <v>708</v>
      </c>
      <c r="B168" s="1" t="s">
        <v>516</v>
      </c>
      <c r="C168" s="1" t="s">
        <v>539</v>
      </c>
      <c r="D168" s="1">
        <v>1.6E-2</v>
      </c>
      <c r="E168" s="1">
        <v>0.15959999999999999</v>
      </c>
      <c r="F168" s="1">
        <f t="shared" si="7"/>
        <v>0.10025062656641605</v>
      </c>
      <c r="G168" s="1">
        <v>1</v>
      </c>
      <c r="H168" s="1">
        <v>0.27</v>
      </c>
      <c r="I168" s="1"/>
      <c r="J168" s="1"/>
      <c r="K168" s="1"/>
      <c r="L168" s="1"/>
      <c r="M168" s="1"/>
      <c r="N168" s="1"/>
      <c r="O168" s="1"/>
      <c r="P168" s="1"/>
      <c r="Q168" s="1"/>
      <c r="R168" s="1"/>
      <c r="S168" s="1"/>
      <c r="T168" s="1"/>
      <c r="U168" s="1"/>
      <c r="V168" s="1"/>
      <c r="W168" s="1"/>
      <c r="X168" s="1"/>
      <c r="Y168" s="1"/>
      <c r="Z168" s="1"/>
      <c r="AA168" s="1"/>
      <c r="AB168" s="1"/>
      <c r="AC168" s="1" t="s">
        <v>5</v>
      </c>
      <c r="AD168" s="1" t="s">
        <v>552</v>
      </c>
      <c r="AE168" s="1" t="s">
        <v>668</v>
      </c>
      <c r="AF168" s="1" t="s">
        <v>708</v>
      </c>
      <c r="AG168" s="1"/>
      <c r="AH168" s="1"/>
      <c r="AI168" s="1"/>
      <c r="AJ168" s="1"/>
      <c r="AK168" s="1"/>
      <c r="AL168" s="1" t="s">
        <v>520</v>
      </c>
    </row>
    <row r="169" spans="1:38" ht="14.25" hidden="1" customHeight="1" x14ac:dyDescent="0.25">
      <c r="A169" s="1" t="s">
        <v>709</v>
      </c>
      <c r="B169" s="1" t="s">
        <v>516</v>
      </c>
      <c r="C169" s="1" t="s">
        <v>539</v>
      </c>
      <c r="D169" s="1">
        <v>0.216</v>
      </c>
      <c r="E169" s="1">
        <v>0.15959999999999999</v>
      </c>
      <c r="F169" s="1">
        <f t="shared" si="7"/>
        <v>1.3533834586466167</v>
      </c>
      <c r="G169" s="1">
        <v>1</v>
      </c>
      <c r="H169" s="1">
        <v>0.27</v>
      </c>
      <c r="I169" s="1"/>
      <c r="J169" s="1"/>
      <c r="K169" s="1"/>
      <c r="L169" s="1"/>
      <c r="M169" s="1"/>
      <c r="N169" s="1"/>
      <c r="O169" s="1"/>
      <c r="P169" s="1"/>
      <c r="Q169" s="1"/>
      <c r="R169" s="1"/>
      <c r="S169" s="1"/>
      <c r="T169" s="1"/>
      <c r="U169" s="1"/>
      <c r="V169" s="1"/>
      <c r="W169" s="1"/>
      <c r="X169" s="1"/>
      <c r="Y169" s="1"/>
      <c r="Z169" s="1"/>
      <c r="AA169" s="1"/>
      <c r="AB169" s="1"/>
      <c r="AC169" s="1" t="s">
        <v>5</v>
      </c>
      <c r="AD169" s="1" t="s">
        <v>552</v>
      </c>
      <c r="AE169" s="1" t="s">
        <v>668</v>
      </c>
      <c r="AF169" s="1" t="s">
        <v>709</v>
      </c>
      <c r="AG169" s="1"/>
      <c r="AH169" s="1"/>
      <c r="AI169" s="1"/>
      <c r="AJ169" s="1"/>
      <c r="AK169" s="1"/>
      <c r="AL169" s="1" t="s">
        <v>520</v>
      </c>
    </row>
    <row r="170" spans="1:38" ht="14.25" hidden="1" customHeight="1" x14ac:dyDescent="0.25">
      <c r="A170" s="1" t="s">
        <v>710</v>
      </c>
      <c r="B170" s="1" t="s">
        <v>516</v>
      </c>
      <c r="C170" s="1" t="s">
        <v>539</v>
      </c>
      <c r="D170" s="1">
        <v>0.22559999999999999</v>
      </c>
      <c r="E170" s="1">
        <v>0.15959999999999999</v>
      </c>
      <c r="F170" s="1">
        <f t="shared" si="7"/>
        <v>1.4135338345864663</v>
      </c>
      <c r="G170" s="1">
        <v>1</v>
      </c>
      <c r="H170" s="1">
        <v>0.27</v>
      </c>
      <c r="I170" s="1"/>
      <c r="J170" s="1"/>
      <c r="K170" s="1"/>
      <c r="L170" s="1"/>
      <c r="M170" s="1"/>
      <c r="N170" s="1"/>
      <c r="O170" s="1"/>
      <c r="P170" s="1"/>
      <c r="Q170" s="1"/>
      <c r="R170" s="1"/>
      <c r="S170" s="1"/>
      <c r="T170" s="1"/>
      <c r="U170" s="1"/>
      <c r="V170" s="1"/>
      <c r="W170" s="1"/>
      <c r="X170" s="1"/>
      <c r="Y170" s="1"/>
      <c r="Z170" s="1"/>
      <c r="AA170" s="1"/>
      <c r="AB170" s="1"/>
      <c r="AC170" s="1" t="s">
        <v>5</v>
      </c>
      <c r="AD170" s="1" t="s">
        <v>552</v>
      </c>
      <c r="AE170" s="1" t="s">
        <v>668</v>
      </c>
      <c r="AF170" s="1" t="s">
        <v>710</v>
      </c>
      <c r="AG170" s="1"/>
      <c r="AH170" s="1"/>
      <c r="AI170" s="1"/>
      <c r="AJ170" s="1"/>
      <c r="AK170" s="1"/>
      <c r="AL170" s="1" t="s">
        <v>520</v>
      </c>
    </row>
    <row r="171" spans="1:38" ht="14.25" hidden="1" customHeight="1" x14ac:dyDescent="0.25">
      <c r="A171" s="1" t="s">
        <v>711</v>
      </c>
      <c r="B171" s="1" t="s">
        <v>516</v>
      </c>
      <c r="C171" s="1" t="s">
        <v>539</v>
      </c>
      <c r="D171" s="1">
        <v>0.24640000000000001</v>
      </c>
      <c r="E171" s="1">
        <v>0.15959999999999999</v>
      </c>
      <c r="F171" s="1">
        <f t="shared" si="7"/>
        <v>1.5438596491228072</v>
      </c>
      <c r="G171" s="1">
        <v>1</v>
      </c>
      <c r="H171" s="1">
        <v>0.27</v>
      </c>
      <c r="I171" s="1"/>
      <c r="J171" s="1"/>
      <c r="K171" s="1"/>
      <c r="L171" s="1"/>
      <c r="M171" s="1"/>
      <c r="N171" s="1"/>
      <c r="O171" s="1"/>
      <c r="P171" s="1"/>
      <c r="Q171" s="1"/>
      <c r="R171" s="1"/>
      <c r="S171" s="1"/>
      <c r="T171" s="1"/>
      <c r="U171" s="1"/>
      <c r="V171" s="1"/>
      <c r="W171" s="1"/>
      <c r="X171" s="1"/>
      <c r="Y171" s="1"/>
      <c r="Z171" s="1"/>
      <c r="AA171" s="1"/>
      <c r="AB171" s="1"/>
      <c r="AC171" s="1" t="s">
        <v>5</v>
      </c>
      <c r="AD171" s="1" t="s">
        <v>552</v>
      </c>
      <c r="AE171" s="1" t="s">
        <v>668</v>
      </c>
      <c r="AF171" s="1" t="s">
        <v>711</v>
      </c>
      <c r="AG171" s="1"/>
      <c r="AH171" s="1"/>
      <c r="AI171" s="1"/>
      <c r="AJ171" s="1"/>
      <c r="AK171" s="1"/>
      <c r="AL171" s="1" t="s">
        <v>520</v>
      </c>
    </row>
    <row r="172" spans="1:38" ht="14.25" hidden="1" customHeight="1" x14ac:dyDescent="0.25">
      <c r="A172" s="1" t="s">
        <v>712</v>
      </c>
      <c r="B172" s="1" t="s">
        <v>516</v>
      </c>
      <c r="C172" s="1" t="s">
        <v>539</v>
      </c>
      <c r="D172" s="1">
        <v>1.6095999999999999</v>
      </c>
      <c r="E172" s="1">
        <v>0.15959999999999999</v>
      </c>
      <c r="F172" s="1">
        <f t="shared" si="7"/>
        <v>10.085213032581454</v>
      </c>
      <c r="G172" s="1">
        <v>1</v>
      </c>
      <c r="H172" s="1">
        <v>0.27</v>
      </c>
      <c r="I172" s="1"/>
      <c r="J172" s="1"/>
      <c r="K172" s="1"/>
      <c r="L172" s="1"/>
      <c r="M172" s="1"/>
      <c r="N172" s="1"/>
      <c r="O172" s="1"/>
      <c r="P172" s="1"/>
      <c r="Q172" s="1"/>
      <c r="R172" s="1"/>
      <c r="S172" s="1"/>
      <c r="T172" s="1"/>
      <c r="U172" s="1"/>
      <c r="V172" s="1"/>
      <c r="W172" s="1"/>
      <c r="X172" s="1"/>
      <c r="Y172" s="1"/>
      <c r="Z172" s="1"/>
      <c r="AA172" s="1"/>
      <c r="AB172" s="1"/>
      <c r="AC172" s="1" t="s">
        <v>5</v>
      </c>
      <c r="AD172" s="1" t="s">
        <v>552</v>
      </c>
      <c r="AE172" s="1" t="s">
        <v>668</v>
      </c>
      <c r="AF172" s="1" t="s">
        <v>712</v>
      </c>
      <c r="AG172" s="1"/>
      <c r="AH172" s="1"/>
      <c r="AI172" s="1"/>
      <c r="AJ172" s="1"/>
      <c r="AK172" s="1"/>
      <c r="AL172" s="1" t="s">
        <v>520</v>
      </c>
    </row>
    <row r="173" spans="1:38" ht="14.25" hidden="1" customHeight="1" x14ac:dyDescent="0.25">
      <c r="A173" s="1" t="s">
        <v>713</v>
      </c>
      <c r="B173" s="1" t="s">
        <v>516</v>
      </c>
      <c r="C173" s="1" t="s">
        <v>539</v>
      </c>
      <c r="D173" s="1">
        <v>2.008</v>
      </c>
      <c r="E173" s="1">
        <v>0.15959999999999999</v>
      </c>
      <c r="F173" s="1">
        <f t="shared" si="7"/>
        <v>12.581453634085214</v>
      </c>
      <c r="G173" s="1">
        <v>1</v>
      </c>
      <c r="H173" s="1">
        <v>0.27</v>
      </c>
      <c r="I173" s="1"/>
      <c r="J173" s="1"/>
      <c r="K173" s="1"/>
      <c r="L173" s="1"/>
      <c r="M173" s="1"/>
      <c r="N173" s="1"/>
      <c r="O173" s="1"/>
      <c r="P173" s="1"/>
      <c r="Q173" s="1"/>
      <c r="R173" s="1"/>
      <c r="S173" s="1"/>
      <c r="T173" s="1"/>
      <c r="U173" s="1"/>
      <c r="V173" s="1"/>
      <c r="W173" s="1"/>
      <c r="X173" s="1"/>
      <c r="Y173" s="1"/>
      <c r="Z173" s="1"/>
      <c r="AA173" s="1"/>
      <c r="AB173" s="1"/>
      <c r="AC173" s="1" t="s">
        <v>5</v>
      </c>
      <c r="AD173" s="1" t="s">
        <v>552</v>
      </c>
      <c r="AE173" s="1" t="s">
        <v>668</v>
      </c>
      <c r="AF173" s="1" t="s">
        <v>713</v>
      </c>
      <c r="AG173" s="1"/>
      <c r="AH173" s="1"/>
      <c r="AI173" s="1"/>
      <c r="AJ173" s="1"/>
      <c r="AK173" s="1"/>
      <c r="AL173" s="1" t="s">
        <v>520</v>
      </c>
    </row>
    <row r="174" spans="1:38" ht="14.25" hidden="1" customHeight="1" x14ac:dyDescent="0.25">
      <c r="A174" s="1" t="s">
        <v>714</v>
      </c>
      <c r="B174" s="1" t="s">
        <v>516</v>
      </c>
      <c r="C174" s="1" t="s">
        <v>539</v>
      </c>
      <c r="D174" s="1">
        <v>2.0304000000000002</v>
      </c>
      <c r="E174" s="1">
        <v>0.15959999999999999</v>
      </c>
      <c r="F174" s="1">
        <f t="shared" si="7"/>
        <v>12.721804511278197</v>
      </c>
      <c r="G174" s="1">
        <v>1</v>
      </c>
      <c r="H174" s="1">
        <v>0.27</v>
      </c>
      <c r="I174" s="1"/>
      <c r="J174" s="1"/>
      <c r="K174" s="1"/>
      <c r="L174" s="1"/>
      <c r="M174" s="1"/>
      <c r="N174" s="1"/>
      <c r="O174" s="1"/>
      <c r="P174" s="1"/>
      <c r="Q174" s="1"/>
      <c r="R174" s="1"/>
      <c r="S174" s="1"/>
      <c r="T174" s="1"/>
      <c r="U174" s="1"/>
      <c r="V174" s="1"/>
      <c r="W174" s="1"/>
      <c r="X174" s="1"/>
      <c r="Y174" s="1"/>
      <c r="Z174" s="1"/>
      <c r="AA174" s="1"/>
      <c r="AB174" s="1"/>
      <c r="AC174" s="1" t="s">
        <v>5</v>
      </c>
      <c r="AD174" s="1" t="s">
        <v>552</v>
      </c>
      <c r="AE174" s="1" t="s">
        <v>668</v>
      </c>
      <c r="AF174" s="1" t="s">
        <v>714</v>
      </c>
      <c r="AG174" s="1"/>
      <c r="AH174" s="1"/>
      <c r="AI174" s="1"/>
      <c r="AJ174" s="1"/>
      <c r="AK174" s="1"/>
      <c r="AL174" s="1" t="s">
        <v>520</v>
      </c>
    </row>
    <row r="175" spans="1:38" ht="14.25" hidden="1" customHeight="1" x14ac:dyDescent="0.25">
      <c r="A175" s="1" t="s">
        <v>715</v>
      </c>
      <c r="B175" s="1" t="s">
        <v>516</v>
      </c>
      <c r="C175" s="1" t="s">
        <v>539</v>
      </c>
      <c r="D175" s="1">
        <v>2.2383999999999999</v>
      </c>
      <c r="E175" s="1">
        <v>0.15959999999999999</v>
      </c>
      <c r="F175" s="1">
        <f t="shared" si="7"/>
        <v>14.025062656641605</v>
      </c>
      <c r="G175" s="1">
        <v>1</v>
      </c>
      <c r="H175" s="1">
        <v>0.27</v>
      </c>
      <c r="I175" s="1"/>
      <c r="J175" s="1"/>
      <c r="K175" s="1"/>
      <c r="L175" s="1"/>
      <c r="M175" s="1"/>
      <c r="N175" s="1"/>
      <c r="O175" s="1"/>
      <c r="P175" s="1"/>
      <c r="Q175" s="1"/>
      <c r="R175" s="1"/>
      <c r="S175" s="1"/>
      <c r="T175" s="1"/>
      <c r="U175" s="1"/>
      <c r="V175" s="1"/>
      <c r="W175" s="1"/>
      <c r="X175" s="1"/>
      <c r="Y175" s="1"/>
      <c r="Z175" s="1"/>
      <c r="AA175" s="1"/>
      <c r="AB175" s="1"/>
      <c r="AC175" s="1" t="s">
        <v>5</v>
      </c>
      <c r="AD175" s="1" t="s">
        <v>552</v>
      </c>
      <c r="AE175" s="1" t="s">
        <v>668</v>
      </c>
      <c r="AF175" s="1" t="s">
        <v>715</v>
      </c>
      <c r="AG175" s="1"/>
      <c r="AH175" s="1"/>
      <c r="AI175" s="1"/>
      <c r="AJ175" s="1"/>
      <c r="AK175" s="1"/>
      <c r="AL175" s="1" t="s">
        <v>520</v>
      </c>
    </row>
    <row r="176" spans="1:38" ht="14.25" hidden="1" customHeight="1" x14ac:dyDescent="0.25">
      <c r="A176" s="1" t="s">
        <v>716</v>
      </c>
      <c r="B176" s="1" t="s">
        <v>516</v>
      </c>
      <c r="C176" s="1" t="s">
        <v>539</v>
      </c>
      <c r="D176" s="1">
        <v>2.2624</v>
      </c>
      <c r="E176" s="1">
        <v>0.15959999999999999</v>
      </c>
      <c r="F176" s="1">
        <f t="shared" si="7"/>
        <v>14.175438596491228</v>
      </c>
      <c r="G176" s="1">
        <v>1</v>
      </c>
      <c r="H176" s="1">
        <v>0.27</v>
      </c>
      <c r="I176" s="1"/>
      <c r="J176" s="1"/>
      <c r="K176" s="1"/>
      <c r="L176" s="1"/>
      <c r="M176" s="1"/>
      <c r="N176" s="1"/>
      <c r="O176" s="1"/>
      <c r="P176" s="1"/>
      <c r="Q176" s="1"/>
      <c r="R176" s="1"/>
      <c r="S176" s="1"/>
      <c r="T176" s="1"/>
      <c r="U176" s="1"/>
      <c r="V176" s="1"/>
      <c r="W176" s="1"/>
      <c r="X176" s="1"/>
      <c r="Y176" s="1"/>
      <c r="Z176" s="1"/>
      <c r="AA176" s="1"/>
      <c r="AB176" s="1"/>
      <c r="AC176" s="1" t="s">
        <v>5</v>
      </c>
      <c r="AD176" s="1" t="s">
        <v>552</v>
      </c>
      <c r="AE176" s="1" t="s">
        <v>668</v>
      </c>
      <c r="AF176" s="1" t="s">
        <v>716</v>
      </c>
      <c r="AG176" s="1"/>
      <c r="AH176" s="1"/>
      <c r="AI176" s="1"/>
      <c r="AJ176" s="1"/>
      <c r="AK176" s="1"/>
      <c r="AL176" s="1" t="s">
        <v>520</v>
      </c>
    </row>
    <row r="177" spans="1:38" ht="14.25" hidden="1" customHeight="1" x14ac:dyDescent="0.25">
      <c r="A177" s="1" t="s">
        <v>717</v>
      </c>
      <c r="B177" s="1" t="s">
        <v>516</v>
      </c>
      <c r="C177" s="1" t="s">
        <v>539</v>
      </c>
      <c r="D177" s="1">
        <v>2.2911999999999999</v>
      </c>
      <c r="E177" s="1">
        <v>0.15959999999999999</v>
      </c>
      <c r="F177" s="1">
        <f t="shared" si="7"/>
        <v>14.355889724310778</v>
      </c>
      <c r="G177" s="1">
        <v>1</v>
      </c>
      <c r="H177" s="1">
        <v>0.27</v>
      </c>
      <c r="I177" s="1"/>
      <c r="J177" s="1"/>
      <c r="K177" s="1"/>
      <c r="L177" s="1"/>
      <c r="M177" s="1"/>
      <c r="N177" s="1"/>
      <c r="O177" s="1"/>
      <c r="P177" s="1"/>
      <c r="Q177" s="1"/>
      <c r="R177" s="1"/>
      <c r="S177" s="1"/>
      <c r="T177" s="1"/>
      <c r="U177" s="1"/>
      <c r="V177" s="1"/>
      <c r="W177" s="1"/>
      <c r="X177" s="1"/>
      <c r="Y177" s="1"/>
      <c r="Z177" s="1"/>
      <c r="AA177" s="1"/>
      <c r="AB177" s="1"/>
      <c r="AC177" s="1" t="s">
        <v>5</v>
      </c>
      <c r="AD177" s="1" t="s">
        <v>552</v>
      </c>
      <c r="AE177" s="1" t="s">
        <v>668</v>
      </c>
      <c r="AF177" s="1" t="s">
        <v>717</v>
      </c>
      <c r="AG177" s="1"/>
      <c r="AH177" s="1"/>
      <c r="AI177" s="1"/>
      <c r="AJ177" s="1"/>
      <c r="AK177" s="1"/>
      <c r="AL177" s="1" t="s">
        <v>520</v>
      </c>
    </row>
    <row r="178" spans="1:38" ht="14.25" hidden="1" customHeight="1" x14ac:dyDescent="0.25">
      <c r="A178" s="1" t="s">
        <v>718</v>
      </c>
      <c r="B178" s="1" t="s">
        <v>516</v>
      </c>
      <c r="C178" s="1" t="s">
        <v>539</v>
      </c>
      <c r="D178" s="1">
        <v>2.3359999999999999</v>
      </c>
      <c r="E178" s="1">
        <v>0.15959999999999999</v>
      </c>
      <c r="F178" s="1">
        <f t="shared" si="7"/>
        <v>14.636591478696742</v>
      </c>
      <c r="G178" s="1">
        <v>1</v>
      </c>
      <c r="H178" s="1">
        <v>0.27</v>
      </c>
      <c r="I178" s="1"/>
      <c r="J178" s="1"/>
      <c r="K178" s="1"/>
      <c r="L178" s="1"/>
      <c r="M178" s="1"/>
      <c r="N178" s="1"/>
      <c r="O178" s="1"/>
      <c r="P178" s="1"/>
      <c r="Q178" s="1"/>
      <c r="R178" s="1"/>
      <c r="S178" s="1"/>
      <c r="T178" s="1"/>
      <c r="U178" s="1"/>
      <c r="V178" s="1"/>
      <c r="W178" s="1"/>
      <c r="X178" s="1"/>
      <c r="Y178" s="1"/>
      <c r="Z178" s="1"/>
      <c r="AA178" s="1"/>
      <c r="AB178" s="1"/>
      <c r="AC178" s="1" t="s">
        <v>5</v>
      </c>
      <c r="AD178" s="1" t="s">
        <v>552</v>
      </c>
      <c r="AE178" s="1" t="s">
        <v>668</v>
      </c>
      <c r="AF178" s="1" t="s">
        <v>718</v>
      </c>
      <c r="AG178" s="1"/>
      <c r="AH178" s="1"/>
      <c r="AI178" s="1"/>
      <c r="AJ178" s="1"/>
      <c r="AK178" s="1"/>
      <c r="AL178" s="1" t="s">
        <v>520</v>
      </c>
    </row>
    <row r="179" spans="1:38" ht="14.25" hidden="1" customHeight="1" x14ac:dyDescent="0.25">
      <c r="A179" s="1" t="s">
        <v>719</v>
      </c>
      <c r="B179" s="1" t="s">
        <v>516</v>
      </c>
      <c r="C179" s="1" t="s">
        <v>539</v>
      </c>
      <c r="D179" s="1">
        <v>2.4864000000000002</v>
      </c>
      <c r="E179" s="1">
        <v>0.15959999999999999</v>
      </c>
      <c r="F179" s="1">
        <f t="shared" si="7"/>
        <v>15.578947368421055</v>
      </c>
      <c r="G179" s="1">
        <v>1</v>
      </c>
      <c r="H179" s="1">
        <v>0.27</v>
      </c>
      <c r="I179" s="1"/>
      <c r="J179" s="1"/>
      <c r="K179" s="1"/>
      <c r="L179" s="1"/>
      <c r="M179" s="1"/>
      <c r="N179" s="1"/>
      <c r="O179" s="1"/>
      <c r="P179" s="1"/>
      <c r="Q179" s="1"/>
      <c r="R179" s="1"/>
      <c r="S179" s="1"/>
      <c r="T179" s="1"/>
      <c r="U179" s="1"/>
      <c r="V179" s="1"/>
      <c r="W179" s="1"/>
      <c r="X179" s="1"/>
      <c r="Y179" s="1"/>
      <c r="Z179" s="1"/>
      <c r="AA179" s="1"/>
      <c r="AB179" s="1"/>
      <c r="AC179" s="1" t="s">
        <v>5</v>
      </c>
      <c r="AD179" s="1" t="s">
        <v>552</v>
      </c>
      <c r="AE179" s="1" t="s">
        <v>668</v>
      </c>
      <c r="AF179" s="1" t="s">
        <v>719</v>
      </c>
      <c r="AG179" s="1"/>
      <c r="AH179" s="1"/>
      <c r="AI179" s="1"/>
      <c r="AJ179" s="1"/>
      <c r="AK179" s="1"/>
      <c r="AL179" s="1" t="s">
        <v>520</v>
      </c>
    </row>
    <row r="180" spans="1:38" ht="14.25" hidden="1" customHeight="1" x14ac:dyDescent="0.25">
      <c r="A180" s="1" t="s">
        <v>720</v>
      </c>
      <c r="B180" s="1" t="s">
        <v>516</v>
      </c>
      <c r="C180" s="1" t="s">
        <v>539</v>
      </c>
      <c r="D180" s="1">
        <v>2.6528</v>
      </c>
      <c r="E180" s="1">
        <v>0.15959999999999999</v>
      </c>
      <c r="F180" s="1">
        <f t="shared" si="7"/>
        <v>16.62155388471178</v>
      </c>
      <c r="G180" s="1">
        <v>1</v>
      </c>
      <c r="H180" s="1">
        <v>0.27</v>
      </c>
      <c r="I180" s="1"/>
      <c r="J180" s="1"/>
      <c r="K180" s="1"/>
      <c r="L180" s="1"/>
      <c r="M180" s="1"/>
      <c r="N180" s="1"/>
      <c r="O180" s="1"/>
      <c r="P180" s="1"/>
      <c r="Q180" s="1"/>
      <c r="R180" s="1"/>
      <c r="S180" s="1"/>
      <c r="T180" s="1"/>
      <c r="U180" s="1"/>
      <c r="V180" s="1"/>
      <c r="W180" s="1"/>
      <c r="X180" s="1"/>
      <c r="Y180" s="1"/>
      <c r="Z180" s="1"/>
      <c r="AA180" s="1"/>
      <c r="AB180" s="1"/>
      <c r="AC180" s="1" t="s">
        <v>5</v>
      </c>
      <c r="AD180" s="1" t="s">
        <v>552</v>
      </c>
      <c r="AE180" s="1" t="s">
        <v>668</v>
      </c>
      <c r="AF180" s="1" t="s">
        <v>720</v>
      </c>
      <c r="AG180" s="1"/>
      <c r="AH180" s="1"/>
      <c r="AI180" s="1"/>
      <c r="AJ180" s="1"/>
      <c r="AK180" s="1"/>
      <c r="AL180" s="1" t="s">
        <v>520</v>
      </c>
    </row>
    <row r="181" spans="1:38" ht="14.25" hidden="1" customHeight="1" x14ac:dyDescent="0.25">
      <c r="A181" s="1" t="s">
        <v>721</v>
      </c>
      <c r="B181" s="1" t="s">
        <v>516</v>
      </c>
      <c r="C181" s="1" t="s">
        <v>539</v>
      </c>
      <c r="D181" s="1">
        <v>2.6703999999999999</v>
      </c>
      <c r="E181" s="1">
        <v>0.15959999999999999</v>
      </c>
      <c r="F181" s="1">
        <f t="shared" si="7"/>
        <v>16.731829573934839</v>
      </c>
      <c r="G181" s="1">
        <v>1</v>
      </c>
      <c r="H181" s="1">
        <v>0.27</v>
      </c>
      <c r="I181" s="1"/>
      <c r="J181" s="1"/>
      <c r="K181" s="1"/>
      <c r="L181" s="1"/>
      <c r="M181" s="1"/>
      <c r="N181" s="1"/>
      <c r="O181" s="1"/>
      <c r="P181" s="1"/>
      <c r="Q181" s="1"/>
      <c r="R181" s="1"/>
      <c r="S181" s="1"/>
      <c r="T181" s="1"/>
      <c r="U181" s="1"/>
      <c r="V181" s="1"/>
      <c r="W181" s="1"/>
      <c r="X181" s="1"/>
      <c r="Y181" s="1"/>
      <c r="Z181" s="1"/>
      <c r="AA181" s="1"/>
      <c r="AB181" s="1"/>
      <c r="AC181" s="1" t="s">
        <v>5</v>
      </c>
      <c r="AD181" s="1" t="s">
        <v>552</v>
      </c>
      <c r="AE181" s="1" t="s">
        <v>668</v>
      </c>
      <c r="AF181" s="1" t="s">
        <v>721</v>
      </c>
      <c r="AG181" s="1"/>
      <c r="AH181" s="1"/>
      <c r="AI181" s="1"/>
      <c r="AJ181" s="1"/>
      <c r="AK181" s="1"/>
      <c r="AL181" s="1" t="s">
        <v>520</v>
      </c>
    </row>
    <row r="182" spans="1:38" ht="14.25" hidden="1" customHeight="1" x14ac:dyDescent="0.25">
      <c r="A182" s="1" t="s">
        <v>722</v>
      </c>
      <c r="B182" s="1" t="s">
        <v>516</v>
      </c>
      <c r="C182" s="1" t="s">
        <v>539</v>
      </c>
      <c r="D182" s="1">
        <v>2.8271999999999999</v>
      </c>
      <c r="E182" s="1">
        <v>0.15959999999999999</v>
      </c>
      <c r="F182" s="1">
        <f t="shared" si="7"/>
        <v>17.714285714285715</v>
      </c>
      <c r="G182" s="1">
        <v>1</v>
      </c>
      <c r="H182" s="1">
        <v>0.27</v>
      </c>
      <c r="I182" s="1"/>
      <c r="J182" s="1"/>
      <c r="K182" s="1"/>
      <c r="L182" s="1"/>
      <c r="M182" s="1"/>
      <c r="N182" s="1"/>
      <c r="O182" s="1"/>
      <c r="P182" s="1"/>
      <c r="Q182" s="1"/>
      <c r="R182" s="1"/>
      <c r="S182" s="1"/>
      <c r="T182" s="1"/>
      <c r="U182" s="1"/>
      <c r="V182" s="1"/>
      <c r="W182" s="1"/>
      <c r="X182" s="1"/>
      <c r="Y182" s="1"/>
      <c r="Z182" s="1"/>
      <c r="AA182" s="1"/>
      <c r="AB182" s="1"/>
      <c r="AC182" s="1" t="s">
        <v>5</v>
      </c>
      <c r="AD182" s="1" t="s">
        <v>552</v>
      </c>
      <c r="AE182" s="1" t="s">
        <v>668</v>
      </c>
      <c r="AF182" s="1" t="s">
        <v>722</v>
      </c>
      <c r="AG182" s="1"/>
      <c r="AH182" s="1"/>
      <c r="AI182" s="1"/>
      <c r="AJ182" s="1"/>
      <c r="AK182" s="1"/>
      <c r="AL182" s="1" t="s">
        <v>520</v>
      </c>
    </row>
    <row r="183" spans="1:38" ht="14.25" hidden="1" customHeight="1" x14ac:dyDescent="0.25">
      <c r="A183" s="1" t="s">
        <v>723</v>
      </c>
      <c r="B183" s="1" t="s">
        <v>516</v>
      </c>
      <c r="C183" s="1" t="s">
        <v>539</v>
      </c>
      <c r="D183" s="1">
        <v>3.1408</v>
      </c>
      <c r="E183" s="1">
        <v>0.15959999999999999</v>
      </c>
      <c r="F183" s="1">
        <f t="shared" si="7"/>
        <v>19.679197994987469</v>
      </c>
      <c r="G183" s="1">
        <v>1</v>
      </c>
      <c r="H183" s="1">
        <v>0.27</v>
      </c>
      <c r="I183" s="1"/>
      <c r="J183" s="1"/>
      <c r="K183" s="1"/>
      <c r="L183" s="1"/>
      <c r="M183" s="1"/>
      <c r="N183" s="1"/>
      <c r="O183" s="1"/>
      <c r="P183" s="1"/>
      <c r="Q183" s="1"/>
      <c r="R183" s="1"/>
      <c r="S183" s="1"/>
      <c r="T183" s="1"/>
      <c r="U183" s="1"/>
      <c r="V183" s="1"/>
      <c r="W183" s="1"/>
      <c r="X183" s="1"/>
      <c r="Y183" s="1"/>
      <c r="Z183" s="1"/>
      <c r="AA183" s="1"/>
      <c r="AB183" s="1"/>
      <c r="AC183" s="1" t="s">
        <v>5</v>
      </c>
      <c r="AD183" s="1" t="s">
        <v>552</v>
      </c>
      <c r="AE183" s="1" t="s">
        <v>668</v>
      </c>
      <c r="AF183" s="1" t="s">
        <v>723</v>
      </c>
      <c r="AG183" s="1"/>
      <c r="AH183" s="1"/>
      <c r="AI183" s="1"/>
      <c r="AJ183" s="1"/>
      <c r="AK183" s="1"/>
      <c r="AL183" s="1" t="s">
        <v>520</v>
      </c>
    </row>
    <row r="184" spans="1:38" ht="14.25" hidden="1" customHeight="1" x14ac:dyDescent="0.25">
      <c r="A184" s="1" t="s">
        <v>724</v>
      </c>
      <c r="B184" s="1" t="s">
        <v>516</v>
      </c>
      <c r="C184" s="1" t="s">
        <v>539</v>
      </c>
      <c r="D184" s="1">
        <v>0.34399999999999997</v>
      </c>
      <c r="E184" s="1">
        <v>0.15959999999999999</v>
      </c>
      <c r="F184" s="1">
        <f t="shared" si="7"/>
        <v>2.155388471177945</v>
      </c>
      <c r="G184" s="1">
        <v>1</v>
      </c>
      <c r="H184" s="1">
        <v>0.27</v>
      </c>
      <c r="I184" s="1"/>
      <c r="J184" s="1"/>
      <c r="K184" s="1"/>
      <c r="L184" s="1"/>
      <c r="M184" s="1"/>
      <c r="N184" s="1"/>
      <c r="O184" s="1"/>
      <c r="P184" s="1"/>
      <c r="Q184" s="1"/>
      <c r="R184" s="1"/>
      <c r="S184" s="1"/>
      <c r="T184" s="1"/>
      <c r="U184" s="1"/>
      <c r="V184" s="1"/>
      <c r="W184" s="1"/>
      <c r="X184" s="1"/>
      <c r="Y184" s="1"/>
      <c r="Z184" s="1"/>
      <c r="AA184" s="1"/>
      <c r="AB184" s="1"/>
      <c r="AC184" s="1" t="s">
        <v>5</v>
      </c>
      <c r="AD184" s="1" t="s">
        <v>552</v>
      </c>
      <c r="AE184" s="1" t="s">
        <v>668</v>
      </c>
      <c r="AF184" s="1" t="s">
        <v>724</v>
      </c>
      <c r="AG184" s="1"/>
      <c r="AH184" s="1"/>
      <c r="AI184" s="1"/>
      <c r="AJ184" s="1"/>
      <c r="AK184" s="1"/>
      <c r="AL184" s="1" t="s">
        <v>520</v>
      </c>
    </row>
    <row r="185" spans="1:38" ht="14.25" hidden="1" customHeight="1" x14ac:dyDescent="0.25">
      <c r="A185" s="1" t="s">
        <v>725</v>
      </c>
      <c r="B185" s="1" t="s">
        <v>516</v>
      </c>
      <c r="C185" s="1" t="s">
        <v>539</v>
      </c>
      <c r="D185" s="1">
        <v>0.35039999999999999</v>
      </c>
      <c r="E185" s="1">
        <v>0.15959999999999999</v>
      </c>
      <c r="F185" s="1">
        <f t="shared" si="7"/>
        <v>2.1954887218045114</v>
      </c>
      <c r="G185" s="1">
        <v>1</v>
      </c>
      <c r="H185" s="1">
        <v>0.27</v>
      </c>
      <c r="I185" s="1"/>
      <c r="J185" s="1"/>
      <c r="K185" s="1"/>
      <c r="L185" s="1"/>
      <c r="M185" s="1"/>
      <c r="N185" s="1"/>
      <c r="O185" s="1"/>
      <c r="P185" s="1"/>
      <c r="Q185" s="1"/>
      <c r="R185" s="1"/>
      <c r="S185" s="1"/>
      <c r="T185" s="1"/>
      <c r="U185" s="1"/>
      <c r="V185" s="1"/>
      <c r="W185" s="1"/>
      <c r="X185" s="1"/>
      <c r="Y185" s="1"/>
      <c r="Z185" s="1"/>
      <c r="AA185" s="1"/>
      <c r="AB185" s="1"/>
      <c r="AC185" s="1" t="s">
        <v>5</v>
      </c>
      <c r="AD185" s="1" t="s">
        <v>552</v>
      </c>
      <c r="AE185" s="1" t="s">
        <v>668</v>
      </c>
      <c r="AF185" s="1" t="s">
        <v>725</v>
      </c>
      <c r="AG185" s="1"/>
      <c r="AH185" s="1"/>
      <c r="AI185" s="1"/>
      <c r="AJ185" s="1"/>
      <c r="AK185" s="1"/>
      <c r="AL185" s="1" t="s">
        <v>520</v>
      </c>
    </row>
    <row r="186" spans="1:38" ht="14.25" hidden="1" customHeight="1" x14ac:dyDescent="0.25">
      <c r="A186" s="1" t="s">
        <v>726</v>
      </c>
      <c r="B186" s="1" t="s">
        <v>516</v>
      </c>
      <c r="C186" s="1" t="s">
        <v>539</v>
      </c>
      <c r="D186" s="1">
        <v>0.45600000000000002</v>
      </c>
      <c r="E186" s="1">
        <v>0.15959999999999999</v>
      </c>
      <c r="F186" s="1">
        <f t="shared" si="7"/>
        <v>2.8571428571428572</v>
      </c>
      <c r="G186" s="1">
        <v>1</v>
      </c>
      <c r="H186" s="1">
        <v>0.27</v>
      </c>
      <c r="I186" s="1"/>
      <c r="J186" s="1"/>
      <c r="K186" s="1"/>
      <c r="L186" s="1"/>
      <c r="M186" s="1"/>
      <c r="N186" s="1"/>
      <c r="O186" s="1"/>
      <c r="P186" s="1"/>
      <c r="Q186" s="1"/>
      <c r="R186" s="1"/>
      <c r="S186" s="1"/>
      <c r="T186" s="1"/>
      <c r="U186" s="1"/>
      <c r="V186" s="1"/>
      <c r="W186" s="1"/>
      <c r="X186" s="1"/>
      <c r="Y186" s="1"/>
      <c r="Z186" s="1"/>
      <c r="AA186" s="1"/>
      <c r="AB186" s="1"/>
      <c r="AC186" s="1" t="s">
        <v>5</v>
      </c>
      <c r="AD186" s="1" t="s">
        <v>552</v>
      </c>
      <c r="AE186" s="1" t="s">
        <v>668</v>
      </c>
      <c r="AF186" s="1" t="s">
        <v>726</v>
      </c>
      <c r="AG186" s="1"/>
      <c r="AH186" s="1"/>
      <c r="AI186" s="1"/>
      <c r="AJ186" s="1"/>
      <c r="AK186" s="1"/>
      <c r="AL186" s="1" t="s">
        <v>520</v>
      </c>
    </row>
    <row r="187" spans="1:38" ht="14.25" hidden="1" customHeight="1" x14ac:dyDescent="0.25">
      <c r="A187" s="1" t="s">
        <v>727</v>
      </c>
      <c r="B187" s="1" t="s">
        <v>516</v>
      </c>
      <c r="C187" s="1" t="s">
        <v>539</v>
      </c>
      <c r="D187" s="1">
        <v>0.46239999999999998</v>
      </c>
      <c r="E187" s="1">
        <v>0.15959999999999999</v>
      </c>
      <c r="F187" s="1">
        <f t="shared" si="7"/>
        <v>2.8972431077694236</v>
      </c>
      <c r="G187" s="1">
        <v>1</v>
      </c>
      <c r="H187" s="1">
        <v>0.27</v>
      </c>
      <c r="I187" s="1"/>
      <c r="J187" s="1"/>
      <c r="K187" s="1"/>
      <c r="L187" s="1"/>
      <c r="M187" s="1"/>
      <c r="N187" s="1"/>
      <c r="O187" s="1"/>
      <c r="P187" s="1"/>
      <c r="Q187" s="1"/>
      <c r="R187" s="1"/>
      <c r="S187" s="1"/>
      <c r="T187" s="1"/>
      <c r="U187" s="1"/>
      <c r="V187" s="1"/>
      <c r="W187" s="1"/>
      <c r="X187" s="1"/>
      <c r="Y187" s="1"/>
      <c r="Z187" s="1"/>
      <c r="AA187" s="1"/>
      <c r="AB187" s="1"/>
      <c r="AC187" s="1" t="s">
        <v>5</v>
      </c>
      <c r="AD187" s="1" t="s">
        <v>552</v>
      </c>
      <c r="AE187" s="1" t="s">
        <v>668</v>
      </c>
      <c r="AF187" s="1" t="s">
        <v>727</v>
      </c>
      <c r="AG187" s="1"/>
      <c r="AH187" s="1"/>
      <c r="AI187" s="1"/>
      <c r="AJ187" s="1"/>
      <c r="AK187" s="1"/>
      <c r="AL187" s="1" t="s">
        <v>520</v>
      </c>
    </row>
    <row r="188" spans="1:38" ht="14.25" hidden="1" customHeight="1" x14ac:dyDescent="0.25">
      <c r="A188" s="1" t="s">
        <v>728</v>
      </c>
      <c r="B188" s="1" t="s">
        <v>516</v>
      </c>
      <c r="C188" s="1" t="s">
        <v>539</v>
      </c>
      <c r="D188" s="1">
        <v>3.2080000000000002</v>
      </c>
      <c r="E188" s="1">
        <v>0.15959999999999999</v>
      </c>
      <c r="F188" s="1">
        <f t="shared" si="7"/>
        <v>20.100250626566417</v>
      </c>
      <c r="G188" s="1">
        <v>1</v>
      </c>
      <c r="H188" s="1">
        <v>0.27</v>
      </c>
      <c r="I188" s="1"/>
      <c r="J188" s="1"/>
      <c r="K188" s="1"/>
      <c r="L188" s="1"/>
      <c r="M188" s="1"/>
      <c r="N188" s="1"/>
      <c r="O188" s="1"/>
      <c r="P188" s="1"/>
      <c r="Q188" s="1"/>
      <c r="R188" s="1"/>
      <c r="S188" s="1"/>
      <c r="T188" s="1"/>
      <c r="U188" s="1"/>
      <c r="V188" s="1"/>
      <c r="W188" s="1"/>
      <c r="X188" s="1"/>
      <c r="Y188" s="1"/>
      <c r="Z188" s="1"/>
      <c r="AA188" s="1"/>
      <c r="AB188" s="1"/>
      <c r="AC188" s="1" t="s">
        <v>5</v>
      </c>
      <c r="AD188" s="1" t="s">
        <v>552</v>
      </c>
      <c r="AE188" s="1" t="s">
        <v>668</v>
      </c>
      <c r="AF188" s="1" t="s">
        <v>728</v>
      </c>
      <c r="AG188" s="1"/>
      <c r="AH188" s="1"/>
      <c r="AI188" s="1"/>
      <c r="AJ188" s="1"/>
      <c r="AK188" s="1"/>
      <c r="AL188" s="1" t="s">
        <v>520</v>
      </c>
    </row>
    <row r="189" spans="1:38" ht="14.25" hidden="1" customHeight="1" x14ac:dyDescent="0.25">
      <c r="A189" s="1" t="s">
        <v>729</v>
      </c>
      <c r="B189" s="1" t="s">
        <v>516</v>
      </c>
      <c r="C189" s="1" t="s">
        <v>539</v>
      </c>
      <c r="D189" s="1">
        <v>3.3887999999999998</v>
      </c>
      <c r="E189" s="1">
        <v>0.15959999999999999</v>
      </c>
      <c r="F189" s="1">
        <f t="shared" si="7"/>
        <v>21.233082706766918</v>
      </c>
      <c r="G189" s="1">
        <v>1</v>
      </c>
      <c r="H189" s="1">
        <v>0.27</v>
      </c>
      <c r="I189" s="1"/>
      <c r="J189" s="1"/>
      <c r="K189" s="1"/>
      <c r="L189" s="1"/>
      <c r="M189" s="1"/>
      <c r="N189" s="1"/>
      <c r="O189" s="1"/>
      <c r="P189" s="1"/>
      <c r="Q189" s="1"/>
      <c r="R189" s="1"/>
      <c r="S189" s="1"/>
      <c r="T189" s="1"/>
      <c r="U189" s="1"/>
      <c r="V189" s="1"/>
      <c r="W189" s="1"/>
      <c r="X189" s="1"/>
      <c r="Y189" s="1"/>
      <c r="Z189" s="1"/>
      <c r="AA189" s="1"/>
      <c r="AB189" s="1"/>
      <c r="AC189" s="1" t="s">
        <v>5</v>
      </c>
      <c r="AD189" s="1" t="s">
        <v>552</v>
      </c>
      <c r="AE189" s="1" t="s">
        <v>668</v>
      </c>
      <c r="AF189" s="1" t="s">
        <v>729</v>
      </c>
      <c r="AG189" s="1"/>
      <c r="AH189" s="1"/>
      <c r="AI189" s="1"/>
      <c r="AJ189" s="1"/>
      <c r="AK189" s="1"/>
      <c r="AL189" s="1" t="s">
        <v>520</v>
      </c>
    </row>
    <row r="190" spans="1:38" ht="14.25" hidden="1" customHeight="1" x14ac:dyDescent="0.25">
      <c r="A190" s="1" t="s">
        <v>730</v>
      </c>
      <c r="B190" s="1" t="s">
        <v>516</v>
      </c>
      <c r="C190" s="1" t="s">
        <v>539</v>
      </c>
      <c r="D190" s="1">
        <v>3.4224000000000001</v>
      </c>
      <c r="E190" s="1">
        <v>0.15959999999999999</v>
      </c>
      <c r="F190" s="1">
        <f t="shared" si="7"/>
        <v>21.443609022556394</v>
      </c>
      <c r="G190" s="1">
        <v>1</v>
      </c>
      <c r="H190" s="1">
        <v>0.27</v>
      </c>
      <c r="I190" s="1"/>
      <c r="J190" s="1"/>
      <c r="K190" s="1"/>
      <c r="L190" s="1"/>
      <c r="M190" s="1"/>
      <c r="N190" s="1"/>
      <c r="O190" s="1"/>
      <c r="P190" s="1"/>
      <c r="Q190" s="1"/>
      <c r="R190" s="1"/>
      <c r="S190" s="1"/>
      <c r="T190" s="1"/>
      <c r="U190" s="1"/>
      <c r="V190" s="1"/>
      <c r="W190" s="1"/>
      <c r="X190" s="1"/>
      <c r="Y190" s="1"/>
      <c r="Z190" s="1"/>
      <c r="AA190" s="1"/>
      <c r="AB190" s="1"/>
      <c r="AC190" s="1" t="s">
        <v>5</v>
      </c>
      <c r="AD190" s="1" t="s">
        <v>552</v>
      </c>
      <c r="AE190" s="1" t="s">
        <v>668</v>
      </c>
      <c r="AF190" s="1" t="s">
        <v>730</v>
      </c>
      <c r="AG190" s="1"/>
      <c r="AH190" s="1"/>
      <c r="AI190" s="1"/>
      <c r="AJ190" s="1"/>
      <c r="AK190" s="1"/>
      <c r="AL190" s="1" t="s">
        <v>520</v>
      </c>
    </row>
    <row r="191" spans="1:38" ht="14.25" hidden="1" customHeight="1" x14ac:dyDescent="0.25">
      <c r="A191" s="1" t="s">
        <v>731</v>
      </c>
      <c r="B191" s="1" t="s">
        <v>516</v>
      </c>
      <c r="C191" s="1" t="s">
        <v>539</v>
      </c>
      <c r="D191" s="1">
        <v>3.5968</v>
      </c>
      <c r="E191" s="1">
        <v>0.15959999999999999</v>
      </c>
      <c r="F191" s="1">
        <f t="shared" si="7"/>
        <v>22.536340852130326</v>
      </c>
      <c r="G191" s="1">
        <v>1</v>
      </c>
      <c r="H191" s="1">
        <v>0.27</v>
      </c>
      <c r="I191" s="1"/>
      <c r="J191" s="1"/>
      <c r="K191" s="1"/>
      <c r="L191" s="1"/>
      <c r="M191" s="1"/>
      <c r="N191" s="1"/>
      <c r="O191" s="1"/>
      <c r="P191" s="1"/>
      <c r="Q191" s="1"/>
      <c r="R191" s="1"/>
      <c r="S191" s="1"/>
      <c r="T191" s="1"/>
      <c r="U191" s="1"/>
      <c r="V191" s="1"/>
      <c r="W191" s="1"/>
      <c r="X191" s="1"/>
      <c r="Y191" s="1"/>
      <c r="Z191" s="1"/>
      <c r="AA191" s="1"/>
      <c r="AB191" s="1"/>
      <c r="AC191" s="1" t="s">
        <v>5</v>
      </c>
      <c r="AD191" s="1" t="s">
        <v>552</v>
      </c>
      <c r="AE191" s="1" t="s">
        <v>668</v>
      </c>
      <c r="AF191" s="1" t="s">
        <v>731</v>
      </c>
      <c r="AG191" s="1"/>
      <c r="AH191" s="1"/>
      <c r="AI191" s="1"/>
      <c r="AJ191" s="1"/>
      <c r="AK191" s="1"/>
      <c r="AL191" s="1" t="s">
        <v>520</v>
      </c>
    </row>
    <row r="192" spans="1:38" ht="14.25" hidden="1" customHeight="1" x14ac:dyDescent="0.25">
      <c r="A192" s="1" t="s">
        <v>732</v>
      </c>
      <c r="B192" s="1" t="s">
        <v>516</v>
      </c>
      <c r="C192" s="1" t="s">
        <v>539</v>
      </c>
      <c r="D192" s="1">
        <v>3.9775999999999998</v>
      </c>
      <c r="E192" s="1">
        <v>0.15959999999999999</v>
      </c>
      <c r="F192" s="1">
        <f t="shared" si="7"/>
        <v>24.922305764411028</v>
      </c>
      <c r="G192" s="1">
        <v>1</v>
      </c>
      <c r="H192" s="1">
        <v>0.27</v>
      </c>
      <c r="I192" s="1"/>
      <c r="J192" s="1"/>
      <c r="K192" s="1"/>
      <c r="L192" s="1"/>
      <c r="M192" s="1"/>
      <c r="N192" s="1"/>
      <c r="O192" s="1"/>
      <c r="P192" s="1"/>
      <c r="Q192" s="1"/>
      <c r="R192" s="1"/>
      <c r="S192" s="1"/>
      <c r="T192" s="1"/>
      <c r="U192" s="1"/>
      <c r="V192" s="1"/>
      <c r="W192" s="1"/>
      <c r="X192" s="1"/>
      <c r="Y192" s="1"/>
      <c r="Z192" s="1"/>
      <c r="AA192" s="1"/>
      <c r="AB192" s="1"/>
      <c r="AC192" s="1" t="s">
        <v>5</v>
      </c>
      <c r="AD192" s="1" t="s">
        <v>552</v>
      </c>
      <c r="AE192" s="1" t="s">
        <v>668</v>
      </c>
      <c r="AF192" s="1" t="s">
        <v>732</v>
      </c>
      <c r="AG192" s="1"/>
      <c r="AH192" s="1"/>
      <c r="AI192" s="1"/>
      <c r="AJ192" s="1"/>
      <c r="AK192" s="1"/>
      <c r="AL192" s="1" t="s">
        <v>520</v>
      </c>
    </row>
    <row r="193" spans="1:38" ht="14.25" hidden="1" customHeight="1" x14ac:dyDescent="0.25">
      <c r="A193" s="1" t="s">
        <v>733</v>
      </c>
      <c r="B193" s="1" t="s">
        <v>516</v>
      </c>
      <c r="C193" s="1" t="s">
        <v>539</v>
      </c>
      <c r="D193" s="1">
        <v>4.0255999999999998</v>
      </c>
      <c r="E193" s="1">
        <v>0.15959999999999999</v>
      </c>
      <c r="F193" s="1">
        <f t="shared" si="7"/>
        <v>25.223057644110277</v>
      </c>
      <c r="G193" s="1">
        <v>1</v>
      </c>
      <c r="H193" s="1">
        <v>0.27</v>
      </c>
      <c r="I193" s="1"/>
      <c r="J193" s="1"/>
      <c r="K193" s="1"/>
      <c r="L193" s="1"/>
      <c r="M193" s="1"/>
      <c r="N193" s="1"/>
      <c r="O193" s="1"/>
      <c r="P193" s="1"/>
      <c r="Q193" s="1"/>
      <c r="R193" s="1"/>
      <c r="S193" s="1"/>
      <c r="T193" s="1"/>
      <c r="U193" s="1"/>
      <c r="V193" s="1"/>
      <c r="W193" s="1"/>
      <c r="X193" s="1"/>
      <c r="Y193" s="1"/>
      <c r="Z193" s="1"/>
      <c r="AA193" s="1"/>
      <c r="AB193" s="1"/>
      <c r="AC193" s="1" t="s">
        <v>5</v>
      </c>
      <c r="AD193" s="1" t="s">
        <v>552</v>
      </c>
      <c r="AE193" s="1" t="s">
        <v>668</v>
      </c>
      <c r="AF193" s="1" t="s">
        <v>733</v>
      </c>
      <c r="AG193" s="1"/>
      <c r="AH193" s="1"/>
      <c r="AI193" s="1"/>
      <c r="AJ193" s="1"/>
      <c r="AK193" s="1"/>
      <c r="AL193" s="1" t="s">
        <v>520</v>
      </c>
    </row>
    <row r="194" spans="1:38" ht="14.25" hidden="1" customHeight="1" x14ac:dyDescent="0.25">
      <c r="A194" s="1" t="s">
        <v>734</v>
      </c>
      <c r="B194" s="1" t="s">
        <v>516</v>
      </c>
      <c r="C194" s="1" t="s">
        <v>539</v>
      </c>
      <c r="D194" s="1">
        <v>4.5808</v>
      </c>
      <c r="E194" s="1">
        <v>0.15959999999999999</v>
      </c>
      <c r="F194" s="1">
        <f t="shared" si="7"/>
        <v>28.701754385964914</v>
      </c>
      <c r="G194" s="1">
        <v>1</v>
      </c>
      <c r="H194" s="1">
        <v>0.27</v>
      </c>
      <c r="I194" s="1"/>
      <c r="J194" s="1"/>
      <c r="K194" s="1"/>
      <c r="L194" s="1"/>
      <c r="M194" s="1"/>
      <c r="N194" s="1"/>
      <c r="O194" s="1"/>
      <c r="P194" s="1"/>
      <c r="Q194" s="1"/>
      <c r="R194" s="1"/>
      <c r="S194" s="1"/>
      <c r="T194" s="1"/>
      <c r="U194" s="1"/>
      <c r="V194" s="1"/>
      <c r="W194" s="1"/>
      <c r="X194" s="1"/>
      <c r="Y194" s="1"/>
      <c r="Z194" s="1"/>
      <c r="AA194" s="1"/>
      <c r="AB194" s="1"/>
      <c r="AC194" s="1" t="s">
        <v>5</v>
      </c>
      <c r="AD194" s="1" t="s">
        <v>552</v>
      </c>
      <c r="AE194" s="1" t="s">
        <v>668</v>
      </c>
      <c r="AF194" s="1" t="s">
        <v>734</v>
      </c>
      <c r="AG194" s="1"/>
      <c r="AH194" s="1"/>
      <c r="AI194" s="1"/>
      <c r="AJ194" s="1"/>
      <c r="AK194" s="1"/>
      <c r="AL194" s="1" t="s">
        <v>520</v>
      </c>
    </row>
    <row r="195" spans="1:38" ht="14.25" hidden="1" customHeight="1" x14ac:dyDescent="0.25">
      <c r="A195" s="1" t="s">
        <v>735</v>
      </c>
      <c r="B195" s="1" t="s">
        <v>516</v>
      </c>
      <c r="C195" s="1" t="s">
        <v>539</v>
      </c>
      <c r="D195" s="1">
        <v>0.58079999999999998</v>
      </c>
      <c r="E195" s="1">
        <v>0.15959999999999999</v>
      </c>
      <c r="F195" s="1">
        <f t="shared" si="7"/>
        <v>3.6390977443609023</v>
      </c>
      <c r="G195" s="1">
        <v>1</v>
      </c>
      <c r="H195" s="1">
        <v>0.27</v>
      </c>
      <c r="I195" s="1"/>
      <c r="J195" s="1"/>
      <c r="K195" s="1"/>
      <c r="L195" s="1"/>
      <c r="M195" s="1"/>
      <c r="N195" s="1"/>
      <c r="O195" s="1"/>
      <c r="P195" s="1"/>
      <c r="Q195" s="1"/>
      <c r="R195" s="1"/>
      <c r="S195" s="1"/>
      <c r="T195" s="1"/>
      <c r="U195" s="1"/>
      <c r="V195" s="1"/>
      <c r="W195" s="1"/>
      <c r="X195" s="1"/>
      <c r="Y195" s="1"/>
      <c r="Z195" s="1"/>
      <c r="AA195" s="1"/>
      <c r="AB195" s="1"/>
      <c r="AC195" s="1" t="s">
        <v>5</v>
      </c>
      <c r="AD195" s="1" t="s">
        <v>552</v>
      </c>
      <c r="AE195" s="1" t="s">
        <v>668</v>
      </c>
      <c r="AF195" s="1" t="s">
        <v>735</v>
      </c>
      <c r="AG195" s="1"/>
      <c r="AH195" s="1"/>
      <c r="AI195" s="1"/>
      <c r="AJ195" s="1"/>
      <c r="AK195" s="1"/>
      <c r="AL195" s="1" t="s">
        <v>520</v>
      </c>
    </row>
    <row r="196" spans="1:38" ht="14.25" hidden="1" customHeight="1" x14ac:dyDescent="0.25">
      <c r="A196" s="1" t="s">
        <v>736</v>
      </c>
      <c r="B196" s="1" t="s">
        <v>516</v>
      </c>
      <c r="C196" s="1" t="s">
        <v>539</v>
      </c>
      <c r="D196" s="1">
        <v>0.59199999999999997</v>
      </c>
      <c r="E196" s="1">
        <v>0.15959999999999999</v>
      </c>
      <c r="F196" s="1">
        <f t="shared" si="7"/>
        <v>3.7092731829573933</v>
      </c>
      <c r="G196" s="1">
        <v>1</v>
      </c>
      <c r="H196" s="1">
        <v>0.27</v>
      </c>
      <c r="I196" s="1"/>
      <c r="J196" s="1"/>
      <c r="K196" s="1"/>
      <c r="L196" s="1"/>
      <c r="M196" s="1"/>
      <c r="N196" s="1"/>
      <c r="O196" s="1"/>
      <c r="P196" s="1"/>
      <c r="Q196" s="1"/>
      <c r="R196" s="1"/>
      <c r="S196" s="1"/>
      <c r="T196" s="1"/>
      <c r="U196" s="1"/>
      <c r="V196" s="1"/>
      <c r="W196" s="1"/>
      <c r="X196" s="1"/>
      <c r="Y196" s="1"/>
      <c r="Z196" s="1"/>
      <c r="AA196" s="1"/>
      <c r="AB196" s="1"/>
      <c r="AC196" s="1" t="s">
        <v>5</v>
      </c>
      <c r="AD196" s="1" t="s">
        <v>552</v>
      </c>
      <c r="AE196" s="1" t="s">
        <v>668</v>
      </c>
      <c r="AF196" s="1" t="s">
        <v>736</v>
      </c>
      <c r="AG196" s="1"/>
      <c r="AH196" s="1"/>
      <c r="AI196" s="1"/>
      <c r="AJ196" s="1"/>
      <c r="AK196" s="1"/>
      <c r="AL196" s="1" t="s">
        <v>520</v>
      </c>
    </row>
    <row r="197" spans="1:38" ht="14.25" hidden="1" customHeight="1" x14ac:dyDescent="0.25">
      <c r="A197" s="1" t="s">
        <v>737</v>
      </c>
      <c r="B197" s="1" t="s">
        <v>516</v>
      </c>
      <c r="C197" s="1" t="s">
        <v>539</v>
      </c>
      <c r="D197" s="1">
        <v>5.5888</v>
      </c>
      <c r="E197" s="1">
        <v>0.15959999999999999</v>
      </c>
      <c r="F197" s="1">
        <f t="shared" si="7"/>
        <v>35.017543859649123</v>
      </c>
      <c r="G197" s="1">
        <v>1</v>
      </c>
      <c r="H197" s="1">
        <v>0.27</v>
      </c>
      <c r="I197" s="1"/>
      <c r="J197" s="1"/>
      <c r="K197" s="1"/>
      <c r="L197" s="1"/>
      <c r="M197" s="1"/>
      <c r="N197" s="1"/>
      <c r="O197" s="1"/>
      <c r="P197" s="1"/>
      <c r="Q197" s="1"/>
      <c r="R197" s="1"/>
      <c r="S197" s="1"/>
      <c r="T197" s="1"/>
      <c r="U197" s="1"/>
      <c r="V197" s="1"/>
      <c r="W197" s="1"/>
      <c r="X197" s="1"/>
      <c r="Y197" s="1"/>
      <c r="Z197" s="1"/>
      <c r="AA197" s="1"/>
      <c r="AB197" s="1"/>
      <c r="AC197" s="1" t="s">
        <v>5</v>
      </c>
      <c r="AD197" s="1" t="s">
        <v>552</v>
      </c>
      <c r="AE197" s="1" t="s">
        <v>668</v>
      </c>
      <c r="AF197" s="1" t="s">
        <v>737</v>
      </c>
      <c r="AG197" s="1"/>
      <c r="AH197" s="1"/>
      <c r="AI197" s="1"/>
      <c r="AJ197" s="1"/>
      <c r="AK197" s="1"/>
      <c r="AL197" s="1" t="s">
        <v>520</v>
      </c>
    </row>
    <row r="198" spans="1:38" ht="14.25" hidden="1" customHeight="1" x14ac:dyDescent="0.25">
      <c r="A198" s="1" t="s">
        <v>738</v>
      </c>
      <c r="B198" s="1" t="s">
        <v>516</v>
      </c>
      <c r="C198" s="1" t="s">
        <v>539</v>
      </c>
      <c r="D198" s="1">
        <v>1.0112000000000001</v>
      </c>
      <c r="E198" s="1">
        <v>0.15959999999999999</v>
      </c>
      <c r="F198" s="1">
        <f t="shared" si="7"/>
        <v>6.3358395989974943</v>
      </c>
      <c r="G198" s="1">
        <v>1</v>
      </c>
      <c r="H198" s="1">
        <v>0.27</v>
      </c>
      <c r="I198" s="1"/>
      <c r="J198" s="1"/>
      <c r="K198" s="1"/>
      <c r="L198" s="1"/>
      <c r="M198" s="1"/>
      <c r="N198" s="1"/>
      <c r="O198" s="1"/>
      <c r="P198" s="1"/>
      <c r="Q198" s="1"/>
      <c r="R198" s="1"/>
      <c r="S198" s="1"/>
      <c r="T198" s="1"/>
      <c r="U198" s="1"/>
      <c r="V198" s="1"/>
      <c r="W198" s="1"/>
      <c r="X198" s="1"/>
      <c r="Y198" s="1"/>
      <c r="Z198" s="1"/>
      <c r="AA198" s="1"/>
      <c r="AB198" s="1"/>
      <c r="AC198" s="1" t="s">
        <v>5</v>
      </c>
      <c r="AD198" s="1" t="s">
        <v>552</v>
      </c>
      <c r="AE198" s="1" t="s">
        <v>668</v>
      </c>
      <c r="AF198" s="1" t="s">
        <v>738</v>
      </c>
      <c r="AG198" s="1"/>
      <c r="AH198" s="1"/>
      <c r="AI198" s="1"/>
      <c r="AJ198" s="1"/>
      <c r="AK198" s="1"/>
      <c r="AL198" s="1" t="s">
        <v>520</v>
      </c>
    </row>
    <row r="199" spans="1:38" ht="14.25" hidden="1" customHeight="1" x14ac:dyDescent="0.25">
      <c r="A199" s="1" t="s">
        <v>739</v>
      </c>
      <c r="B199" s="1" t="s">
        <v>516</v>
      </c>
      <c r="C199" s="1" t="s">
        <v>539</v>
      </c>
      <c r="D199" s="1">
        <v>1.0336000000000001</v>
      </c>
      <c r="E199" s="1">
        <v>0.15959999999999999</v>
      </c>
      <c r="F199" s="1">
        <f t="shared" si="7"/>
        <v>6.4761904761904772</v>
      </c>
      <c r="G199" s="1">
        <v>1</v>
      </c>
      <c r="H199" s="1">
        <v>0.27</v>
      </c>
      <c r="I199" s="1"/>
      <c r="J199" s="1"/>
      <c r="K199" s="1"/>
      <c r="L199" s="1"/>
      <c r="M199" s="1"/>
      <c r="N199" s="1"/>
      <c r="O199" s="1"/>
      <c r="P199" s="1"/>
      <c r="Q199" s="1"/>
      <c r="R199" s="1"/>
      <c r="S199" s="1"/>
      <c r="T199" s="1"/>
      <c r="U199" s="1"/>
      <c r="V199" s="1"/>
      <c r="W199" s="1"/>
      <c r="X199" s="1"/>
      <c r="Y199" s="1"/>
      <c r="Z199" s="1"/>
      <c r="AA199" s="1"/>
      <c r="AB199" s="1"/>
      <c r="AC199" s="1" t="s">
        <v>5</v>
      </c>
      <c r="AD199" s="1" t="s">
        <v>552</v>
      </c>
      <c r="AE199" s="1" t="s">
        <v>668</v>
      </c>
      <c r="AF199" s="1" t="s">
        <v>739</v>
      </c>
      <c r="AG199" s="1"/>
      <c r="AH199" s="1"/>
      <c r="AI199" s="1"/>
      <c r="AJ199" s="1"/>
      <c r="AK199" s="1"/>
      <c r="AL199" s="1" t="s">
        <v>520</v>
      </c>
    </row>
    <row r="200" spans="1:38" ht="14.25" hidden="1" customHeight="1" x14ac:dyDescent="0.25">
      <c r="A200" s="1" t="s">
        <v>740</v>
      </c>
      <c r="B200" s="1" t="s">
        <v>516</v>
      </c>
      <c r="C200" s="1" t="s">
        <v>539</v>
      </c>
      <c r="D200" s="1">
        <v>1.1359999999999999</v>
      </c>
      <c r="E200" s="1">
        <v>0.15959999999999999</v>
      </c>
      <c r="F200" s="1">
        <f t="shared" si="7"/>
        <v>7.1177944862155389</v>
      </c>
      <c r="G200" s="1">
        <v>1</v>
      </c>
      <c r="H200" s="1">
        <v>0.27</v>
      </c>
      <c r="I200" s="1"/>
      <c r="J200" s="1"/>
      <c r="K200" s="1"/>
      <c r="L200" s="1"/>
      <c r="M200" s="1"/>
      <c r="N200" s="1"/>
      <c r="O200" s="1"/>
      <c r="P200" s="1"/>
      <c r="Q200" s="1"/>
      <c r="R200" s="1"/>
      <c r="S200" s="1"/>
      <c r="T200" s="1"/>
      <c r="U200" s="1"/>
      <c r="V200" s="1"/>
      <c r="W200" s="1"/>
      <c r="X200" s="1"/>
      <c r="Y200" s="1"/>
      <c r="Z200" s="1"/>
      <c r="AA200" s="1"/>
      <c r="AB200" s="1"/>
      <c r="AC200" s="1" t="s">
        <v>5</v>
      </c>
      <c r="AD200" s="1" t="s">
        <v>552</v>
      </c>
      <c r="AE200" s="1" t="s">
        <v>668</v>
      </c>
      <c r="AF200" s="1" t="s">
        <v>740</v>
      </c>
      <c r="AG200" s="1"/>
      <c r="AH200" s="1"/>
      <c r="AI200" s="1"/>
      <c r="AJ200" s="1"/>
      <c r="AK200" s="1"/>
      <c r="AL200" s="1" t="s">
        <v>520</v>
      </c>
    </row>
    <row r="201" spans="1:38" ht="14.25" hidden="1" customHeight="1" x14ac:dyDescent="0.25">
      <c r="A201" s="1" t="s">
        <v>741</v>
      </c>
      <c r="B201" s="1" t="s">
        <v>516</v>
      </c>
      <c r="C201" s="1" t="s">
        <v>539</v>
      </c>
      <c r="D201" s="1">
        <v>1.1488</v>
      </c>
      <c r="E201" s="1">
        <v>0.15959999999999999</v>
      </c>
      <c r="F201" s="1">
        <f t="shared" si="7"/>
        <v>7.1979949874686726</v>
      </c>
      <c r="G201" s="1">
        <v>1</v>
      </c>
      <c r="H201" s="1">
        <v>0.27</v>
      </c>
      <c r="I201" s="1"/>
      <c r="J201" s="1"/>
      <c r="K201" s="1"/>
      <c r="L201" s="1"/>
      <c r="M201" s="1"/>
      <c r="N201" s="1"/>
      <c r="O201" s="1"/>
      <c r="P201" s="1"/>
      <c r="Q201" s="1"/>
      <c r="R201" s="1"/>
      <c r="S201" s="1"/>
      <c r="T201" s="1"/>
      <c r="U201" s="1"/>
      <c r="V201" s="1"/>
      <c r="W201" s="1"/>
      <c r="X201" s="1"/>
      <c r="Y201" s="1"/>
      <c r="Z201" s="1"/>
      <c r="AA201" s="1"/>
      <c r="AB201" s="1"/>
      <c r="AC201" s="1" t="s">
        <v>5</v>
      </c>
      <c r="AD201" s="1" t="s">
        <v>552</v>
      </c>
      <c r="AE201" s="1" t="s">
        <v>668</v>
      </c>
      <c r="AF201" s="1" t="s">
        <v>741</v>
      </c>
      <c r="AG201" s="1"/>
      <c r="AH201" s="1"/>
      <c r="AI201" s="1"/>
      <c r="AJ201" s="1"/>
      <c r="AK201" s="1"/>
      <c r="AL201" s="1" t="s">
        <v>520</v>
      </c>
    </row>
    <row r="202" spans="1:38" ht="14.25" hidden="1" customHeight="1" x14ac:dyDescent="0.25">
      <c r="A202" s="1" t="s">
        <v>742</v>
      </c>
      <c r="B202" s="1" t="s">
        <v>516</v>
      </c>
      <c r="C202" s="1" t="s">
        <v>539</v>
      </c>
      <c r="D202" s="1">
        <v>1.1823999999999999</v>
      </c>
      <c r="E202" s="1">
        <v>0.15959999999999999</v>
      </c>
      <c r="F202" s="1">
        <f t="shared" si="7"/>
        <v>7.4085213032581452</v>
      </c>
      <c r="G202" s="1">
        <v>1</v>
      </c>
      <c r="H202" s="1">
        <v>0.27</v>
      </c>
      <c r="I202" s="1"/>
      <c r="J202" s="1"/>
      <c r="K202" s="1"/>
      <c r="L202" s="1"/>
      <c r="M202" s="1"/>
      <c r="N202" s="1"/>
      <c r="O202" s="1"/>
      <c r="P202" s="1"/>
      <c r="Q202" s="1"/>
      <c r="R202" s="1"/>
      <c r="S202" s="1"/>
      <c r="T202" s="1"/>
      <c r="U202" s="1"/>
      <c r="V202" s="1"/>
      <c r="W202" s="1"/>
      <c r="X202" s="1"/>
      <c r="Y202" s="1"/>
      <c r="Z202" s="1"/>
      <c r="AA202" s="1"/>
      <c r="AB202" s="1"/>
      <c r="AC202" s="1" t="s">
        <v>5</v>
      </c>
      <c r="AD202" s="1" t="s">
        <v>552</v>
      </c>
      <c r="AE202" s="1" t="s">
        <v>668</v>
      </c>
      <c r="AF202" s="1" t="s">
        <v>742</v>
      </c>
      <c r="AG202" s="1"/>
      <c r="AH202" s="1"/>
      <c r="AI202" s="1"/>
      <c r="AJ202" s="1"/>
      <c r="AK202" s="1"/>
      <c r="AL202" s="1" t="s">
        <v>520</v>
      </c>
    </row>
    <row r="203" spans="1:38" ht="14.25" hidden="1" customHeight="1" x14ac:dyDescent="0.25">
      <c r="A203" s="1" t="s">
        <v>743</v>
      </c>
      <c r="B203" s="1" t="s">
        <v>516</v>
      </c>
      <c r="C203" s="1" t="s">
        <v>539</v>
      </c>
      <c r="D203" s="1">
        <v>1.28</v>
      </c>
      <c r="E203" s="1">
        <v>0.15959999999999999</v>
      </c>
      <c r="F203" s="1">
        <f t="shared" si="7"/>
        <v>8.0200501253132845</v>
      </c>
      <c r="G203" s="1">
        <v>1</v>
      </c>
      <c r="H203" s="1">
        <v>0.27</v>
      </c>
      <c r="I203" s="1"/>
      <c r="J203" s="1"/>
      <c r="K203" s="1"/>
      <c r="L203" s="1"/>
      <c r="M203" s="1"/>
      <c r="N203" s="1"/>
      <c r="O203" s="1"/>
      <c r="P203" s="1"/>
      <c r="Q203" s="1"/>
      <c r="R203" s="1"/>
      <c r="S203" s="1"/>
      <c r="T203" s="1"/>
      <c r="U203" s="1"/>
      <c r="V203" s="1"/>
      <c r="W203" s="1"/>
      <c r="X203" s="1"/>
      <c r="Y203" s="1"/>
      <c r="Z203" s="1"/>
      <c r="AA203" s="1"/>
      <c r="AB203" s="1"/>
      <c r="AC203" s="1" t="s">
        <v>5</v>
      </c>
      <c r="AD203" s="1" t="s">
        <v>552</v>
      </c>
      <c r="AE203" s="1" t="s">
        <v>668</v>
      </c>
      <c r="AF203" s="1" t="s">
        <v>743</v>
      </c>
      <c r="AG203" s="1"/>
      <c r="AH203" s="1"/>
      <c r="AI203" s="1"/>
      <c r="AJ203" s="1"/>
      <c r="AK203" s="1"/>
      <c r="AL203" s="1" t="s">
        <v>520</v>
      </c>
    </row>
    <row r="204" spans="1:38" ht="14.25" hidden="1" customHeight="1" x14ac:dyDescent="0.25">
      <c r="A204" s="1" t="s">
        <v>744</v>
      </c>
      <c r="B204" s="1" t="s">
        <v>516</v>
      </c>
      <c r="C204" s="1" t="s">
        <v>539</v>
      </c>
      <c r="D204" s="1">
        <v>1.2911999999999999</v>
      </c>
      <c r="E204" s="1">
        <v>0.15959999999999999</v>
      </c>
      <c r="F204" s="1">
        <f t="shared" si="7"/>
        <v>8.0902255639097742</v>
      </c>
      <c r="G204" s="1">
        <v>1</v>
      </c>
      <c r="H204" s="1">
        <v>0.27</v>
      </c>
      <c r="I204" s="1"/>
      <c r="J204" s="1"/>
      <c r="K204" s="1"/>
      <c r="L204" s="1"/>
      <c r="M204" s="1"/>
      <c r="N204" s="1"/>
      <c r="O204" s="1"/>
      <c r="P204" s="1"/>
      <c r="Q204" s="1"/>
      <c r="R204" s="1"/>
      <c r="S204" s="1"/>
      <c r="T204" s="1"/>
      <c r="U204" s="1"/>
      <c r="V204" s="1"/>
      <c r="W204" s="1"/>
      <c r="X204" s="1"/>
      <c r="Y204" s="1"/>
      <c r="Z204" s="1"/>
      <c r="AA204" s="1"/>
      <c r="AB204" s="1"/>
      <c r="AC204" s="1" t="s">
        <v>5</v>
      </c>
      <c r="AD204" s="1" t="s">
        <v>552</v>
      </c>
      <c r="AE204" s="1" t="s">
        <v>668</v>
      </c>
      <c r="AF204" s="1" t="s">
        <v>744</v>
      </c>
      <c r="AG204" s="1"/>
      <c r="AH204" s="1"/>
      <c r="AI204" s="1"/>
      <c r="AJ204" s="1"/>
      <c r="AK204" s="1"/>
      <c r="AL204" s="1" t="s">
        <v>520</v>
      </c>
    </row>
    <row r="205" spans="1:38" ht="14.25" hidden="1" customHeight="1" x14ac:dyDescent="0.25">
      <c r="A205" s="1" t="s">
        <v>745</v>
      </c>
      <c r="B205" s="1" t="s">
        <v>516</v>
      </c>
      <c r="C205" s="1" t="s">
        <v>539</v>
      </c>
      <c r="D205" s="1">
        <v>1.5697000000000001</v>
      </c>
      <c r="E205" s="1">
        <v>0.15959999999999999</v>
      </c>
      <c r="F205" s="1">
        <f t="shared" si="7"/>
        <v>9.8352130325814553</v>
      </c>
      <c r="G205" s="1">
        <v>1</v>
      </c>
      <c r="H205" s="1">
        <v>0.27</v>
      </c>
      <c r="I205" s="1"/>
      <c r="J205" s="1"/>
      <c r="K205" s="1"/>
      <c r="L205" s="1"/>
      <c r="M205" s="1"/>
      <c r="N205" s="1"/>
      <c r="O205" s="1"/>
      <c r="P205" s="1"/>
      <c r="Q205" s="1"/>
      <c r="R205" s="1"/>
      <c r="S205" s="1"/>
      <c r="T205" s="1"/>
      <c r="U205" s="1"/>
      <c r="V205" s="1"/>
      <c r="W205" s="1"/>
      <c r="X205" s="1"/>
      <c r="Y205" s="1"/>
      <c r="Z205" s="1"/>
      <c r="AA205" s="1"/>
      <c r="AB205" s="1"/>
      <c r="AC205" s="1" t="s">
        <v>5</v>
      </c>
      <c r="AD205" s="1" t="s">
        <v>552</v>
      </c>
      <c r="AE205" s="1" t="s">
        <v>668</v>
      </c>
      <c r="AF205" s="1" t="s">
        <v>745</v>
      </c>
      <c r="AG205" s="1"/>
      <c r="AH205" s="1"/>
      <c r="AI205" s="1"/>
      <c r="AJ205" s="1"/>
      <c r="AK205" s="1"/>
      <c r="AL205" s="1" t="s">
        <v>520</v>
      </c>
    </row>
    <row r="206" spans="1:38" ht="14.25" hidden="1" customHeight="1" x14ac:dyDescent="0.25">
      <c r="A206" s="1" t="s">
        <v>746</v>
      </c>
      <c r="B206" s="1" t="s">
        <v>516</v>
      </c>
      <c r="C206" s="1" t="s">
        <v>539</v>
      </c>
      <c r="D206" s="1">
        <v>1.5904</v>
      </c>
      <c r="E206" s="1">
        <v>0.15959999999999999</v>
      </c>
      <c r="F206" s="1">
        <f t="shared" si="7"/>
        <v>9.9649122807017552</v>
      </c>
      <c r="G206" s="1">
        <v>1</v>
      </c>
      <c r="H206" s="1">
        <v>0.27</v>
      </c>
      <c r="I206" s="1"/>
      <c r="J206" s="1"/>
      <c r="K206" s="1"/>
      <c r="L206" s="1"/>
      <c r="M206" s="1"/>
      <c r="N206" s="1"/>
      <c r="O206" s="1"/>
      <c r="P206" s="1"/>
      <c r="Q206" s="1"/>
      <c r="R206" s="1"/>
      <c r="S206" s="1"/>
      <c r="T206" s="1"/>
      <c r="U206" s="1"/>
      <c r="V206" s="1"/>
      <c r="W206" s="1"/>
      <c r="X206" s="1"/>
      <c r="Y206" s="1"/>
      <c r="Z206" s="1"/>
      <c r="AA206" s="1"/>
      <c r="AB206" s="1"/>
      <c r="AC206" s="1" t="s">
        <v>5</v>
      </c>
      <c r="AD206" s="1" t="s">
        <v>552</v>
      </c>
      <c r="AE206" s="1" t="s">
        <v>668</v>
      </c>
      <c r="AF206" s="1" t="s">
        <v>746</v>
      </c>
      <c r="AG206" s="1"/>
      <c r="AH206" s="1"/>
      <c r="AI206" s="1"/>
      <c r="AJ206" s="1"/>
      <c r="AK206" s="1"/>
      <c r="AL206" s="1" t="s">
        <v>520</v>
      </c>
    </row>
    <row r="207" spans="1:38" ht="14.25" hidden="1" customHeight="1" x14ac:dyDescent="0.25">
      <c r="A207" s="1" t="s">
        <v>747</v>
      </c>
      <c r="B207" s="1" t="s">
        <v>516</v>
      </c>
      <c r="C207" s="1" t="s">
        <v>517</v>
      </c>
      <c r="D207" s="1">
        <v>10</v>
      </c>
      <c r="E207" s="1">
        <v>6.2496</v>
      </c>
      <c r="F207" s="1">
        <f t="shared" si="7"/>
        <v>1.6001024065540195</v>
      </c>
      <c r="G207" s="1">
        <v>100</v>
      </c>
      <c r="H207" s="1">
        <v>0.21</v>
      </c>
      <c r="I207" s="1"/>
      <c r="J207" s="1"/>
      <c r="K207" s="1"/>
      <c r="L207" s="1"/>
      <c r="M207" s="1"/>
      <c r="N207" s="1"/>
      <c r="O207" s="1"/>
      <c r="P207" s="1"/>
      <c r="Q207" s="1"/>
      <c r="R207" s="1"/>
      <c r="S207" s="1"/>
      <c r="T207" s="1"/>
      <c r="U207" s="1"/>
      <c r="V207" s="1"/>
      <c r="W207" s="1"/>
      <c r="X207" s="1"/>
      <c r="Y207" s="1"/>
      <c r="Z207" s="1"/>
      <c r="AA207" s="1"/>
      <c r="AB207" s="1"/>
      <c r="AC207" s="1" t="s">
        <v>5</v>
      </c>
      <c r="AD207" s="1" t="s">
        <v>552</v>
      </c>
      <c r="AE207" s="1" t="s">
        <v>748</v>
      </c>
      <c r="AF207" s="1" t="s">
        <v>747</v>
      </c>
      <c r="AG207" s="1"/>
      <c r="AH207" s="1"/>
      <c r="AI207" s="1"/>
      <c r="AJ207" s="1"/>
      <c r="AK207" s="1"/>
      <c r="AL207" s="1" t="s">
        <v>520</v>
      </c>
    </row>
    <row r="208" spans="1:38" ht="14.25" hidden="1" customHeight="1" x14ac:dyDescent="0.25">
      <c r="A208" s="1" t="s">
        <v>749</v>
      </c>
      <c r="B208" s="1" t="s">
        <v>516</v>
      </c>
      <c r="C208" s="1" t="s">
        <v>517</v>
      </c>
      <c r="D208" s="1">
        <v>12</v>
      </c>
      <c r="E208" s="1">
        <v>6.2496</v>
      </c>
      <c r="F208" s="1">
        <f t="shared" si="7"/>
        <v>1.9201228878648233</v>
      </c>
      <c r="G208" s="1">
        <v>100</v>
      </c>
      <c r="H208" s="1">
        <v>0.21</v>
      </c>
      <c r="I208" s="1"/>
      <c r="J208" s="1"/>
      <c r="K208" s="1"/>
      <c r="L208" s="1"/>
      <c r="M208" s="1"/>
      <c r="N208" s="1"/>
      <c r="O208" s="1"/>
      <c r="P208" s="1"/>
      <c r="Q208" s="1"/>
      <c r="R208" s="1"/>
      <c r="S208" s="1"/>
      <c r="T208" s="1"/>
      <c r="U208" s="1"/>
      <c r="V208" s="1"/>
      <c r="W208" s="1"/>
      <c r="X208" s="1"/>
      <c r="Y208" s="1"/>
      <c r="Z208" s="1"/>
      <c r="AA208" s="1"/>
      <c r="AB208" s="1"/>
      <c r="AC208" s="1" t="s">
        <v>5</v>
      </c>
      <c r="AD208" s="1" t="s">
        <v>552</v>
      </c>
      <c r="AE208" s="1" t="s">
        <v>748</v>
      </c>
      <c r="AF208" s="1" t="s">
        <v>749</v>
      </c>
      <c r="AG208" s="1"/>
      <c r="AH208" s="1"/>
      <c r="AI208" s="1"/>
      <c r="AJ208" s="1"/>
      <c r="AK208" s="1"/>
      <c r="AL208" s="1" t="s">
        <v>520</v>
      </c>
    </row>
    <row r="209" spans="1:38" ht="14.25" hidden="1" customHeight="1" x14ac:dyDescent="0.25">
      <c r="A209" s="1" t="s">
        <v>750</v>
      </c>
      <c r="B209" s="1" t="s">
        <v>516</v>
      </c>
      <c r="C209" s="1" t="s">
        <v>517</v>
      </c>
      <c r="D209" s="1">
        <v>2</v>
      </c>
      <c r="E209" s="1">
        <v>6.2496</v>
      </c>
      <c r="F209" s="1">
        <f t="shared" si="7"/>
        <v>0.32002048131080391</v>
      </c>
      <c r="G209" s="1">
        <v>100</v>
      </c>
      <c r="H209" s="1">
        <v>0.21</v>
      </c>
      <c r="I209" s="1"/>
      <c r="J209" s="1"/>
      <c r="K209" s="1"/>
      <c r="L209" s="1"/>
      <c r="M209" s="1"/>
      <c r="N209" s="1"/>
      <c r="O209" s="1"/>
      <c r="P209" s="1"/>
      <c r="Q209" s="1"/>
      <c r="R209" s="1"/>
      <c r="S209" s="1"/>
      <c r="T209" s="1"/>
      <c r="U209" s="1"/>
      <c r="V209" s="1"/>
      <c r="W209" s="1"/>
      <c r="X209" s="1"/>
      <c r="Y209" s="1"/>
      <c r="Z209" s="1"/>
      <c r="AA209" s="1"/>
      <c r="AB209" s="1"/>
      <c r="AC209" s="1" t="s">
        <v>5</v>
      </c>
      <c r="AD209" s="1" t="s">
        <v>552</v>
      </c>
      <c r="AE209" s="1" t="s">
        <v>748</v>
      </c>
      <c r="AF209" s="1" t="s">
        <v>750</v>
      </c>
      <c r="AG209" s="1"/>
      <c r="AH209" s="1"/>
      <c r="AI209" s="1"/>
      <c r="AJ209" s="1"/>
      <c r="AK209" s="1"/>
      <c r="AL209" s="1" t="s">
        <v>520</v>
      </c>
    </row>
    <row r="210" spans="1:38" ht="14.25" hidden="1" customHeight="1" x14ac:dyDescent="0.25">
      <c r="A210" s="1" t="s">
        <v>751</v>
      </c>
      <c r="B210" s="1" t="s">
        <v>516</v>
      </c>
      <c r="C210" s="1" t="s">
        <v>517</v>
      </c>
      <c r="D210" s="1">
        <v>4</v>
      </c>
      <c r="E210" s="1">
        <v>6.2496</v>
      </c>
      <c r="F210" s="1">
        <f t="shared" si="7"/>
        <v>0.64004096262160781</v>
      </c>
      <c r="G210" s="1">
        <v>100</v>
      </c>
      <c r="H210" s="1">
        <v>0.21</v>
      </c>
      <c r="I210" s="1"/>
      <c r="J210" s="1"/>
      <c r="K210" s="1"/>
      <c r="L210" s="1"/>
      <c r="M210" s="1"/>
      <c r="N210" s="1"/>
      <c r="O210" s="1"/>
      <c r="P210" s="1"/>
      <c r="Q210" s="1"/>
      <c r="R210" s="1"/>
      <c r="S210" s="1"/>
      <c r="T210" s="1"/>
      <c r="U210" s="1"/>
      <c r="V210" s="1"/>
      <c r="W210" s="1"/>
      <c r="X210" s="1"/>
      <c r="Y210" s="1"/>
      <c r="Z210" s="1"/>
      <c r="AA210" s="1"/>
      <c r="AB210" s="1"/>
      <c r="AC210" s="1" t="s">
        <v>5</v>
      </c>
      <c r="AD210" s="1" t="s">
        <v>552</v>
      </c>
      <c r="AE210" s="1" t="s">
        <v>748</v>
      </c>
      <c r="AF210" s="1" t="s">
        <v>751</v>
      </c>
      <c r="AG210" s="1"/>
      <c r="AH210" s="1"/>
      <c r="AI210" s="1"/>
      <c r="AJ210" s="1"/>
      <c r="AK210" s="1"/>
      <c r="AL210" s="1" t="s">
        <v>520</v>
      </c>
    </row>
    <row r="211" spans="1:38" ht="14.25" hidden="1" customHeight="1" x14ac:dyDescent="0.25">
      <c r="A211" s="1" t="s">
        <v>752</v>
      </c>
      <c r="B211" s="1" t="s">
        <v>516</v>
      </c>
      <c r="C211" s="1" t="s">
        <v>517</v>
      </c>
      <c r="D211" s="1">
        <v>6</v>
      </c>
      <c r="E211" s="1">
        <v>6.2496</v>
      </c>
      <c r="F211" s="1">
        <f t="shared" si="7"/>
        <v>0.96006144393241166</v>
      </c>
      <c r="G211" s="1">
        <v>100</v>
      </c>
      <c r="H211" s="1">
        <v>0.21</v>
      </c>
      <c r="I211" s="1"/>
      <c r="J211" s="1"/>
      <c r="K211" s="1"/>
      <c r="L211" s="1"/>
      <c r="M211" s="1"/>
      <c r="N211" s="1"/>
      <c r="O211" s="1"/>
      <c r="P211" s="1"/>
      <c r="Q211" s="1"/>
      <c r="R211" s="1"/>
      <c r="S211" s="1"/>
      <c r="T211" s="1"/>
      <c r="U211" s="1"/>
      <c r="V211" s="1"/>
      <c r="W211" s="1"/>
      <c r="X211" s="1"/>
      <c r="Y211" s="1"/>
      <c r="Z211" s="1"/>
      <c r="AA211" s="1"/>
      <c r="AB211" s="1"/>
      <c r="AC211" s="1" t="s">
        <v>5</v>
      </c>
      <c r="AD211" s="1" t="s">
        <v>552</v>
      </c>
      <c r="AE211" s="1" t="s">
        <v>748</v>
      </c>
      <c r="AF211" s="1" t="s">
        <v>752</v>
      </c>
      <c r="AG211" s="1"/>
      <c r="AH211" s="1"/>
      <c r="AI211" s="1"/>
      <c r="AJ211" s="1"/>
      <c r="AK211" s="1"/>
      <c r="AL211" s="1" t="s">
        <v>520</v>
      </c>
    </row>
    <row r="212" spans="1:38" ht="14.25" hidden="1" customHeight="1" x14ac:dyDescent="0.25">
      <c r="A212" s="1" t="s">
        <v>753</v>
      </c>
      <c r="B212" s="1" t="s">
        <v>516</v>
      </c>
      <c r="C212" s="1" t="s">
        <v>517</v>
      </c>
      <c r="D212" s="1">
        <v>8</v>
      </c>
      <c r="E212" s="1">
        <v>6.2496</v>
      </c>
      <c r="F212" s="1">
        <f t="shared" si="7"/>
        <v>1.2800819252432156</v>
      </c>
      <c r="G212" s="1">
        <v>100</v>
      </c>
      <c r="H212" s="1">
        <v>0.21</v>
      </c>
      <c r="I212" s="1"/>
      <c r="J212" s="1"/>
      <c r="K212" s="1"/>
      <c r="L212" s="1"/>
      <c r="M212" s="1"/>
      <c r="N212" s="1"/>
      <c r="O212" s="1"/>
      <c r="P212" s="1"/>
      <c r="Q212" s="1"/>
      <c r="R212" s="1"/>
      <c r="S212" s="1"/>
      <c r="T212" s="1"/>
      <c r="U212" s="1"/>
      <c r="V212" s="1"/>
      <c r="W212" s="1"/>
      <c r="X212" s="1"/>
      <c r="Y212" s="1"/>
      <c r="Z212" s="1"/>
      <c r="AA212" s="1"/>
      <c r="AB212" s="1"/>
      <c r="AC212" s="1" t="s">
        <v>5</v>
      </c>
      <c r="AD212" s="1" t="s">
        <v>552</v>
      </c>
      <c r="AE212" s="1" t="s">
        <v>748</v>
      </c>
      <c r="AF212" s="1" t="s">
        <v>753</v>
      </c>
      <c r="AG212" s="1"/>
      <c r="AH212" s="1"/>
      <c r="AI212" s="1"/>
      <c r="AJ212" s="1"/>
      <c r="AK212" s="1"/>
      <c r="AL212" s="1" t="s">
        <v>520</v>
      </c>
    </row>
    <row r="213" spans="1:38" ht="14.25" hidden="1" customHeight="1" x14ac:dyDescent="0.25">
      <c r="A213" s="1" t="s">
        <v>754</v>
      </c>
      <c r="B213" s="1" t="s">
        <v>516</v>
      </c>
      <c r="C213" s="1" t="s">
        <v>517</v>
      </c>
      <c r="D213" s="1">
        <v>10</v>
      </c>
      <c r="E213" s="1">
        <v>13.53</v>
      </c>
      <c r="F213" s="1">
        <f t="shared" si="7"/>
        <v>0.73909830007390986</v>
      </c>
      <c r="G213" s="1">
        <v>139.78</v>
      </c>
      <c r="H213" s="1">
        <v>0.22</v>
      </c>
      <c r="I213" s="1"/>
      <c r="J213" s="1"/>
      <c r="K213" s="1"/>
      <c r="L213" s="1"/>
      <c r="M213" s="1"/>
      <c r="N213" s="1"/>
      <c r="O213" s="1"/>
      <c r="P213" s="1"/>
      <c r="Q213" s="1"/>
      <c r="R213" s="1"/>
      <c r="S213" s="1"/>
      <c r="T213" s="1"/>
      <c r="U213" s="1"/>
      <c r="V213" s="1"/>
      <c r="W213" s="1"/>
      <c r="X213" s="1"/>
      <c r="Y213" s="1"/>
      <c r="Z213" s="1"/>
      <c r="AA213" s="1"/>
      <c r="AB213" s="1"/>
      <c r="AC213" s="1" t="s">
        <v>5</v>
      </c>
      <c r="AD213" s="1" t="s">
        <v>552</v>
      </c>
      <c r="AE213" s="1" t="s">
        <v>748</v>
      </c>
      <c r="AF213" s="1" t="s">
        <v>754</v>
      </c>
      <c r="AG213" s="1"/>
      <c r="AH213" s="1"/>
      <c r="AI213" s="1"/>
      <c r="AJ213" s="1"/>
      <c r="AK213" s="1"/>
      <c r="AL213" s="1" t="s">
        <v>520</v>
      </c>
    </row>
    <row r="214" spans="1:38" ht="14.25" hidden="1" customHeight="1" x14ac:dyDescent="0.25">
      <c r="A214" s="1" t="s">
        <v>755</v>
      </c>
      <c r="B214" s="1" t="s">
        <v>516</v>
      </c>
      <c r="C214" s="1" t="s">
        <v>517</v>
      </c>
      <c r="D214" s="1">
        <v>12</v>
      </c>
      <c r="E214" s="1">
        <v>13.53</v>
      </c>
      <c r="F214" s="1">
        <f t="shared" si="7"/>
        <v>0.88691796008869184</v>
      </c>
      <c r="G214" s="1">
        <v>139.78</v>
      </c>
      <c r="H214" s="1">
        <v>0.22</v>
      </c>
      <c r="I214" s="1"/>
      <c r="J214" s="1"/>
      <c r="K214" s="1"/>
      <c r="L214" s="1"/>
      <c r="M214" s="1"/>
      <c r="N214" s="1"/>
      <c r="O214" s="1"/>
      <c r="P214" s="1"/>
      <c r="Q214" s="1"/>
      <c r="R214" s="1"/>
      <c r="S214" s="1"/>
      <c r="T214" s="1"/>
      <c r="U214" s="1"/>
      <c r="V214" s="1"/>
      <c r="W214" s="1"/>
      <c r="X214" s="1"/>
      <c r="Y214" s="1"/>
      <c r="Z214" s="1"/>
      <c r="AA214" s="1"/>
      <c r="AB214" s="1"/>
      <c r="AC214" s="1" t="s">
        <v>5</v>
      </c>
      <c r="AD214" s="1" t="s">
        <v>552</v>
      </c>
      <c r="AE214" s="1" t="s">
        <v>748</v>
      </c>
      <c r="AF214" s="1" t="s">
        <v>755</v>
      </c>
      <c r="AG214" s="1"/>
      <c r="AH214" s="1"/>
      <c r="AI214" s="1"/>
      <c r="AJ214" s="1"/>
      <c r="AK214" s="1"/>
      <c r="AL214" s="1" t="s">
        <v>520</v>
      </c>
    </row>
    <row r="215" spans="1:38" ht="14.25" hidden="1" customHeight="1" x14ac:dyDescent="0.25">
      <c r="A215" s="1" t="s">
        <v>756</v>
      </c>
      <c r="B215" s="1" t="s">
        <v>516</v>
      </c>
      <c r="C215" s="1" t="s">
        <v>517</v>
      </c>
      <c r="D215" s="1">
        <v>2</v>
      </c>
      <c r="E215" s="1">
        <v>13.53</v>
      </c>
      <c r="F215" s="1">
        <f t="shared" si="7"/>
        <v>0.14781966001478197</v>
      </c>
      <c r="G215" s="1">
        <v>139.78</v>
      </c>
      <c r="H215" s="1">
        <v>0.22</v>
      </c>
      <c r="I215" s="1"/>
      <c r="J215" s="1"/>
      <c r="K215" s="1"/>
      <c r="L215" s="1"/>
      <c r="M215" s="1"/>
      <c r="N215" s="1"/>
      <c r="O215" s="1"/>
      <c r="P215" s="1"/>
      <c r="Q215" s="1"/>
      <c r="R215" s="1"/>
      <c r="S215" s="1"/>
      <c r="T215" s="1"/>
      <c r="U215" s="1"/>
      <c r="V215" s="1"/>
      <c r="W215" s="1"/>
      <c r="X215" s="1"/>
      <c r="Y215" s="1"/>
      <c r="Z215" s="1"/>
      <c r="AA215" s="1"/>
      <c r="AB215" s="1"/>
      <c r="AC215" s="1" t="s">
        <v>5</v>
      </c>
      <c r="AD215" s="1" t="s">
        <v>552</v>
      </c>
      <c r="AE215" s="1" t="s">
        <v>748</v>
      </c>
      <c r="AF215" s="1" t="s">
        <v>756</v>
      </c>
      <c r="AG215" s="1"/>
      <c r="AH215" s="1"/>
      <c r="AI215" s="1"/>
      <c r="AJ215" s="1"/>
      <c r="AK215" s="1"/>
      <c r="AL215" s="1" t="s">
        <v>520</v>
      </c>
    </row>
    <row r="216" spans="1:38" ht="14.25" hidden="1" customHeight="1" x14ac:dyDescent="0.25">
      <c r="A216" s="1" t="s">
        <v>757</v>
      </c>
      <c r="B216" s="1" t="s">
        <v>516</v>
      </c>
      <c r="C216" s="1" t="s">
        <v>517</v>
      </c>
      <c r="D216" s="1">
        <v>4</v>
      </c>
      <c r="E216" s="1">
        <v>13.53</v>
      </c>
      <c r="F216" s="1">
        <f t="shared" si="7"/>
        <v>0.29563932002956395</v>
      </c>
      <c r="G216" s="1">
        <v>139.78</v>
      </c>
      <c r="H216" s="1">
        <v>0.22</v>
      </c>
      <c r="I216" s="1"/>
      <c r="J216" s="1"/>
      <c r="K216" s="1"/>
      <c r="L216" s="1"/>
      <c r="M216" s="1"/>
      <c r="N216" s="1"/>
      <c r="O216" s="1"/>
      <c r="P216" s="1"/>
      <c r="Q216" s="1"/>
      <c r="R216" s="1"/>
      <c r="S216" s="1"/>
      <c r="T216" s="1"/>
      <c r="U216" s="1"/>
      <c r="V216" s="1"/>
      <c r="W216" s="1"/>
      <c r="X216" s="1"/>
      <c r="Y216" s="1"/>
      <c r="Z216" s="1"/>
      <c r="AA216" s="1"/>
      <c r="AB216" s="1"/>
      <c r="AC216" s="1" t="s">
        <v>5</v>
      </c>
      <c r="AD216" s="1" t="s">
        <v>552</v>
      </c>
      <c r="AE216" s="1" t="s">
        <v>748</v>
      </c>
      <c r="AF216" s="1" t="s">
        <v>757</v>
      </c>
      <c r="AG216" s="1"/>
      <c r="AH216" s="1"/>
      <c r="AI216" s="1"/>
      <c r="AJ216" s="1"/>
      <c r="AK216" s="1"/>
      <c r="AL216" s="1" t="s">
        <v>520</v>
      </c>
    </row>
    <row r="217" spans="1:38" ht="14.25" hidden="1" customHeight="1" x14ac:dyDescent="0.25">
      <c r="A217" s="1" t="s">
        <v>758</v>
      </c>
      <c r="B217" s="1" t="s">
        <v>516</v>
      </c>
      <c r="C217" s="1" t="s">
        <v>517</v>
      </c>
      <c r="D217" s="1">
        <v>6</v>
      </c>
      <c r="E217" s="1">
        <v>13.53</v>
      </c>
      <c r="F217" s="1">
        <f t="shared" si="7"/>
        <v>0.44345898004434592</v>
      </c>
      <c r="G217" s="1">
        <v>139.78</v>
      </c>
      <c r="H217" s="1">
        <v>0.22</v>
      </c>
      <c r="I217" s="1"/>
      <c r="J217" s="1"/>
      <c r="K217" s="1"/>
      <c r="L217" s="1"/>
      <c r="M217" s="1"/>
      <c r="N217" s="1"/>
      <c r="O217" s="1"/>
      <c r="P217" s="1"/>
      <c r="Q217" s="1"/>
      <c r="R217" s="1"/>
      <c r="S217" s="1"/>
      <c r="T217" s="1"/>
      <c r="U217" s="1"/>
      <c r="V217" s="1"/>
      <c r="W217" s="1"/>
      <c r="X217" s="1"/>
      <c r="Y217" s="1"/>
      <c r="Z217" s="1"/>
      <c r="AA217" s="1"/>
      <c r="AB217" s="1"/>
      <c r="AC217" s="1" t="s">
        <v>5</v>
      </c>
      <c r="AD217" s="1" t="s">
        <v>552</v>
      </c>
      <c r="AE217" s="1" t="s">
        <v>748</v>
      </c>
      <c r="AF217" s="1" t="s">
        <v>758</v>
      </c>
      <c r="AG217" s="1"/>
      <c r="AH217" s="1"/>
      <c r="AI217" s="1"/>
      <c r="AJ217" s="1"/>
      <c r="AK217" s="1"/>
      <c r="AL217" s="1" t="s">
        <v>520</v>
      </c>
    </row>
    <row r="218" spans="1:38" ht="14.25" hidden="1" customHeight="1" x14ac:dyDescent="0.25">
      <c r="A218" s="1" t="s">
        <v>759</v>
      </c>
      <c r="B218" s="1" t="s">
        <v>516</v>
      </c>
      <c r="C218" s="1" t="s">
        <v>517</v>
      </c>
      <c r="D218" s="1">
        <v>8</v>
      </c>
      <c r="E218" s="1">
        <v>13.53</v>
      </c>
      <c r="F218" s="1">
        <f t="shared" si="7"/>
        <v>0.59127864005912789</v>
      </c>
      <c r="G218" s="1">
        <v>139.78</v>
      </c>
      <c r="H218" s="1">
        <v>0.22</v>
      </c>
      <c r="I218" s="1"/>
      <c r="J218" s="1"/>
      <c r="K218" s="1"/>
      <c r="L218" s="1"/>
      <c r="M218" s="1"/>
      <c r="N218" s="1"/>
      <c r="O218" s="1"/>
      <c r="P218" s="1"/>
      <c r="Q218" s="1"/>
      <c r="R218" s="1"/>
      <c r="S218" s="1"/>
      <c r="T218" s="1"/>
      <c r="U218" s="1"/>
      <c r="V218" s="1"/>
      <c r="W218" s="1"/>
      <c r="X218" s="1"/>
      <c r="Y218" s="1"/>
      <c r="Z218" s="1"/>
      <c r="AA218" s="1"/>
      <c r="AB218" s="1"/>
      <c r="AC218" s="1" t="s">
        <v>5</v>
      </c>
      <c r="AD218" s="1" t="s">
        <v>552</v>
      </c>
      <c r="AE218" s="1" t="s">
        <v>748</v>
      </c>
      <c r="AF218" s="1" t="s">
        <v>759</v>
      </c>
      <c r="AG218" s="1"/>
      <c r="AH218" s="1"/>
      <c r="AI218" s="1"/>
      <c r="AJ218" s="1"/>
      <c r="AK218" s="1"/>
      <c r="AL218" s="1" t="s">
        <v>520</v>
      </c>
    </row>
    <row r="219" spans="1:38" ht="14.25" hidden="1" customHeight="1" x14ac:dyDescent="0.25">
      <c r="A219" s="1" t="s">
        <v>760</v>
      </c>
      <c r="B219" s="1" t="s">
        <v>516</v>
      </c>
      <c r="C219" s="1" t="s">
        <v>517</v>
      </c>
      <c r="D219" s="1">
        <v>10</v>
      </c>
      <c r="E219" s="1">
        <v>3.6803999999999899</v>
      </c>
      <c r="F219" s="1">
        <f t="shared" si="7"/>
        <v>2.7170959678295912</v>
      </c>
      <c r="G219" s="1">
        <v>79.87</v>
      </c>
      <c r="H219" s="1">
        <v>0.2</v>
      </c>
      <c r="I219" s="1"/>
      <c r="J219" s="1"/>
      <c r="K219" s="1"/>
      <c r="L219" s="1"/>
      <c r="M219" s="1"/>
      <c r="N219" s="1"/>
      <c r="O219" s="1"/>
      <c r="P219" s="1"/>
      <c r="Q219" s="1"/>
      <c r="R219" s="1"/>
      <c r="S219" s="1"/>
      <c r="T219" s="1"/>
      <c r="U219" s="1"/>
      <c r="V219" s="1"/>
      <c r="W219" s="1"/>
      <c r="X219" s="1"/>
      <c r="Y219" s="1"/>
      <c r="Z219" s="1"/>
      <c r="AA219" s="1"/>
      <c r="AB219" s="1"/>
      <c r="AC219" s="1" t="s">
        <v>5</v>
      </c>
      <c r="AD219" s="1" t="s">
        <v>552</v>
      </c>
      <c r="AE219" s="1" t="s">
        <v>748</v>
      </c>
      <c r="AF219" s="1" t="s">
        <v>760</v>
      </c>
      <c r="AG219" s="1"/>
      <c r="AH219" s="1"/>
      <c r="AI219" s="1"/>
      <c r="AJ219" s="1"/>
      <c r="AK219" s="1"/>
      <c r="AL219" s="1" t="s">
        <v>520</v>
      </c>
    </row>
    <row r="220" spans="1:38" ht="14.25" hidden="1" customHeight="1" x14ac:dyDescent="0.25">
      <c r="A220" s="1" t="s">
        <v>761</v>
      </c>
      <c r="B220" s="1" t="s">
        <v>516</v>
      </c>
      <c r="C220" s="1" t="s">
        <v>517</v>
      </c>
      <c r="D220" s="1">
        <v>12</v>
      </c>
      <c r="E220" s="1">
        <v>3.6803999999999899</v>
      </c>
      <c r="F220" s="1">
        <f t="shared" si="7"/>
        <v>3.2605151613955092</v>
      </c>
      <c r="G220" s="1">
        <v>79.87</v>
      </c>
      <c r="H220" s="1">
        <v>0.2</v>
      </c>
      <c r="I220" s="1"/>
      <c r="J220" s="1"/>
      <c r="K220" s="1"/>
      <c r="L220" s="1"/>
      <c r="M220" s="1"/>
      <c r="N220" s="1"/>
      <c r="O220" s="1"/>
      <c r="P220" s="1"/>
      <c r="Q220" s="1"/>
      <c r="R220" s="1"/>
      <c r="S220" s="1"/>
      <c r="T220" s="1"/>
      <c r="U220" s="1"/>
      <c r="V220" s="1"/>
      <c r="W220" s="1"/>
      <c r="X220" s="1"/>
      <c r="Y220" s="1"/>
      <c r="Z220" s="1"/>
      <c r="AA220" s="1"/>
      <c r="AB220" s="1"/>
      <c r="AC220" s="1" t="s">
        <v>5</v>
      </c>
      <c r="AD220" s="1" t="s">
        <v>552</v>
      </c>
      <c r="AE220" s="1" t="s">
        <v>748</v>
      </c>
      <c r="AF220" s="1" t="s">
        <v>761</v>
      </c>
      <c r="AG220" s="1"/>
      <c r="AH220" s="1"/>
      <c r="AI220" s="1"/>
      <c r="AJ220" s="1"/>
      <c r="AK220" s="1"/>
      <c r="AL220" s="1" t="s">
        <v>520</v>
      </c>
    </row>
    <row r="221" spans="1:38" ht="14.25" hidden="1" customHeight="1" x14ac:dyDescent="0.25">
      <c r="A221" s="1" t="s">
        <v>762</v>
      </c>
      <c r="B221" s="1" t="s">
        <v>516</v>
      </c>
      <c r="C221" s="1" t="s">
        <v>517</v>
      </c>
      <c r="D221" s="1">
        <v>2</v>
      </c>
      <c r="E221" s="1">
        <v>3.6803999999999899</v>
      </c>
      <c r="F221" s="1">
        <f t="shared" si="7"/>
        <v>0.54341919356591828</v>
      </c>
      <c r="G221" s="1">
        <v>79.87</v>
      </c>
      <c r="H221" s="1">
        <v>0.2</v>
      </c>
      <c r="I221" s="1"/>
      <c r="J221" s="1"/>
      <c r="K221" s="1"/>
      <c r="L221" s="1"/>
      <c r="M221" s="1"/>
      <c r="N221" s="1"/>
      <c r="O221" s="1"/>
      <c r="P221" s="1"/>
      <c r="Q221" s="1"/>
      <c r="R221" s="1"/>
      <c r="S221" s="1"/>
      <c r="T221" s="1"/>
      <c r="U221" s="1"/>
      <c r="V221" s="1"/>
      <c r="W221" s="1"/>
      <c r="X221" s="1"/>
      <c r="Y221" s="1"/>
      <c r="Z221" s="1"/>
      <c r="AA221" s="1"/>
      <c r="AB221" s="1"/>
      <c r="AC221" s="1" t="s">
        <v>5</v>
      </c>
      <c r="AD221" s="1" t="s">
        <v>552</v>
      </c>
      <c r="AE221" s="1" t="s">
        <v>748</v>
      </c>
      <c r="AF221" s="1" t="s">
        <v>762</v>
      </c>
      <c r="AG221" s="1"/>
      <c r="AH221" s="1"/>
      <c r="AI221" s="1"/>
      <c r="AJ221" s="1"/>
      <c r="AK221" s="1"/>
      <c r="AL221" s="1" t="s">
        <v>520</v>
      </c>
    </row>
    <row r="222" spans="1:38" ht="14.25" hidden="1" customHeight="1" x14ac:dyDescent="0.25">
      <c r="A222" s="1" t="s">
        <v>763</v>
      </c>
      <c r="B222" s="1" t="s">
        <v>516</v>
      </c>
      <c r="C222" s="1" t="s">
        <v>517</v>
      </c>
      <c r="D222" s="1">
        <v>4</v>
      </c>
      <c r="E222" s="1">
        <v>3.6803999999999899</v>
      </c>
      <c r="F222" s="1">
        <f t="shared" si="7"/>
        <v>1.0868383871318366</v>
      </c>
      <c r="G222" s="1">
        <v>79.87</v>
      </c>
      <c r="H222" s="1">
        <v>0.2</v>
      </c>
      <c r="I222" s="1"/>
      <c r="J222" s="1"/>
      <c r="K222" s="1"/>
      <c r="L222" s="1"/>
      <c r="M222" s="1"/>
      <c r="N222" s="1"/>
      <c r="O222" s="1"/>
      <c r="P222" s="1"/>
      <c r="Q222" s="1"/>
      <c r="R222" s="1"/>
      <c r="S222" s="1"/>
      <c r="T222" s="1"/>
      <c r="U222" s="1"/>
      <c r="V222" s="1"/>
      <c r="W222" s="1"/>
      <c r="X222" s="1"/>
      <c r="Y222" s="1"/>
      <c r="Z222" s="1"/>
      <c r="AA222" s="1"/>
      <c r="AB222" s="1"/>
      <c r="AC222" s="1" t="s">
        <v>5</v>
      </c>
      <c r="AD222" s="1" t="s">
        <v>552</v>
      </c>
      <c r="AE222" s="1" t="s">
        <v>748</v>
      </c>
      <c r="AF222" s="1" t="s">
        <v>763</v>
      </c>
      <c r="AG222" s="1"/>
      <c r="AH222" s="1"/>
      <c r="AI222" s="1"/>
      <c r="AJ222" s="1"/>
      <c r="AK222" s="1"/>
      <c r="AL222" s="1" t="s">
        <v>520</v>
      </c>
    </row>
    <row r="223" spans="1:38" ht="14.25" hidden="1" customHeight="1" x14ac:dyDescent="0.25">
      <c r="A223" s="1" t="s">
        <v>764</v>
      </c>
      <c r="B223" s="1" t="s">
        <v>516</v>
      </c>
      <c r="C223" s="1" t="s">
        <v>517</v>
      </c>
      <c r="D223" s="1">
        <v>6</v>
      </c>
      <c r="E223" s="1">
        <v>3.6803999999999899</v>
      </c>
      <c r="F223" s="1">
        <f t="shared" si="7"/>
        <v>1.6302575806977546</v>
      </c>
      <c r="G223" s="1">
        <v>79.87</v>
      </c>
      <c r="H223" s="1">
        <v>0.2</v>
      </c>
      <c r="I223" s="1"/>
      <c r="J223" s="1"/>
      <c r="K223" s="1"/>
      <c r="L223" s="1"/>
      <c r="M223" s="1"/>
      <c r="N223" s="1"/>
      <c r="O223" s="1"/>
      <c r="P223" s="1"/>
      <c r="Q223" s="1"/>
      <c r="R223" s="1"/>
      <c r="S223" s="1"/>
      <c r="T223" s="1"/>
      <c r="U223" s="1"/>
      <c r="V223" s="1"/>
      <c r="W223" s="1"/>
      <c r="X223" s="1"/>
      <c r="Y223" s="1"/>
      <c r="Z223" s="1"/>
      <c r="AA223" s="1"/>
      <c r="AB223" s="1"/>
      <c r="AC223" s="1" t="s">
        <v>5</v>
      </c>
      <c r="AD223" s="1" t="s">
        <v>552</v>
      </c>
      <c r="AE223" s="1" t="s">
        <v>748</v>
      </c>
      <c r="AF223" s="1" t="s">
        <v>764</v>
      </c>
      <c r="AG223" s="1"/>
      <c r="AH223" s="1"/>
      <c r="AI223" s="1"/>
      <c r="AJ223" s="1"/>
      <c r="AK223" s="1"/>
      <c r="AL223" s="1" t="s">
        <v>520</v>
      </c>
    </row>
    <row r="224" spans="1:38" ht="14.25" hidden="1" customHeight="1" x14ac:dyDescent="0.25">
      <c r="A224" s="1" t="s">
        <v>765</v>
      </c>
      <c r="B224" s="1" t="s">
        <v>516</v>
      </c>
      <c r="C224" s="1" t="s">
        <v>517</v>
      </c>
      <c r="D224" s="1">
        <v>8</v>
      </c>
      <c r="E224" s="1">
        <v>3.6803999999999899</v>
      </c>
      <c r="F224" s="1">
        <f t="shared" si="7"/>
        <v>2.1736767742636731</v>
      </c>
      <c r="G224" s="1">
        <v>79.87</v>
      </c>
      <c r="H224" s="1">
        <v>0.2</v>
      </c>
      <c r="I224" s="1"/>
      <c r="J224" s="1"/>
      <c r="K224" s="1"/>
      <c r="L224" s="1"/>
      <c r="M224" s="1"/>
      <c r="N224" s="1"/>
      <c r="O224" s="1"/>
      <c r="P224" s="1"/>
      <c r="Q224" s="1"/>
      <c r="R224" s="1"/>
      <c r="S224" s="1"/>
      <c r="T224" s="1"/>
      <c r="U224" s="1"/>
      <c r="V224" s="1"/>
      <c r="W224" s="1"/>
      <c r="X224" s="1"/>
      <c r="Y224" s="1"/>
      <c r="Z224" s="1"/>
      <c r="AA224" s="1"/>
      <c r="AB224" s="1"/>
      <c r="AC224" s="1" t="s">
        <v>5</v>
      </c>
      <c r="AD224" s="1" t="s">
        <v>552</v>
      </c>
      <c r="AE224" s="1" t="s">
        <v>748</v>
      </c>
      <c r="AF224" s="1" t="s">
        <v>765</v>
      </c>
      <c r="AG224" s="1"/>
      <c r="AH224" s="1"/>
      <c r="AI224" s="1"/>
      <c r="AJ224" s="1"/>
      <c r="AK224" s="1"/>
      <c r="AL224" s="1" t="s">
        <v>520</v>
      </c>
    </row>
    <row r="225" spans="1:38" ht="14.25" hidden="1" customHeight="1" x14ac:dyDescent="0.25">
      <c r="A225" s="1" t="s">
        <v>766</v>
      </c>
      <c r="B225" s="1" t="s">
        <v>516</v>
      </c>
      <c r="C225" s="1" t="s">
        <v>517</v>
      </c>
      <c r="D225" s="1">
        <v>10</v>
      </c>
      <c r="E225" s="1">
        <v>4.5995999999999997</v>
      </c>
      <c r="F225" s="1">
        <f t="shared" si="7"/>
        <v>2.1741020958344204</v>
      </c>
      <c r="G225" s="1">
        <v>105</v>
      </c>
      <c r="H225" s="1">
        <v>0.14000000000000001</v>
      </c>
      <c r="I225" s="1"/>
      <c r="J225" s="1"/>
      <c r="K225" s="1"/>
      <c r="L225" s="1"/>
      <c r="M225" s="1"/>
      <c r="N225" s="1"/>
      <c r="O225" s="1"/>
      <c r="P225" s="1"/>
      <c r="Q225" s="1"/>
      <c r="R225" s="1"/>
      <c r="S225" s="1"/>
      <c r="T225" s="1"/>
      <c r="U225" s="1"/>
      <c r="V225" s="1"/>
      <c r="W225" s="1"/>
      <c r="X225" s="1"/>
      <c r="Y225" s="1"/>
      <c r="Z225" s="1"/>
      <c r="AA225" s="1"/>
      <c r="AB225" s="1"/>
      <c r="AC225" s="1" t="s">
        <v>5</v>
      </c>
      <c r="AD225" s="1" t="s">
        <v>590</v>
      </c>
      <c r="AE225" s="1" t="s">
        <v>684</v>
      </c>
      <c r="AF225" s="1" t="s">
        <v>766</v>
      </c>
      <c r="AG225" s="1"/>
      <c r="AH225" s="1"/>
      <c r="AI225" s="1"/>
      <c r="AJ225" s="1"/>
      <c r="AK225" s="1"/>
      <c r="AL225" s="1" t="s">
        <v>520</v>
      </c>
    </row>
    <row r="226" spans="1:38" ht="14.25" hidden="1" customHeight="1" x14ac:dyDescent="0.25">
      <c r="A226" s="1" t="s">
        <v>767</v>
      </c>
      <c r="B226" s="1" t="s">
        <v>516</v>
      </c>
      <c r="C226" s="1" t="s">
        <v>517</v>
      </c>
      <c r="D226" s="1">
        <v>12</v>
      </c>
      <c r="E226" s="1">
        <v>5.16</v>
      </c>
      <c r="F226" s="1">
        <f t="shared" si="7"/>
        <v>2.3255813953488373</v>
      </c>
      <c r="G226" s="1">
        <v>105</v>
      </c>
      <c r="H226" s="1">
        <v>0.14000000000000001</v>
      </c>
      <c r="I226" s="1"/>
      <c r="J226" s="1"/>
      <c r="K226" s="1"/>
      <c r="L226" s="1"/>
      <c r="M226" s="1"/>
      <c r="N226" s="1"/>
      <c r="O226" s="1"/>
      <c r="P226" s="1"/>
      <c r="Q226" s="1"/>
      <c r="R226" s="1"/>
      <c r="S226" s="1"/>
      <c r="T226" s="1"/>
      <c r="U226" s="1"/>
      <c r="V226" s="1"/>
      <c r="W226" s="1"/>
      <c r="X226" s="1"/>
      <c r="Y226" s="1"/>
      <c r="Z226" s="1"/>
      <c r="AA226" s="1"/>
      <c r="AB226" s="1"/>
      <c r="AC226" s="1" t="s">
        <v>5</v>
      </c>
      <c r="AD226" s="1" t="s">
        <v>590</v>
      </c>
      <c r="AE226" s="1" t="s">
        <v>684</v>
      </c>
      <c r="AF226" s="1" t="s">
        <v>767</v>
      </c>
      <c r="AG226" s="1"/>
      <c r="AH226" s="1"/>
      <c r="AI226" s="1"/>
      <c r="AJ226" s="1"/>
      <c r="AK226" s="1"/>
      <c r="AL226" s="1" t="s">
        <v>520</v>
      </c>
    </row>
    <row r="227" spans="1:38" ht="14.25" hidden="1" customHeight="1" x14ac:dyDescent="0.25">
      <c r="A227" s="1" t="s">
        <v>768</v>
      </c>
      <c r="B227" s="1" t="s">
        <v>516</v>
      </c>
      <c r="C227" s="1" t="s">
        <v>517</v>
      </c>
      <c r="D227" s="1">
        <v>6</v>
      </c>
      <c r="E227" s="1">
        <v>3.24</v>
      </c>
      <c r="F227" s="1">
        <f t="shared" si="7"/>
        <v>1.8518518518518516</v>
      </c>
      <c r="G227" s="1">
        <v>105</v>
      </c>
      <c r="H227" s="1">
        <v>0.15</v>
      </c>
      <c r="I227" s="1"/>
      <c r="J227" s="1"/>
      <c r="K227" s="1"/>
      <c r="L227" s="1"/>
      <c r="M227" s="1"/>
      <c r="N227" s="1"/>
      <c r="O227" s="1"/>
      <c r="P227" s="1"/>
      <c r="Q227" s="1"/>
      <c r="R227" s="1"/>
      <c r="S227" s="1"/>
      <c r="T227" s="1"/>
      <c r="U227" s="1"/>
      <c r="V227" s="1"/>
      <c r="W227" s="1"/>
      <c r="X227" s="1"/>
      <c r="Y227" s="1"/>
      <c r="Z227" s="1"/>
      <c r="AA227" s="1"/>
      <c r="AB227" s="1"/>
      <c r="AC227" s="1" t="s">
        <v>5</v>
      </c>
      <c r="AD227" s="1" t="s">
        <v>590</v>
      </c>
      <c r="AE227" s="1" t="s">
        <v>684</v>
      </c>
      <c r="AF227" s="1" t="s">
        <v>768</v>
      </c>
      <c r="AG227" s="1"/>
      <c r="AH227" s="1"/>
      <c r="AI227" s="1"/>
      <c r="AJ227" s="1"/>
      <c r="AK227" s="1"/>
      <c r="AL227" s="1" t="s">
        <v>520</v>
      </c>
    </row>
    <row r="228" spans="1:38" ht="14.25" hidden="1" customHeight="1" x14ac:dyDescent="0.25">
      <c r="A228" s="1" t="s">
        <v>769</v>
      </c>
      <c r="B228" s="1" t="s">
        <v>516</v>
      </c>
      <c r="C228" s="1" t="s">
        <v>517</v>
      </c>
      <c r="D228" s="1">
        <v>8</v>
      </c>
      <c r="E228" s="1">
        <v>3.9996</v>
      </c>
      <c r="F228" s="1">
        <f t="shared" si="7"/>
        <v>2.000200020002</v>
      </c>
      <c r="G228" s="1">
        <v>105</v>
      </c>
      <c r="H228" s="1">
        <v>0.14000000000000001</v>
      </c>
      <c r="I228" s="1"/>
      <c r="J228" s="1"/>
      <c r="K228" s="1"/>
      <c r="L228" s="1"/>
      <c r="M228" s="1"/>
      <c r="N228" s="1"/>
      <c r="O228" s="1"/>
      <c r="P228" s="1"/>
      <c r="Q228" s="1"/>
      <c r="R228" s="1"/>
      <c r="S228" s="1"/>
      <c r="T228" s="1"/>
      <c r="U228" s="1"/>
      <c r="V228" s="1"/>
      <c r="W228" s="1"/>
      <c r="X228" s="1"/>
      <c r="Y228" s="1"/>
      <c r="Z228" s="1"/>
      <c r="AA228" s="1"/>
      <c r="AB228" s="1"/>
      <c r="AC228" s="1" t="s">
        <v>5</v>
      </c>
      <c r="AD228" s="1" t="s">
        <v>590</v>
      </c>
      <c r="AE228" s="1" t="s">
        <v>684</v>
      </c>
      <c r="AF228" s="1" t="s">
        <v>769</v>
      </c>
      <c r="AG228" s="1"/>
      <c r="AH228" s="1"/>
      <c r="AI228" s="1"/>
      <c r="AJ228" s="1"/>
      <c r="AK228" s="1"/>
      <c r="AL228" s="1" t="s">
        <v>520</v>
      </c>
    </row>
    <row r="229" spans="1:38" ht="14.25" hidden="1" customHeight="1" x14ac:dyDescent="0.25">
      <c r="A229" s="1" t="s">
        <v>770</v>
      </c>
      <c r="B229" s="1" t="s">
        <v>516</v>
      </c>
      <c r="C229" s="1" t="s">
        <v>517</v>
      </c>
      <c r="D229" s="1">
        <v>10</v>
      </c>
      <c r="E229" s="1">
        <v>4.8995999999999897</v>
      </c>
      <c r="F229" s="1">
        <f t="shared" si="7"/>
        <v>2.0409829373826476</v>
      </c>
      <c r="G229" s="1">
        <v>115</v>
      </c>
      <c r="H229" s="1">
        <v>0.14000000000000001</v>
      </c>
      <c r="I229" s="1"/>
      <c r="J229" s="1"/>
      <c r="K229" s="1"/>
      <c r="L229" s="1"/>
      <c r="M229" s="1"/>
      <c r="N229" s="1"/>
      <c r="O229" s="1"/>
      <c r="P229" s="1"/>
      <c r="Q229" s="1"/>
      <c r="R229" s="1"/>
      <c r="S229" s="1"/>
      <c r="T229" s="1"/>
      <c r="U229" s="1"/>
      <c r="V229" s="1"/>
      <c r="W229" s="1"/>
      <c r="X229" s="1"/>
      <c r="Y229" s="1"/>
      <c r="Z229" s="1"/>
      <c r="AA229" s="1"/>
      <c r="AB229" s="1"/>
      <c r="AC229" s="1" t="s">
        <v>5</v>
      </c>
      <c r="AD229" s="1" t="s">
        <v>590</v>
      </c>
      <c r="AE229" s="1" t="s">
        <v>684</v>
      </c>
      <c r="AF229" s="1" t="s">
        <v>770</v>
      </c>
      <c r="AG229" s="1"/>
      <c r="AH229" s="1"/>
      <c r="AI229" s="1"/>
      <c r="AJ229" s="1"/>
      <c r="AK229" s="1"/>
      <c r="AL229" s="1" t="s">
        <v>520</v>
      </c>
    </row>
    <row r="230" spans="1:38" ht="14.25" hidden="1" customHeight="1" x14ac:dyDescent="0.25">
      <c r="A230" s="1" t="s">
        <v>771</v>
      </c>
      <c r="B230" s="1" t="s">
        <v>516</v>
      </c>
      <c r="C230" s="1" t="s">
        <v>517</v>
      </c>
      <c r="D230" s="1">
        <v>12</v>
      </c>
      <c r="E230" s="1">
        <v>5.52</v>
      </c>
      <c r="F230" s="1">
        <f t="shared" si="7"/>
        <v>2.1739130434782612</v>
      </c>
      <c r="G230" s="1">
        <v>115</v>
      </c>
      <c r="H230" s="1">
        <v>0.14000000000000001</v>
      </c>
      <c r="I230" s="1"/>
      <c r="J230" s="1"/>
      <c r="K230" s="1"/>
      <c r="L230" s="1"/>
      <c r="M230" s="1"/>
      <c r="N230" s="1"/>
      <c r="O230" s="1"/>
      <c r="P230" s="1"/>
      <c r="Q230" s="1"/>
      <c r="R230" s="1"/>
      <c r="S230" s="1"/>
      <c r="T230" s="1"/>
      <c r="U230" s="1"/>
      <c r="V230" s="1"/>
      <c r="W230" s="1"/>
      <c r="X230" s="1"/>
      <c r="Y230" s="1"/>
      <c r="Z230" s="1"/>
      <c r="AA230" s="1"/>
      <c r="AB230" s="1"/>
      <c r="AC230" s="1" t="s">
        <v>5</v>
      </c>
      <c r="AD230" s="1" t="s">
        <v>590</v>
      </c>
      <c r="AE230" s="1" t="s">
        <v>684</v>
      </c>
      <c r="AF230" s="1" t="s">
        <v>771</v>
      </c>
      <c r="AG230" s="1"/>
      <c r="AH230" s="1"/>
      <c r="AI230" s="1"/>
      <c r="AJ230" s="1"/>
      <c r="AK230" s="1"/>
      <c r="AL230" s="1" t="s">
        <v>520</v>
      </c>
    </row>
    <row r="231" spans="1:38" ht="14.25" hidden="1" customHeight="1" x14ac:dyDescent="0.25">
      <c r="A231" s="1" t="s">
        <v>772</v>
      </c>
      <c r="B231" s="1" t="s">
        <v>516</v>
      </c>
      <c r="C231" s="1" t="s">
        <v>517</v>
      </c>
      <c r="D231" s="1">
        <v>6</v>
      </c>
      <c r="E231" s="1">
        <v>3.4799999999999902</v>
      </c>
      <c r="F231" s="1">
        <f t="shared" si="7"/>
        <v>1.7241379310344875</v>
      </c>
      <c r="G231" s="1">
        <v>115</v>
      </c>
      <c r="H231" s="1">
        <v>0.15</v>
      </c>
      <c r="I231" s="1"/>
      <c r="J231" s="1"/>
      <c r="K231" s="1"/>
      <c r="L231" s="1"/>
      <c r="M231" s="1"/>
      <c r="N231" s="1"/>
      <c r="O231" s="1"/>
      <c r="P231" s="1"/>
      <c r="Q231" s="1"/>
      <c r="R231" s="1"/>
      <c r="S231" s="1"/>
      <c r="T231" s="1"/>
      <c r="U231" s="1"/>
      <c r="V231" s="1"/>
      <c r="W231" s="1"/>
      <c r="X231" s="1"/>
      <c r="Y231" s="1"/>
      <c r="Z231" s="1"/>
      <c r="AA231" s="1"/>
      <c r="AB231" s="1"/>
      <c r="AC231" s="1" t="s">
        <v>5</v>
      </c>
      <c r="AD231" s="1" t="s">
        <v>590</v>
      </c>
      <c r="AE231" s="1" t="s">
        <v>684</v>
      </c>
      <c r="AF231" s="1" t="s">
        <v>772</v>
      </c>
      <c r="AG231" s="1"/>
      <c r="AH231" s="1"/>
      <c r="AI231" s="1"/>
      <c r="AJ231" s="1"/>
      <c r="AK231" s="1"/>
      <c r="AL231" s="1" t="s">
        <v>520</v>
      </c>
    </row>
    <row r="232" spans="1:38" ht="14.25" hidden="1" customHeight="1" x14ac:dyDescent="0.25">
      <c r="A232" s="1" t="s">
        <v>773</v>
      </c>
      <c r="B232" s="1" t="s">
        <v>516</v>
      </c>
      <c r="C232" s="1" t="s">
        <v>517</v>
      </c>
      <c r="D232" s="1">
        <v>8</v>
      </c>
      <c r="E232" s="1">
        <v>4.2396000000000003</v>
      </c>
      <c r="F232" s="1">
        <f t="shared" si="7"/>
        <v>1.8869704689121614</v>
      </c>
      <c r="G232" s="1">
        <v>115</v>
      </c>
      <c r="H232" s="1">
        <v>0.14000000000000001</v>
      </c>
      <c r="I232" s="1"/>
      <c r="J232" s="1"/>
      <c r="K232" s="1"/>
      <c r="L232" s="1"/>
      <c r="M232" s="1"/>
      <c r="N232" s="1"/>
      <c r="O232" s="1"/>
      <c r="P232" s="1"/>
      <c r="Q232" s="1"/>
      <c r="R232" s="1"/>
      <c r="S232" s="1"/>
      <c r="T232" s="1"/>
      <c r="U232" s="1"/>
      <c r="V232" s="1"/>
      <c r="W232" s="1"/>
      <c r="X232" s="1"/>
      <c r="Y232" s="1"/>
      <c r="Z232" s="1"/>
      <c r="AA232" s="1"/>
      <c r="AB232" s="1"/>
      <c r="AC232" s="1" t="s">
        <v>5</v>
      </c>
      <c r="AD232" s="1" t="s">
        <v>590</v>
      </c>
      <c r="AE232" s="1" t="s">
        <v>684</v>
      </c>
      <c r="AF232" s="1" t="s">
        <v>773</v>
      </c>
      <c r="AG232" s="1"/>
      <c r="AH232" s="1"/>
      <c r="AI232" s="1"/>
      <c r="AJ232" s="1"/>
      <c r="AK232" s="1"/>
      <c r="AL232" s="1" t="s">
        <v>520</v>
      </c>
    </row>
    <row r="233" spans="1:38" ht="14.25" hidden="1" customHeight="1" x14ac:dyDescent="0.25">
      <c r="A233" s="1" t="s">
        <v>774</v>
      </c>
      <c r="B233" s="1" t="s">
        <v>516</v>
      </c>
      <c r="C233" s="1" t="s">
        <v>517</v>
      </c>
      <c r="D233" s="1">
        <v>10</v>
      </c>
      <c r="E233" s="1">
        <v>5.1996000000000002</v>
      </c>
      <c r="F233" s="1">
        <f t="shared" si="7"/>
        <v>1.9232248634510347</v>
      </c>
      <c r="G233" s="1">
        <v>125</v>
      </c>
      <c r="H233" s="1">
        <v>0.14000000000000001</v>
      </c>
      <c r="I233" s="1"/>
      <c r="J233" s="1"/>
      <c r="K233" s="1"/>
      <c r="L233" s="1"/>
      <c r="M233" s="1"/>
      <c r="N233" s="1"/>
      <c r="O233" s="1"/>
      <c r="P233" s="1"/>
      <c r="Q233" s="1"/>
      <c r="R233" s="1"/>
      <c r="S233" s="1"/>
      <c r="T233" s="1"/>
      <c r="U233" s="1"/>
      <c r="V233" s="1"/>
      <c r="W233" s="1"/>
      <c r="X233" s="1"/>
      <c r="Y233" s="1"/>
      <c r="Z233" s="1"/>
      <c r="AA233" s="1"/>
      <c r="AB233" s="1"/>
      <c r="AC233" s="1" t="s">
        <v>5</v>
      </c>
      <c r="AD233" s="1" t="s">
        <v>590</v>
      </c>
      <c r="AE233" s="1" t="s">
        <v>684</v>
      </c>
      <c r="AF233" s="1" t="s">
        <v>774</v>
      </c>
      <c r="AG233" s="1"/>
      <c r="AH233" s="1"/>
      <c r="AI233" s="1"/>
      <c r="AJ233" s="1"/>
      <c r="AK233" s="1"/>
      <c r="AL233" s="1" t="s">
        <v>520</v>
      </c>
    </row>
    <row r="234" spans="1:38" ht="14.25" hidden="1" customHeight="1" x14ac:dyDescent="0.25">
      <c r="A234" s="1" t="s">
        <v>775</v>
      </c>
      <c r="B234" s="1" t="s">
        <v>516</v>
      </c>
      <c r="C234" s="1" t="s">
        <v>517</v>
      </c>
      <c r="D234" s="1">
        <v>12</v>
      </c>
      <c r="E234" s="1">
        <v>5.88</v>
      </c>
      <c r="F234" s="1">
        <f t="shared" si="7"/>
        <v>2.0408163265306123</v>
      </c>
      <c r="G234" s="1">
        <v>125</v>
      </c>
      <c r="H234" s="1">
        <v>0.13</v>
      </c>
      <c r="I234" s="1"/>
      <c r="J234" s="1"/>
      <c r="K234" s="1"/>
      <c r="L234" s="1"/>
      <c r="M234" s="1"/>
      <c r="N234" s="1"/>
      <c r="O234" s="1"/>
      <c r="P234" s="1"/>
      <c r="Q234" s="1"/>
      <c r="R234" s="1"/>
      <c r="S234" s="1"/>
      <c r="T234" s="1"/>
      <c r="U234" s="1"/>
      <c r="V234" s="1"/>
      <c r="W234" s="1"/>
      <c r="X234" s="1"/>
      <c r="Y234" s="1"/>
      <c r="Z234" s="1"/>
      <c r="AA234" s="1"/>
      <c r="AB234" s="1"/>
      <c r="AC234" s="1" t="s">
        <v>5</v>
      </c>
      <c r="AD234" s="1" t="s">
        <v>590</v>
      </c>
      <c r="AE234" s="1" t="s">
        <v>684</v>
      </c>
      <c r="AF234" s="1" t="s">
        <v>775</v>
      </c>
      <c r="AG234" s="1"/>
      <c r="AH234" s="1"/>
      <c r="AI234" s="1"/>
      <c r="AJ234" s="1"/>
      <c r="AK234" s="1"/>
      <c r="AL234" s="1" t="s">
        <v>520</v>
      </c>
    </row>
    <row r="235" spans="1:38" ht="14.25" hidden="1" customHeight="1" x14ac:dyDescent="0.25">
      <c r="A235" s="1" t="s">
        <v>776</v>
      </c>
      <c r="B235" s="1" t="s">
        <v>516</v>
      </c>
      <c r="C235" s="1" t="s">
        <v>517</v>
      </c>
      <c r="D235" s="1">
        <v>6</v>
      </c>
      <c r="E235" s="1">
        <v>3.66</v>
      </c>
      <c r="F235" s="1">
        <f t="shared" si="7"/>
        <v>1.639344262295082</v>
      </c>
      <c r="G235" s="1">
        <v>125</v>
      </c>
      <c r="H235" s="1">
        <v>0.14000000000000001</v>
      </c>
      <c r="I235" s="1"/>
      <c r="J235" s="1"/>
      <c r="K235" s="1"/>
      <c r="L235" s="1"/>
      <c r="M235" s="1"/>
      <c r="N235" s="1"/>
      <c r="O235" s="1"/>
      <c r="P235" s="1"/>
      <c r="Q235" s="1"/>
      <c r="R235" s="1"/>
      <c r="S235" s="1"/>
      <c r="T235" s="1"/>
      <c r="U235" s="1"/>
      <c r="V235" s="1"/>
      <c r="W235" s="1"/>
      <c r="X235" s="1"/>
      <c r="Y235" s="1"/>
      <c r="Z235" s="1"/>
      <c r="AA235" s="1"/>
      <c r="AB235" s="1"/>
      <c r="AC235" s="1" t="s">
        <v>5</v>
      </c>
      <c r="AD235" s="1" t="s">
        <v>590</v>
      </c>
      <c r="AE235" s="1" t="s">
        <v>684</v>
      </c>
      <c r="AF235" s="1" t="s">
        <v>776</v>
      </c>
      <c r="AG235" s="1"/>
      <c r="AH235" s="1"/>
      <c r="AI235" s="1"/>
      <c r="AJ235" s="1"/>
      <c r="AK235" s="1"/>
      <c r="AL235" s="1" t="s">
        <v>520</v>
      </c>
    </row>
    <row r="236" spans="1:38" ht="14.25" hidden="1" customHeight="1" x14ac:dyDescent="0.25">
      <c r="A236" s="1" t="s">
        <v>777</v>
      </c>
      <c r="B236" s="1" t="s">
        <v>516</v>
      </c>
      <c r="C236" s="1" t="s">
        <v>517</v>
      </c>
      <c r="D236" s="1">
        <v>8</v>
      </c>
      <c r="E236" s="1">
        <v>4.4795999999999996</v>
      </c>
      <c r="F236" s="1">
        <f t="shared" si="7"/>
        <v>1.7858737387266721</v>
      </c>
      <c r="G236" s="1">
        <v>125</v>
      </c>
      <c r="H236" s="1">
        <v>0.13</v>
      </c>
      <c r="I236" s="1"/>
      <c r="J236" s="1"/>
      <c r="K236" s="1"/>
      <c r="L236" s="1"/>
      <c r="M236" s="1"/>
      <c r="N236" s="1"/>
      <c r="O236" s="1"/>
      <c r="P236" s="1"/>
      <c r="Q236" s="1"/>
      <c r="R236" s="1"/>
      <c r="S236" s="1"/>
      <c r="T236" s="1"/>
      <c r="U236" s="1"/>
      <c r="V236" s="1"/>
      <c r="W236" s="1"/>
      <c r="X236" s="1"/>
      <c r="Y236" s="1"/>
      <c r="Z236" s="1"/>
      <c r="AA236" s="1"/>
      <c r="AB236" s="1"/>
      <c r="AC236" s="1" t="s">
        <v>5</v>
      </c>
      <c r="AD236" s="1" t="s">
        <v>590</v>
      </c>
      <c r="AE236" s="1" t="s">
        <v>684</v>
      </c>
      <c r="AF236" s="1" t="s">
        <v>777</v>
      </c>
      <c r="AG236" s="1"/>
      <c r="AH236" s="1"/>
      <c r="AI236" s="1"/>
      <c r="AJ236" s="1"/>
      <c r="AK236" s="1"/>
      <c r="AL236" s="1" t="s">
        <v>520</v>
      </c>
    </row>
    <row r="237" spans="1:38" ht="14.25" hidden="1" customHeight="1" x14ac:dyDescent="0.25">
      <c r="A237" s="1" t="s">
        <v>778</v>
      </c>
      <c r="B237" s="1" t="s">
        <v>516</v>
      </c>
      <c r="C237" s="1" t="s">
        <v>517</v>
      </c>
      <c r="D237" s="1">
        <v>10</v>
      </c>
      <c r="E237" s="1">
        <v>3.3996</v>
      </c>
      <c r="F237" s="1">
        <f t="shared" si="7"/>
        <v>2.9415225320625957</v>
      </c>
      <c r="G237" s="1">
        <v>105</v>
      </c>
      <c r="H237" s="1">
        <v>0.14000000000000001</v>
      </c>
      <c r="I237" s="1"/>
      <c r="J237" s="1"/>
      <c r="K237" s="1"/>
      <c r="L237" s="1"/>
      <c r="M237" s="1"/>
      <c r="N237" s="1"/>
      <c r="O237" s="1"/>
      <c r="P237" s="1"/>
      <c r="Q237" s="1"/>
      <c r="R237" s="1"/>
      <c r="S237" s="1"/>
      <c r="T237" s="1"/>
      <c r="U237" s="1"/>
      <c r="V237" s="1"/>
      <c r="W237" s="1"/>
      <c r="X237" s="1"/>
      <c r="Y237" s="1"/>
      <c r="Z237" s="1"/>
      <c r="AA237" s="1"/>
      <c r="AB237" s="1"/>
      <c r="AC237" s="1" t="s">
        <v>5</v>
      </c>
      <c r="AD237" s="1" t="s">
        <v>590</v>
      </c>
      <c r="AE237" s="1" t="s">
        <v>687</v>
      </c>
      <c r="AF237" s="1" t="s">
        <v>778</v>
      </c>
      <c r="AG237" s="1"/>
      <c r="AH237" s="1"/>
      <c r="AI237" s="1"/>
      <c r="AJ237" s="1"/>
      <c r="AK237" s="1"/>
      <c r="AL237" s="1" t="s">
        <v>520</v>
      </c>
    </row>
    <row r="238" spans="1:38" ht="14.25" hidden="1" customHeight="1" x14ac:dyDescent="0.25">
      <c r="A238" s="1" t="s">
        <v>779</v>
      </c>
      <c r="B238" s="1" t="s">
        <v>516</v>
      </c>
      <c r="C238" s="1" t="s">
        <v>517</v>
      </c>
      <c r="D238" s="1">
        <v>12</v>
      </c>
      <c r="E238" s="1">
        <v>3.5999999999999899</v>
      </c>
      <c r="F238" s="1">
        <f t="shared" si="7"/>
        <v>3.3333333333333428</v>
      </c>
      <c r="G238" s="1">
        <v>105</v>
      </c>
      <c r="H238" s="1">
        <v>0.14000000000000001</v>
      </c>
      <c r="I238" s="1"/>
      <c r="J238" s="1"/>
      <c r="K238" s="1"/>
      <c r="L238" s="1"/>
      <c r="M238" s="1"/>
      <c r="N238" s="1"/>
      <c r="O238" s="1"/>
      <c r="P238" s="1"/>
      <c r="Q238" s="1"/>
      <c r="R238" s="1"/>
      <c r="S238" s="1"/>
      <c r="T238" s="1"/>
      <c r="U238" s="1"/>
      <c r="V238" s="1"/>
      <c r="W238" s="1"/>
      <c r="X238" s="1"/>
      <c r="Y238" s="1"/>
      <c r="Z238" s="1"/>
      <c r="AA238" s="1"/>
      <c r="AB238" s="1"/>
      <c r="AC238" s="1" t="s">
        <v>5</v>
      </c>
      <c r="AD238" s="1" t="s">
        <v>590</v>
      </c>
      <c r="AE238" s="1" t="s">
        <v>687</v>
      </c>
      <c r="AF238" s="1" t="s">
        <v>779</v>
      </c>
      <c r="AG238" s="1"/>
      <c r="AH238" s="1"/>
      <c r="AI238" s="1"/>
      <c r="AJ238" s="1"/>
      <c r="AK238" s="1"/>
      <c r="AL238" s="1" t="s">
        <v>520</v>
      </c>
    </row>
    <row r="239" spans="1:38" ht="14.25" hidden="1" customHeight="1" x14ac:dyDescent="0.25">
      <c r="A239" s="1" t="s">
        <v>780</v>
      </c>
      <c r="B239" s="1" t="s">
        <v>516</v>
      </c>
      <c r="C239" s="1" t="s">
        <v>517</v>
      </c>
      <c r="D239" s="1">
        <v>6</v>
      </c>
      <c r="E239" s="1">
        <v>2.64</v>
      </c>
      <c r="F239" s="1">
        <f t="shared" si="7"/>
        <v>2.2727272727272725</v>
      </c>
      <c r="G239" s="1">
        <v>105</v>
      </c>
      <c r="H239" s="1">
        <v>0.15</v>
      </c>
      <c r="I239" s="1"/>
      <c r="J239" s="1"/>
      <c r="K239" s="1"/>
      <c r="L239" s="1"/>
      <c r="M239" s="1"/>
      <c r="N239" s="1"/>
      <c r="O239" s="1"/>
      <c r="P239" s="1"/>
      <c r="Q239" s="1"/>
      <c r="R239" s="1"/>
      <c r="S239" s="1"/>
      <c r="T239" s="1"/>
      <c r="U239" s="1"/>
      <c r="V239" s="1"/>
      <c r="W239" s="1"/>
      <c r="X239" s="1"/>
      <c r="Y239" s="1"/>
      <c r="Z239" s="1"/>
      <c r="AA239" s="1"/>
      <c r="AB239" s="1"/>
      <c r="AC239" s="1" t="s">
        <v>5</v>
      </c>
      <c r="AD239" s="1" t="s">
        <v>590</v>
      </c>
      <c r="AE239" s="1" t="s">
        <v>687</v>
      </c>
      <c r="AF239" s="1" t="s">
        <v>780</v>
      </c>
      <c r="AG239" s="1"/>
      <c r="AH239" s="1"/>
      <c r="AI239" s="1"/>
      <c r="AJ239" s="1"/>
      <c r="AK239" s="1"/>
      <c r="AL239" s="1" t="s">
        <v>520</v>
      </c>
    </row>
    <row r="240" spans="1:38" ht="14.25" hidden="1" customHeight="1" x14ac:dyDescent="0.25">
      <c r="A240" s="1" t="s">
        <v>781</v>
      </c>
      <c r="B240" s="1" t="s">
        <v>516</v>
      </c>
      <c r="C240" s="1" t="s">
        <v>517</v>
      </c>
      <c r="D240" s="1">
        <v>8</v>
      </c>
      <c r="E240" s="1">
        <v>2.9603999999999999</v>
      </c>
      <c r="F240" s="1">
        <f t="shared" si="7"/>
        <v>2.7023375219564922</v>
      </c>
      <c r="G240" s="1">
        <v>105</v>
      </c>
      <c r="H240" s="1">
        <v>0.14000000000000001</v>
      </c>
      <c r="I240" s="1"/>
      <c r="J240" s="1"/>
      <c r="K240" s="1"/>
      <c r="L240" s="1"/>
      <c r="M240" s="1"/>
      <c r="N240" s="1"/>
      <c r="O240" s="1"/>
      <c r="P240" s="1"/>
      <c r="Q240" s="1"/>
      <c r="R240" s="1"/>
      <c r="S240" s="1"/>
      <c r="T240" s="1"/>
      <c r="U240" s="1"/>
      <c r="V240" s="1"/>
      <c r="W240" s="1"/>
      <c r="X240" s="1"/>
      <c r="Y240" s="1"/>
      <c r="Z240" s="1"/>
      <c r="AA240" s="1"/>
      <c r="AB240" s="1"/>
      <c r="AC240" s="1" t="s">
        <v>5</v>
      </c>
      <c r="AD240" s="1" t="s">
        <v>590</v>
      </c>
      <c r="AE240" s="1" t="s">
        <v>687</v>
      </c>
      <c r="AF240" s="1" t="s">
        <v>781</v>
      </c>
      <c r="AG240" s="1"/>
      <c r="AH240" s="1"/>
      <c r="AI240" s="1"/>
      <c r="AJ240" s="1"/>
      <c r="AK240" s="1"/>
      <c r="AL240" s="1" t="s">
        <v>520</v>
      </c>
    </row>
    <row r="241" spans="1:38" ht="14.25" hidden="1" customHeight="1" x14ac:dyDescent="0.25">
      <c r="A241" s="1" t="s">
        <v>782</v>
      </c>
      <c r="B241" s="1" t="s">
        <v>516</v>
      </c>
      <c r="C241" s="1" t="s">
        <v>517</v>
      </c>
      <c r="D241" s="1">
        <v>10</v>
      </c>
      <c r="E241" s="1">
        <v>3.6996000000000002</v>
      </c>
      <c r="F241" s="1">
        <f t="shared" si="7"/>
        <v>2.7029949183695532</v>
      </c>
      <c r="G241" s="1">
        <v>115</v>
      </c>
      <c r="H241" s="1">
        <v>0.14000000000000001</v>
      </c>
      <c r="I241" s="1"/>
      <c r="J241" s="1"/>
      <c r="K241" s="1"/>
      <c r="L241" s="1"/>
      <c r="M241" s="1"/>
      <c r="N241" s="1"/>
      <c r="O241" s="1"/>
      <c r="P241" s="1"/>
      <c r="Q241" s="1"/>
      <c r="R241" s="1"/>
      <c r="S241" s="1"/>
      <c r="T241" s="1"/>
      <c r="U241" s="1"/>
      <c r="V241" s="1"/>
      <c r="W241" s="1"/>
      <c r="X241" s="1"/>
      <c r="Y241" s="1"/>
      <c r="Z241" s="1"/>
      <c r="AA241" s="1"/>
      <c r="AB241" s="1"/>
      <c r="AC241" s="1" t="s">
        <v>5</v>
      </c>
      <c r="AD241" s="1" t="s">
        <v>590</v>
      </c>
      <c r="AE241" s="1" t="s">
        <v>687</v>
      </c>
      <c r="AF241" s="1" t="s">
        <v>782</v>
      </c>
      <c r="AG241" s="1"/>
      <c r="AH241" s="1"/>
      <c r="AI241" s="1"/>
      <c r="AJ241" s="1"/>
      <c r="AK241" s="1"/>
      <c r="AL241" s="1" t="s">
        <v>520</v>
      </c>
    </row>
    <row r="242" spans="1:38" ht="14.25" hidden="1" customHeight="1" x14ac:dyDescent="0.25">
      <c r="A242" s="1" t="s">
        <v>783</v>
      </c>
      <c r="B242" s="1" t="s">
        <v>516</v>
      </c>
      <c r="C242" s="1" t="s">
        <v>517</v>
      </c>
      <c r="D242" s="1">
        <v>12</v>
      </c>
      <c r="E242" s="1">
        <v>3.96</v>
      </c>
      <c r="F242" s="1">
        <f t="shared" si="7"/>
        <v>3.0303030303030303</v>
      </c>
      <c r="G242" s="1">
        <v>115</v>
      </c>
      <c r="H242" s="1">
        <v>0.14000000000000001</v>
      </c>
      <c r="I242" s="1"/>
      <c r="J242" s="1"/>
      <c r="K242" s="1"/>
      <c r="L242" s="1"/>
      <c r="M242" s="1"/>
      <c r="N242" s="1"/>
      <c r="O242" s="1"/>
      <c r="P242" s="1"/>
      <c r="Q242" s="1"/>
      <c r="R242" s="1"/>
      <c r="S242" s="1"/>
      <c r="T242" s="1"/>
      <c r="U242" s="1"/>
      <c r="V242" s="1"/>
      <c r="W242" s="1"/>
      <c r="X242" s="1"/>
      <c r="Y242" s="1"/>
      <c r="Z242" s="1"/>
      <c r="AA242" s="1"/>
      <c r="AB242" s="1"/>
      <c r="AC242" s="1" t="s">
        <v>5</v>
      </c>
      <c r="AD242" s="1" t="s">
        <v>590</v>
      </c>
      <c r="AE242" s="1" t="s">
        <v>687</v>
      </c>
      <c r="AF242" s="1" t="s">
        <v>783</v>
      </c>
      <c r="AG242" s="1"/>
      <c r="AH242" s="1"/>
      <c r="AI242" s="1"/>
      <c r="AJ242" s="1"/>
      <c r="AK242" s="1"/>
      <c r="AL242" s="1" t="s">
        <v>520</v>
      </c>
    </row>
    <row r="243" spans="1:38" ht="14.25" hidden="1" customHeight="1" x14ac:dyDescent="0.25">
      <c r="A243" s="1" t="s">
        <v>784</v>
      </c>
      <c r="B243" s="1" t="s">
        <v>516</v>
      </c>
      <c r="C243" s="1" t="s">
        <v>517</v>
      </c>
      <c r="D243" s="1">
        <v>6</v>
      </c>
      <c r="E243" s="1">
        <v>2.88</v>
      </c>
      <c r="F243" s="1">
        <f t="shared" si="7"/>
        <v>2.0833333333333335</v>
      </c>
      <c r="G243" s="1">
        <v>115</v>
      </c>
      <c r="H243" s="1">
        <v>0.15</v>
      </c>
      <c r="I243" s="1"/>
      <c r="J243" s="1"/>
      <c r="K243" s="1"/>
      <c r="L243" s="1"/>
      <c r="M243" s="1"/>
      <c r="N243" s="1"/>
      <c r="O243" s="1"/>
      <c r="P243" s="1"/>
      <c r="Q243" s="1"/>
      <c r="R243" s="1"/>
      <c r="S243" s="1"/>
      <c r="T243" s="1"/>
      <c r="U243" s="1"/>
      <c r="V243" s="1"/>
      <c r="W243" s="1"/>
      <c r="X243" s="1"/>
      <c r="Y243" s="1"/>
      <c r="Z243" s="1"/>
      <c r="AA243" s="1"/>
      <c r="AB243" s="1"/>
      <c r="AC243" s="1" t="s">
        <v>5</v>
      </c>
      <c r="AD243" s="1" t="s">
        <v>590</v>
      </c>
      <c r="AE243" s="1" t="s">
        <v>687</v>
      </c>
      <c r="AF243" s="1" t="s">
        <v>784</v>
      </c>
      <c r="AG243" s="1"/>
      <c r="AH243" s="1"/>
      <c r="AI243" s="1"/>
      <c r="AJ243" s="1"/>
      <c r="AK243" s="1"/>
      <c r="AL243" s="1" t="s">
        <v>520</v>
      </c>
    </row>
    <row r="244" spans="1:38" ht="14.25" hidden="1" customHeight="1" x14ac:dyDescent="0.25">
      <c r="A244" s="1" t="s">
        <v>785</v>
      </c>
      <c r="B244" s="1" t="s">
        <v>516</v>
      </c>
      <c r="C244" s="1" t="s">
        <v>517</v>
      </c>
      <c r="D244" s="1">
        <v>8</v>
      </c>
      <c r="E244" s="1">
        <v>3.2795999999999998</v>
      </c>
      <c r="F244" s="1">
        <f t="shared" si="7"/>
        <v>2.4393218685205516</v>
      </c>
      <c r="G244" s="1">
        <v>115</v>
      </c>
      <c r="H244" s="1">
        <v>0.14000000000000001</v>
      </c>
      <c r="I244" s="1"/>
      <c r="J244" s="1"/>
      <c r="K244" s="1"/>
      <c r="L244" s="1"/>
      <c r="M244" s="1"/>
      <c r="N244" s="1"/>
      <c r="O244" s="1"/>
      <c r="P244" s="1"/>
      <c r="Q244" s="1"/>
      <c r="R244" s="1"/>
      <c r="S244" s="1"/>
      <c r="T244" s="1"/>
      <c r="U244" s="1"/>
      <c r="V244" s="1"/>
      <c r="W244" s="1"/>
      <c r="X244" s="1"/>
      <c r="Y244" s="1"/>
      <c r="Z244" s="1"/>
      <c r="AA244" s="1"/>
      <c r="AB244" s="1"/>
      <c r="AC244" s="1" t="s">
        <v>5</v>
      </c>
      <c r="AD244" s="1" t="s">
        <v>590</v>
      </c>
      <c r="AE244" s="1" t="s">
        <v>687</v>
      </c>
      <c r="AF244" s="1" t="s">
        <v>785</v>
      </c>
      <c r="AG244" s="1"/>
      <c r="AH244" s="1"/>
      <c r="AI244" s="1"/>
      <c r="AJ244" s="1"/>
      <c r="AK244" s="1"/>
      <c r="AL244" s="1" t="s">
        <v>520</v>
      </c>
    </row>
    <row r="245" spans="1:38" ht="14.25" hidden="1" customHeight="1" x14ac:dyDescent="0.25">
      <c r="A245" s="1" t="s">
        <v>786</v>
      </c>
      <c r="B245" s="1" t="s">
        <v>516</v>
      </c>
      <c r="C245" s="1" t="s">
        <v>517</v>
      </c>
      <c r="D245" s="1">
        <v>10</v>
      </c>
      <c r="E245" s="1">
        <v>4.1003999999999996</v>
      </c>
      <c r="F245" s="1">
        <f t="shared" si="7"/>
        <v>2.438786459857575</v>
      </c>
      <c r="G245" s="1">
        <v>125</v>
      </c>
      <c r="H245" s="1">
        <v>0.14000000000000001</v>
      </c>
      <c r="I245" s="1"/>
      <c r="J245" s="1"/>
      <c r="K245" s="1"/>
      <c r="L245" s="1"/>
      <c r="M245" s="1"/>
      <c r="N245" s="1"/>
      <c r="O245" s="1"/>
      <c r="P245" s="1"/>
      <c r="Q245" s="1"/>
      <c r="R245" s="1"/>
      <c r="S245" s="1"/>
      <c r="T245" s="1"/>
      <c r="U245" s="1"/>
      <c r="V245" s="1"/>
      <c r="W245" s="1"/>
      <c r="X245" s="1"/>
      <c r="Y245" s="1"/>
      <c r="Z245" s="1"/>
      <c r="AA245" s="1"/>
      <c r="AB245" s="1"/>
      <c r="AC245" s="1" t="s">
        <v>5</v>
      </c>
      <c r="AD245" s="1" t="s">
        <v>590</v>
      </c>
      <c r="AE245" s="1" t="s">
        <v>687</v>
      </c>
      <c r="AF245" s="1" t="s">
        <v>786</v>
      </c>
      <c r="AG245" s="1"/>
      <c r="AH245" s="1"/>
      <c r="AI245" s="1"/>
      <c r="AJ245" s="1"/>
      <c r="AK245" s="1"/>
      <c r="AL245" s="1" t="s">
        <v>520</v>
      </c>
    </row>
    <row r="246" spans="1:38" ht="14.25" hidden="1" customHeight="1" x14ac:dyDescent="0.25">
      <c r="A246" s="1" t="s">
        <v>787</v>
      </c>
      <c r="B246" s="1" t="s">
        <v>516</v>
      </c>
      <c r="C246" s="1" t="s">
        <v>517</v>
      </c>
      <c r="D246" s="1">
        <v>12</v>
      </c>
      <c r="E246" s="1">
        <v>4.32</v>
      </c>
      <c r="F246" s="1">
        <f t="shared" si="7"/>
        <v>2.7777777777777777</v>
      </c>
      <c r="G246" s="1">
        <v>125</v>
      </c>
      <c r="H246" s="1">
        <v>0.13</v>
      </c>
      <c r="I246" s="1"/>
      <c r="J246" s="1"/>
      <c r="K246" s="1"/>
      <c r="L246" s="1"/>
      <c r="M246" s="1"/>
      <c r="N246" s="1"/>
      <c r="O246" s="1"/>
      <c r="P246" s="1"/>
      <c r="Q246" s="1"/>
      <c r="R246" s="1"/>
      <c r="S246" s="1"/>
      <c r="T246" s="1"/>
      <c r="U246" s="1"/>
      <c r="V246" s="1"/>
      <c r="W246" s="1"/>
      <c r="X246" s="1"/>
      <c r="Y246" s="1"/>
      <c r="Z246" s="1"/>
      <c r="AA246" s="1"/>
      <c r="AB246" s="1"/>
      <c r="AC246" s="1" t="s">
        <v>5</v>
      </c>
      <c r="AD246" s="1" t="s">
        <v>590</v>
      </c>
      <c r="AE246" s="1" t="s">
        <v>687</v>
      </c>
      <c r="AF246" s="1" t="s">
        <v>787</v>
      </c>
      <c r="AG246" s="1"/>
      <c r="AH246" s="1"/>
      <c r="AI246" s="1"/>
      <c r="AJ246" s="1"/>
      <c r="AK246" s="1"/>
      <c r="AL246" s="1" t="s">
        <v>520</v>
      </c>
    </row>
    <row r="247" spans="1:38" ht="14.25" hidden="1" customHeight="1" x14ac:dyDescent="0.25">
      <c r="A247" s="1" t="s">
        <v>788</v>
      </c>
      <c r="B247" s="1" t="s">
        <v>516</v>
      </c>
      <c r="C247" s="1" t="s">
        <v>517</v>
      </c>
      <c r="D247" s="1">
        <v>6</v>
      </c>
      <c r="E247" s="1">
        <v>3.12</v>
      </c>
      <c r="F247" s="1">
        <f t="shared" si="7"/>
        <v>1.9230769230769229</v>
      </c>
      <c r="G247" s="1">
        <v>125</v>
      </c>
      <c r="H247" s="1">
        <v>0.14000000000000001</v>
      </c>
      <c r="I247" s="1"/>
      <c r="J247" s="1"/>
      <c r="K247" s="1"/>
      <c r="L247" s="1"/>
      <c r="M247" s="1"/>
      <c r="N247" s="1"/>
      <c r="O247" s="1"/>
      <c r="P247" s="1"/>
      <c r="Q247" s="1"/>
      <c r="R247" s="1"/>
      <c r="S247" s="1"/>
      <c r="T247" s="1"/>
      <c r="U247" s="1"/>
      <c r="V247" s="1"/>
      <c r="W247" s="1"/>
      <c r="X247" s="1"/>
      <c r="Y247" s="1"/>
      <c r="Z247" s="1"/>
      <c r="AA247" s="1"/>
      <c r="AB247" s="1"/>
      <c r="AC247" s="1" t="s">
        <v>5</v>
      </c>
      <c r="AD247" s="1" t="s">
        <v>590</v>
      </c>
      <c r="AE247" s="1" t="s">
        <v>687</v>
      </c>
      <c r="AF247" s="1" t="s">
        <v>788</v>
      </c>
      <c r="AG247" s="1"/>
      <c r="AH247" s="1"/>
      <c r="AI247" s="1"/>
      <c r="AJ247" s="1"/>
      <c r="AK247" s="1"/>
      <c r="AL247" s="1" t="s">
        <v>520</v>
      </c>
    </row>
    <row r="248" spans="1:38" ht="14.25" hidden="1" customHeight="1" x14ac:dyDescent="0.25">
      <c r="A248" s="1" t="s">
        <v>789</v>
      </c>
      <c r="B248" s="1" t="s">
        <v>516</v>
      </c>
      <c r="C248" s="1" t="s">
        <v>517</v>
      </c>
      <c r="D248" s="1">
        <v>8</v>
      </c>
      <c r="E248" s="1">
        <v>3.5196000000000001</v>
      </c>
      <c r="F248" s="1">
        <f t="shared" si="7"/>
        <v>2.2729855665416525</v>
      </c>
      <c r="G248" s="1">
        <v>125</v>
      </c>
      <c r="H248" s="1">
        <v>0.13</v>
      </c>
      <c r="I248" s="1"/>
      <c r="J248" s="1"/>
      <c r="K248" s="1"/>
      <c r="L248" s="1"/>
      <c r="M248" s="1"/>
      <c r="N248" s="1"/>
      <c r="O248" s="1"/>
      <c r="P248" s="1"/>
      <c r="Q248" s="1"/>
      <c r="R248" s="1"/>
      <c r="S248" s="1"/>
      <c r="T248" s="1"/>
      <c r="U248" s="1"/>
      <c r="V248" s="1"/>
      <c r="W248" s="1"/>
      <c r="X248" s="1"/>
      <c r="Y248" s="1"/>
      <c r="Z248" s="1"/>
      <c r="AA248" s="1"/>
      <c r="AB248" s="1"/>
      <c r="AC248" s="1" t="s">
        <v>5</v>
      </c>
      <c r="AD248" s="1" t="s">
        <v>590</v>
      </c>
      <c r="AE248" s="1" t="s">
        <v>687</v>
      </c>
      <c r="AF248" s="1" t="s">
        <v>789</v>
      </c>
      <c r="AG248" s="1"/>
      <c r="AH248" s="1"/>
      <c r="AI248" s="1"/>
      <c r="AJ248" s="1"/>
      <c r="AK248" s="1"/>
      <c r="AL248" s="1" t="s">
        <v>520</v>
      </c>
    </row>
    <row r="249" spans="1:38" ht="14.25" hidden="1" customHeight="1" x14ac:dyDescent="0.25">
      <c r="A249" s="1" t="s">
        <v>790</v>
      </c>
      <c r="B249" s="1" t="s">
        <v>516</v>
      </c>
      <c r="C249" s="1" t="s">
        <v>517</v>
      </c>
      <c r="D249" s="1">
        <v>10</v>
      </c>
      <c r="E249" s="1">
        <v>8.4743999999999993</v>
      </c>
      <c r="F249" s="1">
        <f t="shared" si="7"/>
        <v>1.180024544510526</v>
      </c>
      <c r="G249" s="1">
        <v>105</v>
      </c>
      <c r="H249" s="1">
        <v>0.22</v>
      </c>
      <c r="I249" s="1"/>
      <c r="J249" s="1"/>
      <c r="K249" s="1"/>
      <c r="L249" s="1"/>
      <c r="M249" s="1"/>
      <c r="N249" s="1"/>
      <c r="O249" s="1"/>
      <c r="P249" s="1"/>
      <c r="Q249" s="1"/>
      <c r="R249" s="1"/>
      <c r="S249" s="1"/>
      <c r="T249" s="1"/>
      <c r="U249" s="1"/>
      <c r="V249" s="1"/>
      <c r="W249" s="1"/>
      <c r="X249" s="1"/>
      <c r="Y249" s="1"/>
      <c r="Z249" s="1"/>
      <c r="AA249" s="1"/>
      <c r="AB249" s="1"/>
      <c r="AC249" s="1" t="s">
        <v>5</v>
      </c>
      <c r="AD249" s="1" t="s">
        <v>590</v>
      </c>
      <c r="AE249" s="1" t="s">
        <v>690</v>
      </c>
      <c r="AF249" s="1" t="s">
        <v>790</v>
      </c>
      <c r="AG249" s="1"/>
      <c r="AH249" s="1"/>
      <c r="AI249" s="1"/>
      <c r="AJ249" s="1"/>
      <c r="AK249" s="1"/>
      <c r="AL249" s="1" t="s">
        <v>520</v>
      </c>
    </row>
    <row r="250" spans="1:38" ht="14.25" hidden="1" customHeight="1" x14ac:dyDescent="0.25">
      <c r="A250" s="1" t="s">
        <v>791</v>
      </c>
      <c r="B250" s="1" t="s">
        <v>516</v>
      </c>
      <c r="C250" s="1" t="s">
        <v>517</v>
      </c>
      <c r="D250" s="1">
        <v>12</v>
      </c>
      <c r="E250" s="1">
        <v>8.5703999999999994</v>
      </c>
      <c r="F250" s="1">
        <f t="shared" si="7"/>
        <v>1.4001680201624196</v>
      </c>
      <c r="G250" s="1">
        <v>105</v>
      </c>
      <c r="H250" s="1">
        <v>0.22</v>
      </c>
      <c r="I250" s="1"/>
      <c r="J250" s="1"/>
      <c r="K250" s="1"/>
      <c r="L250" s="1"/>
      <c r="M250" s="1"/>
      <c r="N250" s="1"/>
      <c r="O250" s="1"/>
      <c r="P250" s="1"/>
      <c r="Q250" s="1"/>
      <c r="R250" s="1"/>
      <c r="S250" s="1"/>
      <c r="T250" s="1"/>
      <c r="U250" s="1"/>
      <c r="V250" s="1"/>
      <c r="W250" s="1"/>
      <c r="X250" s="1"/>
      <c r="Y250" s="1"/>
      <c r="Z250" s="1"/>
      <c r="AA250" s="1"/>
      <c r="AB250" s="1"/>
      <c r="AC250" s="1" t="s">
        <v>5</v>
      </c>
      <c r="AD250" s="1" t="s">
        <v>590</v>
      </c>
      <c r="AE250" s="1" t="s">
        <v>690</v>
      </c>
      <c r="AF250" s="1" t="s">
        <v>791</v>
      </c>
      <c r="AG250" s="1"/>
      <c r="AH250" s="1"/>
      <c r="AI250" s="1"/>
      <c r="AJ250" s="1"/>
      <c r="AK250" s="1"/>
      <c r="AL250" s="1" t="s">
        <v>520</v>
      </c>
    </row>
    <row r="251" spans="1:38" ht="14.25" hidden="1" customHeight="1" x14ac:dyDescent="0.25">
      <c r="A251" s="1" t="s">
        <v>792</v>
      </c>
      <c r="B251" s="1" t="s">
        <v>516</v>
      </c>
      <c r="C251" s="1" t="s">
        <v>517</v>
      </c>
      <c r="D251" s="1">
        <v>6</v>
      </c>
      <c r="E251" s="1">
        <v>8.3328000000000007</v>
      </c>
      <c r="F251" s="1">
        <f t="shared" si="7"/>
        <v>0.72004608294930872</v>
      </c>
      <c r="G251" s="1">
        <v>105</v>
      </c>
      <c r="H251" s="1">
        <v>0.21</v>
      </c>
      <c r="I251" s="1"/>
      <c r="J251" s="1"/>
      <c r="K251" s="1"/>
      <c r="L251" s="1"/>
      <c r="M251" s="1"/>
      <c r="N251" s="1"/>
      <c r="O251" s="1"/>
      <c r="P251" s="1"/>
      <c r="Q251" s="1"/>
      <c r="R251" s="1"/>
      <c r="S251" s="1"/>
      <c r="T251" s="1"/>
      <c r="U251" s="1"/>
      <c r="V251" s="1"/>
      <c r="W251" s="1"/>
      <c r="X251" s="1"/>
      <c r="Y251" s="1"/>
      <c r="Z251" s="1"/>
      <c r="AA251" s="1"/>
      <c r="AB251" s="1"/>
      <c r="AC251" s="1" t="s">
        <v>5</v>
      </c>
      <c r="AD251" s="1" t="s">
        <v>590</v>
      </c>
      <c r="AE251" s="1" t="s">
        <v>690</v>
      </c>
      <c r="AF251" s="1" t="s">
        <v>792</v>
      </c>
      <c r="AG251" s="1"/>
      <c r="AH251" s="1"/>
      <c r="AI251" s="1"/>
      <c r="AJ251" s="1"/>
      <c r="AK251" s="1"/>
      <c r="AL251" s="1" t="s">
        <v>520</v>
      </c>
    </row>
    <row r="252" spans="1:38" ht="14.25" hidden="1" customHeight="1" x14ac:dyDescent="0.25">
      <c r="A252" s="1" t="s">
        <v>793</v>
      </c>
      <c r="B252" s="1" t="s">
        <v>516</v>
      </c>
      <c r="C252" s="1" t="s">
        <v>517</v>
      </c>
      <c r="D252" s="1">
        <v>8</v>
      </c>
      <c r="E252" s="1">
        <v>8.3328000000000007</v>
      </c>
      <c r="F252" s="1">
        <f t="shared" si="7"/>
        <v>0.96006144393241155</v>
      </c>
      <c r="G252" s="1">
        <v>105</v>
      </c>
      <c r="H252" s="1">
        <v>0.22</v>
      </c>
      <c r="I252" s="1"/>
      <c r="J252" s="1"/>
      <c r="K252" s="1"/>
      <c r="L252" s="1"/>
      <c r="M252" s="1"/>
      <c r="N252" s="1"/>
      <c r="O252" s="1"/>
      <c r="P252" s="1"/>
      <c r="Q252" s="1"/>
      <c r="R252" s="1"/>
      <c r="S252" s="1"/>
      <c r="T252" s="1"/>
      <c r="U252" s="1"/>
      <c r="V252" s="1"/>
      <c r="W252" s="1"/>
      <c r="X252" s="1"/>
      <c r="Y252" s="1"/>
      <c r="Z252" s="1"/>
      <c r="AA252" s="1"/>
      <c r="AB252" s="1"/>
      <c r="AC252" s="1" t="s">
        <v>5</v>
      </c>
      <c r="AD252" s="1" t="s">
        <v>590</v>
      </c>
      <c r="AE252" s="1" t="s">
        <v>690</v>
      </c>
      <c r="AF252" s="1" t="s">
        <v>793</v>
      </c>
      <c r="AG252" s="1"/>
      <c r="AH252" s="1"/>
      <c r="AI252" s="1"/>
      <c r="AJ252" s="1"/>
      <c r="AK252" s="1"/>
      <c r="AL252" s="1" t="s">
        <v>520</v>
      </c>
    </row>
    <row r="253" spans="1:38" ht="14.25" hidden="1" customHeight="1" x14ac:dyDescent="0.25">
      <c r="A253" s="1" t="s">
        <v>794</v>
      </c>
      <c r="B253" s="1" t="s">
        <v>516</v>
      </c>
      <c r="C253" s="1" t="s">
        <v>517</v>
      </c>
      <c r="D253" s="1">
        <v>10</v>
      </c>
      <c r="E253" s="1">
        <v>9.1739999999999995</v>
      </c>
      <c r="F253" s="1">
        <f t="shared" si="7"/>
        <v>1.0900370612600829</v>
      </c>
      <c r="G253" s="1">
        <v>115</v>
      </c>
      <c r="H253" s="1">
        <v>0.21</v>
      </c>
      <c r="I253" s="1"/>
      <c r="J253" s="1"/>
      <c r="K253" s="1"/>
      <c r="L253" s="1"/>
      <c r="M253" s="1"/>
      <c r="N253" s="1"/>
      <c r="O253" s="1"/>
      <c r="P253" s="1"/>
      <c r="Q253" s="1"/>
      <c r="R253" s="1"/>
      <c r="S253" s="1"/>
      <c r="T253" s="1"/>
      <c r="U253" s="1"/>
      <c r="V253" s="1"/>
      <c r="W253" s="1"/>
      <c r="X253" s="1"/>
      <c r="Y253" s="1"/>
      <c r="Z253" s="1"/>
      <c r="AA253" s="1"/>
      <c r="AB253" s="1"/>
      <c r="AC253" s="1" t="s">
        <v>5</v>
      </c>
      <c r="AD253" s="1" t="s">
        <v>590</v>
      </c>
      <c r="AE253" s="1" t="s">
        <v>690</v>
      </c>
      <c r="AF253" s="1" t="s">
        <v>794</v>
      </c>
      <c r="AG253" s="1"/>
      <c r="AH253" s="1"/>
      <c r="AI253" s="1"/>
      <c r="AJ253" s="1"/>
      <c r="AK253" s="1"/>
      <c r="AL253" s="1" t="s">
        <v>520</v>
      </c>
    </row>
    <row r="254" spans="1:38" ht="14.25" hidden="1" customHeight="1" x14ac:dyDescent="0.25">
      <c r="A254" s="1" t="s">
        <v>795</v>
      </c>
      <c r="B254" s="1" t="s">
        <v>516</v>
      </c>
      <c r="C254" s="1" t="s">
        <v>517</v>
      </c>
      <c r="D254" s="1">
        <v>12</v>
      </c>
      <c r="E254" s="1">
        <v>9.2303999999999995</v>
      </c>
      <c r="F254" s="1">
        <f t="shared" si="7"/>
        <v>1.3000520020800832</v>
      </c>
      <c r="G254" s="1">
        <v>115</v>
      </c>
      <c r="H254" s="1">
        <v>0.21</v>
      </c>
      <c r="I254" s="1"/>
      <c r="J254" s="1"/>
      <c r="K254" s="1"/>
      <c r="L254" s="1"/>
      <c r="M254" s="1"/>
      <c r="N254" s="1"/>
      <c r="O254" s="1"/>
      <c r="P254" s="1"/>
      <c r="Q254" s="1"/>
      <c r="R254" s="1"/>
      <c r="S254" s="1"/>
      <c r="T254" s="1"/>
      <c r="U254" s="1"/>
      <c r="V254" s="1"/>
      <c r="W254" s="1"/>
      <c r="X254" s="1"/>
      <c r="Y254" s="1"/>
      <c r="Z254" s="1"/>
      <c r="AA254" s="1"/>
      <c r="AB254" s="1"/>
      <c r="AC254" s="1" t="s">
        <v>5</v>
      </c>
      <c r="AD254" s="1" t="s">
        <v>590</v>
      </c>
      <c r="AE254" s="1" t="s">
        <v>690</v>
      </c>
      <c r="AF254" s="1" t="s">
        <v>795</v>
      </c>
      <c r="AG254" s="1"/>
      <c r="AH254" s="1"/>
      <c r="AI254" s="1"/>
      <c r="AJ254" s="1"/>
      <c r="AK254" s="1"/>
      <c r="AL254" s="1" t="s">
        <v>520</v>
      </c>
    </row>
    <row r="255" spans="1:38" ht="14.25" hidden="1" customHeight="1" x14ac:dyDescent="0.25">
      <c r="A255" s="1" t="s">
        <v>796</v>
      </c>
      <c r="B255" s="1" t="s">
        <v>516</v>
      </c>
      <c r="C255" s="1" t="s">
        <v>517</v>
      </c>
      <c r="D255" s="1">
        <v>6</v>
      </c>
      <c r="E255" s="1">
        <v>10.17</v>
      </c>
      <c r="F255" s="1">
        <f t="shared" si="7"/>
        <v>0.58997050147492625</v>
      </c>
      <c r="G255" s="1">
        <v>115</v>
      </c>
      <c r="H255" s="1">
        <v>0.2</v>
      </c>
      <c r="I255" s="1"/>
      <c r="J255" s="1"/>
      <c r="K255" s="1"/>
      <c r="L255" s="1"/>
      <c r="M255" s="1"/>
      <c r="N255" s="1"/>
      <c r="O255" s="1"/>
      <c r="P255" s="1"/>
      <c r="Q255" s="1"/>
      <c r="R255" s="1"/>
      <c r="S255" s="1"/>
      <c r="T255" s="1"/>
      <c r="U255" s="1"/>
      <c r="V255" s="1"/>
      <c r="W255" s="1"/>
      <c r="X255" s="1"/>
      <c r="Y255" s="1"/>
      <c r="Z255" s="1"/>
      <c r="AA255" s="1"/>
      <c r="AB255" s="1"/>
      <c r="AC255" s="1" t="s">
        <v>5</v>
      </c>
      <c r="AD255" s="1" t="s">
        <v>590</v>
      </c>
      <c r="AE255" s="1" t="s">
        <v>690</v>
      </c>
      <c r="AF255" s="1" t="s">
        <v>796</v>
      </c>
      <c r="AG255" s="1"/>
      <c r="AH255" s="1"/>
      <c r="AI255" s="1"/>
      <c r="AJ255" s="1"/>
      <c r="AK255" s="1"/>
      <c r="AL255" s="1" t="s">
        <v>520</v>
      </c>
    </row>
    <row r="256" spans="1:38" ht="14.25" hidden="1" customHeight="1" x14ac:dyDescent="0.25">
      <c r="A256" s="1" t="s">
        <v>797</v>
      </c>
      <c r="B256" s="1" t="s">
        <v>516</v>
      </c>
      <c r="C256" s="1" t="s">
        <v>517</v>
      </c>
      <c r="D256" s="1">
        <v>8</v>
      </c>
      <c r="E256" s="1">
        <v>9.1223999999999901</v>
      </c>
      <c r="F256" s="1">
        <f t="shared" si="7"/>
        <v>0.87696220292905469</v>
      </c>
      <c r="G256" s="1">
        <v>115</v>
      </c>
      <c r="H256" s="1">
        <v>0.2</v>
      </c>
      <c r="I256" s="1"/>
      <c r="J256" s="1"/>
      <c r="K256" s="1"/>
      <c r="L256" s="1"/>
      <c r="M256" s="1"/>
      <c r="N256" s="1"/>
      <c r="O256" s="1"/>
      <c r="P256" s="1"/>
      <c r="Q256" s="1"/>
      <c r="R256" s="1"/>
      <c r="S256" s="1"/>
      <c r="T256" s="1"/>
      <c r="U256" s="1"/>
      <c r="V256" s="1"/>
      <c r="W256" s="1"/>
      <c r="X256" s="1"/>
      <c r="Y256" s="1"/>
      <c r="Z256" s="1"/>
      <c r="AA256" s="1"/>
      <c r="AB256" s="1"/>
      <c r="AC256" s="1" t="s">
        <v>5</v>
      </c>
      <c r="AD256" s="1" t="s">
        <v>590</v>
      </c>
      <c r="AE256" s="1" t="s">
        <v>690</v>
      </c>
      <c r="AF256" s="1" t="s">
        <v>797</v>
      </c>
      <c r="AG256" s="1"/>
      <c r="AH256" s="1"/>
      <c r="AI256" s="1"/>
      <c r="AJ256" s="1"/>
      <c r="AK256" s="1"/>
      <c r="AL256" s="1" t="s">
        <v>520</v>
      </c>
    </row>
    <row r="257" spans="1:38" ht="14.25" hidden="1" customHeight="1" x14ac:dyDescent="0.25">
      <c r="A257" s="1" t="s">
        <v>798</v>
      </c>
      <c r="B257" s="1" t="s">
        <v>516</v>
      </c>
      <c r="C257" s="1" t="s">
        <v>517</v>
      </c>
      <c r="D257" s="1">
        <v>10</v>
      </c>
      <c r="E257" s="1">
        <v>10.101599999999999</v>
      </c>
      <c r="F257" s="1">
        <f t="shared" si="7"/>
        <v>0.98994218737625728</v>
      </c>
      <c r="G257" s="1">
        <v>125</v>
      </c>
      <c r="H257" s="1">
        <v>0.2</v>
      </c>
      <c r="I257" s="1"/>
      <c r="J257" s="1"/>
      <c r="K257" s="1"/>
      <c r="L257" s="1"/>
      <c r="M257" s="1"/>
      <c r="N257" s="1"/>
      <c r="O257" s="1"/>
      <c r="P257" s="1"/>
      <c r="Q257" s="1"/>
      <c r="R257" s="1"/>
      <c r="S257" s="1"/>
      <c r="T257" s="1"/>
      <c r="U257" s="1"/>
      <c r="V257" s="1"/>
      <c r="W257" s="1"/>
      <c r="X257" s="1"/>
      <c r="Y257" s="1"/>
      <c r="Z257" s="1"/>
      <c r="AA257" s="1"/>
      <c r="AB257" s="1"/>
      <c r="AC257" s="1" t="s">
        <v>5</v>
      </c>
      <c r="AD257" s="1" t="s">
        <v>590</v>
      </c>
      <c r="AE257" s="1" t="s">
        <v>690</v>
      </c>
      <c r="AF257" s="1" t="s">
        <v>798</v>
      </c>
      <c r="AG257" s="1"/>
      <c r="AH257" s="1"/>
      <c r="AI257" s="1"/>
      <c r="AJ257" s="1"/>
      <c r="AK257" s="1"/>
      <c r="AL257" s="1" t="s">
        <v>520</v>
      </c>
    </row>
    <row r="258" spans="1:38" ht="14.25" hidden="1" customHeight="1" x14ac:dyDescent="0.25">
      <c r="A258" s="1" t="s">
        <v>799</v>
      </c>
      <c r="B258" s="1" t="s">
        <v>516</v>
      </c>
      <c r="C258" s="1" t="s">
        <v>517</v>
      </c>
      <c r="D258" s="1">
        <v>12</v>
      </c>
      <c r="E258" s="1">
        <v>10.083600000000001</v>
      </c>
      <c r="F258" s="1">
        <f t="shared" si="7"/>
        <v>1.1900511722004046</v>
      </c>
      <c r="G258" s="1">
        <v>125</v>
      </c>
      <c r="H258" s="1">
        <v>0.2</v>
      </c>
      <c r="I258" s="1"/>
      <c r="J258" s="1"/>
      <c r="K258" s="1"/>
      <c r="L258" s="1"/>
      <c r="M258" s="1"/>
      <c r="N258" s="1"/>
      <c r="O258" s="1"/>
      <c r="P258" s="1"/>
      <c r="Q258" s="1"/>
      <c r="R258" s="1"/>
      <c r="S258" s="1"/>
      <c r="T258" s="1"/>
      <c r="U258" s="1"/>
      <c r="V258" s="1"/>
      <c r="W258" s="1"/>
      <c r="X258" s="1"/>
      <c r="Y258" s="1"/>
      <c r="Z258" s="1"/>
      <c r="AA258" s="1"/>
      <c r="AB258" s="1"/>
      <c r="AC258" s="1" t="s">
        <v>5</v>
      </c>
      <c r="AD258" s="1" t="s">
        <v>590</v>
      </c>
      <c r="AE258" s="1" t="s">
        <v>690</v>
      </c>
      <c r="AF258" s="1" t="s">
        <v>799</v>
      </c>
      <c r="AG258" s="1"/>
      <c r="AH258" s="1"/>
      <c r="AI258" s="1"/>
      <c r="AJ258" s="1"/>
      <c r="AK258" s="1"/>
      <c r="AL258" s="1" t="s">
        <v>520</v>
      </c>
    </row>
    <row r="259" spans="1:38" ht="14.25" hidden="1" customHeight="1" x14ac:dyDescent="0.25">
      <c r="A259" s="1" t="s">
        <v>800</v>
      </c>
      <c r="B259" s="1" t="s">
        <v>516</v>
      </c>
      <c r="C259" s="1" t="s">
        <v>517</v>
      </c>
      <c r="D259" s="1">
        <v>6</v>
      </c>
      <c r="E259" s="1">
        <v>10.17</v>
      </c>
      <c r="F259" s="1">
        <f t="shared" si="7"/>
        <v>0.58997050147492625</v>
      </c>
      <c r="G259" s="1">
        <v>125</v>
      </c>
      <c r="H259" s="1">
        <v>0.19</v>
      </c>
      <c r="I259" s="1"/>
      <c r="J259" s="1"/>
      <c r="K259" s="1"/>
      <c r="L259" s="1"/>
      <c r="M259" s="1"/>
      <c r="N259" s="1"/>
      <c r="O259" s="1"/>
      <c r="P259" s="1"/>
      <c r="Q259" s="1"/>
      <c r="R259" s="1"/>
      <c r="S259" s="1"/>
      <c r="T259" s="1"/>
      <c r="U259" s="1"/>
      <c r="V259" s="1"/>
      <c r="W259" s="1"/>
      <c r="X259" s="1"/>
      <c r="Y259" s="1"/>
      <c r="Z259" s="1"/>
      <c r="AA259" s="1"/>
      <c r="AB259" s="1"/>
      <c r="AC259" s="1" t="s">
        <v>5</v>
      </c>
      <c r="AD259" s="1" t="s">
        <v>590</v>
      </c>
      <c r="AE259" s="1" t="s">
        <v>690</v>
      </c>
      <c r="AF259" s="1" t="s">
        <v>800</v>
      </c>
      <c r="AG259" s="1"/>
      <c r="AH259" s="1"/>
      <c r="AI259" s="1"/>
      <c r="AJ259" s="1"/>
      <c r="AK259" s="1"/>
      <c r="AL259" s="1" t="s">
        <v>520</v>
      </c>
    </row>
    <row r="260" spans="1:38" ht="14.25" hidden="1" customHeight="1" x14ac:dyDescent="0.25">
      <c r="A260" s="1" t="s">
        <v>801</v>
      </c>
      <c r="B260" s="1" t="s">
        <v>516</v>
      </c>
      <c r="C260" s="1" t="s">
        <v>517</v>
      </c>
      <c r="D260" s="1">
        <v>8</v>
      </c>
      <c r="E260" s="1">
        <v>10.126799999999999</v>
      </c>
      <c r="F260" s="1">
        <f t="shared" si="7"/>
        <v>0.78998301536516968</v>
      </c>
      <c r="G260" s="1">
        <v>125</v>
      </c>
      <c r="H260" s="1">
        <v>0.2</v>
      </c>
      <c r="I260" s="1"/>
      <c r="J260" s="1"/>
      <c r="K260" s="1"/>
      <c r="L260" s="1"/>
      <c r="M260" s="1"/>
      <c r="N260" s="1"/>
      <c r="O260" s="1"/>
      <c r="P260" s="1"/>
      <c r="Q260" s="1"/>
      <c r="R260" s="1"/>
      <c r="S260" s="1"/>
      <c r="T260" s="1"/>
      <c r="U260" s="1"/>
      <c r="V260" s="1"/>
      <c r="W260" s="1"/>
      <c r="X260" s="1"/>
      <c r="Y260" s="1"/>
      <c r="Z260" s="1"/>
      <c r="AA260" s="1"/>
      <c r="AB260" s="1"/>
      <c r="AC260" s="1" t="s">
        <v>5</v>
      </c>
      <c r="AD260" s="1" t="s">
        <v>590</v>
      </c>
      <c r="AE260" s="1" t="s">
        <v>690</v>
      </c>
      <c r="AF260" s="1" t="s">
        <v>801</v>
      </c>
      <c r="AG260" s="1"/>
      <c r="AH260" s="1"/>
      <c r="AI260" s="1"/>
      <c r="AJ260" s="1"/>
      <c r="AK260" s="1"/>
      <c r="AL260" s="1" t="s">
        <v>520</v>
      </c>
    </row>
    <row r="261" spans="1:38" ht="14.25" hidden="1" customHeight="1" x14ac:dyDescent="0.25">
      <c r="A261" s="1" t="s">
        <v>802</v>
      </c>
      <c r="B261" s="1" t="s">
        <v>516</v>
      </c>
      <c r="C261" s="1" t="s">
        <v>517</v>
      </c>
      <c r="D261" s="1">
        <v>0.38</v>
      </c>
      <c r="E261" s="1">
        <v>4.5023999999999997</v>
      </c>
      <c r="F261" s="1">
        <f t="shared" si="7"/>
        <v>8.4399431414356796E-2</v>
      </c>
      <c r="G261" s="1">
        <v>144</v>
      </c>
      <c r="H261" s="1">
        <v>0.2</v>
      </c>
      <c r="I261" s="1"/>
      <c r="J261" s="1"/>
      <c r="K261" s="1"/>
      <c r="L261" s="1"/>
      <c r="M261" s="1"/>
      <c r="N261" s="1"/>
      <c r="O261" s="1"/>
      <c r="P261" s="1"/>
      <c r="Q261" s="1"/>
      <c r="R261" s="1"/>
      <c r="S261" s="1"/>
      <c r="T261" s="1"/>
      <c r="U261" s="1"/>
      <c r="V261" s="1"/>
      <c r="W261" s="1"/>
      <c r="X261" s="1"/>
      <c r="Y261" s="1"/>
      <c r="Z261" s="1"/>
      <c r="AA261" s="1"/>
      <c r="AB261" s="1"/>
      <c r="AC261" s="1" t="s">
        <v>5</v>
      </c>
      <c r="AD261" s="1" t="s">
        <v>526</v>
      </c>
      <c r="AE261" s="1" t="s">
        <v>519</v>
      </c>
      <c r="AF261" s="1" t="s">
        <v>802</v>
      </c>
      <c r="AG261" s="1"/>
      <c r="AH261" s="1"/>
      <c r="AI261" s="1"/>
      <c r="AJ261" s="1"/>
      <c r="AK261" s="1"/>
      <c r="AL261" s="1" t="s">
        <v>520</v>
      </c>
    </row>
    <row r="262" spans="1:38" ht="14.25" hidden="1" customHeight="1" x14ac:dyDescent="0.25">
      <c r="A262" s="1" t="s">
        <v>803</v>
      </c>
      <c r="B262" s="1" t="s">
        <v>516</v>
      </c>
      <c r="C262" s="1" t="s">
        <v>517</v>
      </c>
      <c r="D262" s="1">
        <v>13.5</v>
      </c>
      <c r="E262" s="1">
        <v>1.8395999999999999</v>
      </c>
      <c r="F262" s="1">
        <f t="shared" si="7"/>
        <v>7.3385518590998045</v>
      </c>
      <c r="G262" s="1">
        <v>133.44</v>
      </c>
      <c r="H262" s="1">
        <v>0.11</v>
      </c>
      <c r="I262" s="1"/>
      <c r="J262" s="1"/>
      <c r="K262" s="1"/>
      <c r="L262" s="1"/>
      <c r="M262" s="1"/>
      <c r="N262" s="1"/>
      <c r="O262" s="1"/>
      <c r="P262" s="1"/>
      <c r="Q262" s="1"/>
      <c r="R262" s="1"/>
      <c r="S262" s="1"/>
      <c r="T262" s="1"/>
      <c r="U262" s="1"/>
      <c r="V262" s="1"/>
      <c r="W262" s="1"/>
      <c r="X262" s="1"/>
      <c r="Y262" s="1"/>
      <c r="Z262" s="1"/>
      <c r="AA262" s="1"/>
      <c r="AB262" s="1"/>
      <c r="AC262" s="1" t="s">
        <v>5</v>
      </c>
      <c r="AD262" s="1" t="s">
        <v>590</v>
      </c>
      <c r="AE262" s="1" t="s">
        <v>804</v>
      </c>
      <c r="AF262" s="1" t="s">
        <v>803</v>
      </c>
      <c r="AG262" s="1"/>
      <c r="AH262" s="1"/>
      <c r="AI262" s="1"/>
      <c r="AJ262" s="1"/>
      <c r="AK262" s="1"/>
      <c r="AL262" s="1" t="s">
        <v>520</v>
      </c>
    </row>
    <row r="263" spans="1:38" ht="14.25" hidden="1" customHeight="1" x14ac:dyDescent="0.25">
      <c r="A263" s="1" t="s">
        <v>805</v>
      </c>
      <c r="B263" s="1" t="s">
        <v>516</v>
      </c>
      <c r="C263" s="1" t="s">
        <v>517</v>
      </c>
      <c r="D263" s="1">
        <v>14</v>
      </c>
      <c r="E263" s="1">
        <v>1.4496</v>
      </c>
      <c r="F263" s="1">
        <f t="shared" si="7"/>
        <v>9.6578366445916117</v>
      </c>
      <c r="G263" s="1">
        <v>128.71</v>
      </c>
      <c r="H263" s="1">
        <v>0.11</v>
      </c>
      <c r="I263" s="1"/>
      <c r="J263" s="1"/>
      <c r="K263" s="1"/>
      <c r="L263" s="1"/>
      <c r="M263" s="1"/>
      <c r="N263" s="1"/>
      <c r="O263" s="1"/>
      <c r="P263" s="1"/>
      <c r="Q263" s="1"/>
      <c r="R263" s="1"/>
      <c r="S263" s="1"/>
      <c r="T263" s="1"/>
      <c r="U263" s="1"/>
      <c r="V263" s="1"/>
      <c r="W263" s="1"/>
      <c r="X263" s="1"/>
      <c r="Y263" s="1"/>
      <c r="Z263" s="1"/>
      <c r="AA263" s="1"/>
      <c r="AB263" s="1"/>
      <c r="AC263" s="1" t="s">
        <v>5</v>
      </c>
      <c r="AD263" s="1" t="s">
        <v>590</v>
      </c>
      <c r="AE263" s="1" t="s">
        <v>804</v>
      </c>
      <c r="AF263" s="1" t="s">
        <v>805</v>
      </c>
      <c r="AG263" s="1"/>
      <c r="AH263" s="1"/>
      <c r="AI263" s="1"/>
      <c r="AJ263" s="1"/>
      <c r="AK263" s="1"/>
      <c r="AL263" s="1" t="s">
        <v>520</v>
      </c>
    </row>
    <row r="264" spans="1:38" ht="14.25" hidden="1" customHeight="1" x14ac:dyDescent="0.25">
      <c r="A264" s="1" t="s">
        <v>806</v>
      </c>
      <c r="B264" s="1" t="s">
        <v>516</v>
      </c>
      <c r="C264" s="1" t="s">
        <v>517</v>
      </c>
      <c r="D264" s="1">
        <v>15</v>
      </c>
      <c r="E264" s="1">
        <v>1.0499999999999901</v>
      </c>
      <c r="F264" s="1">
        <f t="shared" si="7"/>
        <v>14.285714285714421</v>
      </c>
      <c r="G264" s="1">
        <v>120.2</v>
      </c>
      <c r="H264" s="1">
        <v>0.11</v>
      </c>
      <c r="I264" s="1"/>
      <c r="J264" s="1"/>
      <c r="K264" s="1"/>
      <c r="L264" s="1"/>
      <c r="M264" s="1"/>
      <c r="N264" s="1"/>
      <c r="O264" s="1"/>
      <c r="P264" s="1"/>
      <c r="Q264" s="1"/>
      <c r="R264" s="1"/>
      <c r="S264" s="1"/>
      <c r="T264" s="1"/>
      <c r="U264" s="1"/>
      <c r="V264" s="1"/>
      <c r="W264" s="1"/>
      <c r="X264" s="1"/>
      <c r="Y264" s="1"/>
      <c r="Z264" s="1"/>
      <c r="AA264" s="1"/>
      <c r="AB264" s="1"/>
      <c r="AC264" s="1" t="s">
        <v>5</v>
      </c>
      <c r="AD264" s="1" t="s">
        <v>590</v>
      </c>
      <c r="AE264" s="1" t="s">
        <v>804</v>
      </c>
      <c r="AF264" s="1" t="s">
        <v>806</v>
      </c>
      <c r="AG264" s="1"/>
      <c r="AH264" s="1"/>
      <c r="AI264" s="1"/>
      <c r="AJ264" s="1"/>
      <c r="AK264" s="1"/>
      <c r="AL264" s="1" t="s">
        <v>520</v>
      </c>
    </row>
    <row r="265" spans="1:38" ht="14.25" hidden="1" customHeight="1" x14ac:dyDescent="0.25">
      <c r="A265" s="1" t="s">
        <v>807</v>
      </c>
      <c r="B265" s="1" t="s">
        <v>516</v>
      </c>
      <c r="C265" s="1" t="s">
        <v>517</v>
      </c>
      <c r="D265" s="1">
        <v>16</v>
      </c>
      <c r="E265" s="1">
        <v>0.84960000000000002</v>
      </c>
      <c r="F265" s="1">
        <f t="shared" si="7"/>
        <v>18.832391713747647</v>
      </c>
      <c r="G265" s="1">
        <v>112.75</v>
      </c>
      <c r="H265" s="1">
        <v>0.11</v>
      </c>
      <c r="I265" s="1"/>
      <c r="J265" s="1"/>
      <c r="K265" s="1"/>
      <c r="L265" s="1"/>
      <c r="M265" s="1"/>
      <c r="N265" s="1"/>
      <c r="O265" s="1"/>
      <c r="P265" s="1"/>
      <c r="Q265" s="1"/>
      <c r="R265" s="1"/>
      <c r="S265" s="1"/>
      <c r="T265" s="1"/>
      <c r="U265" s="1"/>
      <c r="V265" s="1"/>
      <c r="W265" s="1"/>
      <c r="X265" s="1"/>
      <c r="Y265" s="1"/>
      <c r="Z265" s="1"/>
      <c r="AA265" s="1"/>
      <c r="AB265" s="1"/>
      <c r="AC265" s="1" t="s">
        <v>5</v>
      </c>
      <c r="AD265" s="1" t="s">
        <v>590</v>
      </c>
      <c r="AE265" s="1" t="s">
        <v>804</v>
      </c>
      <c r="AF265" s="1" t="s">
        <v>807</v>
      </c>
      <c r="AG265" s="1"/>
      <c r="AH265" s="1"/>
      <c r="AI265" s="1"/>
      <c r="AJ265" s="1"/>
      <c r="AK265" s="1"/>
      <c r="AL265" s="1" t="s">
        <v>520</v>
      </c>
    </row>
    <row r="266" spans="1:38" ht="14.25" hidden="1" customHeight="1" x14ac:dyDescent="0.25">
      <c r="A266" s="1" t="s">
        <v>808</v>
      </c>
      <c r="B266" s="1" t="s">
        <v>516</v>
      </c>
      <c r="C266" s="1" t="s">
        <v>517</v>
      </c>
      <c r="D266" s="1">
        <v>18</v>
      </c>
      <c r="E266" s="1">
        <v>0.63</v>
      </c>
      <c r="F266" s="1">
        <f t="shared" si="7"/>
        <v>28.571428571428573</v>
      </c>
      <c r="G266" s="1">
        <v>100.33</v>
      </c>
      <c r="H266" s="1">
        <v>0.11</v>
      </c>
      <c r="I266" s="1"/>
      <c r="J266" s="1"/>
      <c r="K266" s="1"/>
      <c r="L266" s="1"/>
      <c r="M266" s="1"/>
      <c r="N266" s="1"/>
      <c r="O266" s="1"/>
      <c r="P266" s="1"/>
      <c r="Q266" s="1"/>
      <c r="R266" s="1"/>
      <c r="S266" s="1"/>
      <c r="T266" s="1"/>
      <c r="U266" s="1"/>
      <c r="V266" s="1"/>
      <c r="W266" s="1"/>
      <c r="X266" s="1"/>
      <c r="Y266" s="1"/>
      <c r="Z266" s="1"/>
      <c r="AA266" s="1"/>
      <c r="AB266" s="1"/>
      <c r="AC266" s="1" t="s">
        <v>5</v>
      </c>
      <c r="AD266" s="1" t="s">
        <v>590</v>
      </c>
      <c r="AE266" s="1" t="s">
        <v>804</v>
      </c>
      <c r="AF266" s="1" t="s">
        <v>808</v>
      </c>
      <c r="AG266" s="1"/>
      <c r="AH266" s="1"/>
      <c r="AI266" s="1"/>
      <c r="AJ266" s="1"/>
      <c r="AK266" s="1"/>
      <c r="AL266" s="1" t="s">
        <v>520</v>
      </c>
    </row>
    <row r="267" spans="1:38" ht="14.25" hidden="1" customHeight="1" x14ac:dyDescent="0.25">
      <c r="A267" s="1" t="s">
        <v>809</v>
      </c>
      <c r="B267" s="1" t="s">
        <v>516</v>
      </c>
      <c r="C267" s="1" t="s">
        <v>517</v>
      </c>
      <c r="D267" s="1">
        <v>13.5</v>
      </c>
      <c r="E267" s="1">
        <v>2.5703999999999998</v>
      </c>
      <c r="F267" s="1">
        <f t="shared" si="7"/>
        <v>5.2521008403361344</v>
      </c>
      <c r="G267" s="1">
        <v>133.44</v>
      </c>
      <c r="H267" s="1">
        <v>0.11</v>
      </c>
      <c r="I267" s="1"/>
      <c r="J267" s="1"/>
      <c r="K267" s="1"/>
      <c r="L267" s="1"/>
      <c r="M267" s="1"/>
      <c r="N267" s="1"/>
      <c r="O267" s="1"/>
      <c r="P267" s="1"/>
      <c r="Q267" s="1"/>
      <c r="R267" s="1"/>
      <c r="S267" s="1"/>
      <c r="T267" s="1"/>
      <c r="U267" s="1"/>
      <c r="V267" s="1"/>
      <c r="W267" s="1"/>
      <c r="X267" s="1"/>
      <c r="Y267" s="1"/>
      <c r="Z267" s="1"/>
      <c r="AA267" s="1"/>
      <c r="AB267" s="1"/>
      <c r="AC267" s="1" t="s">
        <v>5</v>
      </c>
      <c r="AD267" s="1" t="s">
        <v>590</v>
      </c>
      <c r="AE267" s="1" t="s">
        <v>804</v>
      </c>
      <c r="AF267" s="1" t="s">
        <v>809</v>
      </c>
      <c r="AG267" s="1"/>
      <c r="AH267" s="1"/>
      <c r="AI267" s="1"/>
      <c r="AJ267" s="1"/>
      <c r="AK267" s="1"/>
      <c r="AL267" s="1" t="s">
        <v>520</v>
      </c>
    </row>
    <row r="268" spans="1:38" ht="14.25" hidden="1" customHeight="1" x14ac:dyDescent="0.25">
      <c r="A268" s="1" t="s">
        <v>810</v>
      </c>
      <c r="B268" s="1" t="s">
        <v>516</v>
      </c>
      <c r="C268" s="1" t="s">
        <v>517</v>
      </c>
      <c r="D268" s="1">
        <v>14</v>
      </c>
      <c r="E268" s="1">
        <v>2.0099999999999998</v>
      </c>
      <c r="F268" s="1">
        <f t="shared" si="7"/>
        <v>6.965174129353235</v>
      </c>
      <c r="G268" s="1">
        <v>128.71</v>
      </c>
      <c r="H268" s="1">
        <v>0.11</v>
      </c>
      <c r="I268" s="1"/>
      <c r="J268" s="1"/>
      <c r="K268" s="1"/>
      <c r="L268" s="1"/>
      <c r="M268" s="1"/>
      <c r="N268" s="1"/>
      <c r="O268" s="1"/>
      <c r="P268" s="1"/>
      <c r="Q268" s="1"/>
      <c r="R268" s="1"/>
      <c r="S268" s="1"/>
      <c r="T268" s="1"/>
      <c r="U268" s="1"/>
      <c r="V268" s="1"/>
      <c r="W268" s="1"/>
      <c r="X268" s="1"/>
      <c r="Y268" s="1"/>
      <c r="Z268" s="1"/>
      <c r="AA268" s="1"/>
      <c r="AB268" s="1"/>
      <c r="AC268" s="1" t="s">
        <v>5</v>
      </c>
      <c r="AD268" s="1" t="s">
        <v>590</v>
      </c>
      <c r="AE268" s="1" t="s">
        <v>804</v>
      </c>
      <c r="AF268" s="1" t="s">
        <v>810</v>
      </c>
      <c r="AG268" s="1"/>
      <c r="AH268" s="1"/>
      <c r="AI268" s="1"/>
      <c r="AJ268" s="1"/>
      <c r="AK268" s="1"/>
      <c r="AL268" s="1" t="s">
        <v>520</v>
      </c>
    </row>
    <row r="269" spans="1:38" ht="14.25" hidden="1" customHeight="1" x14ac:dyDescent="0.25">
      <c r="A269" s="1" t="s">
        <v>811</v>
      </c>
      <c r="B269" s="1" t="s">
        <v>516</v>
      </c>
      <c r="C269" s="1" t="s">
        <v>517</v>
      </c>
      <c r="D269" s="1">
        <v>15</v>
      </c>
      <c r="E269" s="1">
        <v>1.4796</v>
      </c>
      <c r="F269" s="1">
        <f t="shared" si="7"/>
        <v>10.13787510137875</v>
      </c>
      <c r="G269" s="1">
        <v>120.2</v>
      </c>
      <c r="H269" s="1">
        <v>0.11</v>
      </c>
      <c r="I269" s="1"/>
      <c r="J269" s="1"/>
      <c r="K269" s="1"/>
      <c r="L269" s="1"/>
      <c r="M269" s="1"/>
      <c r="N269" s="1"/>
      <c r="O269" s="1"/>
      <c r="P269" s="1"/>
      <c r="Q269" s="1"/>
      <c r="R269" s="1"/>
      <c r="S269" s="1"/>
      <c r="T269" s="1"/>
      <c r="U269" s="1"/>
      <c r="V269" s="1"/>
      <c r="W269" s="1"/>
      <c r="X269" s="1"/>
      <c r="Y269" s="1"/>
      <c r="Z269" s="1"/>
      <c r="AA269" s="1"/>
      <c r="AB269" s="1"/>
      <c r="AC269" s="1" t="s">
        <v>5</v>
      </c>
      <c r="AD269" s="1" t="s">
        <v>590</v>
      </c>
      <c r="AE269" s="1" t="s">
        <v>804</v>
      </c>
      <c r="AF269" s="1" t="s">
        <v>811</v>
      </c>
      <c r="AG269" s="1"/>
      <c r="AH269" s="1"/>
      <c r="AI269" s="1"/>
      <c r="AJ269" s="1"/>
      <c r="AK269" s="1"/>
      <c r="AL269" s="1" t="s">
        <v>520</v>
      </c>
    </row>
    <row r="270" spans="1:38" ht="14.25" hidden="1" customHeight="1" x14ac:dyDescent="0.25">
      <c r="A270" s="1" t="s">
        <v>812</v>
      </c>
      <c r="B270" s="1" t="s">
        <v>516</v>
      </c>
      <c r="C270" s="1" t="s">
        <v>517</v>
      </c>
      <c r="D270" s="1">
        <v>16</v>
      </c>
      <c r="E270" s="1">
        <v>1.1903999999999999</v>
      </c>
      <c r="F270" s="1">
        <f t="shared" si="7"/>
        <v>13.440860215053764</v>
      </c>
      <c r="G270" s="1">
        <v>112.75</v>
      </c>
      <c r="H270" s="1">
        <v>0.11</v>
      </c>
      <c r="I270" s="1"/>
      <c r="J270" s="1"/>
      <c r="K270" s="1"/>
      <c r="L270" s="1"/>
      <c r="M270" s="1"/>
      <c r="N270" s="1"/>
      <c r="O270" s="1"/>
      <c r="P270" s="1"/>
      <c r="Q270" s="1"/>
      <c r="R270" s="1"/>
      <c r="S270" s="1"/>
      <c r="T270" s="1"/>
      <c r="U270" s="1"/>
      <c r="V270" s="1"/>
      <c r="W270" s="1"/>
      <c r="X270" s="1"/>
      <c r="Y270" s="1"/>
      <c r="Z270" s="1"/>
      <c r="AA270" s="1"/>
      <c r="AB270" s="1"/>
      <c r="AC270" s="1" t="s">
        <v>5</v>
      </c>
      <c r="AD270" s="1" t="s">
        <v>590</v>
      </c>
      <c r="AE270" s="1" t="s">
        <v>804</v>
      </c>
      <c r="AF270" s="1" t="s">
        <v>812</v>
      </c>
      <c r="AG270" s="1"/>
      <c r="AH270" s="1"/>
      <c r="AI270" s="1"/>
      <c r="AJ270" s="1"/>
      <c r="AK270" s="1"/>
      <c r="AL270" s="1" t="s">
        <v>520</v>
      </c>
    </row>
    <row r="271" spans="1:38" ht="14.25" hidden="1" customHeight="1" x14ac:dyDescent="0.25">
      <c r="A271" s="1" t="s">
        <v>813</v>
      </c>
      <c r="B271" s="1" t="s">
        <v>516</v>
      </c>
      <c r="C271" s="1" t="s">
        <v>517</v>
      </c>
      <c r="D271" s="1">
        <v>18</v>
      </c>
      <c r="E271" s="1">
        <v>0.89999999999999902</v>
      </c>
      <c r="F271" s="1">
        <f t="shared" si="7"/>
        <v>20.000000000000021</v>
      </c>
      <c r="G271" s="1">
        <v>100.33</v>
      </c>
      <c r="H271" s="1">
        <v>0.11</v>
      </c>
      <c r="I271" s="1"/>
      <c r="J271" s="1"/>
      <c r="K271" s="1"/>
      <c r="L271" s="1"/>
      <c r="M271" s="1"/>
      <c r="N271" s="1"/>
      <c r="O271" s="1"/>
      <c r="P271" s="1"/>
      <c r="Q271" s="1"/>
      <c r="R271" s="1"/>
      <c r="S271" s="1"/>
      <c r="T271" s="1"/>
      <c r="U271" s="1"/>
      <c r="V271" s="1"/>
      <c r="W271" s="1"/>
      <c r="X271" s="1"/>
      <c r="Y271" s="1"/>
      <c r="Z271" s="1"/>
      <c r="AA271" s="1"/>
      <c r="AB271" s="1"/>
      <c r="AC271" s="1" t="s">
        <v>5</v>
      </c>
      <c r="AD271" s="1" t="s">
        <v>590</v>
      </c>
      <c r="AE271" s="1" t="s">
        <v>804</v>
      </c>
      <c r="AF271" s="1" t="s">
        <v>813</v>
      </c>
      <c r="AG271" s="1"/>
      <c r="AH271" s="1"/>
      <c r="AI271" s="1"/>
      <c r="AJ271" s="1"/>
      <c r="AK271" s="1"/>
      <c r="AL271" s="1" t="s">
        <v>520</v>
      </c>
    </row>
    <row r="272" spans="1:38" ht="14.25" hidden="1" customHeight="1" x14ac:dyDescent="0.25">
      <c r="A272" s="1" t="s">
        <v>814</v>
      </c>
      <c r="B272" s="1" t="s">
        <v>516</v>
      </c>
      <c r="C272" s="1" t="s">
        <v>517</v>
      </c>
      <c r="D272" s="1">
        <v>13.5</v>
      </c>
      <c r="E272" s="1">
        <v>15.8604</v>
      </c>
      <c r="F272" s="1">
        <f t="shared" si="7"/>
        <v>0.85117651509419689</v>
      </c>
      <c r="G272" s="1">
        <v>133.44</v>
      </c>
      <c r="H272" s="1">
        <v>0.11</v>
      </c>
      <c r="I272" s="1"/>
      <c r="J272" s="1"/>
      <c r="K272" s="1"/>
      <c r="L272" s="1"/>
      <c r="M272" s="1"/>
      <c r="N272" s="1"/>
      <c r="O272" s="1"/>
      <c r="P272" s="1"/>
      <c r="Q272" s="1"/>
      <c r="R272" s="1"/>
      <c r="S272" s="1"/>
      <c r="T272" s="1"/>
      <c r="U272" s="1"/>
      <c r="V272" s="1"/>
      <c r="W272" s="1"/>
      <c r="X272" s="1"/>
      <c r="Y272" s="1"/>
      <c r="Z272" s="1"/>
      <c r="AA272" s="1"/>
      <c r="AB272" s="1"/>
      <c r="AC272" s="1" t="s">
        <v>5</v>
      </c>
      <c r="AD272" s="1" t="s">
        <v>590</v>
      </c>
      <c r="AE272" s="1" t="s">
        <v>804</v>
      </c>
      <c r="AF272" s="1" t="s">
        <v>814</v>
      </c>
      <c r="AG272" s="1"/>
      <c r="AH272" s="1"/>
      <c r="AI272" s="1"/>
      <c r="AJ272" s="1"/>
      <c r="AK272" s="1"/>
      <c r="AL272" s="1" t="s">
        <v>520</v>
      </c>
    </row>
    <row r="273" spans="1:38" ht="14.25" hidden="1" customHeight="1" x14ac:dyDescent="0.25">
      <c r="A273" s="1" t="s">
        <v>815</v>
      </c>
      <c r="B273" s="1" t="s">
        <v>516</v>
      </c>
      <c r="C273" s="1" t="s">
        <v>517</v>
      </c>
      <c r="D273" s="1">
        <v>14</v>
      </c>
      <c r="E273" s="1">
        <v>14.750400000000001</v>
      </c>
      <c r="F273" s="1">
        <f t="shared" si="7"/>
        <v>0.94912680334092625</v>
      </c>
      <c r="G273" s="1">
        <v>128.71</v>
      </c>
      <c r="H273" s="1">
        <v>0.11</v>
      </c>
      <c r="I273" s="1"/>
      <c r="J273" s="1"/>
      <c r="K273" s="1"/>
      <c r="L273" s="1"/>
      <c r="M273" s="1"/>
      <c r="N273" s="1"/>
      <c r="O273" s="1"/>
      <c r="P273" s="1"/>
      <c r="Q273" s="1"/>
      <c r="R273" s="1"/>
      <c r="S273" s="1"/>
      <c r="T273" s="1"/>
      <c r="U273" s="1"/>
      <c r="V273" s="1"/>
      <c r="W273" s="1"/>
      <c r="X273" s="1"/>
      <c r="Y273" s="1"/>
      <c r="Z273" s="1"/>
      <c r="AA273" s="1"/>
      <c r="AB273" s="1"/>
      <c r="AC273" s="1" t="s">
        <v>5</v>
      </c>
      <c r="AD273" s="1" t="s">
        <v>590</v>
      </c>
      <c r="AE273" s="1" t="s">
        <v>804</v>
      </c>
      <c r="AF273" s="1" t="s">
        <v>815</v>
      </c>
      <c r="AG273" s="1"/>
      <c r="AH273" s="1"/>
      <c r="AI273" s="1"/>
      <c r="AJ273" s="1"/>
      <c r="AK273" s="1"/>
      <c r="AL273" s="1" t="s">
        <v>520</v>
      </c>
    </row>
    <row r="274" spans="1:38" ht="14.25" hidden="1" customHeight="1" x14ac:dyDescent="0.25">
      <c r="A274" s="1" t="s">
        <v>816</v>
      </c>
      <c r="B274" s="1" t="s">
        <v>516</v>
      </c>
      <c r="C274" s="1" t="s">
        <v>517</v>
      </c>
      <c r="D274" s="1">
        <v>15</v>
      </c>
      <c r="E274" s="1">
        <v>11.990399999999999</v>
      </c>
      <c r="F274" s="1">
        <f t="shared" si="7"/>
        <v>1.2510008006405124</v>
      </c>
      <c r="G274" s="1">
        <v>120.2</v>
      </c>
      <c r="H274" s="1">
        <v>0.12</v>
      </c>
      <c r="I274" s="1"/>
      <c r="J274" s="1"/>
      <c r="K274" s="1"/>
      <c r="L274" s="1"/>
      <c r="M274" s="1"/>
      <c r="N274" s="1"/>
      <c r="O274" s="1"/>
      <c r="P274" s="1"/>
      <c r="Q274" s="1"/>
      <c r="R274" s="1"/>
      <c r="S274" s="1"/>
      <c r="T274" s="1"/>
      <c r="U274" s="1"/>
      <c r="V274" s="1"/>
      <c r="W274" s="1"/>
      <c r="X274" s="1"/>
      <c r="Y274" s="1"/>
      <c r="Z274" s="1"/>
      <c r="AA274" s="1"/>
      <c r="AB274" s="1"/>
      <c r="AC274" s="1" t="s">
        <v>5</v>
      </c>
      <c r="AD274" s="1" t="s">
        <v>590</v>
      </c>
      <c r="AE274" s="1" t="s">
        <v>804</v>
      </c>
      <c r="AF274" s="1" t="s">
        <v>816</v>
      </c>
      <c r="AG274" s="1"/>
      <c r="AH274" s="1"/>
      <c r="AI274" s="1"/>
      <c r="AJ274" s="1"/>
      <c r="AK274" s="1"/>
      <c r="AL274" s="1" t="s">
        <v>520</v>
      </c>
    </row>
    <row r="275" spans="1:38" ht="14.25" hidden="1" customHeight="1" x14ac:dyDescent="0.25">
      <c r="A275" s="1" t="s">
        <v>817</v>
      </c>
      <c r="B275" s="1" t="s">
        <v>516</v>
      </c>
      <c r="C275" s="1" t="s">
        <v>517</v>
      </c>
      <c r="D275" s="1">
        <v>16</v>
      </c>
      <c r="E275" s="1">
        <v>10.340400000000001</v>
      </c>
      <c r="F275" s="1">
        <f t="shared" si="7"/>
        <v>1.5473289234459013</v>
      </c>
      <c r="G275" s="1">
        <v>112.75</v>
      </c>
      <c r="H275" s="1">
        <v>0.12</v>
      </c>
      <c r="I275" s="1"/>
      <c r="J275" s="1"/>
      <c r="K275" s="1"/>
      <c r="L275" s="1"/>
      <c r="M275" s="1"/>
      <c r="N275" s="1"/>
      <c r="O275" s="1"/>
      <c r="P275" s="1"/>
      <c r="Q275" s="1"/>
      <c r="R275" s="1"/>
      <c r="S275" s="1"/>
      <c r="T275" s="1"/>
      <c r="U275" s="1"/>
      <c r="V275" s="1"/>
      <c r="W275" s="1"/>
      <c r="X275" s="1"/>
      <c r="Y275" s="1"/>
      <c r="Z275" s="1"/>
      <c r="AA275" s="1"/>
      <c r="AB275" s="1"/>
      <c r="AC275" s="1" t="s">
        <v>5</v>
      </c>
      <c r="AD275" s="1" t="s">
        <v>590</v>
      </c>
      <c r="AE275" s="1" t="s">
        <v>804</v>
      </c>
      <c r="AF275" s="1" t="s">
        <v>817</v>
      </c>
      <c r="AG275" s="1"/>
      <c r="AH275" s="1"/>
      <c r="AI275" s="1"/>
      <c r="AJ275" s="1"/>
      <c r="AK275" s="1"/>
      <c r="AL275" s="1" t="s">
        <v>520</v>
      </c>
    </row>
    <row r="276" spans="1:38" ht="14.25" hidden="1" customHeight="1" x14ac:dyDescent="0.25">
      <c r="A276" s="1" t="s">
        <v>818</v>
      </c>
      <c r="B276" s="1" t="s">
        <v>516</v>
      </c>
      <c r="C276" s="1" t="s">
        <v>517</v>
      </c>
      <c r="D276" s="1">
        <v>18</v>
      </c>
      <c r="E276" s="1">
        <v>8.3604000000000003</v>
      </c>
      <c r="F276" s="1">
        <f t="shared" si="7"/>
        <v>2.153007033156308</v>
      </c>
      <c r="G276" s="1">
        <v>100.33</v>
      </c>
      <c r="H276" s="1">
        <v>0.13</v>
      </c>
      <c r="I276" s="1"/>
      <c r="J276" s="1"/>
      <c r="K276" s="1"/>
      <c r="L276" s="1"/>
      <c r="M276" s="1"/>
      <c r="N276" s="1"/>
      <c r="O276" s="1"/>
      <c r="P276" s="1"/>
      <c r="Q276" s="1"/>
      <c r="R276" s="1"/>
      <c r="S276" s="1"/>
      <c r="T276" s="1"/>
      <c r="U276" s="1"/>
      <c r="V276" s="1"/>
      <c r="W276" s="1"/>
      <c r="X276" s="1"/>
      <c r="Y276" s="1"/>
      <c r="Z276" s="1"/>
      <c r="AA276" s="1"/>
      <c r="AB276" s="1"/>
      <c r="AC276" s="1" t="s">
        <v>5</v>
      </c>
      <c r="AD276" s="1" t="s">
        <v>590</v>
      </c>
      <c r="AE276" s="1" t="s">
        <v>804</v>
      </c>
      <c r="AF276" s="1" t="s">
        <v>818</v>
      </c>
      <c r="AG276" s="1"/>
      <c r="AH276" s="1"/>
      <c r="AI276" s="1"/>
      <c r="AJ276" s="1"/>
      <c r="AK276" s="1"/>
      <c r="AL276" s="1" t="s">
        <v>520</v>
      </c>
    </row>
    <row r="277" spans="1:38" ht="14.25" hidden="1" customHeight="1" x14ac:dyDescent="0.25">
      <c r="A277" s="1" t="s">
        <v>819</v>
      </c>
      <c r="B277" s="1" t="s">
        <v>516</v>
      </c>
      <c r="C277" s="1" t="s">
        <v>517</v>
      </c>
      <c r="D277" s="1">
        <v>13.5</v>
      </c>
      <c r="E277" s="1">
        <v>15.8604</v>
      </c>
      <c r="F277" s="1">
        <f t="shared" si="7"/>
        <v>0.85117651509419689</v>
      </c>
      <c r="G277" s="1">
        <v>133.44</v>
      </c>
      <c r="H277" s="1">
        <v>0.11</v>
      </c>
      <c r="I277" s="1"/>
      <c r="J277" s="1"/>
      <c r="K277" s="1"/>
      <c r="L277" s="1"/>
      <c r="M277" s="1"/>
      <c r="N277" s="1"/>
      <c r="O277" s="1"/>
      <c r="P277" s="1"/>
      <c r="Q277" s="1"/>
      <c r="R277" s="1"/>
      <c r="S277" s="1"/>
      <c r="T277" s="1"/>
      <c r="U277" s="1"/>
      <c r="V277" s="1"/>
      <c r="W277" s="1"/>
      <c r="X277" s="1"/>
      <c r="Y277" s="1"/>
      <c r="Z277" s="1"/>
      <c r="AA277" s="1"/>
      <c r="AB277" s="1"/>
      <c r="AC277" s="1" t="s">
        <v>5</v>
      </c>
      <c r="AD277" s="1" t="s">
        <v>590</v>
      </c>
      <c r="AE277" s="1" t="s">
        <v>804</v>
      </c>
      <c r="AF277" s="1" t="s">
        <v>819</v>
      </c>
      <c r="AG277" s="1"/>
      <c r="AH277" s="1"/>
      <c r="AI277" s="1"/>
      <c r="AJ277" s="1"/>
      <c r="AK277" s="1"/>
      <c r="AL277" s="1" t="s">
        <v>520</v>
      </c>
    </row>
    <row r="278" spans="1:38" ht="14.25" hidden="1" customHeight="1" x14ac:dyDescent="0.25">
      <c r="A278" s="1" t="s">
        <v>820</v>
      </c>
      <c r="B278" s="1" t="s">
        <v>516</v>
      </c>
      <c r="C278" s="1" t="s">
        <v>517</v>
      </c>
      <c r="D278" s="1">
        <v>14</v>
      </c>
      <c r="E278" s="1">
        <v>25.179600000000001</v>
      </c>
      <c r="F278" s="1">
        <f t="shared" si="7"/>
        <v>0.5560056553718089</v>
      </c>
      <c r="G278" s="1">
        <v>128.71</v>
      </c>
      <c r="H278" s="1">
        <v>0.11</v>
      </c>
      <c r="I278" s="1"/>
      <c r="J278" s="1"/>
      <c r="K278" s="1"/>
      <c r="L278" s="1"/>
      <c r="M278" s="1"/>
      <c r="N278" s="1"/>
      <c r="O278" s="1"/>
      <c r="P278" s="1"/>
      <c r="Q278" s="1"/>
      <c r="R278" s="1"/>
      <c r="S278" s="1"/>
      <c r="T278" s="1"/>
      <c r="U278" s="1"/>
      <c r="V278" s="1"/>
      <c r="W278" s="1"/>
      <c r="X278" s="1"/>
      <c r="Y278" s="1"/>
      <c r="Z278" s="1"/>
      <c r="AA278" s="1"/>
      <c r="AB278" s="1"/>
      <c r="AC278" s="1" t="s">
        <v>5</v>
      </c>
      <c r="AD278" s="1" t="s">
        <v>590</v>
      </c>
      <c r="AE278" s="1" t="s">
        <v>804</v>
      </c>
      <c r="AF278" s="1" t="s">
        <v>820</v>
      </c>
      <c r="AG278" s="1"/>
      <c r="AH278" s="1"/>
      <c r="AI278" s="1"/>
      <c r="AJ278" s="1"/>
      <c r="AK278" s="1"/>
      <c r="AL278" s="1" t="s">
        <v>520</v>
      </c>
    </row>
    <row r="279" spans="1:38" ht="14.25" hidden="1" customHeight="1" x14ac:dyDescent="0.25">
      <c r="A279" s="1" t="s">
        <v>821</v>
      </c>
      <c r="B279" s="1" t="s">
        <v>516</v>
      </c>
      <c r="C279" s="1" t="s">
        <v>517</v>
      </c>
      <c r="D279" s="1">
        <v>15</v>
      </c>
      <c r="E279" s="1">
        <v>31.509599999999999</v>
      </c>
      <c r="F279" s="1">
        <f t="shared" si="7"/>
        <v>0.47604539568893289</v>
      </c>
      <c r="G279" s="1">
        <v>120.2</v>
      </c>
      <c r="H279" s="1">
        <v>0.12</v>
      </c>
      <c r="I279" s="1"/>
      <c r="J279" s="1"/>
      <c r="K279" s="1"/>
      <c r="L279" s="1"/>
      <c r="M279" s="1"/>
      <c r="N279" s="1"/>
      <c r="O279" s="1"/>
      <c r="P279" s="1"/>
      <c r="Q279" s="1"/>
      <c r="R279" s="1"/>
      <c r="S279" s="1"/>
      <c r="T279" s="1"/>
      <c r="U279" s="1"/>
      <c r="V279" s="1"/>
      <c r="W279" s="1"/>
      <c r="X279" s="1"/>
      <c r="Y279" s="1"/>
      <c r="Z279" s="1"/>
      <c r="AA279" s="1"/>
      <c r="AB279" s="1"/>
      <c r="AC279" s="1" t="s">
        <v>5</v>
      </c>
      <c r="AD279" s="1" t="s">
        <v>590</v>
      </c>
      <c r="AE279" s="1" t="s">
        <v>804</v>
      </c>
      <c r="AF279" s="1" t="s">
        <v>821</v>
      </c>
      <c r="AG279" s="1"/>
      <c r="AH279" s="1"/>
      <c r="AI279" s="1"/>
      <c r="AJ279" s="1"/>
      <c r="AK279" s="1"/>
      <c r="AL279" s="1" t="s">
        <v>520</v>
      </c>
    </row>
    <row r="280" spans="1:38" ht="14.25" hidden="1" customHeight="1" x14ac:dyDescent="0.25">
      <c r="A280" s="1" t="s">
        <v>822</v>
      </c>
      <c r="B280" s="1" t="s">
        <v>516</v>
      </c>
      <c r="C280" s="1" t="s">
        <v>517</v>
      </c>
      <c r="D280" s="1">
        <v>16</v>
      </c>
      <c r="E280" s="1">
        <v>38.369999999999997</v>
      </c>
      <c r="F280" s="1">
        <f t="shared" si="7"/>
        <v>0.41699244201198854</v>
      </c>
      <c r="G280" s="1">
        <v>112.75</v>
      </c>
      <c r="H280" s="1">
        <v>0.12</v>
      </c>
      <c r="I280" s="1"/>
      <c r="J280" s="1"/>
      <c r="K280" s="1"/>
      <c r="L280" s="1"/>
      <c r="M280" s="1"/>
      <c r="N280" s="1"/>
      <c r="O280" s="1"/>
      <c r="P280" s="1"/>
      <c r="Q280" s="1"/>
      <c r="R280" s="1"/>
      <c r="S280" s="1"/>
      <c r="T280" s="1"/>
      <c r="U280" s="1"/>
      <c r="V280" s="1"/>
      <c r="W280" s="1"/>
      <c r="X280" s="1"/>
      <c r="Y280" s="1"/>
      <c r="Z280" s="1"/>
      <c r="AA280" s="1"/>
      <c r="AB280" s="1"/>
      <c r="AC280" s="1" t="s">
        <v>5</v>
      </c>
      <c r="AD280" s="1" t="s">
        <v>590</v>
      </c>
      <c r="AE280" s="1" t="s">
        <v>804</v>
      </c>
      <c r="AF280" s="1" t="s">
        <v>822</v>
      </c>
      <c r="AG280" s="1"/>
      <c r="AH280" s="1"/>
      <c r="AI280" s="1"/>
      <c r="AJ280" s="1"/>
      <c r="AK280" s="1"/>
      <c r="AL280" s="1" t="s">
        <v>520</v>
      </c>
    </row>
    <row r="281" spans="1:38" ht="14.25" hidden="1" customHeight="1" x14ac:dyDescent="0.25">
      <c r="A281" s="1" t="s">
        <v>823</v>
      </c>
      <c r="B281" s="1" t="s">
        <v>516</v>
      </c>
      <c r="C281" s="1" t="s">
        <v>517</v>
      </c>
      <c r="D281" s="1">
        <v>18</v>
      </c>
      <c r="E281" s="1">
        <v>54.050399999999897</v>
      </c>
      <c r="F281" s="1">
        <f t="shared" si="7"/>
        <v>0.33302251232183361</v>
      </c>
      <c r="G281" s="1">
        <v>100.33</v>
      </c>
      <c r="H281" s="1">
        <v>0.13</v>
      </c>
      <c r="I281" s="1"/>
      <c r="J281" s="1"/>
      <c r="K281" s="1"/>
      <c r="L281" s="1"/>
      <c r="M281" s="1"/>
      <c r="N281" s="1"/>
      <c r="O281" s="1"/>
      <c r="P281" s="1"/>
      <c r="Q281" s="1"/>
      <c r="R281" s="1"/>
      <c r="S281" s="1"/>
      <c r="T281" s="1"/>
      <c r="U281" s="1"/>
      <c r="V281" s="1"/>
      <c r="W281" s="1"/>
      <c r="X281" s="1"/>
      <c r="Y281" s="1"/>
      <c r="Z281" s="1"/>
      <c r="AA281" s="1"/>
      <c r="AB281" s="1"/>
      <c r="AC281" s="1" t="s">
        <v>5</v>
      </c>
      <c r="AD281" s="1" t="s">
        <v>590</v>
      </c>
      <c r="AE281" s="1" t="s">
        <v>804</v>
      </c>
      <c r="AF281" s="1" t="s">
        <v>823</v>
      </c>
      <c r="AG281" s="1"/>
      <c r="AH281" s="1"/>
      <c r="AI281" s="1"/>
      <c r="AJ281" s="1"/>
      <c r="AK281" s="1"/>
      <c r="AL281" s="1" t="s">
        <v>520</v>
      </c>
    </row>
    <row r="282" spans="1:38" ht="14.25" hidden="1" customHeight="1" x14ac:dyDescent="0.25">
      <c r="A282" s="1" t="s">
        <v>824</v>
      </c>
      <c r="B282" s="1" t="s">
        <v>516</v>
      </c>
      <c r="C282" s="1" t="s">
        <v>517</v>
      </c>
      <c r="D282" s="1">
        <v>13.5</v>
      </c>
      <c r="E282" s="1">
        <v>10.7904</v>
      </c>
      <c r="F282" s="1">
        <f t="shared" si="7"/>
        <v>1.2511120996441281</v>
      </c>
      <c r="G282" s="1">
        <v>133.44</v>
      </c>
      <c r="H282" s="1">
        <v>0.11</v>
      </c>
      <c r="I282" s="1"/>
      <c r="J282" s="1"/>
      <c r="K282" s="1"/>
      <c r="L282" s="1"/>
      <c r="M282" s="1"/>
      <c r="N282" s="1"/>
      <c r="O282" s="1"/>
      <c r="P282" s="1"/>
      <c r="Q282" s="1"/>
      <c r="R282" s="1"/>
      <c r="S282" s="1"/>
      <c r="T282" s="1"/>
      <c r="U282" s="1"/>
      <c r="V282" s="1"/>
      <c r="W282" s="1"/>
      <c r="X282" s="1"/>
      <c r="Y282" s="1"/>
      <c r="Z282" s="1"/>
      <c r="AA282" s="1"/>
      <c r="AB282" s="1"/>
      <c r="AC282" s="1" t="s">
        <v>5</v>
      </c>
      <c r="AD282" s="1" t="s">
        <v>590</v>
      </c>
      <c r="AE282" s="1" t="s">
        <v>804</v>
      </c>
      <c r="AF282" s="1" t="s">
        <v>824</v>
      </c>
      <c r="AG282" s="1"/>
      <c r="AH282" s="1"/>
      <c r="AI282" s="1"/>
      <c r="AJ282" s="1"/>
      <c r="AK282" s="1"/>
      <c r="AL282" s="1" t="s">
        <v>520</v>
      </c>
    </row>
    <row r="283" spans="1:38" ht="14.25" hidden="1" customHeight="1" x14ac:dyDescent="0.25">
      <c r="A283" s="1" t="s">
        <v>825</v>
      </c>
      <c r="B283" s="1" t="s">
        <v>516</v>
      </c>
      <c r="C283" s="1" t="s">
        <v>517</v>
      </c>
      <c r="D283" s="1">
        <v>14</v>
      </c>
      <c r="E283" s="1">
        <v>9.66</v>
      </c>
      <c r="F283" s="1">
        <f t="shared" si="7"/>
        <v>1.4492753623188406</v>
      </c>
      <c r="G283" s="1">
        <v>128.71</v>
      </c>
      <c r="H283" s="1">
        <v>0.11</v>
      </c>
      <c r="I283" s="1"/>
      <c r="J283" s="1"/>
      <c r="K283" s="1"/>
      <c r="L283" s="1"/>
      <c r="M283" s="1"/>
      <c r="N283" s="1"/>
      <c r="O283" s="1"/>
      <c r="P283" s="1"/>
      <c r="Q283" s="1"/>
      <c r="R283" s="1"/>
      <c r="S283" s="1"/>
      <c r="T283" s="1"/>
      <c r="U283" s="1"/>
      <c r="V283" s="1"/>
      <c r="W283" s="1"/>
      <c r="X283" s="1"/>
      <c r="Y283" s="1"/>
      <c r="Z283" s="1"/>
      <c r="AA283" s="1"/>
      <c r="AB283" s="1"/>
      <c r="AC283" s="1" t="s">
        <v>5</v>
      </c>
      <c r="AD283" s="1" t="s">
        <v>590</v>
      </c>
      <c r="AE283" s="1" t="s">
        <v>804</v>
      </c>
      <c r="AF283" s="1" t="s">
        <v>825</v>
      </c>
      <c r="AG283" s="1"/>
      <c r="AH283" s="1"/>
      <c r="AI283" s="1"/>
      <c r="AJ283" s="1"/>
      <c r="AK283" s="1"/>
      <c r="AL283" s="1" t="s">
        <v>520</v>
      </c>
    </row>
    <row r="284" spans="1:38" ht="14.25" hidden="1" customHeight="1" x14ac:dyDescent="0.25">
      <c r="A284" s="1" t="s">
        <v>826</v>
      </c>
      <c r="B284" s="1" t="s">
        <v>516</v>
      </c>
      <c r="C284" s="1" t="s">
        <v>517</v>
      </c>
      <c r="D284" s="1">
        <v>15</v>
      </c>
      <c r="E284" s="1">
        <v>7.32</v>
      </c>
      <c r="F284" s="1">
        <f t="shared" si="7"/>
        <v>2.0491803278688523</v>
      </c>
      <c r="G284" s="1">
        <v>120.2</v>
      </c>
      <c r="H284" s="1">
        <v>0.11</v>
      </c>
      <c r="I284" s="1"/>
      <c r="J284" s="1"/>
      <c r="K284" s="1"/>
      <c r="L284" s="1"/>
      <c r="M284" s="1"/>
      <c r="N284" s="1"/>
      <c r="O284" s="1"/>
      <c r="P284" s="1"/>
      <c r="Q284" s="1"/>
      <c r="R284" s="1"/>
      <c r="S284" s="1"/>
      <c r="T284" s="1"/>
      <c r="U284" s="1"/>
      <c r="V284" s="1"/>
      <c r="W284" s="1"/>
      <c r="X284" s="1"/>
      <c r="Y284" s="1"/>
      <c r="Z284" s="1"/>
      <c r="AA284" s="1"/>
      <c r="AB284" s="1"/>
      <c r="AC284" s="1" t="s">
        <v>5</v>
      </c>
      <c r="AD284" s="1" t="s">
        <v>590</v>
      </c>
      <c r="AE284" s="1" t="s">
        <v>804</v>
      </c>
      <c r="AF284" s="1" t="s">
        <v>826</v>
      </c>
      <c r="AG284" s="1"/>
      <c r="AH284" s="1"/>
      <c r="AI284" s="1"/>
      <c r="AJ284" s="1"/>
      <c r="AK284" s="1"/>
      <c r="AL284" s="1" t="s">
        <v>520</v>
      </c>
    </row>
    <row r="285" spans="1:38" ht="14.25" hidden="1" customHeight="1" x14ac:dyDescent="0.25">
      <c r="A285" s="1" t="s">
        <v>827</v>
      </c>
      <c r="B285" s="1" t="s">
        <v>516</v>
      </c>
      <c r="C285" s="1" t="s">
        <v>517</v>
      </c>
      <c r="D285" s="1">
        <v>16</v>
      </c>
      <c r="E285" s="1">
        <v>6.0396000000000001</v>
      </c>
      <c r="F285" s="1">
        <f t="shared" si="7"/>
        <v>2.6491820650374196</v>
      </c>
      <c r="G285" s="1">
        <v>112.75</v>
      </c>
      <c r="H285" s="1">
        <v>0.11</v>
      </c>
      <c r="I285" s="1"/>
      <c r="J285" s="1"/>
      <c r="K285" s="1"/>
      <c r="L285" s="1"/>
      <c r="M285" s="1"/>
      <c r="N285" s="1"/>
      <c r="O285" s="1"/>
      <c r="P285" s="1"/>
      <c r="Q285" s="1"/>
      <c r="R285" s="1"/>
      <c r="S285" s="1"/>
      <c r="T285" s="1"/>
      <c r="U285" s="1"/>
      <c r="V285" s="1"/>
      <c r="W285" s="1"/>
      <c r="X285" s="1"/>
      <c r="Y285" s="1"/>
      <c r="Z285" s="1"/>
      <c r="AA285" s="1"/>
      <c r="AB285" s="1"/>
      <c r="AC285" s="1" t="s">
        <v>5</v>
      </c>
      <c r="AD285" s="1" t="s">
        <v>590</v>
      </c>
      <c r="AE285" s="1" t="s">
        <v>804</v>
      </c>
      <c r="AF285" s="1" t="s">
        <v>827</v>
      </c>
      <c r="AG285" s="1"/>
      <c r="AH285" s="1"/>
      <c r="AI285" s="1"/>
      <c r="AJ285" s="1"/>
      <c r="AK285" s="1"/>
      <c r="AL285" s="1" t="s">
        <v>520</v>
      </c>
    </row>
    <row r="286" spans="1:38" ht="14.25" hidden="1" customHeight="1" x14ac:dyDescent="0.25">
      <c r="A286" s="1" t="s">
        <v>828</v>
      </c>
      <c r="B286" s="1" t="s">
        <v>516</v>
      </c>
      <c r="C286" s="1" t="s">
        <v>517</v>
      </c>
      <c r="D286" s="1">
        <v>18</v>
      </c>
      <c r="E286" s="1">
        <v>4.7904</v>
      </c>
      <c r="F286" s="1">
        <f t="shared" si="7"/>
        <v>3.7575150300601203</v>
      </c>
      <c r="G286" s="1">
        <v>100.33</v>
      </c>
      <c r="H286" s="1">
        <v>0.12</v>
      </c>
      <c r="I286" s="1"/>
      <c r="J286" s="1"/>
      <c r="K286" s="1"/>
      <c r="L286" s="1"/>
      <c r="M286" s="1"/>
      <c r="N286" s="1"/>
      <c r="O286" s="1"/>
      <c r="P286" s="1"/>
      <c r="Q286" s="1"/>
      <c r="R286" s="1"/>
      <c r="S286" s="1"/>
      <c r="T286" s="1"/>
      <c r="U286" s="1"/>
      <c r="V286" s="1"/>
      <c r="W286" s="1"/>
      <c r="X286" s="1"/>
      <c r="Y286" s="1"/>
      <c r="Z286" s="1"/>
      <c r="AA286" s="1"/>
      <c r="AB286" s="1"/>
      <c r="AC286" s="1" t="s">
        <v>5</v>
      </c>
      <c r="AD286" s="1" t="s">
        <v>590</v>
      </c>
      <c r="AE286" s="1" t="s">
        <v>804</v>
      </c>
      <c r="AF286" s="1" t="s">
        <v>828</v>
      </c>
      <c r="AG286" s="1"/>
      <c r="AH286" s="1"/>
      <c r="AI286" s="1"/>
      <c r="AJ286" s="1"/>
      <c r="AK286" s="1"/>
      <c r="AL286" s="1" t="s">
        <v>520</v>
      </c>
    </row>
    <row r="287" spans="1:38" ht="14.25" hidden="1" customHeight="1" x14ac:dyDescent="0.25">
      <c r="A287" s="1" t="s">
        <v>829</v>
      </c>
      <c r="B287" s="1" t="s">
        <v>516</v>
      </c>
      <c r="C287" s="1" t="s">
        <v>517</v>
      </c>
      <c r="D287" s="1">
        <v>13.5</v>
      </c>
      <c r="E287" s="1">
        <v>11.739599999999999</v>
      </c>
      <c r="F287" s="1">
        <f t="shared" si="7"/>
        <v>1.1499540018399264</v>
      </c>
      <c r="G287" s="1">
        <v>133.44</v>
      </c>
      <c r="H287" s="1">
        <v>0.11</v>
      </c>
      <c r="I287" s="1"/>
      <c r="J287" s="1"/>
      <c r="K287" s="1"/>
      <c r="L287" s="1"/>
      <c r="M287" s="1"/>
      <c r="N287" s="1"/>
      <c r="O287" s="1"/>
      <c r="P287" s="1"/>
      <c r="Q287" s="1"/>
      <c r="R287" s="1"/>
      <c r="S287" s="1"/>
      <c r="T287" s="1"/>
      <c r="U287" s="1"/>
      <c r="V287" s="1"/>
      <c r="W287" s="1"/>
      <c r="X287" s="1"/>
      <c r="Y287" s="1"/>
      <c r="Z287" s="1"/>
      <c r="AA287" s="1"/>
      <c r="AB287" s="1"/>
      <c r="AC287" s="1" t="s">
        <v>5</v>
      </c>
      <c r="AD287" s="1" t="s">
        <v>590</v>
      </c>
      <c r="AE287" s="1" t="s">
        <v>804</v>
      </c>
      <c r="AF287" s="1" t="s">
        <v>829</v>
      </c>
      <c r="AG287" s="1"/>
      <c r="AH287" s="1"/>
      <c r="AI287" s="1"/>
      <c r="AJ287" s="1"/>
      <c r="AK287" s="1"/>
      <c r="AL287" s="1" t="s">
        <v>520</v>
      </c>
    </row>
    <row r="288" spans="1:38" ht="14.25" hidden="1" customHeight="1" x14ac:dyDescent="0.25">
      <c r="A288" s="1" t="s">
        <v>830</v>
      </c>
      <c r="B288" s="1" t="s">
        <v>516</v>
      </c>
      <c r="C288" s="1" t="s">
        <v>517</v>
      </c>
      <c r="D288" s="1">
        <v>14</v>
      </c>
      <c r="E288" s="1">
        <v>9.66</v>
      </c>
      <c r="F288" s="1">
        <f t="shared" si="7"/>
        <v>1.4492753623188406</v>
      </c>
      <c r="G288" s="1">
        <v>128.71</v>
      </c>
      <c r="H288" s="1">
        <v>0.11</v>
      </c>
      <c r="I288" s="1"/>
      <c r="J288" s="1"/>
      <c r="K288" s="1"/>
      <c r="L288" s="1"/>
      <c r="M288" s="1"/>
      <c r="N288" s="1"/>
      <c r="O288" s="1"/>
      <c r="P288" s="1"/>
      <c r="Q288" s="1"/>
      <c r="R288" s="1"/>
      <c r="S288" s="1"/>
      <c r="T288" s="1"/>
      <c r="U288" s="1"/>
      <c r="V288" s="1"/>
      <c r="W288" s="1"/>
      <c r="X288" s="1"/>
      <c r="Y288" s="1"/>
      <c r="Z288" s="1"/>
      <c r="AA288" s="1"/>
      <c r="AB288" s="1"/>
      <c r="AC288" s="1" t="s">
        <v>5</v>
      </c>
      <c r="AD288" s="1" t="s">
        <v>590</v>
      </c>
      <c r="AE288" s="1" t="s">
        <v>804</v>
      </c>
      <c r="AF288" s="1" t="s">
        <v>830</v>
      </c>
      <c r="AG288" s="1"/>
      <c r="AH288" s="1"/>
      <c r="AI288" s="1"/>
      <c r="AJ288" s="1"/>
      <c r="AK288" s="1"/>
      <c r="AL288" s="1" t="s">
        <v>520</v>
      </c>
    </row>
    <row r="289" spans="1:38" ht="14.25" hidden="1" customHeight="1" x14ac:dyDescent="0.25">
      <c r="A289" s="1" t="s">
        <v>831</v>
      </c>
      <c r="B289" s="1" t="s">
        <v>516</v>
      </c>
      <c r="C289" s="1" t="s">
        <v>517</v>
      </c>
      <c r="D289" s="1">
        <v>15</v>
      </c>
      <c r="E289" s="1">
        <v>7.6896000000000004</v>
      </c>
      <c r="F289" s="1">
        <f t="shared" si="7"/>
        <v>1.9506866416978776</v>
      </c>
      <c r="G289" s="1">
        <v>120.2</v>
      </c>
      <c r="H289" s="1">
        <v>0.11</v>
      </c>
      <c r="I289" s="1"/>
      <c r="J289" s="1"/>
      <c r="K289" s="1"/>
      <c r="L289" s="1"/>
      <c r="M289" s="1"/>
      <c r="N289" s="1"/>
      <c r="O289" s="1"/>
      <c r="P289" s="1"/>
      <c r="Q289" s="1"/>
      <c r="R289" s="1"/>
      <c r="S289" s="1"/>
      <c r="T289" s="1"/>
      <c r="U289" s="1"/>
      <c r="V289" s="1"/>
      <c r="W289" s="1"/>
      <c r="X289" s="1"/>
      <c r="Y289" s="1"/>
      <c r="Z289" s="1"/>
      <c r="AA289" s="1"/>
      <c r="AB289" s="1"/>
      <c r="AC289" s="1" t="s">
        <v>5</v>
      </c>
      <c r="AD289" s="1" t="s">
        <v>590</v>
      </c>
      <c r="AE289" s="1" t="s">
        <v>804</v>
      </c>
      <c r="AF289" s="1" t="s">
        <v>831</v>
      </c>
      <c r="AG289" s="1"/>
      <c r="AH289" s="1"/>
      <c r="AI289" s="1"/>
      <c r="AJ289" s="1"/>
      <c r="AK289" s="1"/>
      <c r="AL289" s="1" t="s">
        <v>520</v>
      </c>
    </row>
    <row r="290" spans="1:38" ht="14.25" hidden="1" customHeight="1" x14ac:dyDescent="0.25">
      <c r="A290" s="1" t="s">
        <v>832</v>
      </c>
      <c r="B290" s="1" t="s">
        <v>516</v>
      </c>
      <c r="C290" s="1" t="s">
        <v>517</v>
      </c>
      <c r="D290" s="1">
        <v>16</v>
      </c>
      <c r="E290" s="1">
        <v>6.5304000000000002</v>
      </c>
      <c r="F290" s="1">
        <f t="shared" si="7"/>
        <v>2.4500796275878964</v>
      </c>
      <c r="G290" s="1">
        <v>112.75</v>
      </c>
      <c r="H290" s="1">
        <v>0.11</v>
      </c>
      <c r="I290" s="1"/>
      <c r="J290" s="1"/>
      <c r="K290" s="1"/>
      <c r="L290" s="1"/>
      <c r="M290" s="1"/>
      <c r="N290" s="1"/>
      <c r="O290" s="1"/>
      <c r="P290" s="1"/>
      <c r="Q290" s="1"/>
      <c r="R290" s="1"/>
      <c r="S290" s="1"/>
      <c r="T290" s="1"/>
      <c r="U290" s="1"/>
      <c r="V290" s="1"/>
      <c r="W290" s="1"/>
      <c r="X290" s="1"/>
      <c r="Y290" s="1"/>
      <c r="Z290" s="1"/>
      <c r="AA290" s="1"/>
      <c r="AB290" s="1"/>
      <c r="AC290" s="1" t="s">
        <v>5</v>
      </c>
      <c r="AD290" s="1" t="s">
        <v>590</v>
      </c>
      <c r="AE290" s="1" t="s">
        <v>804</v>
      </c>
      <c r="AF290" s="1" t="s">
        <v>832</v>
      </c>
      <c r="AG290" s="1"/>
      <c r="AH290" s="1"/>
      <c r="AI290" s="1"/>
      <c r="AJ290" s="1"/>
      <c r="AK290" s="1"/>
      <c r="AL290" s="1" t="s">
        <v>520</v>
      </c>
    </row>
    <row r="291" spans="1:38" ht="14.25" hidden="1" customHeight="1" x14ac:dyDescent="0.25">
      <c r="A291" s="1" t="s">
        <v>833</v>
      </c>
      <c r="B291" s="1" t="s">
        <v>516</v>
      </c>
      <c r="C291" s="1" t="s">
        <v>517</v>
      </c>
      <c r="D291" s="1">
        <v>18</v>
      </c>
      <c r="E291" s="1">
        <v>5.0603999999999996</v>
      </c>
      <c r="F291" s="1">
        <f t="shared" si="7"/>
        <v>3.5570310647379655</v>
      </c>
      <c r="G291" s="1">
        <v>100.33</v>
      </c>
      <c r="H291" s="1">
        <v>0.12</v>
      </c>
      <c r="I291" s="1"/>
      <c r="J291" s="1"/>
      <c r="K291" s="1"/>
      <c r="L291" s="1"/>
      <c r="M291" s="1"/>
      <c r="N291" s="1"/>
      <c r="O291" s="1"/>
      <c r="P291" s="1"/>
      <c r="Q291" s="1"/>
      <c r="R291" s="1"/>
      <c r="S291" s="1"/>
      <c r="T291" s="1"/>
      <c r="U291" s="1"/>
      <c r="V291" s="1"/>
      <c r="W291" s="1"/>
      <c r="X291" s="1"/>
      <c r="Y291" s="1"/>
      <c r="Z291" s="1"/>
      <c r="AA291" s="1"/>
      <c r="AB291" s="1"/>
      <c r="AC291" s="1" t="s">
        <v>5</v>
      </c>
      <c r="AD291" s="1" t="s">
        <v>590</v>
      </c>
      <c r="AE291" s="1" t="s">
        <v>804</v>
      </c>
      <c r="AF291" s="1" t="s">
        <v>833</v>
      </c>
      <c r="AG291" s="1"/>
      <c r="AH291" s="1"/>
      <c r="AI291" s="1"/>
      <c r="AJ291" s="1"/>
      <c r="AK291" s="1"/>
      <c r="AL291" s="1" t="s">
        <v>520</v>
      </c>
    </row>
    <row r="292" spans="1:38" ht="14.25" hidden="1" customHeight="1" x14ac:dyDescent="0.25">
      <c r="A292" s="1" t="s">
        <v>834</v>
      </c>
      <c r="B292" s="1" t="s">
        <v>516</v>
      </c>
      <c r="C292" s="1" t="s">
        <v>522</v>
      </c>
      <c r="D292" s="1">
        <v>6.01</v>
      </c>
      <c r="E292" s="1">
        <v>4.29</v>
      </c>
      <c r="F292" s="1">
        <f t="shared" si="7"/>
        <v>1.4009324009324009</v>
      </c>
      <c r="G292" s="1">
        <v>116</v>
      </c>
      <c r="H292" s="1">
        <v>0.2</v>
      </c>
      <c r="I292" s="1"/>
      <c r="J292" s="1"/>
      <c r="K292" s="1"/>
      <c r="L292" s="1"/>
      <c r="M292" s="1"/>
      <c r="N292" s="1"/>
      <c r="O292" s="1"/>
      <c r="P292" s="1"/>
      <c r="Q292" s="1"/>
      <c r="R292" s="1"/>
      <c r="S292" s="1"/>
      <c r="T292" s="1"/>
      <c r="U292" s="1"/>
      <c r="V292" s="1"/>
      <c r="W292" s="1"/>
      <c r="X292" s="1"/>
      <c r="Y292" s="1"/>
      <c r="Z292" s="1"/>
      <c r="AA292" s="1"/>
      <c r="AB292" s="1"/>
      <c r="AC292" s="1" t="s">
        <v>5</v>
      </c>
      <c r="AD292" s="1" t="s">
        <v>569</v>
      </c>
      <c r="AE292" s="1" t="s">
        <v>559</v>
      </c>
      <c r="AF292" s="1" t="s">
        <v>834</v>
      </c>
      <c r="AG292" s="1"/>
      <c r="AH292" s="1"/>
      <c r="AI292" s="1"/>
      <c r="AJ292" s="1"/>
      <c r="AK292" s="1"/>
      <c r="AL292" s="1" t="s">
        <v>520</v>
      </c>
    </row>
    <row r="293" spans="1:38" ht="14.25" hidden="1" customHeight="1" x14ac:dyDescent="0.25">
      <c r="A293" s="1" t="s">
        <v>835</v>
      </c>
      <c r="B293" s="1" t="s">
        <v>516</v>
      </c>
      <c r="C293" s="1" t="s">
        <v>522</v>
      </c>
      <c r="D293" s="1">
        <v>2.27</v>
      </c>
      <c r="E293" s="1">
        <v>0.89999999999999902</v>
      </c>
      <c r="F293" s="1">
        <f t="shared" si="7"/>
        <v>2.5222222222222248</v>
      </c>
      <c r="G293" s="1">
        <v>29.09</v>
      </c>
      <c r="H293" s="1">
        <v>0.26</v>
      </c>
      <c r="I293" s="1"/>
      <c r="J293" s="1"/>
      <c r="K293" s="1"/>
      <c r="L293" s="1"/>
      <c r="M293" s="1"/>
      <c r="N293" s="1"/>
      <c r="O293" s="1"/>
      <c r="P293" s="1"/>
      <c r="Q293" s="1"/>
      <c r="R293" s="1"/>
      <c r="S293" s="1"/>
      <c r="T293" s="1"/>
      <c r="U293" s="1"/>
      <c r="V293" s="1"/>
      <c r="W293" s="1"/>
      <c r="X293" s="1"/>
      <c r="Y293" s="1"/>
      <c r="Z293" s="1"/>
      <c r="AA293" s="1"/>
      <c r="AB293" s="1"/>
      <c r="AC293" s="1" t="s">
        <v>5</v>
      </c>
      <c r="AD293" s="1" t="s">
        <v>590</v>
      </c>
      <c r="AE293" s="1" t="s">
        <v>591</v>
      </c>
      <c r="AF293" s="1" t="s">
        <v>835</v>
      </c>
      <c r="AG293" s="1"/>
      <c r="AH293" s="1"/>
      <c r="AI293" s="1"/>
      <c r="AJ293" s="1"/>
      <c r="AK293" s="1"/>
      <c r="AL293" s="1" t="s">
        <v>520</v>
      </c>
    </row>
    <row r="294" spans="1:38" ht="14.25" hidden="1" customHeight="1" x14ac:dyDescent="0.25">
      <c r="A294" s="1" t="s">
        <v>836</v>
      </c>
      <c r="B294" s="1" t="s">
        <v>516</v>
      </c>
      <c r="C294" s="1" t="s">
        <v>522</v>
      </c>
      <c r="D294" s="1">
        <v>3.27</v>
      </c>
      <c r="E294" s="1">
        <v>0.26195999999999903</v>
      </c>
      <c r="F294" s="1">
        <f t="shared" si="7"/>
        <v>12.48282180485575</v>
      </c>
      <c r="G294" s="1">
        <v>20.440000000000001</v>
      </c>
      <c r="H294" s="1">
        <v>0.26</v>
      </c>
      <c r="I294" s="1"/>
      <c r="J294" s="1"/>
      <c r="K294" s="1"/>
      <c r="L294" s="1"/>
      <c r="M294" s="1"/>
      <c r="N294" s="1"/>
      <c r="O294" s="1"/>
      <c r="P294" s="1"/>
      <c r="Q294" s="1"/>
      <c r="R294" s="1"/>
      <c r="S294" s="1"/>
      <c r="T294" s="1"/>
      <c r="U294" s="1"/>
      <c r="V294" s="1"/>
      <c r="W294" s="1"/>
      <c r="X294" s="1"/>
      <c r="Y294" s="1"/>
      <c r="Z294" s="1"/>
      <c r="AA294" s="1"/>
      <c r="AB294" s="1"/>
      <c r="AC294" s="1" t="s">
        <v>5</v>
      </c>
      <c r="AD294" s="1" t="s">
        <v>590</v>
      </c>
      <c r="AE294" s="1" t="s">
        <v>591</v>
      </c>
      <c r="AF294" s="1" t="s">
        <v>836</v>
      </c>
      <c r="AG294" s="1"/>
      <c r="AH294" s="1"/>
      <c r="AI294" s="1"/>
      <c r="AJ294" s="1"/>
      <c r="AK294" s="1"/>
      <c r="AL294" s="1" t="s">
        <v>520</v>
      </c>
    </row>
    <row r="295" spans="1:38" ht="14.25" hidden="1" customHeight="1" x14ac:dyDescent="0.25">
      <c r="A295" s="1" t="s">
        <v>837</v>
      </c>
      <c r="B295" s="1" t="s">
        <v>516</v>
      </c>
      <c r="C295" s="1" t="s">
        <v>522</v>
      </c>
      <c r="D295" s="1">
        <v>4.47</v>
      </c>
      <c r="E295" s="1">
        <v>0.25296000000000002</v>
      </c>
      <c r="F295" s="1">
        <f t="shared" si="7"/>
        <v>17.670777988614798</v>
      </c>
      <c r="G295" s="1">
        <v>15.23</v>
      </c>
      <c r="H295" s="1">
        <v>0.27</v>
      </c>
      <c r="I295" s="1"/>
      <c r="J295" s="1"/>
      <c r="K295" s="1"/>
      <c r="L295" s="1"/>
      <c r="M295" s="1"/>
      <c r="N295" s="1"/>
      <c r="O295" s="1"/>
      <c r="P295" s="1"/>
      <c r="Q295" s="1"/>
      <c r="R295" s="1"/>
      <c r="S295" s="1"/>
      <c r="T295" s="1"/>
      <c r="U295" s="1"/>
      <c r="V295" s="1"/>
      <c r="W295" s="1"/>
      <c r="X295" s="1"/>
      <c r="Y295" s="1"/>
      <c r="Z295" s="1"/>
      <c r="AA295" s="1"/>
      <c r="AB295" s="1"/>
      <c r="AC295" s="1" t="s">
        <v>5</v>
      </c>
      <c r="AD295" s="1" t="s">
        <v>590</v>
      </c>
      <c r="AE295" s="1" t="s">
        <v>591</v>
      </c>
      <c r="AF295" s="1" t="s">
        <v>837</v>
      </c>
      <c r="AG295" s="1"/>
      <c r="AH295" s="1"/>
      <c r="AI295" s="1"/>
      <c r="AJ295" s="1"/>
      <c r="AK295" s="1"/>
      <c r="AL295" s="1" t="s">
        <v>520</v>
      </c>
    </row>
    <row r="296" spans="1:38" ht="14.25" hidden="1" customHeight="1" x14ac:dyDescent="0.25">
      <c r="A296" s="1" t="s">
        <v>838</v>
      </c>
      <c r="B296" s="1" t="s">
        <v>516</v>
      </c>
      <c r="C296" s="1" t="s">
        <v>522</v>
      </c>
      <c r="D296" s="1">
        <v>5.67</v>
      </c>
      <c r="E296" s="1">
        <v>0.25308000000000003</v>
      </c>
      <c r="F296" s="1">
        <f t="shared" si="7"/>
        <v>22.403982930298717</v>
      </c>
      <c r="G296" s="1">
        <v>12.22</v>
      </c>
      <c r="H296" s="1">
        <v>0.27</v>
      </c>
      <c r="I296" s="1"/>
      <c r="J296" s="1"/>
      <c r="K296" s="1"/>
      <c r="L296" s="1"/>
      <c r="M296" s="1"/>
      <c r="N296" s="1"/>
      <c r="O296" s="1"/>
      <c r="P296" s="1"/>
      <c r="Q296" s="1"/>
      <c r="R296" s="1"/>
      <c r="S296" s="1"/>
      <c r="T296" s="1"/>
      <c r="U296" s="1"/>
      <c r="V296" s="1"/>
      <c r="W296" s="1"/>
      <c r="X296" s="1"/>
      <c r="Y296" s="1"/>
      <c r="Z296" s="1"/>
      <c r="AA296" s="1"/>
      <c r="AB296" s="1"/>
      <c r="AC296" s="1" t="s">
        <v>5</v>
      </c>
      <c r="AD296" s="1" t="s">
        <v>590</v>
      </c>
      <c r="AE296" s="1" t="s">
        <v>591</v>
      </c>
      <c r="AF296" s="1" t="s">
        <v>838</v>
      </c>
      <c r="AG296" s="1"/>
      <c r="AH296" s="1"/>
      <c r="AI296" s="1"/>
      <c r="AJ296" s="1"/>
      <c r="AK296" s="1"/>
      <c r="AL296" s="1" t="s">
        <v>520</v>
      </c>
    </row>
    <row r="297" spans="1:38" ht="14.25" hidden="1" customHeight="1" x14ac:dyDescent="0.25">
      <c r="A297" s="1" t="s">
        <v>839</v>
      </c>
      <c r="B297" s="1" t="s">
        <v>516</v>
      </c>
      <c r="C297" s="1" t="s">
        <v>522</v>
      </c>
      <c r="D297" s="1">
        <v>6.87</v>
      </c>
      <c r="E297" s="1">
        <v>0.24779999999999999</v>
      </c>
      <c r="F297" s="1">
        <f t="shared" si="7"/>
        <v>27.723970944309929</v>
      </c>
      <c r="G297" s="1">
        <v>10.26</v>
      </c>
      <c r="H297" s="1">
        <v>0.27</v>
      </c>
      <c r="I297" s="1"/>
      <c r="J297" s="1"/>
      <c r="K297" s="1"/>
      <c r="L297" s="1"/>
      <c r="M297" s="1"/>
      <c r="N297" s="1"/>
      <c r="O297" s="1"/>
      <c r="P297" s="1"/>
      <c r="Q297" s="1"/>
      <c r="R297" s="1"/>
      <c r="S297" s="1"/>
      <c r="T297" s="1"/>
      <c r="U297" s="1"/>
      <c r="V297" s="1"/>
      <c r="W297" s="1"/>
      <c r="X297" s="1"/>
      <c r="Y297" s="1"/>
      <c r="Z297" s="1"/>
      <c r="AA297" s="1"/>
      <c r="AB297" s="1"/>
      <c r="AC297" s="1" t="s">
        <v>5</v>
      </c>
      <c r="AD297" s="1" t="s">
        <v>590</v>
      </c>
      <c r="AE297" s="1" t="s">
        <v>591</v>
      </c>
      <c r="AF297" s="1" t="s">
        <v>839</v>
      </c>
      <c r="AG297" s="1"/>
      <c r="AH297" s="1"/>
      <c r="AI297" s="1"/>
      <c r="AJ297" s="1"/>
      <c r="AK297" s="1"/>
      <c r="AL297" s="1" t="s">
        <v>520</v>
      </c>
    </row>
    <row r="298" spans="1:38" ht="14.25" hidden="1" customHeight="1" x14ac:dyDescent="0.25">
      <c r="A298" s="1" t="s">
        <v>840</v>
      </c>
      <c r="B298" s="1" t="s">
        <v>516</v>
      </c>
      <c r="C298" s="1" t="s">
        <v>522</v>
      </c>
      <c r="D298" s="1">
        <v>8.07</v>
      </c>
      <c r="E298" s="1">
        <v>0.24840000000000001</v>
      </c>
      <c r="F298" s="1">
        <f t="shared" si="7"/>
        <v>32.487922705314013</v>
      </c>
      <c r="G298" s="1">
        <v>8.8800000000000008</v>
      </c>
      <c r="H298" s="1">
        <v>0.27</v>
      </c>
      <c r="I298" s="1"/>
      <c r="J298" s="1"/>
      <c r="K298" s="1"/>
      <c r="L298" s="1"/>
      <c r="M298" s="1"/>
      <c r="N298" s="1"/>
      <c r="O298" s="1"/>
      <c r="P298" s="1"/>
      <c r="Q298" s="1"/>
      <c r="R298" s="1"/>
      <c r="S298" s="1"/>
      <c r="T298" s="1"/>
      <c r="U298" s="1"/>
      <c r="V298" s="1"/>
      <c r="W298" s="1"/>
      <c r="X298" s="1"/>
      <c r="Y298" s="1"/>
      <c r="Z298" s="1"/>
      <c r="AA298" s="1"/>
      <c r="AB298" s="1"/>
      <c r="AC298" s="1" t="s">
        <v>5</v>
      </c>
      <c r="AD298" s="1" t="s">
        <v>590</v>
      </c>
      <c r="AE298" s="1" t="s">
        <v>591</v>
      </c>
      <c r="AF298" s="1" t="s">
        <v>840</v>
      </c>
      <c r="AG298" s="1"/>
      <c r="AH298" s="1"/>
      <c r="AI298" s="1"/>
      <c r="AJ298" s="1"/>
      <c r="AK298" s="1"/>
      <c r="AL298" s="1" t="s">
        <v>520</v>
      </c>
    </row>
    <row r="299" spans="1:38" ht="14.25" hidden="1" customHeight="1" x14ac:dyDescent="0.25">
      <c r="A299" s="1" t="s">
        <v>841</v>
      </c>
      <c r="B299" s="1" t="s">
        <v>516</v>
      </c>
      <c r="C299" s="1" t="s">
        <v>522</v>
      </c>
      <c r="D299" s="1">
        <v>1.83</v>
      </c>
      <c r="E299" s="1">
        <v>0.28139999999999998</v>
      </c>
      <c r="F299" s="1">
        <f t="shared" si="7"/>
        <v>6.5031982942430711</v>
      </c>
      <c r="G299" s="1">
        <v>35.69</v>
      </c>
      <c r="H299" s="1">
        <v>0.26</v>
      </c>
      <c r="I299" s="1"/>
      <c r="J299" s="1"/>
      <c r="K299" s="1"/>
      <c r="L299" s="1"/>
      <c r="M299" s="1"/>
      <c r="N299" s="1"/>
      <c r="O299" s="1"/>
      <c r="P299" s="1"/>
      <c r="Q299" s="1"/>
      <c r="R299" s="1"/>
      <c r="S299" s="1"/>
      <c r="T299" s="1"/>
      <c r="U299" s="1"/>
      <c r="V299" s="1"/>
      <c r="W299" s="1"/>
      <c r="X299" s="1"/>
      <c r="Y299" s="1"/>
      <c r="Z299" s="1"/>
      <c r="AA299" s="1"/>
      <c r="AB299" s="1"/>
      <c r="AC299" s="1" t="s">
        <v>5</v>
      </c>
      <c r="AD299" s="1" t="s">
        <v>590</v>
      </c>
      <c r="AE299" s="1" t="s">
        <v>591</v>
      </c>
      <c r="AF299" s="1" t="s">
        <v>841</v>
      </c>
      <c r="AG299" s="1"/>
      <c r="AH299" s="1"/>
      <c r="AI299" s="1"/>
      <c r="AJ299" s="1"/>
      <c r="AK299" s="1"/>
      <c r="AL299" s="1" t="s">
        <v>520</v>
      </c>
    </row>
    <row r="300" spans="1:38" ht="14.25" hidden="1" customHeight="1" x14ac:dyDescent="0.25">
      <c r="A300" s="1" t="s">
        <v>842</v>
      </c>
      <c r="B300" s="1" t="s">
        <v>516</v>
      </c>
      <c r="C300" s="1" t="s">
        <v>522</v>
      </c>
      <c r="D300" s="1">
        <v>2.5499999999999998</v>
      </c>
      <c r="E300" s="1">
        <v>0.27</v>
      </c>
      <c r="F300" s="1">
        <f t="shared" si="7"/>
        <v>9.4444444444444429</v>
      </c>
      <c r="G300" s="1">
        <v>25.92</v>
      </c>
      <c r="H300" s="1">
        <v>0.26</v>
      </c>
      <c r="I300" s="1"/>
      <c r="J300" s="1"/>
      <c r="K300" s="1"/>
      <c r="L300" s="1"/>
      <c r="M300" s="1"/>
      <c r="N300" s="1"/>
      <c r="O300" s="1"/>
      <c r="P300" s="1"/>
      <c r="Q300" s="1"/>
      <c r="R300" s="1"/>
      <c r="S300" s="1"/>
      <c r="T300" s="1"/>
      <c r="U300" s="1"/>
      <c r="V300" s="1"/>
      <c r="W300" s="1"/>
      <c r="X300" s="1"/>
      <c r="Y300" s="1"/>
      <c r="Z300" s="1"/>
      <c r="AA300" s="1"/>
      <c r="AB300" s="1"/>
      <c r="AC300" s="1" t="s">
        <v>5</v>
      </c>
      <c r="AD300" s="1" t="s">
        <v>590</v>
      </c>
      <c r="AE300" s="1" t="s">
        <v>591</v>
      </c>
      <c r="AF300" s="1" t="s">
        <v>842</v>
      </c>
      <c r="AG300" s="1"/>
      <c r="AH300" s="1"/>
      <c r="AI300" s="1"/>
      <c r="AJ300" s="1"/>
      <c r="AK300" s="1"/>
      <c r="AL300" s="1" t="s">
        <v>520</v>
      </c>
    </row>
    <row r="301" spans="1:38" ht="14.25" hidden="1" customHeight="1" x14ac:dyDescent="0.25">
      <c r="A301" s="1" t="s">
        <v>843</v>
      </c>
      <c r="B301" s="1" t="s">
        <v>516</v>
      </c>
      <c r="C301" s="1" t="s">
        <v>522</v>
      </c>
      <c r="D301" s="1">
        <v>2.27</v>
      </c>
      <c r="E301" s="1">
        <v>1.1796</v>
      </c>
      <c r="F301" s="1">
        <f t="shared" si="7"/>
        <v>1.9243811461512377</v>
      </c>
      <c r="G301" s="1">
        <v>29.09</v>
      </c>
      <c r="H301" s="1">
        <v>0.26</v>
      </c>
      <c r="I301" s="1"/>
      <c r="J301" s="1"/>
      <c r="K301" s="1"/>
      <c r="L301" s="1"/>
      <c r="M301" s="1"/>
      <c r="N301" s="1"/>
      <c r="O301" s="1"/>
      <c r="P301" s="1"/>
      <c r="Q301" s="1"/>
      <c r="R301" s="1"/>
      <c r="S301" s="1"/>
      <c r="T301" s="1"/>
      <c r="U301" s="1"/>
      <c r="V301" s="1"/>
      <c r="W301" s="1"/>
      <c r="X301" s="1"/>
      <c r="Y301" s="1"/>
      <c r="Z301" s="1"/>
      <c r="AA301" s="1"/>
      <c r="AB301" s="1"/>
      <c r="AC301" s="1" t="s">
        <v>5</v>
      </c>
      <c r="AD301" s="1" t="s">
        <v>590</v>
      </c>
      <c r="AE301" s="1" t="s">
        <v>591</v>
      </c>
      <c r="AF301" s="1" t="s">
        <v>843</v>
      </c>
      <c r="AG301" s="1"/>
      <c r="AH301" s="1"/>
      <c r="AI301" s="1"/>
      <c r="AJ301" s="1"/>
      <c r="AK301" s="1"/>
      <c r="AL301" s="1" t="s">
        <v>520</v>
      </c>
    </row>
    <row r="302" spans="1:38" ht="14.25" hidden="1" customHeight="1" x14ac:dyDescent="0.25">
      <c r="A302" s="1" t="s">
        <v>844</v>
      </c>
      <c r="B302" s="1" t="s">
        <v>516</v>
      </c>
      <c r="C302" s="1" t="s">
        <v>522</v>
      </c>
      <c r="D302" s="1">
        <v>3.27</v>
      </c>
      <c r="E302" s="1">
        <v>0.27311999999999997</v>
      </c>
      <c r="F302" s="1">
        <f t="shared" si="7"/>
        <v>11.972759226713533</v>
      </c>
      <c r="G302" s="1">
        <v>20.440000000000001</v>
      </c>
      <c r="H302" s="1">
        <v>0.26</v>
      </c>
      <c r="I302" s="1"/>
      <c r="J302" s="1"/>
      <c r="K302" s="1"/>
      <c r="L302" s="1"/>
      <c r="M302" s="1"/>
      <c r="N302" s="1"/>
      <c r="O302" s="1"/>
      <c r="P302" s="1"/>
      <c r="Q302" s="1"/>
      <c r="R302" s="1"/>
      <c r="S302" s="1"/>
      <c r="T302" s="1"/>
      <c r="U302" s="1"/>
      <c r="V302" s="1"/>
      <c r="W302" s="1"/>
      <c r="X302" s="1"/>
      <c r="Y302" s="1"/>
      <c r="Z302" s="1"/>
      <c r="AA302" s="1"/>
      <c r="AB302" s="1"/>
      <c r="AC302" s="1" t="s">
        <v>5</v>
      </c>
      <c r="AD302" s="1" t="s">
        <v>590</v>
      </c>
      <c r="AE302" s="1" t="s">
        <v>591</v>
      </c>
      <c r="AF302" s="1" t="s">
        <v>844</v>
      </c>
      <c r="AG302" s="1"/>
      <c r="AH302" s="1"/>
      <c r="AI302" s="1"/>
      <c r="AJ302" s="1"/>
      <c r="AK302" s="1"/>
      <c r="AL302" s="1" t="s">
        <v>520</v>
      </c>
    </row>
    <row r="303" spans="1:38" ht="14.25" hidden="1" customHeight="1" x14ac:dyDescent="0.25">
      <c r="A303" s="1" t="s">
        <v>845</v>
      </c>
      <c r="B303" s="1" t="s">
        <v>516</v>
      </c>
      <c r="C303" s="1" t="s">
        <v>522</v>
      </c>
      <c r="D303" s="1">
        <v>4.47</v>
      </c>
      <c r="E303" s="1">
        <v>0.26279999999999998</v>
      </c>
      <c r="F303" s="1">
        <f t="shared" si="7"/>
        <v>17.009132420091326</v>
      </c>
      <c r="G303" s="1">
        <v>15.23</v>
      </c>
      <c r="H303" s="1">
        <v>0.27</v>
      </c>
      <c r="I303" s="1"/>
      <c r="J303" s="1"/>
      <c r="K303" s="1"/>
      <c r="L303" s="1"/>
      <c r="M303" s="1"/>
      <c r="N303" s="1"/>
      <c r="O303" s="1"/>
      <c r="P303" s="1"/>
      <c r="Q303" s="1"/>
      <c r="R303" s="1"/>
      <c r="S303" s="1"/>
      <c r="T303" s="1"/>
      <c r="U303" s="1"/>
      <c r="V303" s="1"/>
      <c r="W303" s="1"/>
      <c r="X303" s="1"/>
      <c r="Y303" s="1"/>
      <c r="Z303" s="1"/>
      <c r="AA303" s="1"/>
      <c r="AB303" s="1"/>
      <c r="AC303" s="1" t="s">
        <v>5</v>
      </c>
      <c r="AD303" s="1" t="s">
        <v>590</v>
      </c>
      <c r="AE303" s="1" t="s">
        <v>591</v>
      </c>
      <c r="AF303" s="1" t="s">
        <v>845</v>
      </c>
      <c r="AG303" s="1"/>
      <c r="AH303" s="1"/>
      <c r="AI303" s="1"/>
      <c r="AJ303" s="1"/>
      <c r="AK303" s="1"/>
      <c r="AL303" s="1" t="s">
        <v>520</v>
      </c>
    </row>
    <row r="304" spans="1:38" ht="14.25" hidden="1" customHeight="1" x14ac:dyDescent="0.25">
      <c r="A304" s="1" t="s">
        <v>846</v>
      </c>
      <c r="B304" s="1" t="s">
        <v>516</v>
      </c>
      <c r="C304" s="1" t="s">
        <v>522</v>
      </c>
      <c r="D304" s="1">
        <v>5.67</v>
      </c>
      <c r="E304" s="1">
        <v>0.25919999999999999</v>
      </c>
      <c r="F304" s="1">
        <f t="shared" si="7"/>
        <v>21.875</v>
      </c>
      <c r="G304" s="1">
        <v>12.22</v>
      </c>
      <c r="H304" s="1">
        <v>0.27</v>
      </c>
      <c r="I304" s="1"/>
      <c r="J304" s="1"/>
      <c r="K304" s="1"/>
      <c r="L304" s="1"/>
      <c r="M304" s="1"/>
      <c r="N304" s="1"/>
      <c r="O304" s="1"/>
      <c r="P304" s="1"/>
      <c r="Q304" s="1"/>
      <c r="R304" s="1"/>
      <c r="S304" s="1"/>
      <c r="T304" s="1"/>
      <c r="U304" s="1"/>
      <c r="V304" s="1"/>
      <c r="W304" s="1"/>
      <c r="X304" s="1"/>
      <c r="Y304" s="1"/>
      <c r="Z304" s="1"/>
      <c r="AA304" s="1"/>
      <c r="AB304" s="1"/>
      <c r="AC304" s="1" t="s">
        <v>5</v>
      </c>
      <c r="AD304" s="1" t="s">
        <v>590</v>
      </c>
      <c r="AE304" s="1" t="s">
        <v>591</v>
      </c>
      <c r="AF304" s="1" t="s">
        <v>846</v>
      </c>
      <c r="AG304" s="1"/>
      <c r="AH304" s="1"/>
      <c r="AI304" s="1"/>
      <c r="AJ304" s="1"/>
      <c r="AK304" s="1"/>
      <c r="AL304" s="1" t="s">
        <v>520</v>
      </c>
    </row>
    <row r="305" spans="1:38" ht="14.25" hidden="1" customHeight="1" x14ac:dyDescent="0.25">
      <c r="A305" s="1" t="s">
        <v>847</v>
      </c>
      <c r="B305" s="1" t="s">
        <v>516</v>
      </c>
      <c r="C305" s="1" t="s">
        <v>522</v>
      </c>
      <c r="D305" s="1">
        <v>6.87</v>
      </c>
      <c r="E305" s="1">
        <v>0.25512000000000001</v>
      </c>
      <c r="F305" s="1">
        <f t="shared" si="7"/>
        <v>26.928504233301975</v>
      </c>
      <c r="G305" s="1">
        <v>10.26</v>
      </c>
      <c r="H305" s="1">
        <v>0.27</v>
      </c>
      <c r="I305" s="1"/>
      <c r="J305" s="1"/>
      <c r="K305" s="1"/>
      <c r="L305" s="1"/>
      <c r="M305" s="1"/>
      <c r="N305" s="1"/>
      <c r="O305" s="1"/>
      <c r="P305" s="1"/>
      <c r="Q305" s="1"/>
      <c r="R305" s="1"/>
      <c r="S305" s="1"/>
      <c r="T305" s="1"/>
      <c r="U305" s="1"/>
      <c r="V305" s="1"/>
      <c r="W305" s="1"/>
      <c r="X305" s="1"/>
      <c r="Y305" s="1"/>
      <c r="Z305" s="1"/>
      <c r="AA305" s="1"/>
      <c r="AB305" s="1"/>
      <c r="AC305" s="1" t="s">
        <v>5</v>
      </c>
      <c r="AD305" s="1" t="s">
        <v>590</v>
      </c>
      <c r="AE305" s="1" t="s">
        <v>591</v>
      </c>
      <c r="AF305" s="1" t="s">
        <v>847</v>
      </c>
      <c r="AG305" s="1"/>
      <c r="AH305" s="1"/>
      <c r="AI305" s="1"/>
      <c r="AJ305" s="1"/>
      <c r="AK305" s="1"/>
      <c r="AL305" s="1" t="s">
        <v>520</v>
      </c>
    </row>
    <row r="306" spans="1:38" ht="14.25" hidden="1" customHeight="1" x14ac:dyDescent="0.25">
      <c r="A306" s="1" t="s">
        <v>848</v>
      </c>
      <c r="B306" s="1" t="s">
        <v>516</v>
      </c>
      <c r="C306" s="1" t="s">
        <v>522</v>
      </c>
      <c r="D306" s="1">
        <v>8.07</v>
      </c>
      <c r="E306" s="1">
        <v>0.25691999999999998</v>
      </c>
      <c r="F306" s="1">
        <f t="shared" si="7"/>
        <v>31.410555815039704</v>
      </c>
      <c r="G306" s="1">
        <v>8.8800000000000008</v>
      </c>
      <c r="H306" s="1">
        <v>0.27</v>
      </c>
      <c r="I306" s="1"/>
      <c r="J306" s="1"/>
      <c r="K306" s="1"/>
      <c r="L306" s="1"/>
      <c r="M306" s="1"/>
      <c r="N306" s="1"/>
      <c r="O306" s="1"/>
      <c r="P306" s="1"/>
      <c r="Q306" s="1"/>
      <c r="R306" s="1"/>
      <c r="S306" s="1"/>
      <c r="T306" s="1"/>
      <c r="U306" s="1"/>
      <c r="V306" s="1"/>
      <c r="W306" s="1"/>
      <c r="X306" s="1"/>
      <c r="Y306" s="1"/>
      <c r="Z306" s="1"/>
      <c r="AA306" s="1"/>
      <c r="AB306" s="1"/>
      <c r="AC306" s="1" t="s">
        <v>5</v>
      </c>
      <c r="AD306" s="1" t="s">
        <v>590</v>
      </c>
      <c r="AE306" s="1" t="s">
        <v>591</v>
      </c>
      <c r="AF306" s="1" t="s">
        <v>848</v>
      </c>
      <c r="AG306" s="1"/>
      <c r="AH306" s="1"/>
      <c r="AI306" s="1"/>
      <c r="AJ306" s="1"/>
      <c r="AK306" s="1"/>
      <c r="AL306" s="1" t="s">
        <v>520</v>
      </c>
    </row>
    <row r="307" spans="1:38" ht="14.25" hidden="1" customHeight="1" x14ac:dyDescent="0.25">
      <c r="A307" s="1" t="s">
        <v>849</v>
      </c>
      <c r="B307" s="1" t="s">
        <v>516</v>
      </c>
      <c r="C307" s="1" t="s">
        <v>522</v>
      </c>
      <c r="D307" s="1">
        <v>1.83</v>
      </c>
      <c r="E307" s="1">
        <v>0.30959999999999999</v>
      </c>
      <c r="F307" s="1">
        <f t="shared" si="7"/>
        <v>5.9108527131782953</v>
      </c>
      <c r="G307" s="1">
        <v>35.69</v>
      </c>
      <c r="H307" s="1">
        <v>0.26</v>
      </c>
      <c r="I307" s="1"/>
      <c r="J307" s="1"/>
      <c r="K307" s="1"/>
      <c r="L307" s="1"/>
      <c r="M307" s="1"/>
      <c r="N307" s="1"/>
      <c r="O307" s="1"/>
      <c r="P307" s="1"/>
      <c r="Q307" s="1"/>
      <c r="R307" s="1"/>
      <c r="S307" s="1"/>
      <c r="T307" s="1"/>
      <c r="U307" s="1"/>
      <c r="V307" s="1"/>
      <c r="W307" s="1"/>
      <c r="X307" s="1"/>
      <c r="Y307" s="1"/>
      <c r="Z307" s="1"/>
      <c r="AA307" s="1"/>
      <c r="AB307" s="1"/>
      <c r="AC307" s="1" t="s">
        <v>5</v>
      </c>
      <c r="AD307" s="1" t="s">
        <v>590</v>
      </c>
      <c r="AE307" s="1" t="s">
        <v>591</v>
      </c>
      <c r="AF307" s="1" t="s">
        <v>849</v>
      </c>
      <c r="AG307" s="1"/>
      <c r="AH307" s="1"/>
      <c r="AI307" s="1"/>
      <c r="AJ307" s="1"/>
      <c r="AK307" s="1"/>
      <c r="AL307" s="1" t="s">
        <v>520</v>
      </c>
    </row>
    <row r="308" spans="1:38" ht="14.25" hidden="1" customHeight="1" x14ac:dyDescent="0.25">
      <c r="A308" s="1" t="s">
        <v>850</v>
      </c>
      <c r="B308" s="1" t="s">
        <v>516</v>
      </c>
      <c r="C308" s="1" t="s">
        <v>522</v>
      </c>
      <c r="D308" s="1">
        <v>2.5499999999999998</v>
      </c>
      <c r="E308" s="1">
        <v>0.28476000000000001</v>
      </c>
      <c r="F308" s="1">
        <f t="shared" si="7"/>
        <v>8.9549093973872722</v>
      </c>
      <c r="G308" s="1">
        <v>25.92</v>
      </c>
      <c r="H308" s="1">
        <v>0.26</v>
      </c>
      <c r="I308" s="1"/>
      <c r="J308" s="1"/>
      <c r="K308" s="1"/>
      <c r="L308" s="1"/>
      <c r="M308" s="1"/>
      <c r="N308" s="1"/>
      <c r="O308" s="1"/>
      <c r="P308" s="1"/>
      <c r="Q308" s="1"/>
      <c r="R308" s="1"/>
      <c r="S308" s="1"/>
      <c r="T308" s="1"/>
      <c r="U308" s="1"/>
      <c r="V308" s="1"/>
      <c r="W308" s="1"/>
      <c r="X308" s="1"/>
      <c r="Y308" s="1"/>
      <c r="Z308" s="1"/>
      <c r="AA308" s="1"/>
      <c r="AB308" s="1"/>
      <c r="AC308" s="1" t="s">
        <v>5</v>
      </c>
      <c r="AD308" s="1" t="s">
        <v>590</v>
      </c>
      <c r="AE308" s="1" t="s">
        <v>591</v>
      </c>
      <c r="AF308" s="1" t="s">
        <v>850</v>
      </c>
      <c r="AG308" s="1"/>
      <c r="AH308" s="1"/>
      <c r="AI308" s="1"/>
      <c r="AJ308" s="1"/>
      <c r="AK308" s="1"/>
      <c r="AL308" s="1" t="s">
        <v>520</v>
      </c>
    </row>
    <row r="309" spans="1:38" ht="14.25" hidden="1" customHeight="1" x14ac:dyDescent="0.25">
      <c r="A309" s="1" t="s">
        <v>851</v>
      </c>
      <c r="B309" s="1" t="s">
        <v>516</v>
      </c>
      <c r="C309" s="1" t="s">
        <v>522</v>
      </c>
      <c r="D309" s="1">
        <v>2.27</v>
      </c>
      <c r="E309" s="1">
        <v>0.78</v>
      </c>
      <c r="F309" s="1">
        <f t="shared" si="7"/>
        <v>2.9102564102564101</v>
      </c>
      <c r="G309" s="1">
        <v>29.09</v>
      </c>
      <c r="H309" s="1">
        <v>0.26</v>
      </c>
      <c r="I309" s="1"/>
      <c r="J309" s="1"/>
      <c r="K309" s="1"/>
      <c r="L309" s="1"/>
      <c r="M309" s="1"/>
      <c r="N309" s="1"/>
      <c r="O309" s="1"/>
      <c r="P309" s="1"/>
      <c r="Q309" s="1"/>
      <c r="R309" s="1"/>
      <c r="S309" s="1"/>
      <c r="T309" s="1"/>
      <c r="U309" s="1"/>
      <c r="V309" s="1"/>
      <c r="W309" s="1"/>
      <c r="X309" s="1"/>
      <c r="Y309" s="1"/>
      <c r="Z309" s="1"/>
      <c r="AA309" s="1"/>
      <c r="AB309" s="1"/>
      <c r="AC309" s="1" t="s">
        <v>5</v>
      </c>
      <c r="AD309" s="1" t="s">
        <v>590</v>
      </c>
      <c r="AE309" s="1" t="s">
        <v>591</v>
      </c>
      <c r="AF309" s="1" t="s">
        <v>851</v>
      </c>
      <c r="AG309" s="1"/>
      <c r="AH309" s="1"/>
      <c r="AI309" s="1"/>
      <c r="AJ309" s="1"/>
      <c r="AK309" s="1"/>
      <c r="AL309" s="1" t="s">
        <v>520</v>
      </c>
    </row>
    <row r="310" spans="1:38" ht="14.25" hidden="1" customHeight="1" x14ac:dyDescent="0.25">
      <c r="A310" s="1" t="s">
        <v>852</v>
      </c>
      <c r="B310" s="1" t="s">
        <v>516</v>
      </c>
      <c r="C310" s="1" t="s">
        <v>522</v>
      </c>
      <c r="D310" s="1">
        <v>3.27</v>
      </c>
      <c r="E310" s="1">
        <v>0.25451999999999902</v>
      </c>
      <c r="F310" s="1">
        <f t="shared" si="7"/>
        <v>12.847713342762898</v>
      </c>
      <c r="G310" s="1">
        <v>20.440000000000001</v>
      </c>
      <c r="H310" s="1">
        <v>0.26</v>
      </c>
      <c r="I310" s="1"/>
      <c r="J310" s="1"/>
      <c r="K310" s="1"/>
      <c r="L310" s="1"/>
      <c r="M310" s="1"/>
      <c r="N310" s="1"/>
      <c r="O310" s="1"/>
      <c r="P310" s="1"/>
      <c r="Q310" s="1"/>
      <c r="R310" s="1"/>
      <c r="S310" s="1"/>
      <c r="T310" s="1"/>
      <c r="U310" s="1"/>
      <c r="V310" s="1"/>
      <c r="W310" s="1"/>
      <c r="X310" s="1"/>
      <c r="Y310" s="1"/>
      <c r="Z310" s="1"/>
      <c r="AA310" s="1"/>
      <c r="AB310" s="1"/>
      <c r="AC310" s="1" t="s">
        <v>5</v>
      </c>
      <c r="AD310" s="1" t="s">
        <v>590</v>
      </c>
      <c r="AE310" s="1" t="s">
        <v>591</v>
      </c>
      <c r="AF310" s="1" t="s">
        <v>852</v>
      </c>
      <c r="AG310" s="1"/>
      <c r="AH310" s="1"/>
      <c r="AI310" s="1"/>
      <c r="AJ310" s="1"/>
      <c r="AK310" s="1"/>
      <c r="AL310" s="1" t="s">
        <v>520</v>
      </c>
    </row>
    <row r="311" spans="1:38" ht="14.25" hidden="1" customHeight="1" x14ac:dyDescent="0.25">
      <c r="A311" s="1" t="s">
        <v>853</v>
      </c>
      <c r="B311" s="1" t="s">
        <v>516</v>
      </c>
      <c r="C311" s="1" t="s">
        <v>522</v>
      </c>
      <c r="D311" s="1">
        <v>4.47</v>
      </c>
      <c r="E311" s="1">
        <v>0.24804000000000001</v>
      </c>
      <c r="F311" s="1">
        <f t="shared" si="7"/>
        <v>18.021286889211417</v>
      </c>
      <c r="G311" s="1">
        <v>15.23</v>
      </c>
      <c r="H311" s="1">
        <v>0.27</v>
      </c>
      <c r="I311" s="1"/>
      <c r="J311" s="1"/>
      <c r="K311" s="1"/>
      <c r="L311" s="1"/>
      <c r="M311" s="1"/>
      <c r="N311" s="1"/>
      <c r="O311" s="1"/>
      <c r="P311" s="1"/>
      <c r="Q311" s="1"/>
      <c r="R311" s="1"/>
      <c r="S311" s="1"/>
      <c r="T311" s="1"/>
      <c r="U311" s="1"/>
      <c r="V311" s="1"/>
      <c r="W311" s="1"/>
      <c r="X311" s="1"/>
      <c r="Y311" s="1"/>
      <c r="Z311" s="1"/>
      <c r="AA311" s="1"/>
      <c r="AB311" s="1"/>
      <c r="AC311" s="1" t="s">
        <v>5</v>
      </c>
      <c r="AD311" s="1" t="s">
        <v>590</v>
      </c>
      <c r="AE311" s="1" t="s">
        <v>591</v>
      </c>
      <c r="AF311" s="1" t="s">
        <v>853</v>
      </c>
      <c r="AG311" s="1"/>
      <c r="AH311" s="1"/>
      <c r="AI311" s="1"/>
      <c r="AJ311" s="1"/>
      <c r="AK311" s="1"/>
      <c r="AL311" s="1" t="s">
        <v>520</v>
      </c>
    </row>
    <row r="312" spans="1:38" ht="14.25" hidden="1" customHeight="1" x14ac:dyDescent="0.25">
      <c r="A312" s="1" t="s">
        <v>854</v>
      </c>
      <c r="B312" s="1" t="s">
        <v>516</v>
      </c>
      <c r="C312" s="1" t="s">
        <v>522</v>
      </c>
      <c r="D312" s="1">
        <v>5.67</v>
      </c>
      <c r="E312" s="1">
        <v>0.24696000000000001</v>
      </c>
      <c r="F312" s="1">
        <f t="shared" si="7"/>
        <v>22.959183673469386</v>
      </c>
      <c r="G312" s="1">
        <v>12.22</v>
      </c>
      <c r="H312" s="1">
        <v>0.27</v>
      </c>
      <c r="I312" s="1"/>
      <c r="J312" s="1"/>
      <c r="K312" s="1"/>
      <c r="L312" s="1"/>
      <c r="M312" s="1"/>
      <c r="N312" s="1"/>
      <c r="O312" s="1"/>
      <c r="P312" s="1"/>
      <c r="Q312" s="1"/>
      <c r="R312" s="1"/>
      <c r="S312" s="1"/>
      <c r="T312" s="1"/>
      <c r="U312" s="1"/>
      <c r="V312" s="1"/>
      <c r="W312" s="1"/>
      <c r="X312" s="1"/>
      <c r="Y312" s="1"/>
      <c r="Z312" s="1"/>
      <c r="AA312" s="1"/>
      <c r="AB312" s="1"/>
      <c r="AC312" s="1" t="s">
        <v>5</v>
      </c>
      <c r="AD312" s="1" t="s">
        <v>590</v>
      </c>
      <c r="AE312" s="1" t="s">
        <v>591</v>
      </c>
      <c r="AF312" s="1" t="s">
        <v>854</v>
      </c>
      <c r="AG312" s="1"/>
      <c r="AH312" s="1"/>
      <c r="AI312" s="1"/>
      <c r="AJ312" s="1"/>
      <c r="AK312" s="1"/>
      <c r="AL312" s="1" t="s">
        <v>520</v>
      </c>
    </row>
    <row r="313" spans="1:38" ht="14.25" hidden="1" customHeight="1" x14ac:dyDescent="0.25">
      <c r="A313" s="1" t="s">
        <v>855</v>
      </c>
      <c r="B313" s="1" t="s">
        <v>516</v>
      </c>
      <c r="C313" s="1" t="s">
        <v>522</v>
      </c>
      <c r="D313" s="1">
        <v>6.87</v>
      </c>
      <c r="E313" s="1">
        <v>0.24779999999999999</v>
      </c>
      <c r="F313" s="1">
        <f t="shared" si="7"/>
        <v>27.723970944309929</v>
      </c>
      <c r="G313" s="1">
        <v>10.26</v>
      </c>
      <c r="H313" s="1">
        <v>0.27</v>
      </c>
      <c r="I313" s="1"/>
      <c r="J313" s="1"/>
      <c r="K313" s="1"/>
      <c r="L313" s="1"/>
      <c r="M313" s="1"/>
      <c r="N313" s="1"/>
      <c r="O313" s="1"/>
      <c r="P313" s="1"/>
      <c r="Q313" s="1"/>
      <c r="R313" s="1"/>
      <c r="S313" s="1"/>
      <c r="T313" s="1"/>
      <c r="U313" s="1"/>
      <c r="V313" s="1"/>
      <c r="W313" s="1"/>
      <c r="X313" s="1"/>
      <c r="Y313" s="1"/>
      <c r="Z313" s="1"/>
      <c r="AA313" s="1"/>
      <c r="AB313" s="1"/>
      <c r="AC313" s="1" t="s">
        <v>5</v>
      </c>
      <c r="AD313" s="1" t="s">
        <v>590</v>
      </c>
      <c r="AE313" s="1" t="s">
        <v>591</v>
      </c>
      <c r="AF313" s="1" t="s">
        <v>855</v>
      </c>
      <c r="AG313" s="1"/>
      <c r="AH313" s="1"/>
      <c r="AI313" s="1"/>
      <c r="AJ313" s="1"/>
      <c r="AK313" s="1"/>
      <c r="AL313" s="1" t="s">
        <v>520</v>
      </c>
    </row>
    <row r="314" spans="1:38" ht="14.25" hidden="1" customHeight="1" x14ac:dyDescent="0.25">
      <c r="A314" s="1" t="s">
        <v>856</v>
      </c>
      <c r="B314" s="1" t="s">
        <v>516</v>
      </c>
      <c r="C314" s="1" t="s">
        <v>522</v>
      </c>
      <c r="D314" s="1">
        <v>8.07</v>
      </c>
      <c r="E314" s="1">
        <v>0.24840000000000001</v>
      </c>
      <c r="F314" s="1">
        <f t="shared" si="7"/>
        <v>32.487922705314013</v>
      </c>
      <c r="G314" s="1">
        <v>8.8800000000000008</v>
      </c>
      <c r="H314" s="1">
        <v>0.27</v>
      </c>
      <c r="I314" s="1"/>
      <c r="J314" s="1"/>
      <c r="K314" s="1"/>
      <c r="L314" s="1"/>
      <c r="M314" s="1"/>
      <c r="N314" s="1"/>
      <c r="O314" s="1"/>
      <c r="P314" s="1"/>
      <c r="Q314" s="1"/>
      <c r="R314" s="1"/>
      <c r="S314" s="1"/>
      <c r="T314" s="1"/>
      <c r="U314" s="1"/>
      <c r="V314" s="1"/>
      <c r="W314" s="1"/>
      <c r="X314" s="1"/>
      <c r="Y314" s="1"/>
      <c r="Z314" s="1"/>
      <c r="AA314" s="1"/>
      <c r="AB314" s="1"/>
      <c r="AC314" s="1" t="s">
        <v>5</v>
      </c>
      <c r="AD314" s="1" t="s">
        <v>590</v>
      </c>
      <c r="AE314" s="1" t="s">
        <v>591</v>
      </c>
      <c r="AF314" s="1" t="s">
        <v>856</v>
      </c>
      <c r="AG314" s="1"/>
      <c r="AH314" s="1"/>
      <c r="AI314" s="1"/>
      <c r="AJ314" s="1"/>
      <c r="AK314" s="1"/>
      <c r="AL314" s="1" t="s">
        <v>520</v>
      </c>
    </row>
    <row r="315" spans="1:38" ht="14.25" hidden="1" customHeight="1" x14ac:dyDescent="0.25">
      <c r="A315" s="1" t="s">
        <v>857</v>
      </c>
      <c r="B315" s="1" t="s">
        <v>516</v>
      </c>
      <c r="C315" s="1" t="s">
        <v>522</v>
      </c>
      <c r="D315" s="1">
        <v>1.83</v>
      </c>
      <c r="E315" s="1">
        <v>0.26519999999999999</v>
      </c>
      <c r="F315" s="1">
        <f t="shared" si="7"/>
        <v>6.9004524886877832</v>
      </c>
      <c r="G315" s="1">
        <v>35.69</v>
      </c>
      <c r="H315" s="1">
        <v>0.26</v>
      </c>
      <c r="I315" s="1"/>
      <c r="J315" s="1"/>
      <c r="K315" s="1"/>
      <c r="L315" s="1"/>
      <c r="M315" s="1"/>
      <c r="N315" s="1"/>
      <c r="O315" s="1"/>
      <c r="P315" s="1"/>
      <c r="Q315" s="1"/>
      <c r="R315" s="1"/>
      <c r="S315" s="1"/>
      <c r="T315" s="1"/>
      <c r="U315" s="1"/>
      <c r="V315" s="1"/>
      <c r="W315" s="1"/>
      <c r="X315" s="1"/>
      <c r="Y315" s="1"/>
      <c r="Z315" s="1"/>
      <c r="AA315" s="1"/>
      <c r="AB315" s="1"/>
      <c r="AC315" s="1" t="s">
        <v>5</v>
      </c>
      <c r="AD315" s="1" t="s">
        <v>590</v>
      </c>
      <c r="AE315" s="1" t="s">
        <v>591</v>
      </c>
      <c r="AF315" s="1" t="s">
        <v>857</v>
      </c>
      <c r="AG315" s="1"/>
      <c r="AH315" s="1"/>
      <c r="AI315" s="1"/>
      <c r="AJ315" s="1"/>
      <c r="AK315" s="1"/>
      <c r="AL315" s="1" t="s">
        <v>520</v>
      </c>
    </row>
    <row r="316" spans="1:38" ht="14.25" hidden="1" customHeight="1" x14ac:dyDescent="0.25">
      <c r="A316" s="1" t="s">
        <v>858</v>
      </c>
      <c r="B316" s="1" t="s">
        <v>516</v>
      </c>
      <c r="C316" s="1" t="s">
        <v>522</v>
      </c>
      <c r="D316" s="1">
        <v>2.5499999999999998</v>
      </c>
      <c r="E316" s="1">
        <v>0.25751999999999903</v>
      </c>
      <c r="F316" s="1">
        <f t="shared" si="7"/>
        <v>9.9021435228332155</v>
      </c>
      <c r="G316" s="1">
        <v>25.92</v>
      </c>
      <c r="H316" s="1">
        <v>0.26</v>
      </c>
      <c r="I316" s="1"/>
      <c r="J316" s="1"/>
      <c r="K316" s="1"/>
      <c r="L316" s="1"/>
      <c r="M316" s="1"/>
      <c r="N316" s="1"/>
      <c r="O316" s="1"/>
      <c r="P316" s="1"/>
      <c r="Q316" s="1"/>
      <c r="R316" s="1"/>
      <c r="S316" s="1"/>
      <c r="T316" s="1"/>
      <c r="U316" s="1"/>
      <c r="V316" s="1"/>
      <c r="W316" s="1"/>
      <c r="X316" s="1"/>
      <c r="Y316" s="1"/>
      <c r="Z316" s="1"/>
      <c r="AA316" s="1"/>
      <c r="AB316" s="1"/>
      <c r="AC316" s="1" t="s">
        <v>5</v>
      </c>
      <c r="AD316" s="1" t="s">
        <v>590</v>
      </c>
      <c r="AE316" s="1" t="s">
        <v>591</v>
      </c>
      <c r="AF316" s="1" t="s">
        <v>858</v>
      </c>
      <c r="AG316" s="1"/>
      <c r="AH316" s="1"/>
      <c r="AI316" s="1"/>
      <c r="AJ316" s="1"/>
      <c r="AK316" s="1"/>
      <c r="AL316" s="1" t="s">
        <v>520</v>
      </c>
    </row>
    <row r="317" spans="1:38" ht="14.25" hidden="1" customHeight="1" x14ac:dyDescent="0.25">
      <c r="A317" s="1" t="s">
        <v>859</v>
      </c>
      <c r="B317" s="1" t="s">
        <v>557</v>
      </c>
      <c r="C317" s="1" t="s">
        <v>525</v>
      </c>
      <c r="D317" s="1"/>
      <c r="E317" s="1"/>
      <c r="F317" s="1">
        <v>1.2292303742399999</v>
      </c>
      <c r="G317" s="1"/>
      <c r="H317" s="1"/>
      <c r="I317" s="1">
        <v>0.9</v>
      </c>
      <c r="J317" s="1">
        <v>0.7</v>
      </c>
      <c r="K317" s="1">
        <v>0.8</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row>
    <row r="318" spans="1:38" ht="14.25" hidden="1" customHeight="1" x14ac:dyDescent="0.25">
      <c r="A318" s="1" t="s">
        <v>860</v>
      </c>
      <c r="B318" s="1" t="s">
        <v>516</v>
      </c>
      <c r="C318" s="1" t="s">
        <v>539</v>
      </c>
      <c r="D318" s="1">
        <v>1</v>
      </c>
      <c r="E318" s="1">
        <v>0.98039999999999905</v>
      </c>
      <c r="F318" s="1">
        <f>D318/E318</f>
        <v>1.0199918400652805</v>
      </c>
      <c r="G318" s="1">
        <v>34.880000000000003</v>
      </c>
      <c r="H318" s="1">
        <v>0.39</v>
      </c>
      <c r="I318" s="1"/>
      <c r="J318" s="1"/>
      <c r="K318" s="1"/>
      <c r="L318" s="1"/>
      <c r="M318" s="1"/>
      <c r="N318" s="1"/>
      <c r="O318" s="1"/>
      <c r="P318" s="1"/>
      <c r="Q318" s="1"/>
      <c r="R318" s="1"/>
      <c r="S318" s="1"/>
      <c r="T318" s="1"/>
      <c r="U318" s="1"/>
      <c r="V318" s="1"/>
      <c r="W318" s="1"/>
      <c r="X318" s="1"/>
      <c r="Y318" s="1"/>
      <c r="Z318" s="1"/>
      <c r="AA318" s="1"/>
      <c r="AB318" s="1"/>
      <c r="AC318" s="1" t="s">
        <v>5</v>
      </c>
      <c r="AD318" s="1" t="s">
        <v>552</v>
      </c>
      <c r="AE318" s="1" t="s">
        <v>643</v>
      </c>
      <c r="AF318" s="1" t="s">
        <v>860</v>
      </c>
      <c r="AG318" s="1"/>
      <c r="AH318" s="1"/>
      <c r="AI318" s="1"/>
      <c r="AJ318" s="1"/>
      <c r="AK318" s="1"/>
      <c r="AL318" s="1" t="s">
        <v>520</v>
      </c>
    </row>
    <row r="319" spans="1:38" ht="14.25" hidden="1" customHeight="1" x14ac:dyDescent="0.25">
      <c r="A319" s="1" t="s">
        <v>861</v>
      </c>
      <c r="B319" s="1" t="s">
        <v>652</v>
      </c>
      <c r="C319" s="1"/>
      <c r="D319" s="1">
        <v>0.23622047244094399</v>
      </c>
      <c r="E319" s="1">
        <v>6.24012461866438</v>
      </c>
      <c r="F319" s="1">
        <v>0.16025320984920199</v>
      </c>
      <c r="G319" s="1"/>
      <c r="H319" s="1"/>
      <c r="I319" s="1"/>
      <c r="J319" s="1"/>
      <c r="K319" s="1"/>
      <c r="L319" s="1"/>
      <c r="M319" s="1"/>
      <c r="N319" s="1"/>
      <c r="O319" s="1"/>
      <c r="P319" s="1" t="s">
        <v>653</v>
      </c>
      <c r="Q319" s="1">
        <v>0.81399999999999995</v>
      </c>
      <c r="R319" s="1">
        <v>8.5999999999999993E-2</v>
      </c>
      <c r="S319" s="1">
        <v>8.5999999999999993E-2</v>
      </c>
      <c r="T319" s="1">
        <v>0.84699999999999998</v>
      </c>
      <c r="U319" s="1">
        <v>9.9000000000000005E-2</v>
      </c>
      <c r="V319" s="1">
        <v>9.9000000000000005E-2</v>
      </c>
      <c r="W319" s="1">
        <v>0</v>
      </c>
      <c r="X319" s="1">
        <v>0.84</v>
      </c>
      <c r="Y319" s="1">
        <v>0.1</v>
      </c>
      <c r="Z319" s="1">
        <v>1</v>
      </c>
      <c r="AA319" s="1" t="b">
        <v>0</v>
      </c>
      <c r="AB319" s="1"/>
      <c r="AC319" s="1"/>
      <c r="AD319" s="1"/>
      <c r="AE319" s="1"/>
      <c r="AF319" s="1"/>
      <c r="AG319" s="1"/>
      <c r="AH319" s="1"/>
      <c r="AI319" s="1"/>
      <c r="AJ319" s="1"/>
      <c r="AK319" s="1"/>
      <c r="AL319" s="1"/>
    </row>
    <row r="320" spans="1:38" ht="14.25" hidden="1" customHeight="1" x14ac:dyDescent="0.25">
      <c r="A320" s="1" t="s">
        <v>862</v>
      </c>
      <c r="B320" s="1" t="s">
        <v>652</v>
      </c>
      <c r="C320" s="1"/>
      <c r="D320" s="1">
        <v>0.23622047244094399</v>
      </c>
      <c r="E320" s="1">
        <v>6.24012461866438</v>
      </c>
      <c r="F320" s="1">
        <v>0.16025320984920199</v>
      </c>
      <c r="G320" s="1"/>
      <c r="H320" s="1"/>
      <c r="I320" s="1"/>
      <c r="J320" s="1"/>
      <c r="K320" s="1"/>
      <c r="L320" s="1"/>
      <c r="M320" s="1"/>
      <c r="N320" s="1"/>
      <c r="O320" s="1"/>
      <c r="P320" s="1" t="s">
        <v>653</v>
      </c>
      <c r="Q320" s="1">
        <v>0.111</v>
      </c>
      <c r="R320" s="1">
        <v>0.17899999999999999</v>
      </c>
      <c r="S320" s="1">
        <v>0.17899999999999999</v>
      </c>
      <c r="T320" s="1">
        <v>0.128</v>
      </c>
      <c r="U320" s="1">
        <v>8.1000000000000003E-2</v>
      </c>
      <c r="V320" s="1">
        <v>8.1000000000000003E-2</v>
      </c>
      <c r="W320" s="1">
        <v>0</v>
      </c>
      <c r="X320" s="1">
        <v>0.84</v>
      </c>
      <c r="Y320" s="1">
        <v>0.1</v>
      </c>
      <c r="Z320" s="1">
        <v>1</v>
      </c>
      <c r="AA320" s="1" t="b">
        <v>0</v>
      </c>
      <c r="AB320" s="1"/>
      <c r="AC320" s="1"/>
      <c r="AD320" s="1"/>
      <c r="AE320" s="1"/>
      <c r="AF320" s="1"/>
      <c r="AG320" s="1"/>
      <c r="AH320" s="1"/>
      <c r="AI320" s="1"/>
      <c r="AJ320" s="1"/>
      <c r="AK320" s="1"/>
      <c r="AL320" s="1"/>
    </row>
    <row r="321" spans="1:38" ht="14.25" hidden="1" customHeight="1" x14ac:dyDescent="0.25">
      <c r="A321" s="1" t="s">
        <v>863</v>
      </c>
      <c r="B321" s="1" t="s">
        <v>652</v>
      </c>
      <c r="C321" s="1"/>
      <c r="D321" s="1">
        <v>0.23622047244094399</v>
      </c>
      <c r="E321" s="1">
        <v>6.24012461866438</v>
      </c>
      <c r="F321" s="1">
        <v>0.16025320984920199</v>
      </c>
      <c r="G321" s="1"/>
      <c r="H321" s="1"/>
      <c r="I321" s="1"/>
      <c r="J321" s="1"/>
      <c r="K321" s="1"/>
      <c r="L321" s="1"/>
      <c r="M321" s="1"/>
      <c r="N321" s="1"/>
      <c r="O321" s="1"/>
      <c r="P321" s="1" t="s">
        <v>653</v>
      </c>
      <c r="Q321" s="1">
        <v>9.9000000000000005E-2</v>
      </c>
      <c r="R321" s="1">
        <v>0.219</v>
      </c>
      <c r="S321" s="1">
        <v>0.219</v>
      </c>
      <c r="T321" s="1">
        <v>0.155</v>
      </c>
      <c r="U321" s="1">
        <v>7.2999999999999995E-2</v>
      </c>
      <c r="V321" s="1">
        <v>7.2999999999999995E-2</v>
      </c>
      <c r="W321" s="1">
        <v>0</v>
      </c>
      <c r="X321" s="1">
        <v>0.84</v>
      </c>
      <c r="Y321" s="1">
        <v>0.84</v>
      </c>
      <c r="Z321" s="1">
        <v>1</v>
      </c>
      <c r="AA321" s="1" t="b">
        <v>0</v>
      </c>
      <c r="AB321" s="1"/>
      <c r="AC321" s="1"/>
      <c r="AD321" s="1"/>
      <c r="AE321" s="1"/>
      <c r="AF321" s="1"/>
      <c r="AG321" s="1"/>
      <c r="AH321" s="1"/>
      <c r="AI321" s="1"/>
      <c r="AJ321" s="1"/>
      <c r="AK321" s="1"/>
      <c r="AL321" s="1"/>
    </row>
    <row r="322" spans="1:38" ht="14.25" hidden="1" customHeight="1" x14ac:dyDescent="0.25">
      <c r="A322" s="1" t="s">
        <v>864</v>
      </c>
      <c r="B322" s="1" t="s">
        <v>652</v>
      </c>
      <c r="C322" s="1"/>
      <c r="D322" s="1">
        <v>0.23622047244094399</v>
      </c>
      <c r="E322" s="1">
        <v>6.24012461866438</v>
      </c>
      <c r="F322" s="1">
        <v>0.16025320984920199</v>
      </c>
      <c r="G322" s="1"/>
      <c r="H322" s="1"/>
      <c r="I322" s="1"/>
      <c r="J322" s="1"/>
      <c r="K322" s="1"/>
      <c r="L322" s="1"/>
      <c r="M322" s="1"/>
      <c r="N322" s="1"/>
      <c r="O322" s="1"/>
      <c r="P322" s="1" t="s">
        <v>653</v>
      </c>
      <c r="Q322" s="1">
        <v>0.69399999999999995</v>
      </c>
      <c r="R322" s="1">
        <v>0.16800000000000001</v>
      </c>
      <c r="S322" s="1">
        <v>0.16800000000000001</v>
      </c>
      <c r="T322" s="1">
        <v>0.81799999999999995</v>
      </c>
      <c r="U322" s="1">
        <v>0.11</v>
      </c>
      <c r="V322" s="1">
        <v>0.11</v>
      </c>
      <c r="W322" s="1">
        <v>0</v>
      </c>
      <c r="X322" s="1">
        <v>0.84</v>
      </c>
      <c r="Y322" s="1">
        <v>0.1</v>
      </c>
      <c r="Z322" s="1">
        <v>1</v>
      </c>
      <c r="AA322" s="1" t="b">
        <v>0</v>
      </c>
      <c r="AB322" s="1"/>
      <c r="AC322" s="1"/>
      <c r="AD322" s="1"/>
      <c r="AE322" s="1"/>
      <c r="AF322" s="1"/>
      <c r="AG322" s="1"/>
      <c r="AH322" s="1"/>
      <c r="AI322" s="1"/>
      <c r="AJ322" s="1"/>
      <c r="AK322" s="1"/>
      <c r="AL322" s="1"/>
    </row>
    <row r="323" spans="1:38" ht="14.25" hidden="1" customHeight="1" x14ac:dyDescent="0.25">
      <c r="A323" s="1" t="s">
        <v>865</v>
      </c>
      <c r="B323" s="1" t="s">
        <v>652</v>
      </c>
      <c r="C323" s="1"/>
      <c r="D323" s="1">
        <v>0.23622047244094399</v>
      </c>
      <c r="E323" s="1">
        <v>6.24012461866438</v>
      </c>
      <c r="F323" s="1">
        <v>0.16025320984920199</v>
      </c>
      <c r="G323" s="1"/>
      <c r="H323" s="1"/>
      <c r="I323" s="1"/>
      <c r="J323" s="1"/>
      <c r="K323" s="1"/>
      <c r="L323" s="1"/>
      <c r="M323" s="1"/>
      <c r="N323" s="1"/>
      <c r="O323" s="1"/>
      <c r="P323" s="1" t="s">
        <v>653</v>
      </c>
      <c r="Q323" s="1">
        <v>9.9000000000000005E-2</v>
      </c>
      <c r="R323" s="1">
        <v>0.219</v>
      </c>
      <c r="S323" s="1">
        <v>0.219</v>
      </c>
      <c r="T323" s="1">
        <v>0.155</v>
      </c>
      <c r="U323" s="1">
        <v>7.2999999999999995E-2</v>
      </c>
      <c r="V323" s="1">
        <v>7.2999999999999995E-2</v>
      </c>
      <c r="W323" s="1">
        <v>0</v>
      </c>
      <c r="X323" s="1">
        <v>0.84</v>
      </c>
      <c r="Y323" s="1">
        <v>0.1</v>
      </c>
      <c r="Z323" s="1">
        <v>1</v>
      </c>
      <c r="AA323" s="1" t="b">
        <v>0</v>
      </c>
      <c r="AB323" s="1"/>
      <c r="AC323" s="1"/>
      <c r="AD323" s="1"/>
      <c r="AE323" s="1"/>
      <c r="AF323" s="1"/>
      <c r="AG323" s="1"/>
      <c r="AH323" s="1"/>
      <c r="AI323" s="1"/>
      <c r="AJ323" s="1"/>
      <c r="AK323" s="1"/>
      <c r="AL323" s="1"/>
    </row>
    <row r="324" spans="1:38" ht="14.25" hidden="1" customHeight="1" x14ac:dyDescent="0.25">
      <c r="A324" s="1" t="s">
        <v>866</v>
      </c>
      <c r="B324" s="1" t="s">
        <v>516</v>
      </c>
      <c r="C324" s="1" t="s">
        <v>539</v>
      </c>
      <c r="D324" s="1">
        <v>1.5</v>
      </c>
      <c r="E324" s="1">
        <v>0.36</v>
      </c>
      <c r="F324" s="1">
        <f t="shared" ref="F324:F378" si="8">D324/E324</f>
        <v>4.166666666666667</v>
      </c>
      <c r="G324" s="1">
        <v>1</v>
      </c>
      <c r="H324" s="1">
        <v>0.3</v>
      </c>
      <c r="I324" s="1"/>
      <c r="J324" s="1"/>
      <c r="K324" s="1"/>
      <c r="L324" s="1"/>
      <c r="M324" s="1"/>
      <c r="N324" s="1"/>
      <c r="O324" s="1"/>
      <c r="P324" s="1"/>
      <c r="Q324" s="1"/>
      <c r="R324" s="1"/>
      <c r="S324" s="1"/>
      <c r="T324" s="1"/>
      <c r="U324" s="1"/>
      <c r="V324" s="1"/>
      <c r="W324" s="1"/>
      <c r="X324" s="1"/>
      <c r="Y324" s="1"/>
      <c r="Z324" s="1"/>
      <c r="AA324" s="1"/>
      <c r="AB324" s="1"/>
      <c r="AC324" s="1" t="s">
        <v>5</v>
      </c>
      <c r="AD324" s="1" t="s">
        <v>552</v>
      </c>
      <c r="AE324" s="1" t="s">
        <v>668</v>
      </c>
      <c r="AF324" s="1" t="s">
        <v>866</v>
      </c>
      <c r="AG324" s="1"/>
      <c r="AH324" s="1"/>
      <c r="AI324" s="1"/>
      <c r="AJ324" s="1"/>
      <c r="AK324" s="1"/>
      <c r="AL324" s="1" t="s">
        <v>520</v>
      </c>
    </row>
    <row r="325" spans="1:38" ht="14.25" hidden="1" customHeight="1" x14ac:dyDescent="0.25">
      <c r="A325" s="1" t="s">
        <v>867</v>
      </c>
      <c r="B325" s="1" t="s">
        <v>516</v>
      </c>
      <c r="C325" s="1" t="s">
        <v>539</v>
      </c>
      <c r="D325" s="1">
        <v>1</v>
      </c>
      <c r="E325" s="1">
        <v>0.36</v>
      </c>
      <c r="F325" s="1">
        <f t="shared" si="8"/>
        <v>2.7777777777777777</v>
      </c>
      <c r="G325" s="1">
        <v>1</v>
      </c>
      <c r="H325" s="1">
        <v>0.3</v>
      </c>
      <c r="I325" s="1"/>
      <c r="J325" s="1"/>
      <c r="K325" s="1"/>
      <c r="L325" s="1"/>
      <c r="M325" s="1"/>
      <c r="N325" s="1"/>
      <c r="O325" s="1"/>
      <c r="P325" s="1"/>
      <c r="Q325" s="1"/>
      <c r="R325" s="1"/>
      <c r="S325" s="1"/>
      <c r="T325" s="1"/>
      <c r="U325" s="1"/>
      <c r="V325" s="1"/>
      <c r="W325" s="1"/>
      <c r="X325" s="1"/>
      <c r="Y325" s="1"/>
      <c r="Z325" s="1"/>
      <c r="AA325" s="1"/>
      <c r="AB325" s="1"/>
      <c r="AC325" s="1" t="s">
        <v>5</v>
      </c>
      <c r="AD325" s="1" t="s">
        <v>552</v>
      </c>
      <c r="AE325" s="1" t="s">
        <v>668</v>
      </c>
      <c r="AF325" s="1" t="s">
        <v>867</v>
      </c>
      <c r="AG325" s="1"/>
      <c r="AH325" s="1"/>
      <c r="AI325" s="1"/>
      <c r="AJ325" s="1"/>
      <c r="AK325" s="1"/>
      <c r="AL325" s="1" t="s">
        <v>520</v>
      </c>
    </row>
    <row r="326" spans="1:38" ht="14.25" hidden="1" customHeight="1" x14ac:dyDescent="0.25">
      <c r="A326" s="1" t="s">
        <v>868</v>
      </c>
      <c r="B326" s="1" t="s">
        <v>516</v>
      </c>
      <c r="C326" s="1" t="s">
        <v>539</v>
      </c>
      <c r="D326" s="1">
        <v>2</v>
      </c>
      <c r="E326" s="1">
        <v>0.36</v>
      </c>
      <c r="F326" s="1">
        <f t="shared" si="8"/>
        <v>5.5555555555555554</v>
      </c>
      <c r="G326" s="1">
        <v>1</v>
      </c>
      <c r="H326" s="1">
        <v>0.3</v>
      </c>
      <c r="I326" s="1"/>
      <c r="J326" s="1"/>
      <c r="K326" s="1"/>
      <c r="L326" s="1"/>
      <c r="M326" s="1"/>
      <c r="N326" s="1"/>
      <c r="O326" s="1"/>
      <c r="P326" s="1"/>
      <c r="Q326" s="1"/>
      <c r="R326" s="1"/>
      <c r="S326" s="1"/>
      <c r="T326" s="1"/>
      <c r="U326" s="1"/>
      <c r="V326" s="1"/>
      <c r="W326" s="1"/>
      <c r="X326" s="1"/>
      <c r="Y326" s="1"/>
      <c r="Z326" s="1"/>
      <c r="AA326" s="1"/>
      <c r="AB326" s="1"/>
      <c r="AC326" s="1" t="s">
        <v>5</v>
      </c>
      <c r="AD326" s="1" t="s">
        <v>552</v>
      </c>
      <c r="AE326" s="1" t="s">
        <v>668</v>
      </c>
      <c r="AF326" s="1" t="s">
        <v>868</v>
      </c>
      <c r="AG326" s="1"/>
      <c r="AH326" s="1"/>
      <c r="AI326" s="1"/>
      <c r="AJ326" s="1"/>
      <c r="AK326" s="1"/>
      <c r="AL326" s="1" t="s">
        <v>520</v>
      </c>
    </row>
    <row r="327" spans="1:38" ht="14.25" hidden="1" customHeight="1" x14ac:dyDescent="0.25">
      <c r="A327" s="1" t="s">
        <v>869</v>
      </c>
      <c r="B327" s="1" t="s">
        <v>516</v>
      </c>
      <c r="C327" s="1" t="s">
        <v>539</v>
      </c>
      <c r="D327" s="1">
        <v>3</v>
      </c>
      <c r="E327" s="1">
        <v>0.36</v>
      </c>
      <c r="F327" s="1">
        <f t="shared" si="8"/>
        <v>8.3333333333333339</v>
      </c>
      <c r="G327" s="1">
        <v>1</v>
      </c>
      <c r="H327" s="1">
        <v>0.3</v>
      </c>
      <c r="I327" s="1"/>
      <c r="J327" s="1"/>
      <c r="K327" s="1"/>
      <c r="L327" s="1"/>
      <c r="M327" s="1"/>
      <c r="N327" s="1"/>
      <c r="O327" s="1"/>
      <c r="P327" s="1"/>
      <c r="Q327" s="1"/>
      <c r="R327" s="1"/>
      <c r="S327" s="1"/>
      <c r="T327" s="1"/>
      <c r="U327" s="1"/>
      <c r="V327" s="1"/>
      <c r="W327" s="1"/>
      <c r="X327" s="1"/>
      <c r="Y327" s="1"/>
      <c r="Z327" s="1"/>
      <c r="AA327" s="1"/>
      <c r="AB327" s="1"/>
      <c r="AC327" s="1" t="s">
        <v>5</v>
      </c>
      <c r="AD327" s="1" t="s">
        <v>552</v>
      </c>
      <c r="AE327" s="1" t="s">
        <v>668</v>
      </c>
      <c r="AF327" s="1" t="s">
        <v>869</v>
      </c>
      <c r="AG327" s="1"/>
      <c r="AH327" s="1"/>
      <c r="AI327" s="1"/>
      <c r="AJ327" s="1"/>
      <c r="AK327" s="1"/>
      <c r="AL327" s="1" t="s">
        <v>520</v>
      </c>
    </row>
    <row r="328" spans="1:38" ht="14.25" hidden="1" customHeight="1" x14ac:dyDescent="0.25">
      <c r="A328" s="1" t="s">
        <v>870</v>
      </c>
      <c r="B328" s="1" t="s">
        <v>516</v>
      </c>
      <c r="C328" s="1" t="s">
        <v>539</v>
      </c>
      <c r="D328" s="1">
        <v>0.75</v>
      </c>
      <c r="E328" s="1">
        <v>0.36</v>
      </c>
      <c r="F328" s="1">
        <f t="shared" si="8"/>
        <v>2.0833333333333335</v>
      </c>
      <c r="G328" s="1">
        <v>1</v>
      </c>
      <c r="H328" s="1">
        <v>0.3</v>
      </c>
      <c r="I328" s="1"/>
      <c r="J328" s="1"/>
      <c r="K328" s="1"/>
      <c r="L328" s="1"/>
      <c r="M328" s="1"/>
      <c r="N328" s="1"/>
      <c r="O328" s="1"/>
      <c r="P328" s="1"/>
      <c r="Q328" s="1"/>
      <c r="R328" s="1"/>
      <c r="S328" s="1"/>
      <c r="T328" s="1"/>
      <c r="U328" s="1"/>
      <c r="V328" s="1"/>
      <c r="W328" s="1"/>
      <c r="X328" s="1"/>
      <c r="Y328" s="1"/>
      <c r="Z328" s="1"/>
      <c r="AA328" s="1"/>
      <c r="AB328" s="1"/>
      <c r="AC328" s="1" t="s">
        <v>5</v>
      </c>
      <c r="AD328" s="1" t="s">
        <v>552</v>
      </c>
      <c r="AE328" s="1" t="s">
        <v>668</v>
      </c>
      <c r="AF328" s="1" t="s">
        <v>870</v>
      </c>
      <c r="AG328" s="1"/>
      <c r="AH328" s="1"/>
      <c r="AI328" s="1"/>
      <c r="AJ328" s="1"/>
      <c r="AK328" s="1"/>
      <c r="AL328" s="1" t="s">
        <v>520</v>
      </c>
    </row>
    <row r="329" spans="1:38" ht="14.25" hidden="1" customHeight="1" x14ac:dyDescent="0.25">
      <c r="A329" s="1" t="s">
        <v>871</v>
      </c>
      <c r="B329" s="1" t="s">
        <v>516</v>
      </c>
      <c r="C329" s="1" t="s">
        <v>539</v>
      </c>
      <c r="D329" s="1">
        <v>4</v>
      </c>
      <c r="E329" s="1">
        <v>0.36</v>
      </c>
      <c r="F329" s="1">
        <f t="shared" si="8"/>
        <v>11.111111111111111</v>
      </c>
      <c r="G329" s="1">
        <v>1</v>
      </c>
      <c r="H329" s="1">
        <v>0.3</v>
      </c>
      <c r="I329" s="1"/>
      <c r="J329" s="1"/>
      <c r="K329" s="1"/>
      <c r="L329" s="1"/>
      <c r="M329" s="1"/>
      <c r="N329" s="1"/>
      <c r="O329" s="1"/>
      <c r="P329" s="1"/>
      <c r="Q329" s="1"/>
      <c r="R329" s="1"/>
      <c r="S329" s="1"/>
      <c r="T329" s="1"/>
      <c r="U329" s="1"/>
      <c r="V329" s="1"/>
      <c r="W329" s="1"/>
      <c r="X329" s="1"/>
      <c r="Y329" s="1"/>
      <c r="Z329" s="1"/>
      <c r="AA329" s="1"/>
      <c r="AB329" s="1"/>
      <c r="AC329" s="1" t="s">
        <v>5</v>
      </c>
      <c r="AD329" s="1" t="s">
        <v>552</v>
      </c>
      <c r="AE329" s="1" t="s">
        <v>668</v>
      </c>
      <c r="AF329" s="1" t="s">
        <v>871</v>
      </c>
      <c r="AG329" s="1"/>
      <c r="AH329" s="1"/>
      <c r="AI329" s="1"/>
      <c r="AJ329" s="1"/>
      <c r="AK329" s="1"/>
      <c r="AL329" s="1" t="s">
        <v>520</v>
      </c>
    </row>
    <row r="330" spans="1:38" ht="14.25" hidden="1" customHeight="1" x14ac:dyDescent="0.25">
      <c r="A330" s="1" t="s">
        <v>872</v>
      </c>
      <c r="B330" s="1" t="s">
        <v>516</v>
      </c>
      <c r="C330" s="1" t="s">
        <v>539</v>
      </c>
      <c r="D330" s="1">
        <v>6</v>
      </c>
      <c r="E330" s="1">
        <v>0.36</v>
      </c>
      <c r="F330" s="1">
        <f t="shared" si="8"/>
        <v>16.666666666666668</v>
      </c>
      <c r="G330" s="1">
        <v>1</v>
      </c>
      <c r="H330" s="1">
        <v>0.3</v>
      </c>
      <c r="I330" s="1"/>
      <c r="J330" s="1"/>
      <c r="K330" s="1"/>
      <c r="L330" s="1"/>
      <c r="M330" s="1"/>
      <c r="N330" s="1"/>
      <c r="O330" s="1"/>
      <c r="P330" s="1"/>
      <c r="Q330" s="1"/>
      <c r="R330" s="1"/>
      <c r="S330" s="1"/>
      <c r="T330" s="1"/>
      <c r="U330" s="1"/>
      <c r="V330" s="1"/>
      <c r="W330" s="1"/>
      <c r="X330" s="1"/>
      <c r="Y330" s="1"/>
      <c r="Z330" s="1"/>
      <c r="AA330" s="1"/>
      <c r="AB330" s="1"/>
      <c r="AC330" s="1" t="s">
        <v>5</v>
      </c>
      <c r="AD330" s="1" t="s">
        <v>552</v>
      </c>
      <c r="AE330" s="1" t="s">
        <v>668</v>
      </c>
      <c r="AF330" s="1" t="s">
        <v>872</v>
      </c>
      <c r="AG330" s="1"/>
      <c r="AH330" s="1"/>
      <c r="AI330" s="1"/>
      <c r="AJ330" s="1"/>
      <c r="AK330" s="1"/>
      <c r="AL330" s="1" t="s">
        <v>520</v>
      </c>
    </row>
    <row r="331" spans="1:38" ht="14.25" hidden="1" customHeight="1" x14ac:dyDescent="0.25">
      <c r="A331" s="1" t="s">
        <v>873</v>
      </c>
      <c r="B331" s="1" t="s">
        <v>516</v>
      </c>
      <c r="C331" s="1" t="s">
        <v>539</v>
      </c>
      <c r="D331" s="1">
        <v>1.5</v>
      </c>
      <c r="E331" s="1">
        <v>0.24</v>
      </c>
      <c r="F331" s="1">
        <f t="shared" si="8"/>
        <v>6.25</v>
      </c>
      <c r="G331" s="1">
        <v>1.2</v>
      </c>
      <c r="H331" s="1">
        <v>0.27</v>
      </c>
      <c r="I331" s="1"/>
      <c r="J331" s="1"/>
      <c r="K331" s="1"/>
      <c r="L331" s="1"/>
      <c r="M331" s="1"/>
      <c r="N331" s="1"/>
      <c r="O331" s="1"/>
      <c r="P331" s="1"/>
      <c r="Q331" s="1"/>
      <c r="R331" s="1"/>
      <c r="S331" s="1"/>
      <c r="T331" s="1"/>
      <c r="U331" s="1"/>
      <c r="V331" s="1"/>
      <c r="W331" s="1"/>
      <c r="X331" s="1"/>
      <c r="Y331" s="1"/>
      <c r="Z331" s="1"/>
      <c r="AA331" s="1"/>
      <c r="AB331" s="1"/>
      <c r="AC331" s="1" t="s">
        <v>5</v>
      </c>
      <c r="AD331" s="1" t="s">
        <v>552</v>
      </c>
      <c r="AE331" s="1" t="s">
        <v>668</v>
      </c>
      <c r="AF331" s="1" t="s">
        <v>873</v>
      </c>
      <c r="AG331" s="1"/>
      <c r="AH331" s="1"/>
      <c r="AI331" s="1"/>
      <c r="AJ331" s="1"/>
      <c r="AK331" s="1"/>
      <c r="AL331" s="1" t="s">
        <v>520</v>
      </c>
    </row>
    <row r="332" spans="1:38" ht="14.25" hidden="1" customHeight="1" x14ac:dyDescent="0.25">
      <c r="A332" s="1" t="s">
        <v>874</v>
      </c>
      <c r="B332" s="1" t="s">
        <v>516</v>
      </c>
      <c r="C332" s="1" t="s">
        <v>539</v>
      </c>
      <c r="D332" s="1">
        <v>1.25</v>
      </c>
      <c r="E332" s="1">
        <v>0.24</v>
      </c>
      <c r="F332" s="1">
        <f t="shared" si="8"/>
        <v>5.2083333333333339</v>
      </c>
      <c r="G332" s="1">
        <v>1.2</v>
      </c>
      <c r="H332" s="1">
        <v>0.27</v>
      </c>
      <c r="I332" s="1"/>
      <c r="J332" s="1"/>
      <c r="K332" s="1"/>
      <c r="L332" s="1"/>
      <c r="M332" s="1"/>
      <c r="N332" s="1"/>
      <c r="O332" s="1"/>
      <c r="P332" s="1"/>
      <c r="Q332" s="1"/>
      <c r="R332" s="1"/>
      <c r="S332" s="1"/>
      <c r="T332" s="1"/>
      <c r="U332" s="1"/>
      <c r="V332" s="1"/>
      <c r="W332" s="1"/>
      <c r="X332" s="1"/>
      <c r="Y332" s="1"/>
      <c r="Z332" s="1"/>
      <c r="AA332" s="1"/>
      <c r="AB332" s="1"/>
      <c r="AC332" s="1" t="s">
        <v>5</v>
      </c>
      <c r="AD332" s="1" t="s">
        <v>569</v>
      </c>
      <c r="AE332" s="1" t="s">
        <v>668</v>
      </c>
      <c r="AF332" s="1" t="s">
        <v>874</v>
      </c>
      <c r="AG332" s="1"/>
      <c r="AH332" s="1"/>
      <c r="AI332" s="1"/>
      <c r="AJ332" s="1"/>
      <c r="AK332" s="1"/>
      <c r="AL332" s="1" t="s">
        <v>520</v>
      </c>
    </row>
    <row r="333" spans="1:38" ht="14.25" hidden="1" customHeight="1" x14ac:dyDescent="0.25">
      <c r="A333" s="1" t="s">
        <v>875</v>
      </c>
      <c r="B333" s="1" t="s">
        <v>516</v>
      </c>
      <c r="C333" s="1" t="s">
        <v>539</v>
      </c>
      <c r="D333" s="1">
        <v>1.94</v>
      </c>
      <c r="E333" s="1">
        <v>0.24</v>
      </c>
      <c r="F333" s="1">
        <f t="shared" si="8"/>
        <v>8.0833333333333339</v>
      </c>
      <c r="G333" s="1">
        <v>1.2</v>
      </c>
      <c r="H333" s="1">
        <v>0.27</v>
      </c>
      <c r="I333" s="1"/>
      <c r="J333" s="1"/>
      <c r="K333" s="1"/>
      <c r="L333" s="1"/>
      <c r="M333" s="1"/>
      <c r="N333" s="1"/>
      <c r="O333" s="1"/>
      <c r="P333" s="1"/>
      <c r="Q333" s="1"/>
      <c r="R333" s="1"/>
      <c r="S333" s="1"/>
      <c r="T333" s="1"/>
      <c r="U333" s="1"/>
      <c r="V333" s="1"/>
      <c r="W333" s="1"/>
      <c r="X333" s="1"/>
      <c r="Y333" s="1"/>
      <c r="Z333" s="1"/>
      <c r="AA333" s="1"/>
      <c r="AB333" s="1"/>
      <c r="AC333" s="1" t="s">
        <v>5</v>
      </c>
      <c r="AD333" s="1" t="s">
        <v>552</v>
      </c>
      <c r="AE333" s="1" t="s">
        <v>668</v>
      </c>
      <c r="AF333" s="1" t="s">
        <v>875</v>
      </c>
      <c r="AG333" s="1"/>
      <c r="AH333" s="1"/>
      <c r="AI333" s="1"/>
      <c r="AJ333" s="1"/>
      <c r="AK333" s="1"/>
      <c r="AL333" s="1" t="s">
        <v>520</v>
      </c>
    </row>
    <row r="334" spans="1:38" ht="14.25" hidden="1" customHeight="1" x14ac:dyDescent="0.25">
      <c r="A334" s="1" t="s">
        <v>876</v>
      </c>
      <c r="B334" s="1" t="s">
        <v>516</v>
      </c>
      <c r="C334" s="1" t="s">
        <v>539</v>
      </c>
      <c r="D334" s="1">
        <v>1.75</v>
      </c>
      <c r="E334" s="1">
        <v>0.24</v>
      </c>
      <c r="F334" s="1">
        <f t="shared" si="8"/>
        <v>7.291666666666667</v>
      </c>
      <c r="G334" s="1">
        <v>1.2</v>
      </c>
      <c r="H334" s="1">
        <v>0.27</v>
      </c>
      <c r="I334" s="1"/>
      <c r="J334" s="1"/>
      <c r="K334" s="1"/>
      <c r="L334" s="1"/>
      <c r="M334" s="1"/>
      <c r="N334" s="1"/>
      <c r="O334" s="1"/>
      <c r="P334" s="1"/>
      <c r="Q334" s="1"/>
      <c r="R334" s="1"/>
      <c r="S334" s="1"/>
      <c r="T334" s="1"/>
      <c r="U334" s="1"/>
      <c r="V334" s="1"/>
      <c r="W334" s="1"/>
      <c r="X334" s="1"/>
      <c r="Y334" s="1"/>
      <c r="Z334" s="1"/>
      <c r="AA334" s="1"/>
      <c r="AB334" s="1"/>
      <c r="AC334" s="1" t="s">
        <v>5</v>
      </c>
      <c r="AD334" s="1" t="s">
        <v>552</v>
      </c>
      <c r="AE334" s="1" t="s">
        <v>668</v>
      </c>
      <c r="AF334" s="1" t="s">
        <v>876</v>
      </c>
      <c r="AG334" s="1"/>
      <c r="AH334" s="1"/>
      <c r="AI334" s="1"/>
      <c r="AJ334" s="1"/>
      <c r="AK334" s="1"/>
      <c r="AL334" s="1" t="s">
        <v>520</v>
      </c>
    </row>
    <row r="335" spans="1:38" ht="14.25" hidden="1" customHeight="1" x14ac:dyDescent="0.25">
      <c r="A335" s="1" t="s">
        <v>877</v>
      </c>
      <c r="B335" s="1" t="s">
        <v>516</v>
      </c>
      <c r="C335" s="1" t="s">
        <v>539</v>
      </c>
      <c r="D335" s="1">
        <v>1.92</v>
      </c>
      <c r="E335" s="1">
        <v>0.24</v>
      </c>
      <c r="F335" s="1">
        <f t="shared" si="8"/>
        <v>8</v>
      </c>
      <c r="G335" s="1">
        <v>1.2</v>
      </c>
      <c r="H335" s="1">
        <v>0.27</v>
      </c>
      <c r="I335" s="1"/>
      <c r="J335" s="1"/>
      <c r="K335" s="1"/>
      <c r="L335" s="1"/>
      <c r="M335" s="1"/>
      <c r="N335" s="1"/>
      <c r="O335" s="1"/>
      <c r="P335" s="1"/>
      <c r="Q335" s="1"/>
      <c r="R335" s="1"/>
      <c r="S335" s="1"/>
      <c r="T335" s="1"/>
      <c r="U335" s="1"/>
      <c r="V335" s="1"/>
      <c r="W335" s="1"/>
      <c r="X335" s="1"/>
      <c r="Y335" s="1"/>
      <c r="Z335" s="1"/>
      <c r="AA335" s="1"/>
      <c r="AB335" s="1"/>
      <c r="AC335" s="1" t="s">
        <v>5</v>
      </c>
      <c r="AD335" s="1" t="s">
        <v>552</v>
      </c>
      <c r="AE335" s="1" t="s">
        <v>668</v>
      </c>
      <c r="AF335" s="1" t="s">
        <v>877</v>
      </c>
      <c r="AG335" s="1"/>
      <c r="AH335" s="1"/>
      <c r="AI335" s="1"/>
      <c r="AJ335" s="1"/>
      <c r="AK335" s="1"/>
      <c r="AL335" s="1" t="s">
        <v>520</v>
      </c>
    </row>
    <row r="336" spans="1:38" ht="14.25" hidden="1" customHeight="1" x14ac:dyDescent="0.25">
      <c r="A336" s="1" t="s">
        <v>878</v>
      </c>
      <c r="B336" s="1" t="s">
        <v>516</v>
      </c>
      <c r="C336" s="1" t="s">
        <v>539</v>
      </c>
      <c r="D336" s="1">
        <v>1</v>
      </c>
      <c r="E336" s="1">
        <v>0.24</v>
      </c>
      <c r="F336" s="1">
        <f t="shared" si="8"/>
        <v>4.166666666666667</v>
      </c>
      <c r="G336" s="1">
        <v>1.2</v>
      </c>
      <c r="H336" s="1">
        <v>0.27</v>
      </c>
      <c r="I336" s="1"/>
      <c r="J336" s="1"/>
      <c r="K336" s="1"/>
      <c r="L336" s="1"/>
      <c r="M336" s="1"/>
      <c r="N336" s="1"/>
      <c r="O336" s="1"/>
      <c r="P336" s="1"/>
      <c r="Q336" s="1"/>
      <c r="R336" s="1"/>
      <c r="S336" s="1"/>
      <c r="T336" s="1"/>
      <c r="U336" s="1"/>
      <c r="V336" s="1"/>
      <c r="W336" s="1"/>
      <c r="X336" s="1"/>
      <c r="Y336" s="1"/>
      <c r="Z336" s="1"/>
      <c r="AA336" s="1"/>
      <c r="AB336" s="1"/>
      <c r="AC336" s="1" t="s">
        <v>5</v>
      </c>
      <c r="AD336" s="1" t="s">
        <v>569</v>
      </c>
      <c r="AE336" s="1" t="s">
        <v>668</v>
      </c>
      <c r="AF336" s="1" t="s">
        <v>878</v>
      </c>
      <c r="AG336" s="1"/>
      <c r="AH336" s="1"/>
      <c r="AI336" s="1"/>
      <c r="AJ336" s="1"/>
      <c r="AK336" s="1"/>
      <c r="AL336" s="1" t="s">
        <v>520</v>
      </c>
    </row>
    <row r="337" spans="1:38" ht="14.25" hidden="1" customHeight="1" x14ac:dyDescent="0.25">
      <c r="A337" s="1" t="s">
        <v>879</v>
      </c>
      <c r="B337" s="1" t="s">
        <v>516</v>
      </c>
      <c r="C337" s="1" t="s">
        <v>539</v>
      </c>
      <c r="D337" s="1">
        <v>0.5</v>
      </c>
      <c r="E337" s="1">
        <v>0.24</v>
      </c>
      <c r="F337" s="1">
        <f t="shared" si="8"/>
        <v>2.0833333333333335</v>
      </c>
      <c r="G337" s="1">
        <v>1.2</v>
      </c>
      <c r="H337" s="1">
        <v>0.27</v>
      </c>
      <c r="I337" s="1"/>
      <c r="J337" s="1"/>
      <c r="K337" s="1"/>
      <c r="L337" s="1"/>
      <c r="M337" s="1"/>
      <c r="N337" s="1"/>
      <c r="O337" s="1"/>
      <c r="P337" s="1"/>
      <c r="Q337" s="1"/>
      <c r="R337" s="1"/>
      <c r="S337" s="1"/>
      <c r="T337" s="1"/>
      <c r="U337" s="1"/>
      <c r="V337" s="1"/>
      <c r="W337" s="1"/>
      <c r="X337" s="1"/>
      <c r="Y337" s="1"/>
      <c r="Z337" s="1"/>
      <c r="AA337" s="1"/>
      <c r="AB337" s="1"/>
      <c r="AC337" s="1" t="s">
        <v>5</v>
      </c>
      <c r="AD337" s="1" t="s">
        <v>569</v>
      </c>
      <c r="AE337" s="1" t="s">
        <v>668</v>
      </c>
      <c r="AF337" s="1" t="s">
        <v>879</v>
      </c>
      <c r="AG337" s="1"/>
      <c r="AH337" s="1"/>
      <c r="AI337" s="1"/>
      <c r="AJ337" s="1"/>
      <c r="AK337" s="1"/>
      <c r="AL337" s="1" t="s">
        <v>520</v>
      </c>
    </row>
    <row r="338" spans="1:38" ht="14.25" hidden="1" customHeight="1" x14ac:dyDescent="0.25">
      <c r="A338" s="1" t="s">
        <v>880</v>
      </c>
      <c r="B338" s="1" t="s">
        <v>516</v>
      </c>
      <c r="C338" s="1" t="s">
        <v>539</v>
      </c>
      <c r="D338" s="1">
        <v>0.25</v>
      </c>
      <c r="E338" s="1">
        <v>0.24</v>
      </c>
      <c r="F338" s="1">
        <f t="shared" si="8"/>
        <v>1.0416666666666667</v>
      </c>
      <c r="G338" s="1">
        <v>1.2</v>
      </c>
      <c r="H338" s="1">
        <v>0.27</v>
      </c>
      <c r="I338" s="1"/>
      <c r="J338" s="1"/>
      <c r="K338" s="1"/>
      <c r="L338" s="1"/>
      <c r="M338" s="1"/>
      <c r="N338" s="1"/>
      <c r="O338" s="1"/>
      <c r="P338" s="1"/>
      <c r="Q338" s="1"/>
      <c r="R338" s="1"/>
      <c r="S338" s="1"/>
      <c r="T338" s="1"/>
      <c r="U338" s="1"/>
      <c r="V338" s="1"/>
      <c r="W338" s="1"/>
      <c r="X338" s="1"/>
      <c r="Y338" s="1"/>
      <c r="Z338" s="1"/>
      <c r="AA338" s="1"/>
      <c r="AB338" s="1"/>
      <c r="AC338" s="1" t="s">
        <v>5</v>
      </c>
      <c r="AD338" s="1" t="s">
        <v>552</v>
      </c>
      <c r="AE338" s="1" t="s">
        <v>668</v>
      </c>
      <c r="AF338" s="1" t="s">
        <v>880</v>
      </c>
      <c r="AG338" s="1"/>
      <c r="AH338" s="1"/>
      <c r="AI338" s="1"/>
      <c r="AJ338" s="1"/>
      <c r="AK338" s="1"/>
      <c r="AL338" s="1" t="s">
        <v>520</v>
      </c>
    </row>
    <row r="339" spans="1:38" ht="14.25" hidden="1" customHeight="1" x14ac:dyDescent="0.25">
      <c r="A339" s="1" t="s">
        <v>881</v>
      </c>
      <c r="B339" s="1" t="s">
        <v>516</v>
      </c>
      <c r="C339" s="1" t="s">
        <v>539</v>
      </c>
      <c r="D339" s="1">
        <v>2.4</v>
      </c>
      <c r="E339" s="1">
        <v>0.24</v>
      </c>
      <c r="F339" s="1">
        <f t="shared" si="8"/>
        <v>10</v>
      </c>
      <c r="G339" s="1">
        <v>1.2</v>
      </c>
      <c r="H339" s="1">
        <v>0.27</v>
      </c>
      <c r="I339" s="1"/>
      <c r="J339" s="1"/>
      <c r="K339" s="1"/>
      <c r="L339" s="1"/>
      <c r="M339" s="1"/>
      <c r="N339" s="1"/>
      <c r="O339" s="1"/>
      <c r="P339" s="1"/>
      <c r="Q339" s="1"/>
      <c r="R339" s="1"/>
      <c r="S339" s="1"/>
      <c r="T339" s="1"/>
      <c r="U339" s="1"/>
      <c r="V339" s="1"/>
      <c r="W339" s="1"/>
      <c r="X339" s="1"/>
      <c r="Y339" s="1"/>
      <c r="Z339" s="1"/>
      <c r="AA339" s="1"/>
      <c r="AB339" s="1"/>
      <c r="AC339" s="1" t="s">
        <v>5</v>
      </c>
      <c r="AD339" s="1" t="s">
        <v>552</v>
      </c>
      <c r="AE339" s="1" t="s">
        <v>668</v>
      </c>
      <c r="AF339" s="1" t="s">
        <v>881</v>
      </c>
      <c r="AG339" s="1"/>
      <c r="AH339" s="1"/>
      <c r="AI339" s="1"/>
      <c r="AJ339" s="1"/>
      <c r="AK339" s="1"/>
      <c r="AL339" s="1" t="s">
        <v>520</v>
      </c>
    </row>
    <row r="340" spans="1:38" ht="14.25" hidden="1" customHeight="1" x14ac:dyDescent="0.25">
      <c r="A340" s="1" t="s">
        <v>882</v>
      </c>
      <c r="B340" s="1" t="s">
        <v>516</v>
      </c>
      <c r="C340" s="1" t="s">
        <v>539</v>
      </c>
      <c r="D340" s="1">
        <v>2.4300000000000002</v>
      </c>
      <c r="E340" s="1">
        <v>0.24</v>
      </c>
      <c r="F340" s="1">
        <f t="shared" si="8"/>
        <v>10.125000000000002</v>
      </c>
      <c r="G340" s="1">
        <v>1.2</v>
      </c>
      <c r="H340" s="1">
        <v>0.27</v>
      </c>
      <c r="I340" s="1"/>
      <c r="J340" s="1"/>
      <c r="K340" s="1"/>
      <c r="L340" s="1"/>
      <c r="M340" s="1"/>
      <c r="N340" s="1"/>
      <c r="O340" s="1"/>
      <c r="P340" s="1"/>
      <c r="Q340" s="1"/>
      <c r="R340" s="1"/>
      <c r="S340" s="1"/>
      <c r="T340" s="1"/>
      <c r="U340" s="1"/>
      <c r="V340" s="1"/>
      <c r="W340" s="1"/>
      <c r="X340" s="1"/>
      <c r="Y340" s="1"/>
      <c r="Z340" s="1"/>
      <c r="AA340" s="1"/>
      <c r="AB340" s="1"/>
      <c r="AC340" s="1" t="s">
        <v>5</v>
      </c>
      <c r="AD340" s="1" t="s">
        <v>552</v>
      </c>
      <c r="AE340" s="1" t="s">
        <v>668</v>
      </c>
      <c r="AF340" s="1" t="s">
        <v>882</v>
      </c>
      <c r="AG340" s="1"/>
      <c r="AH340" s="1"/>
      <c r="AI340" s="1"/>
      <c r="AJ340" s="1"/>
      <c r="AK340" s="1"/>
      <c r="AL340" s="1" t="s">
        <v>520</v>
      </c>
    </row>
    <row r="341" spans="1:38" ht="14.25" hidden="1" customHeight="1" x14ac:dyDescent="0.25">
      <c r="A341" s="1" t="s">
        <v>883</v>
      </c>
      <c r="B341" s="1" t="s">
        <v>516</v>
      </c>
      <c r="C341" s="1" t="s">
        <v>539</v>
      </c>
      <c r="D341" s="1">
        <v>2</v>
      </c>
      <c r="E341" s="1">
        <v>0.24</v>
      </c>
      <c r="F341" s="1">
        <f t="shared" si="8"/>
        <v>8.3333333333333339</v>
      </c>
      <c r="G341" s="1">
        <v>1.2</v>
      </c>
      <c r="H341" s="1">
        <v>0.27</v>
      </c>
      <c r="I341" s="1"/>
      <c r="J341" s="1"/>
      <c r="K341" s="1"/>
      <c r="L341" s="1"/>
      <c r="M341" s="1"/>
      <c r="N341" s="1"/>
      <c r="O341" s="1"/>
      <c r="P341" s="1"/>
      <c r="Q341" s="1"/>
      <c r="R341" s="1"/>
      <c r="S341" s="1"/>
      <c r="T341" s="1"/>
      <c r="U341" s="1"/>
      <c r="V341" s="1"/>
      <c r="W341" s="1"/>
      <c r="X341" s="1"/>
      <c r="Y341" s="1"/>
      <c r="Z341" s="1"/>
      <c r="AA341" s="1"/>
      <c r="AB341" s="1"/>
      <c r="AC341" s="1" t="s">
        <v>5</v>
      </c>
      <c r="AD341" s="1" t="s">
        <v>569</v>
      </c>
      <c r="AE341" s="1" t="s">
        <v>668</v>
      </c>
      <c r="AF341" s="1" t="s">
        <v>883</v>
      </c>
      <c r="AG341" s="1"/>
      <c r="AH341" s="1"/>
      <c r="AI341" s="1"/>
      <c r="AJ341" s="1"/>
      <c r="AK341" s="1"/>
      <c r="AL341" s="1" t="s">
        <v>520</v>
      </c>
    </row>
    <row r="342" spans="1:38" ht="14.25" hidden="1" customHeight="1" x14ac:dyDescent="0.25">
      <c r="A342" s="1" t="s">
        <v>884</v>
      </c>
      <c r="B342" s="1" t="s">
        <v>516</v>
      </c>
      <c r="C342" s="1" t="s">
        <v>539</v>
      </c>
      <c r="D342" s="1">
        <v>3.5</v>
      </c>
      <c r="E342" s="1">
        <v>0.24</v>
      </c>
      <c r="F342" s="1">
        <f t="shared" si="8"/>
        <v>14.583333333333334</v>
      </c>
      <c r="G342" s="1">
        <v>1.2</v>
      </c>
      <c r="H342" s="1">
        <v>0.27</v>
      </c>
      <c r="I342" s="1"/>
      <c r="J342" s="1"/>
      <c r="K342" s="1"/>
      <c r="L342" s="1"/>
      <c r="M342" s="1"/>
      <c r="N342" s="1"/>
      <c r="O342" s="1"/>
      <c r="P342" s="1"/>
      <c r="Q342" s="1"/>
      <c r="R342" s="1"/>
      <c r="S342" s="1"/>
      <c r="T342" s="1"/>
      <c r="U342" s="1"/>
      <c r="V342" s="1"/>
      <c r="W342" s="1"/>
      <c r="X342" s="1"/>
      <c r="Y342" s="1"/>
      <c r="Z342" s="1"/>
      <c r="AA342" s="1"/>
      <c r="AB342" s="1"/>
      <c r="AC342" s="1" t="s">
        <v>5</v>
      </c>
      <c r="AD342" s="1" t="s">
        <v>552</v>
      </c>
      <c r="AE342" s="1" t="s">
        <v>668</v>
      </c>
      <c r="AF342" s="1" t="s">
        <v>884</v>
      </c>
      <c r="AG342" s="1"/>
      <c r="AH342" s="1"/>
      <c r="AI342" s="1"/>
      <c r="AJ342" s="1"/>
      <c r="AK342" s="1"/>
      <c r="AL342" s="1" t="s">
        <v>520</v>
      </c>
    </row>
    <row r="343" spans="1:38" ht="14.25" hidden="1" customHeight="1" x14ac:dyDescent="0.25">
      <c r="A343" s="1" t="s">
        <v>885</v>
      </c>
      <c r="B343" s="1" t="s">
        <v>516</v>
      </c>
      <c r="C343" s="1" t="s">
        <v>539</v>
      </c>
      <c r="D343" s="1">
        <v>3.35</v>
      </c>
      <c r="E343" s="1">
        <v>0.24</v>
      </c>
      <c r="F343" s="1">
        <f t="shared" si="8"/>
        <v>13.958333333333334</v>
      </c>
      <c r="G343" s="1">
        <v>1.2</v>
      </c>
      <c r="H343" s="1">
        <v>0.27</v>
      </c>
      <c r="I343" s="1"/>
      <c r="J343" s="1"/>
      <c r="K343" s="1"/>
      <c r="L343" s="1"/>
      <c r="M343" s="1"/>
      <c r="N343" s="1"/>
      <c r="O343" s="1"/>
      <c r="P343" s="1"/>
      <c r="Q343" s="1"/>
      <c r="R343" s="1"/>
      <c r="S343" s="1"/>
      <c r="T343" s="1"/>
      <c r="U343" s="1"/>
      <c r="V343" s="1"/>
      <c r="W343" s="1"/>
      <c r="X343" s="1"/>
      <c r="Y343" s="1"/>
      <c r="Z343" s="1"/>
      <c r="AA343" s="1"/>
      <c r="AB343" s="1"/>
      <c r="AC343" s="1" t="s">
        <v>5</v>
      </c>
      <c r="AD343" s="1" t="s">
        <v>552</v>
      </c>
      <c r="AE343" s="1" t="s">
        <v>668</v>
      </c>
      <c r="AF343" s="1" t="s">
        <v>885</v>
      </c>
      <c r="AG343" s="1"/>
      <c r="AH343" s="1"/>
      <c r="AI343" s="1"/>
      <c r="AJ343" s="1"/>
      <c r="AK343" s="1"/>
      <c r="AL343" s="1" t="s">
        <v>520</v>
      </c>
    </row>
    <row r="344" spans="1:38" ht="14.25" hidden="1" customHeight="1" x14ac:dyDescent="0.25">
      <c r="A344" s="1" t="s">
        <v>886</v>
      </c>
      <c r="B344" s="1" t="s">
        <v>516</v>
      </c>
      <c r="C344" s="1" t="s">
        <v>539</v>
      </c>
      <c r="D344" s="1">
        <v>3.39</v>
      </c>
      <c r="E344" s="1">
        <v>0.24</v>
      </c>
      <c r="F344" s="1">
        <f t="shared" si="8"/>
        <v>14.125000000000002</v>
      </c>
      <c r="G344" s="1">
        <v>1.2</v>
      </c>
      <c r="H344" s="1">
        <v>0.27</v>
      </c>
      <c r="I344" s="1"/>
      <c r="J344" s="1"/>
      <c r="K344" s="1"/>
      <c r="L344" s="1"/>
      <c r="M344" s="1"/>
      <c r="N344" s="1"/>
      <c r="O344" s="1"/>
      <c r="P344" s="1"/>
      <c r="Q344" s="1"/>
      <c r="R344" s="1"/>
      <c r="S344" s="1"/>
      <c r="T344" s="1"/>
      <c r="U344" s="1"/>
      <c r="V344" s="1"/>
      <c r="W344" s="1"/>
      <c r="X344" s="1"/>
      <c r="Y344" s="1"/>
      <c r="Z344" s="1"/>
      <c r="AA344" s="1"/>
      <c r="AB344" s="1"/>
      <c r="AC344" s="1" t="s">
        <v>5</v>
      </c>
      <c r="AD344" s="1" t="s">
        <v>552</v>
      </c>
      <c r="AE344" s="1" t="s">
        <v>668</v>
      </c>
      <c r="AF344" s="1" t="s">
        <v>886</v>
      </c>
      <c r="AG344" s="1"/>
      <c r="AH344" s="1"/>
      <c r="AI344" s="1"/>
      <c r="AJ344" s="1"/>
      <c r="AK344" s="1"/>
      <c r="AL344" s="1" t="s">
        <v>520</v>
      </c>
    </row>
    <row r="345" spans="1:38" ht="14.25" hidden="1" customHeight="1" x14ac:dyDescent="0.25">
      <c r="A345" s="1" t="s">
        <v>887</v>
      </c>
      <c r="B345" s="1" t="s">
        <v>516</v>
      </c>
      <c r="C345" s="1" t="s">
        <v>539</v>
      </c>
      <c r="D345" s="1">
        <v>3.01</v>
      </c>
      <c r="E345" s="1">
        <v>0.24</v>
      </c>
      <c r="F345" s="1">
        <f t="shared" si="8"/>
        <v>12.541666666666666</v>
      </c>
      <c r="G345" s="1">
        <v>1.2</v>
      </c>
      <c r="H345" s="1">
        <v>0.27</v>
      </c>
      <c r="I345" s="1"/>
      <c r="J345" s="1"/>
      <c r="K345" s="1"/>
      <c r="L345" s="1"/>
      <c r="M345" s="1"/>
      <c r="N345" s="1"/>
      <c r="O345" s="1"/>
      <c r="P345" s="1"/>
      <c r="Q345" s="1"/>
      <c r="R345" s="1"/>
      <c r="S345" s="1"/>
      <c r="T345" s="1"/>
      <c r="U345" s="1"/>
      <c r="V345" s="1"/>
      <c r="W345" s="1"/>
      <c r="X345" s="1"/>
      <c r="Y345" s="1"/>
      <c r="Z345" s="1"/>
      <c r="AA345" s="1"/>
      <c r="AB345" s="1"/>
      <c r="AC345" s="1" t="s">
        <v>5</v>
      </c>
      <c r="AD345" s="1" t="s">
        <v>552</v>
      </c>
      <c r="AE345" s="1" t="s">
        <v>668</v>
      </c>
      <c r="AF345" s="1" t="s">
        <v>887</v>
      </c>
      <c r="AG345" s="1"/>
      <c r="AH345" s="1"/>
      <c r="AI345" s="1"/>
      <c r="AJ345" s="1"/>
      <c r="AK345" s="1"/>
      <c r="AL345" s="1" t="s">
        <v>520</v>
      </c>
    </row>
    <row r="346" spans="1:38" ht="14.25" hidden="1" customHeight="1" x14ac:dyDescent="0.25">
      <c r="A346" s="1" t="s">
        <v>888</v>
      </c>
      <c r="B346" s="1" t="s">
        <v>516</v>
      </c>
      <c r="C346" s="1" t="s">
        <v>539</v>
      </c>
      <c r="D346" s="1">
        <v>0.75</v>
      </c>
      <c r="E346" s="1">
        <v>0.24</v>
      </c>
      <c r="F346" s="1">
        <f t="shared" si="8"/>
        <v>3.125</v>
      </c>
      <c r="G346" s="1">
        <v>1.2</v>
      </c>
      <c r="H346" s="1">
        <v>0.27</v>
      </c>
      <c r="I346" s="1"/>
      <c r="J346" s="1"/>
      <c r="K346" s="1"/>
      <c r="L346" s="1"/>
      <c r="M346" s="1"/>
      <c r="N346" s="1"/>
      <c r="O346" s="1"/>
      <c r="P346" s="1"/>
      <c r="Q346" s="1"/>
      <c r="R346" s="1"/>
      <c r="S346" s="1"/>
      <c r="T346" s="1"/>
      <c r="U346" s="1"/>
      <c r="V346" s="1"/>
      <c r="W346" s="1"/>
      <c r="X346" s="1"/>
      <c r="Y346" s="1"/>
      <c r="Z346" s="1"/>
      <c r="AA346" s="1"/>
      <c r="AB346" s="1"/>
      <c r="AC346" s="1" t="s">
        <v>5</v>
      </c>
      <c r="AD346" s="1" t="s">
        <v>552</v>
      </c>
      <c r="AE346" s="1" t="s">
        <v>668</v>
      </c>
      <c r="AF346" s="1" t="s">
        <v>888</v>
      </c>
      <c r="AG346" s="1"/>
      <c r="AH346" s="1"/>
      <c r="AI346" s="1"/>
      <c r="AJ346" s="1"/>
      <c r="AK346" s="1"/>
      <c r="AL346" s="1" t="s">
        <v>520</v>
      </c>
    </row>
    <row r="347" spans="1:38" ht="14.25" hidden="1" customHeight="1" x14ac:dyDescent="0.25">
      <c r="A347" s="1" t="s">
        <v>889</v>
      </c>
      <c r="B347" s="1" t="s">
        <v>516</v>
      </c>
      <c r="C347" s="1" t="s">
        <v>539</v>
      </c>
      <c r="D347" s="1">
        <v>4.05</v>
      </c>
      <c r="E347" s="1">
        <v>0.24</v>
      </c>
      <c r="F347" s="1">
        <f t="shared" si="8"/>
        <v>16.875</v>
      </c>
      <c r="G347" s="1">
        <v>1.2</v>
      </c>
      <c r="H347" s="1">
        <v>0.27</v>
      </c>
      <c r="I347" s="1"/>
      <c r="J347" s="1"/>
      <c r="K347" s="1"/>
      <c r="L347" s="1"/>
      <c r="M347" s="1"/>
      <c r="N347" s="1"/>
      <c r="O347" s="1"/>
      <c r="P347" s="1"/>
      <c r="Q347" s="1"/>
      <c r="R347" s="1"/>
      <c r="S347" s="1"/>
      <c r="T347" s="1"/>
      <c r="U347" s="1"/>
      <c r="V347" s="1"/>
      <c r="W347" s="1"/>
      <c r="X347" s="1"/>
      <c r="Y347" s="1"/>
      <c r="Z347" s="1"/>
      <c r="AA347" s="1"/>
      <c r="AB347" s="1"/>
      <c r="AC347" s="1" t="s">
        <v>5</v>
      </c>
      <c r="AD347" s="1" t="s">
        <v>552</v>
      </c>
      <c r="AE347" s="1" t="s">
        <v>668</v>
      </c>
      <c r="AF347" s="1" t="s">
        <v>889</v>
      </c>
      <c r="AG347" s="1"/>
      <c r="AH347" s="1"/>
      <c r="AI347" s="1"/>
      <c r="AJ347" s="1"/>
      <c r="AK347" s="1"/>
      <c r="AL347" s="1" t="s">
        <v>520</v>
      </c>
    </row>
    <row r="348" spans="1:38" ht="14.25" hidden="1" customHeight="1" x14ac:dyDescent="0.25">
      <c r="A348" s="1" t="s">
        <v>890</v>
      </c>
      <c r="B348" s="1" t="s">
        <v>516</v>
      </c>
      <c r="C348" s="1" t="s">
        <v>539</v>
      </c>
      <c r="D348" s="1">
        <v>4.71</v>
      </c>
      <c r="E348" s="1">
        <v>0.24</v>
      </c>
      <c r="F348" s="1">
        <f t="shared" si="8"/>
        <v>19.625</v>
      </c>
      <c r="G348" s="1">
        <v>1.2</v>
      </c>
      <c r="H348" s="1">
        <v>0.27</v>
      </c>
      <c r="I348" s="1"/>
      <c r="J348" s="1"/>
      <c r="K348" s="1"/>
      <c r="L348" s="1"/>
      <c r="M348" s="1"/>
      <c r="N348" s="1"/>
      <c r="O348" s="1"/>
      <c r="P348" s="1"/>
      <c r="Q348" s="1"/>
      <c r="R348" s="1"/>
      <c r="S348" s="1"/>
      <c r="T348" s="1"/>
      <c r="U348" s="1"/>
      <c r="V348" s="1"/>
      <c r="W348" s="1"/>
      <c r="X348" s="1"/>
      <c r="Y348" s="1"/>
      <c r="Z348" s="1"/>
      <c r="AA348" s="1"/>
      <c r="AB348" s="1"/>
      <c r="AC348" s="1" t="s">
        <v>5</v>
      </c>
      <c r="AD348" s="1" t="s">
        <v>552</v>
      </c>
      <c r="AE348" s="1" t="s">
        <v>668</v>
      </c>
      <c r="AF348" s="1" t="s">
        <v>890</v>
      </c>
      <c r="AG348" s="1"/>
      <c r="AH348" s="1"/>
      <c r="AI348" s="1"/>
      <c r="AJ348" s="1"/>
      <c r="AK348" s="1"/>
      <c r="AL348" s="1" t="s">
        <v>520</v>
      </c>
    </row>
    <row r="349" spans="1:38" ht="14.25" hidden="1" customHeight="1" x14ac:dyDescent="0.25">
      <c r="A349" s="1" t="s">
        <v>891</v>
      </c>
      <c r="B349" s="1" t="s">
        <v>516</v>
      </c>
      <c r="C349" s="1" t="s">
        <v>539</v>
      </c>
      <c r="D349" s="1">
        <v>5.96</v>
      </c>
      <c r="E349" s="1">
        <v>0.24</v>
      </c>
      <c r="F349" s="1">
        <f t="shared" si="8"/>
        <v>24.833333333333336</v>
      </c>
      <c r="G349" s="1">
        <v>1.2</v>
      </c>
      <c r="H349" s="1">
        <v>0.27</v>
      </c>
      <c r="I349" s="1"/>
      <c r="J349" s="1"/>
      <c r="K349" s="1"/>
      <c r="L349" s="1"/>
      <c r="M349" s="1"/>
      <c r="N349" s="1"/>
      <c r="O349" s="1"/>
      <c r="P349" s="1"/>
      <c r="Q349" s="1"/>
      <c r="R349" s="1"/>
      <c r="S349" s="1"/>
      <c r="T349" s="1"/>
      <c r="U349" s="1"/>
      <c r="V349" s="1"/>
      <c r="W349" s="1"/>
      <c r="X349" s="1"/>
      <c r="Y349" s="1"/>
      <c r="Z349" s="1"/>
      <c r="AA349" s="1"/>
      <c r="AB349" s="1"/>
      <c r="AC349" s="1" t="s">
        <v>5</v>
      </c>
      <c r="AD349" s="1" t="s">
        <v>552</v>
      </c>
      <c r="AE349" s="1" t="s">
        <v>668</v>
      </c>
      <c r="AF349" s="1" t="s">
        <v>891</v>
      </c>
      <c r="AG349" s="1"/>
      <c r="AH349" s="1"/>
      <c r="AI349" s="1"/>
      <c r="AJ349" s="1"/>
      <c r="AK349" s="1"/>
      <c r="AL349" s="1" t="s">
        <v>520</v>
      </c>
    </row>
    <row r="350" spans="1:38" ht="14.25" hidden="1" customHeight="1" x14ac:dyDescent="0.25">
      <c r="A350" s="1" t="s">
        <v>892</v>
      </c>
      <c r="B350" s="1" t="s">
        <v>516</v>
      </c>
      <c r="C350" s="1" t="s">
        <v>539</v>
      </c>
      <c r="D350" s="1">
        <v>5.2</v>
      </c>
      <c r="E350" s="1">
        <v>0.24</v>
      </c>
      <c r="F350" s="1">
        <f t="shared" si="8"/>
        <v>21.666666666666668</v>
      </c>
      <c r="G350" s="1">
        <v>1.2</v>
      </c>
      <c r="H350" s="1">
        <v>0.27</v>
      </c>
      <c r="I350" s="1"/>
      <c r="J350" s="1"/>
      <c r="K350" s="1"/>
      <c r="L350" s="1"/>
      <c r="M350" s="1"/>
      <c r="N350" s="1"/>
      <c r="O350" s="1"/>
      <c r="P350" s="1"/>
      <c r="Q350" s="1"/>
      <c r="R350" s="1"/>
      <c r="S350" s="1"/>
      <c r="T350" s="1"/>
      <c r="U350" s="1"/>
      <c r="V350" s="1"/>
      <c r="W350" s="1"/>
      <c r="X350" s="1"/>
      <c r="Y350" s="1"/>
      <c r="Z350" s="1"/>
      <c r="AA350" s="1"/>
      <c r="AB350" s="1"/>
      <c r="AC350" s="1" t="s">
        <v>5</v>
      </c>
      <c r="AD350" s="1" t="s">
        <v>552</v>
      </c>
      <c r="AE350" s="1" t="s">
        <v>668</v>
      </c>
      <c r="AF350" s="1" t="s">
        <v>892</v>
      </c>
      <c r="AG350" s="1"/>
      <c r="AH350" s="1"/>
      <c r="AI350" s="1"/>
      <c r="AJ350" s="1"/>
      <c r="AK350" s="1"/>
      <c r="AL350" s="1" t="s">
        <v>520</v>
      </c>
    </row>
    <row r="351" spans="1:38" ht="14.25" hidden="1" customHeight="1" x14ac:dyDescent="0.25">
      <c r="A351" s="1" t="s">
        <v>893</v>
      </c>
      <c r="B351" s="1" t="s">
        <v>516</v>
      </c>
      <c r="C351" s="1" t="s">
        <v>539</v>
      </c>
      <c r="D351" s="1">
        <v>6.11</v>
      </c>
      <c r="E351" s="1">
        <v>0.24</v>
      </c>
      <c r="F351" s="1">
        <f t="shared" si="8"/>
        <v>25.458333333333336</v>
      </c>
      <c r="G351" s="1">
        <v>1.2</v>
      </c>
      <c r="H351" s="1">
        <v>0.27</v>
      </c>
      <c r="I351" s="1"/>
      <c r="J351" s="1"/>
      <c r="K351" s="1"/>
      <c r="L351" s="1"/>
      <c r="M351" s="1"/>
      <c r="N351" s="1"/>
      <c r="O351" s="1"/>
      <c r="P351" s="1"/>
      <c r="Q351" s="1"/>
      <c r="R351" s="1"/>
      <c r="S351" s="1"/>
      <c r="T351" s="1"/>
      <c r="U351" s="1"/>
      <c r="V351" s="1"/>
      <c r="W351" s="1"/>
      <c r="X351" s="1"/>
      <c r="Y351" s="1"/>
      <c r="Z351" s="1"/>
      <c r="AA351" s="1"/>
      <c r="AB351" s="1"/>
      <c r="AC351" s="1" t="s">
        <v>5</v>
      </c>
      <c r="AD351" s="1" t="s">
        <v>552</v>
      </c>
      <c r="AE351" s="1" t="s">
        <v>668</v>
      </c>
      <c r="AF351" s="1" t="s">
        <v>893</v>
      </c>
      <c r="AG351" s="1"/>
      <c r="AH351" s="1"/>
      <c r="AI351" s="1"/>
      <c r="AJ351" s="1"/>
      <c r="AK351" s="1"/>
      <c r="AL351" s="1" t="s">
        <v>520</v>
      </c>
    </row>
    <row r="352" spans="1:38" ht="14.25" hidden="1" customHeight="1" x14ac:dyDescent="0.25">
      <c r="A352" s="1" t="s">
        <v>894</v>
      </c>
      <c r="B352" s="1" t="s">
        <v>516</v>
      </c>
      <c r="C352" s="1" t="s">
        <v>539</v>
      </c>
      <c r="D352" s="1">
        <v>6.87</v>
      </c>
      <c r="E352" s="1">
        <v>0.24</v>
      </c>
      <c r="F352" s="1">
        <f t="shared" si="8"/>
        <v>28.625</v>
      </c>
      <c r="G352" s="1">
        <v>1.2</v>
      </c>
      <c r="H352" s="1">
        <v>0.27</v>
      </c>
      <c r="I352" s="1"/>
      <c r="J352" s="1"/>
      <c r="K352" s="1"/>
      <c r="L352" s="1"/>
      <c r="M352" s="1"/>
      <c r="N352" s="1"/>
      <c r="O352" s="1"/>
      <c r="P352" s="1"/>
      <c r="Q352" s="1"/>
      <c r="R352" s="1"/>
      <c r="S352" s="1"/>
      <c r="T352" s="1"/>
      <c r="U352" s="1"/>
      <c r="V352" s="1"/>
      <c r="W352" s="1"/>
      <c r="X352" s="1"/>
      <c r="Y352" s="1"/>
      <c r="Z352" s="1"/>
      <c r="AA352" s="1"/>
      <c r="AB352" s="1"/>
      <c r="AC352" s="1" t="s">
        <v>5</v>
      </c>
      <c r="AD352" s="1" t="s">
        <v>552</v>
      </c>
      <c r="AE352" s="1" t="s">
        <v>668</v>
      </c>
      <c r="AF352" s="1" t="s">
        <v>894</v>
      </c>
      <c r="AG352" s="1"/>
      <c r="AH352" s="1"/>
      <c r="AI352" s="1"/>
      <c r="AJ352" s="1"/>
      <c r="AK352" s="1"/>
      <c r="AL352" s="1" t="s">
        <v>520</v>
      </c>
    </row>
    <row r="353" spans="1:38" ht="14.25" hidden="1" customHeight="1" x14ac:dyDescent="0.25">
      <c r="A353" s="1" t="s">
        <v>895</v>
      </c>
      <c r="B353" s="1" t="s">
        <v>516</v>
      </c>
      <c r="C353" s="1" t="s">
        <v>539</v>
      </c>
      <c r="D353" s="1">
        <v>8.3800000000000008</v>
      </c>
      <c r="E353" s="1">
        <v>0.24</v>
      </c>
      <c r="F353" s="1">
        <f t="shared" si="8"/>
        <v>34.916666666666671</v>
      </c>
      <c r="G353" s="1">
        <v>1.2</v>
      </c>
      <c r="H353" s="1">
        <v>0.27</v>
      </c>
      <c r="I353" s="1"/>
      <c r="J353" s="1"/>
      <c r="K353" s="1"/>
      <c r="L353" s="1"/>
      <c r="M353" s="1"/>
      <c r="N353" s="1"/>
      <c r="O353" s="1"/>
      <c r="P353" s="1"/>
      <c r="Q353" s="1"/>
      <c r="R353" s="1"/>
      <c r="S353" s="1"/>
      <c r="T353" s="1"/>
      <c r="U353" s="1"/>
      <c r="V353" s="1"/>
      <c r="W353" s="1"/>
      <c r="X353" s="1"/>
      <c r="Y353" s="1"/>
      <c r="Z353" s="1"/>
      <c r="AA353" s="1"/>
      <c r="AB353" s="1"/>
      <c r="AC353" s="1" t="s">
        <v>5</v>
      </c>
      <c r="AD353" s="1" t="s">
        <v>552</v>
      </c>
      <c r="AE353" s="1" t="s">
        <v>668</v>
      </c>
      <c r="AF353" s="1" t="s">
        <v>895</v>
      </c>
      <c r="AG353" s="1"/>
      <c r="AH353" s="1"/>
      <c r="AI353" s="1"/>
      <c r="AJ353" s="1"/>
      <c r="AK353" s="1"/>
      <c r="AL353" s="1" t="s">
        <v>520</v>
      </c>
    </row>
    <row r="354" spans="1:38" ht="14.25" hidden="1" customHeight="1" x14ac:dyDescent="0.25">
      <c r="A354" s="1" t="s">
        <v>896</v>
      </c>
      <c r="B354" s="1" t="s">
        <v>516</v>
      </c>
      <c r="C354" s="1" t="s">
        <v>539</v>
      </c>
      <c r="D354" s="1">
        <v>1.25</v>
      </c>
      <c r="E354" s="1">
        <v>0.15959999999999999</v>
      </c>
      <c r="F354" s="1">
        <f t="shared" si="8"/>
        <v>7.8320802005012533</v>
      </c>
      <c r="G354" s="1">
        <v>1</v>
      </c>
      <c r="H354" s="1">
        <v>0.27</v>
      </c>
      <c r="I354" s="1"/>
      <c r="J354" s="1"/>
      <c r="K354" s="1"/>
      <c r="L354" s="1"/>
      <c r="M354" s="1"/>
      <c r="N354" s="1"/>
      <c r="O354" s="1"/>
      <c r="P354" s="1"/>
      <c r="Q354" s="1"/>
      <c r="R354" s="1"/>
      <c r="S354" s="1"/>
      <c r="T354" s="1"/>
      <c r="U354" s="1"/>
      <c r="V354" s="1"/>
      <c r="W354" s="1"/>
      <c r="X354" s="1"/>
      <c r="Y354" s="1"/>
      <c r="Z354" s="1"/>
      <c r="AA354" s="1"/>
      <c r="AB354" s="1"/>
      <c r="AC354" s="1" t="s">
        <v>5</v>
      </c>
      <c r="AD354" s="1" t="s">
        <v>569</v>
      </c>
      <c r="AE354" s="1" t="s">
        <v>668</v>
      </c>
      <c r="AF354" s="1" t="s">
        <v>896</v>
      </c>
      <c r="AG354" s="1"/>
      <c r="AH354" s="1"/>
      <c r="AI354" s="1"/>
      <c r="AJ354" s="1"/>
      <c r="AK354" s="1"/>
      <c r="AL354" s="1" t="s">
        <v>520</v>
      </c>
    </row>
    <row r="355" spans="1:38" ht="14.25" hidden="1" customHeight="1" x14ac:dyDescent="0.25">
      <c r="A355" s="1" t="s">
        <v>897</v>
      </c>
      <c r="B355" s="1" t="s">
        <v>516</v>
      </c>
      <c r="C355" s="1" t="s">
        <v>539</v>
      </c>
      <c r="D355" s="1">
        <v>1</v>
      </c>
      <c r="E355" s="1">
        <v>0.15959999999999999</v>
      </c>
      <c r="F355" s="1">
        <f t="shared" si="8"/>
        <v>6.2656641604010028</v>
      </c>
      <c r="G355" s="1">
        <v>1</v>
      </c>
      <c r="H355" s="1">
        <v>0.27</v>
      </c>
      <c r="I355" s="1"/>
      <c r="J355" s="1"/>
      <c r="K355" s="1"/>
      <c r="L355" s="1"/>
      <c r="M355" s="1"/>
      <c r="N355" s="1"/>
      <c r="O355" s="1"/>
      <c r="P355" s="1"/>
      <c r="Q355" s="1"/>
      <c r="R355" s="1"/>
      <c r="S355" s="1"/>
      <c r="T355" s="1"/>
      <c r="U355" s="1"/>
      <c r="V355" s="1"/>
      <c r="W355" s="1"/>
      <c r="X355" s="1"/>
      <c r="Y355" s="1"/>
      <c r="Z355" s="1"/>
      <c r="AA355" s="1"/>
      <c r="AB355" s="1"/>
      <c r="AC355" s="1" t="s">
        <v>5</v>
      </c>
      <c r="AD355" s="1" t="s">
        <v>569</v>
      </c>
      <c r="AE355" s="1" t="s">
        <v>668</v>
      </c>
      <c r="AF355" s="1" t="s">
        <v>897</v>
      </c>
      <c r="AG355" s="1"/>
      <c r="AH355" s="1"/>
      <c r="AI355" s="1"/>
      <c r="AJ355" s="1"/>
      <c r="AK355" s="1"/>
      <c r="AL355" s="1" t="s">
        <v>520</v>
      </c>
    </row>
    <row r="356" spans="1:38" ht="14.25" hidden="1" customHeight="1" x14ac:dyDescent="0.25">
      <c r="A356" s="1" t="s">
        <v>898</v>
      </c>
      <c r="B356" s="1" t="s">
        <v>516</v>
      </c>
      <c r="C356" s="1" t="s">
        <v>539</v>
      </c>
      <c r="D356" s="1">
        <v>0.5</v>
      </c>
      <c r="E356" s="1">
        <v>0.15959999999999999</v>
      </c>
      <c r="F356" s="1">
        <f t="shared" si="8"/>
        <v>3.1328320802005014</v>
      </c>
      <c r="G356" s="1">
        <v>1</v>
      </c>
      <c r="H356" s="1">
        <v>0.27</v>
      </c>
      <c r="I356" s="1"/>
      <c r="J356" s="1"/>
      <c r="K356" s="1"/>
      <c r="L356" s="1"/>
      <c r="M356" s="1"/>
      <c r="N356" s="1"/>
      <c r="O356" s="1"/>
      <c r="P356" s="1"/>
      <c r="Q356" s="1"/>
      <c r="R356" s="1"/>
      <c r="S356" s="1"/>
      <c r="T356" s="1"/>
      <c r="U356" s="1"/>
      <c r="V356" s="1"/>
      <c r="W356" s="1"/>
      <c r="X356" s="1"/>
      <c r="Y356" s="1"/>
      <c r="Z356" s="1"/>
      <c r="AA356" s="1"/>
      <c r="AB356" s="1"/>
      <c r="AC356" s="1" t="s">
        <v>5</v>
      </c>
      <c r="AD356" s="1" t="s">
        <v>569</v>
      </c>
      <c r="AE356" s="1" t="s">
        <v>668</v>
      </c>
      <c r="AF356" s="1" t="s">
        <v>898</v>
      </c>
      <c r="AG356" s="1"/>
      <c r="AH356" s="1"/>
      <c r="AI356" s="1"/>
      <c r="AJ356" s="1"/>
      <c r="AK356" s="1"/>
      <c r="AL356" s="1" t="s">
        <v>520</v>
      </c>
    </row>
    <row r="357" spans="1:38" ht="14.25" hidden="1" customHeight="1" x14ac:dyDescent="0.25">
      <c r="A357" s="1" t="s">
        <v>899</v>
      </c>
      <c r="B357" s="1" t="s">
        <v>516</v>
      </c>
      <c r="C357" s="1" t="s">
        <v>539</v>
      </c>
      <c r="D357" s="1">
        <v>2</v>
      </c>
      <c r="E357" s="1">
        <v>0.15959999999999999</v>
      </c>
      <c r="F357" s="1">
        <f t="shared" si="8"/>
        <v>12.531328320802006</v>
      </c>
      <c r="G357" s="1">
        <v>1</v>
      </c>
      <c r="H357" s="1">
        <v>0.27</v>
      </c>
      <c r="I357" s="1"/>
      <c r="J357" s="1"/>
      <c r="K357" s="1"/>
      <c r="L357" s="1"/>
      <c r="M357" s="1"/>
      <c r="N357" s="1"/>
      <c r="O357" s="1"/>
      <c r="P357" s="1"/>
      <c r="Q357" s="1"/>
      <c r="R357" s="1"/>
      <c r="S357" s="1"/>
      <c r="T357" s="1"/>
      <c r="U357" s="1"/>
      <c r="V357" s="1"/>
      <c r="W357" s="1"/>
      <c r="X357" s="1"/>
      <c r="Y357" s="1"/>
      <c r="Z357" s="1"/>
      <c r="AA357" s="1"/>
      <c r="AB357" s="1"/>
      <c r="AC357" s="1" t="s">
        <v>5</v>
      </c>
      <c r="AD357" s="1" t="s">
        <v>569</v>
      </c>
      <c r="AE357" s="1" t="s">
        <v>668</v>
      </c>
      <c r="AF357" s="1" t="s">
        <v>899</v>
      </c>
      <c r="AG357" s="1"/>
      <c r="AH357" s="1"/>
      <c r="AI357" s="1"/>
      <c r="AJ357" s="1"/>
      <c r="AK357" s="1"/>
      <c r="AL357" s="1" t="s">
        <v>520</v>
      </c>
    </row>
    <row r="358" spans="1:38" ht="14.25" hidden="1" customHeight="1" x14ac:dyDescent="0.25">
      <c r="A358" s="1" t="s">
        <v>900</v>
      </c>
      <c r="B358" s="1" t="s">
        <v>516</v>
      </c>
      <c r="C358" s="1" t="s">
        <v>539</v>
      </c>
      <c r="D358" s="1">
        <v>0.75</v>
      </c>
      <c r="E358" s="1">
        <v>0.15959999999999999</v>
      </c>
      <c r="F358" s="1">
        <f t="shared" si="8"/>
        <v>4.6992481203007523</v>
      </c>
      <c r="G358" s="1">
        <v>1</v>
      </c>
      <c r="H358" s="1">
        <v>0.27</v>
      </c>
      <c r="I358" s="1"/>
      <c r="J358" s="1"/>
      <c r="K358" s="1"/>
      <c r="L358" s="1"/>
      <c r="M358" s="1"/>
      <c r="N358" s="1"/>
      <c r="O358" s="1"/>
      <c r="P358" s="1"/>
      <c r="Q358" s="1"/>
      <c r="R358" s="1"/>
      <c r="S358" s="1"/>
      <c r="T358" s="1"/>
      <c r="U358" s="1"/>
      <c r="V358" s="1"/>
      <c r="W358" s="1"/>
      <c r="X358" s="1"/>
      <c r="Y358" s="1"/>
      <c r="Z358" s="1"/>
      <c r="AA358" s="1"/>
      <c r="AB358" s="1"/>
      <c r="AC358" s="1" t="s">
        <v>5</v>
      </c>
      <c r="AD358" s="1" t="s">
        <v>569</v>
      </c>
      <c r="AE358" s="1" t="s">
        <v>668</v>
      </c>
      <c r="AF358" s="1" t="s">
        <v>900</v>
      </c>
      <c r="AG358" s="1"/>
      <c r="AH358" s="1"/>
      <c r="AI358" s="1"/>
      <c r="AJ358" s="1"/>
      <c r="AK358" s="1"/>
      <c r="AL358" s="1" t="s">
        <v>520</v>
      </c>
    </row>
    <row r="359" spans="1:38" ht="14.25" hidden="1" customHeight="1" x14ac:dyDescent="0.25">
      <c r="A359" s="1" t="s">
        <v>901</v>
      </c>
      <c r="B359" s="1" t="s">
        <v>516</v>
      </c>
      <c r="C359" s="1" t="s">
        <v>539</v>
      </c>
      <c r="D359" s="1">
        <v>1.5</v>
      </c>
      <c r="E359" s="1">
        <v>0.20000000400000001</v>
      </c>
      <c r="F359" s="1">
        <f t="shared" si="8"/>
        <v>7.4999998500000027</v>
      </c>
      <c r="G359" s="1">
        <v>1.3</v>
      </c>
      <c r="H359" s="1">
        <v>0.35</v>
      </c>
      <c r="I359" s="1"/>
      <c r="J359" s="1"/>
      <c r="K359" s="1"/>
      <c r="L359" s="1"/>
      <c r="M359" s="1"/>
      <c r="N359" s="1"/>
      <c r="O359" s="1"/>
      <c r="P359" s="1"/>
      <c r="Q359" s="1"/>
      <c r="R359" s="1"/>
      <c r="S359" s="1"/>
      <c r="T359" s="1"/>
      <c r="U359" s="1"/>
      <c r="V359" s="1"/>
      <c r="W359" s="1"/>
      <c r="X359" s="1"/>
      <c r="Y359" s="1"/>
      <c r="Z359" s="1"/>
      <c r="AA359" s="1"/>
      <c r="AB359" s="1"/>
      <c r="AC359" s="1" t="s">
        <v>5</v>
      </c>
      <c r="AD359" s="1" t="s">
        <v>518</v>
      </c>
      <c r="AE359" s="1" t="s">
        <v>668</v>
      </c>
      <c r="AF359" s="1" t="s">
        <v>901</v>
      </c>
      <c r="AG359" s="1"/>
      <c r="AH359" s="1"/>
      <c r="AI359" s="1"/>
      <c r="AJ359" s="1"/>
      <c r="AK359" s="1"/>
      <c r="AL359" s="1" t="s">
        <v>520</v>
      </c>
    </row>
    <row r="360" spans="1:38" ht="14.25" hidden="1" customHeight="1" x14ac:dyDescent="0.25">
      <c r="A360" s="1" t="s">
        <v>902</v>
      </c>
      <c r="B360" s="1" t="s">
        <v>516</v>
      </c>
      <c r="C360" s="1" t="s">
        <v>539</v>
      </c>
      <c r="D360" s="1">
        <v>1.25</v>
      </c>
      <c r="E360" s="1">
        <v>0.20000000400000001</v>
      </c>
      <c r="F360" s="1">
        <f t="shared" si="8"/>
        <v>6.2499998750000021</v>
      </c>
      <c r="G360" s="1">
        <v>1.3</v>
      </c>
      <c r="H360" s="1">
        <v>0.35</v>
      </c>
      <c r="I360" s="1"/>
      <c r="J360" s="1"/>
      <c r="K360" s="1"/>
      <c r="L360" s="1"/>
      <c r="M360" s="1"/>
      <c r="N360" s="1"/>
      <c r="O360" s="1"/>
      <c r="P360" s="1"/>
      <c r="Q360" s="1"/>
      <c r="R360" s="1"/>
      <c r="S360" s="1"/>
      <c r="T360" s="1"/>
      <c r="U360" s="1"/>
      <c r="V360" s="1"/>
      <c r="W360" s="1"/>
      <c r="X360" s="1"/>
      <c r="Y360" s="1"/>
      <c r="Z360" s="1"/>
      <c r="AA360" s="1"/>
      <c r="AB360" s="1"/>
      <c r="AC360" s="1" t="s">
        <v>5</v>
      </c>
      <c r="AD360" s="1" t="s">
        <v>518</v>
      </c>
      <c r="AE360" s="1" t="s">
        <v>668</v>
      </c>
      <c r="AF360" s="1" t="s">
        <v>902</v>
      </c>
      <c r="AG360" s="1"/>
      <c r="AH360" s="1"/>
      <c r="AI360" s="1"/>
      <c r="AJ360" s="1"/>
      <c r="AK360" s="1"/>
      <c r="AL360" s="1" t="s">
        <v>520</v>
      </c>
    </row>
    <row r="361" spans="1:38" ht="14.25" hidden="1" customHeight="1" x14ac:dyDescent="0.25">
      <c r="A361" s="1" t="s">
        <v>903</v>
      </c>
      <c r="B361" s="1" t="s">
        <v>516</v>
      </c>
      <c r="C361" s="1" t="s">
        <v>539</v>
      </c>
      <c r="D361" s="1">
        <v>1.75</v>
      </c>
      <c r="E361" s="1">
        <v>0.20000000400000001</v>
      </c>
      <c r="F361" s="1">
        <f t="shared" si="8"/>
        <v>8.7499998250000033</v>
      </c>
      <c r="G361" s="1">
        <v>1.3</v>
      </c>
      <c r="H361" s="1">
        <v>0.35</v>
      </c>
      <c r="I361" s="1"/>
      <c r="J361" s="1"/>
      <c r="K361" s="1"/>
      <c r="L361" s="1"/>
      <c r="M361" s="1"/>
      <c r="N361" s="1"/>
      <c r="O361" s="1"/>
      <c r="P361" s="1"/>
      <c r="Q361" s="1"/>
      <c r="R361" s="1"/>
      <c r="S361" s="1"/>
      <c r="T361" s="1"/>
      <c r="U361" s="1"/>
      <c r="V361" s="1"/>
      <c r="W361" s="1"/>
      <c r="X361" s="1"/>
      <c r="Y361" s="1"/>
      <c r="Z361" s="1"/>
      <c r="AA361" s="1"/>
      <c r="AB361" s="1"/>
      <c r="AC361" s="1" t="s">
        <v>5</v>
      </c>
      <c r="AD361" s="1" t="s">
        <v>518</v>
      </c>
      <c r="AE361" s="1" t="s">
        <v>668</v>
      </c>
      <c r="AF361" s="1" t="s">
        <v>903</v>
      </c>
      <c r="AG361" s="1"/>
      <c r="AH361" s="1"/>
      <c r="AI361" s="1"/>
      <c r="AJ361" s="1"/>
      <c r="AK361" s="1"/>
      <c r="AL361" s="1" t="s">
        <v>520</v>
      </c>
    </row>
    <row r="362" spans="1:38" ht="14.25" hidden="1" customHeight="1" x14ac:dyDescent="0.25">
      <c r="A362" s="1" t="s">
        <v>904</v>
      </c>
      <c r="B362" s="1" t="s">
        <v>516</v>
      </c>
      <c r="C362" s="1" t="s">
        <v>539</v>
      </c>
      <c r="D362" s="1">
        <v>1.88</v>
      </c>
      <c r="E362" s="1">
        <v>0.20000000400000001</v>
      </c>
      <c r="F362" s="1">
        <f t="shared" si="8"/>
        <v>9.3999998120000026</v>
      </c>
      <c r="G362" s="1">
        <v>1.3</v>
      </c>
      <c r="H362" s="1">
        <v>0.35</v>
      </c>
      <c r="I362" s="1"/>
      <c r="J362" s="1"/>
      <c r="K362" s="1"/>
      <c r="L362" s="1"/>
      <c r="M362" s="1"/>
      <c r="N362" s="1"/>
      <c r="O362" s="1"/>
      <c r="P362" s="1"/>
      <c r="Q362" s="1"/>
      <c r="R362" s="1"/>
      <c r="S362" s="1"/>
      <c r="T362" s="1"/>
      <c r="U362" s="1"/>
      <c r="V362" s="1"/>
      <c r="W362" s="1"/>
      <c r="X362" s="1"/>
      <c r="Y362" s="1"/>
      <c r="Z362" s="1"/>
      <c r="AA362" s="1"/>
      <c r="AB362" s="1"/>
      <c r="AC362" s="1" t="s">
        <v>5</v>
      </c>
      <c r="AD362" s="1" t="s">
        <v>518</v>
      </c>
      <c r="AE362" s="1" t="s">
        <v>668</v>
      </c>
      <c r="AF362" s="1" t="s">
        <v>904</v>
      </c>
      <c r="AG362" s="1"/>
      <c r="AH362" s="1"/>
      <c r="AI362" s="1"/>
      <c r="AJ362" s="1"/>
      <c r="AK362" s="1"/>
      <c r="AL362" s="1" t="s">
        <v>520</v>
      </c>
    </row>
    <row r="363" spans="1:38" ht="14.25" hidden="1" customHeight="1" x14ac:dyDescent="0.25">
      <c r="A363" s="1" t="s">
        <v>905</v>
      </c>
      <c r="B363" s="1" t="s">
        <v>516</v>
      </c>
      <c r="C363" s="1" t="s">
        <v>539</v>
      </c>
      <c r="D363" s="1">
        <v>1</v>
      </c>
      <c r="E363" s="1">
        <v>0.20000000400000001</v>
      </c>
      <c r="F363" s="1">
        <f t="shared" si="8"/>
        <v>4.9999999000000015</v>
      </c>
      <c r="G363" s="1">
        <v>1.3</v>
      </c>
      <c r="H363" s="1">
        <v>0.35</v>
      </c>
      <c r="I363" s="1"/>
      <c r="J363" s="1"/>
      <c r="K363" s="1"/>
      <c r="L363" s="1"/>
      <c r="M363" s="1"/>
      <c r="N363" s="1"/>
      <c r="O363" s="1"/>
      <c r="P363" s="1"/>
      <c r="Q363" s="1"/>
      <c r="R363" s="1"/>
      <c r="S363" s="1"/>
      <c r="T363" s="1"/>
      <c r="U363" s="1"/>
      <c r="V363" s="1"/>
      <c r="W363" s="1"/>
      <c r="X363" s="1"/>
      <c r="Y363" s="1"/>
      <c r="Z363" s="1"/>
      <c r="AA363" s="1"/>
      <c r="AB363" s="1"/>
      <c r="AC363" s="1" t="s">
        <v>5</v>
      </c>
      <c r="AD363" s="1" t="s">
        <v>518</v>
      </c>
      <c r="AE363" s="1" t="s">
        <v>668</v>
      </c>
      <c r="AF363" s="1" t="s">
        <v>905</v>
      </c>
      <c r="AG363" s="1"/>
      <c r="AH363" s="1"/>
      <c r="AI363" s="1"/>
      <c r="AJ363" s="1"/>
      <c r="AK363" s="1"/>
      <c r="AL363" s="1" t="s">
        <v>520</v>
      </c>
    </row>
    <row r="364" spans="1:38" ht="14.25" hidden="1" customHeight="1" x14ac:dyDescent="0.25">
      <c r="A364" s="1" t="s">
        <v>906</v>
      </c>
      <c r="B364" s="1" t="s">
        <v>516</v>
      </c>
      <c r="C364" s="1" t="s">
        <v>539</v>
      </c>
      <c r="D364" s="1">
        <v>0.5</v>
      </c>
      <c r="E364" s="1">
        <v>0.20000000400000001</v>
      </c>
      <c r="F364" s="1">
        <f t="shared" si="8"/>
        <v>2.4999999500000007</v>
      </c>
      <c r="G364" s="1">
        <v>1.3</v>
      </c>
      <c r="H364" s="1">
        <v>0.35</v>
      </c>
      <c r="I364" s="1"/>
      <c r="J364" s="1"/>
      <c r="K364" s="1"/>
      <c r="L364" s="1"/>
      <c r="M364" s="1"/>
      <c r="N364" s="1"/>
      <c r="O364" s="1"/>
      <c r="P364" s="1"/>
      <c r="Q364" s="1"/>
      <c r="R364" s="1"/>
      <c r="S364" s="1"/>
      <c r="T364" s="1"/>
      <c r="U364" s="1"/>
      <c r="V364" s="1"/>
      <c r="W364" s="1"/>
      <c r="X364" s="1"/>
      <c r="Y364" s="1"/>
      <c r="Z364" s="1"/>
      <c r="AA364" s="1"/>
      <c r="AB364" s="1"/>
      <c r="AC364" s="1" t="s">
        <v>5</v>
      </c>
      <c r="AD364" s="1" t="s">
        <v>518</v>
      </c>
      <c r="AE364" s="1" t="s">
        <v>668</v>
      </c>
      <c r="AF364" s="1" t="s">
        <v>906</v>
      </c>
      <c r="AG364" s="1"/>
      <c r="AH364" s="1"/>
      <c r="AI364" s="1"/>
      <c r="AJ364" s="1"/>
      <c r="AK364" s="1"/>
      <c r="AL364" s="1" t="s">
        <v>520</v>
      </c>
    </row>
    <row r="365" spans="1:38" ht="14.25" hidden="1" customHeight="1" x14ac:dyDescent="0.25">
      <c r="A365" s="1" t="s">
        <v>907</v>
      </c>
      <c r="B365" s="1" t="s">
        <v>516</v>
      </c>
      <c r="C365" s="1" t="s">
        <v>539</v>
      </c>
      <c r="D365" s="1">
        <v>0.25</v>
      </c>
      <c r="E365" s="1">
        <v>0.20000000400000001</v>
      </c>
      <c r="F365" s="1">
        <f t="shared" si="8"/>
        <v>1.2499999750000004</v>
      </c>
      <c r="G365" s="1">
        <v>1.3</v>
      </c>
      <c r="H365" s="1">
        <v>0.35</v>
      </c>
      <c r="I365" s="1"/>
      <c r="J365" s="1"/>
      <c r="K365" s="1"/>
      <c r="L365" s="1"/>
      <c r="M365" s="1"/>
      <c r="N365" s="1"/>
      <c r="O365" s="1"/>
      <c r="P365" s="1"/>
      <c r="Q365" s="1"/>
      <c r="R365" s="1"/>
      <c r="S365" s="1"/>
      <c r="T365" s="1"/>
      <c r="U365" s="1"/>
      <c r="V365" s="1"/>
      <c r="W365" s="1"/>
      <c r="X365" s="1"/>
      <c r="Y365" s="1"/>
      <c r="Z365" s="1"/>
      <c r="AA365" s="1"/>
      <c r="AB365" s="1"/>
      <c r="AC365" s="1" t="s">
        <v>5</v>
      </c>
      <c r="AD365" s="1" t="s">
        <v>518</v>
      </c>
      <c r="AE365" s="1" t="s">
        <v>668</v>
      </c>
      <c r="AF365" s="1" t="s">
        <v>907</v>
      </c>
      <c r="AG365" s="1"/>
      <c r="AH365" s="1"/>
      <c r="AI365" s="1"/>
      <c r="AJ365" s="1"/>
      <c r="AK365" s="1"/>
      <c r="AL365" s="1" t="s">
        <v>520</v>
      </c>
    </row>
    <row r="366" spans="1:38" ht="14.25" hidden="1" customHeight="1" x14ac:dyDescent="0.25">
      <c r="A366" s="1" t="s">
        <v>908</v>
      </c>
      <c r="B366" s="1" t="s">
        <v>516</v>
      </c>
      <c r="C366" s="1" t="s">
        <v>539</v>
      </c>
      <c r="D366" s="1">
        <v>2.5</v>
      </c>
      <c r="E366" s="1">
        <v>0.20000000400000001</v>
      </c>
      <c r="F366" s="1">
        <f t="shared" si="8"/>
        <v>12.499999750000004</v>
      </c>
      <c r="G366" s="1">
        <v>1.3</v>
      </c>
      <c r="H366" s="1">
        <v>0.35</v>
      </c>
      <c r="I366" s="1"/>
      <c r="J366" s="1"/>
      <c r="K366" s="1"/>
      <c r="L366" s="1"/>
      <c r="M366" s="1"/>
      <c r="N366" s="1"/>
      <c r="O366" s="1"/>
      <c r="P366" s="1"/>
      <c r="Q366" s="1"/>
      <c r="R366" s="1"/>
      <c r="S366" s="1"/>
      <c r="T366" s="1"/>
      <c r="U366" s="1"/>
      <c r="V366" s="1"/>
      <c r="W366" s="1"/>
      <c r="X366" s="1"/>
      <c r="Y366" s="1"/>
      <c r="Z366" s="1"/>
      <c r="AA366" s="1"/>
      <c r="AB366" s="1"/>
      <c r="AC366" s="1" t="s">
        <v>5</v>
      </c>
      <c r="AD366" s="1" t="s">
        <v>518</v>
      </c>
      <c r="AE366" s="1" t="s">
        <v>668</v>
      </c>
      <c r="AF366" s="1" t="s">
        <v>908</v>
      </c>
      <c r="AG366" s="1"/>
      <c r="AH366" s="1"/>
      <c r="AI366" s="1"/>
      <c r="AJ366" s="1"/>
      <c r="AK366" s="1"/>
      <c r="AL366" s="1" t="s">
        <v>520</v>
      </c>
    </row>
    <row r="367" spans="1:38" ht="14.25" hidden="1" customHeight="1" x14ac:dyDescent="0.25">
      <c r="A367" s="1" t="s">
        <v>909</v>
      </c>
      <c r="B367" s="1" t="s">
        <v>516</v>
      </c>
      <c r="C367" s="1" t="s">
        <v>539</v>
      </c>
      <c r="D367" s="1">
        <v>2</v>
      </c>
      <c r="E367" s="1">
        <v>0.20000000400000001</v>
      </c>
      <c r="F367" s="1">
        <f t="shared" si="8"/>
        <v>9.999999800000003</v>
      </c>
      <c r="G367" s="1">
        <v>1.3</v>
      </c>
      <c r="H367" s="1">
        <v>0.35</v>
      </c>
      <c r="I367" s="1"/>
      <c r="J367" s="1"/>
      <c r="K367" s="1"/>
      <c r="L367" s="1"/>
      <c r="M367" s="1"/>
      <c r="N367" s="1"/>
      <c r="O367" s="1"/>
      <c r="P367" s="1"/>
      <c r="Q367" s="1"/>
      <c r="R367" s="1"/>
      <c r="S367" s="1"/>
      <c r="T367" s="1"/>
      <c r="U367" s="1"/>
      <c r="V367" s="1"/>
      <c r="W367" s="1"/>
      <c r="X367" s="1"/>
      <c r="Y367" s="1"/>
      <c r="Z367" s="1"/>
      <c r="AA367" s="1"/>
      <c r="AB367" s="1"/>
      <c r="AC367" s="1" t="s">
        <v>5</v>
      </c>
      <c r="AD367" s="1" t="s">
        <v>518</v>
      </c>
      <c r="AE367" s="1" t="s">
        <v>668</v>
      </c>
      <c r="AF367" s="1" t="s">
        <v>909</v>
      </c>
      <c r="AG367" s="1"/>
      <c r="AH367" s="1"/>
      <c r="AI367" s="1"/>
      <c r="AJ367" s="1"/>
      <c r="AK367" s="1"/>
      <c r="AL367" s="1" t="s">
        <v>520</v>
      </c>
    </row>
    <row r="368" spans="1:38" ht="14.25" hidden="1" customHeight="1" x14ac:dyDescent="0.25">
      <c r="A368" s="1" t="s">
        <v>910</v>
      </c>
      <c r="B368" s="1" t="s">
        <v>516</v>
      </c>
      <c r="C368" s="1" t="s">
        <v>539</v>
      </c>
      <c r="D368" s="1">
        <v>3.5</v>
      </c>
      <c r="E368" s="1">
        <v>0.20000000400000001</v>
      </c>
      <c r="F368" s="1">
        <f t="shared" si="8"/>
        <v>17.499999650000007</v>
      </c>
      <c r="G368" s="1">
        <v>1.3</v>
      </c>
      <c r="H368" s="1">
        <v>0.35</v>
      </c>
      <c r="I368" s="1"/>
      <c r="J368" s="1"/>
      <c r="K368" s="1"/>
      <c r="L368" s="1"/>
      <c r="M368" s="1"/>
      <c r="N368" s="1"/>
      <c r="O368" s="1"/>
      <c r="P368" s="1"/>
      <c r="Q368" s="1"/>
      <c r="R368" s="1"/>
      <c r="S368" s="1"/>
      <c r="T368" s="1"/>
      <c r="U368" s="1"/>
      <c r="V368" s="1"/>
      <c r="W368" s="1"/>
      <c r="X368" s="1"/>
      <c r="Y368" s="1"/>
      <c r="Z368" s="1"/>
      <c r="AA368" s="1"/>
      <c r="AB368" s="1"/>
      <c r="AC368" s="1" t="s">
        <v>5</v>
      </c>
      <c r="AD368" s="1" t="s">
        <v>518</v>
      </c>
      <c r="AE368" s="1" t="s">
        <v>668</v>
      </c>
      <c r="AF368" s="1" t="s">
        <v>910</v>
      </c>
      <c r="AG368" s="1"/>
      <c r="AH368" s="1"/>
      <c r="AI368" s="1"/>
      <c r="AJ368" s="1"/>
      <c r="AK368" s="1"/>
      <c r="AL368" s="1" t="s">
        <v>520</v>
      </c>
    </row>
    <row r="369" spans="1:38" ht="14.25" hidden="1" customHeight="1" x14ac:dyDescent="0.25">
      <c r="A369" s="1" t="s">
        <v>911</v>
      </c>
      <c r="B369" s="1" t="s">
        <v>516</v>
      </c>
      <c r="C369" s="1" t="s">
        <v>539</v>
      </c>
      <c r="D369" s="1">
        <v>3</v>
      </c>
      <c r="E369" s="1">
        <v>0.20000000400000001</v>
      </c>
      <c r="F369" s="1">
        <f t="shared" si="8"/>
        <v>14.999999700000005</v>
      </c>
      <c r="G369" s="1">
        <v>1.3</v>
      </c>
      <c r="H369" s="1">
        <v>0.35</v>
      </c>
      <c r="I369" s="1"/>
      <c r="J369" s="1"/>
      <c r="K369" s="1"/>
      <c r="L369" s="1"/>
      <c r="M369" s="1"/>
      <c r="N369" s="1"/>
      <c r="O369" s="1"/>
      <c r="P369" s="1"/>
      <c r="Q369" s="1"/>
      <c r="R369" s="1"/>
      <c r="S369" s="1"/>
      <c r="T369" s="1"/>
      <c r="U369" s="1"/>
      <c r="V369" s="1"/>
      <c r="W369" s="1"/>
      <c r="X369" s="1"/>
      <c r="Y369" s="1"/>
      <c r="Z369" s="1"/>
      <c r="AA369" s="1"/>
      <c r="AB369" s="1"/>
      <c r="AC369" s="1" t="s">
        <v>5</v>
      </c>
      <c r="AD369" s="1" t="s">
        <v>518</v>
      </c>
      <c r="AE369" s="1" t="s">
        <v>668</v>
      </c>
      <c r="AF369" s="1" t="s">
        <v>911</v>
      </c>
      <c r="AG369" s="1"/>
      <c r="AH369" s="1"/>
      <c r="AI369" s="1"/>
      <c r="AJ369" s="1"/>
      <c r="AK369" s="1"/>
      <c r="AL369" s="1" t="s">
        <v>520</v>
      </c>
    </row>
    <row r="370" spans="1:38" ht="14.25" hidden="1" customHeight="1" x14ac:dyDescent="0.25">
      <c r="A370" s="1" t="s">
        <v>912</v>
      </c>
      <c r="B370" s="1" t="s">
        <v>516</v>
      </c>
      <c r="C370" s="1" t="s">
        <v>539</v>
      </c>
      <c r="D370" s="1">
        <v>0.75</v>
      </c>
      <c r="E370" s="1">
        <v>0.20000000400000001</v>
      </c>
      <c r="F370" s="1">
        <f t="shared" si="8"/>
        <v>3.7499999250000013</v>
      </c>
      <c r="G370" s="1">
        <v>1.3</v>
      </c>
      <c r="H370" s="1">
        <v>0.35</v>
      </c>
      <c r="I370" s="1"/>
      <c r="J370" s="1"/>
      <c r="K370" s="1"/>
      <c r="L370" s="1"/>
      <c r="M370" s="1"/>
      <c r="N370" s="1"/>
      <c r="O370" s="1"/>
      <c r="P370" s="1"/>
      <c r="Q370" s="1"/>
      <c r="R370" s="1"/>
      <c r="S370" s="1"/>
      <c r="T370" s="1"/>
      <c r="U370" s="1"/>
      <c r="V370" s="1"/>
      <c r="W370" s="1"/>
      <c r="X370" s="1"/>
      <c r="Y370" s="1"/>
      <c r="Z370" s="1"/>
      <c r="AA370" s="1"/>
      <c r="AB370" s="1"/>
      <c r="AC370" s="1" t="s">
        <v>5</v>
      </c>
      <c r="AD370" s="1" t="s">
        <v>518</v>
      </c>
      <c r="AE370" s="1" t="s">
        <v>668</v>
      </c>
      <c r="AF370" s="1" t="s">
        <v>912</v>
      </c>
      <c r="AG370" s="1"/>
      <c r="AH370" s="1"/>
      <c r="AI370" s="1"/>
      <c r="AJ370" s="1"/>
      <c r="AK370" s="1"/>
      <c r="AL370" s="1" t="s">
        <v>520</v>
      </c>
    </row>
    <row r="371" spans="1:38" ht="14.25" hidden="1" customHeight="1" x14ac:dyDescent="0.25">
      <c r="A371" s="1" t="s">
        <v>913</v>
      </c>
      <c r="B371" s="1" t="s">
        <v>516</v>
      </c>
      <c r="C371" s="1" t="s">
        <v>539</v>
      </c>
      <c r="D371" s="1">
        <v>4.5</v>
      </c>
      <c r="E371" s="1">
        <v>0.20000000400000001</v>
      </c>
      <c r="F371" s="1">
        <f t="shared" si="8"/>
        <v>22.499999550000009</v>
      </c>
      <c r="G371" s="1">
        <v>1.3</v>
      </c>
      <c r="H371" s="1">
        <v>0.35</v>
      </c>
      <c r="I371" s="1"/>
      <c r="J371" s="1"/>
      <c r="K371" s="1"/>
      <c r="L371" s="1"/>
      <c r="M371" s="1"/>
      <c r="N371" s="1"/>
      <c r="O371" s="1"/>
      <c r="P371" s="1"/>
      <c r="Q371" s="1"/>
      <c r="R371" s="1"/>
      <c r="S371" s="1"/>
      <c r="T371" s="1"/>
      <c r="U371" s="1"/>
      <c r="V371" s="1"/>
      <c r="W371" s="1"/>
      <c r="X371" s="1"/>
      <c r="Y371" s="1"/>
      <c r="Z371" s="1"/>
      <c r="AA371" s="1"/>
      <c r="AB371" s="1"/>
      <c r="AC371" s="1" t="s">
        <v>5</v>
      </c>
      <c r="AD371" s="1" t="s">
        <v>518</v>
      </c>
      <c r="AE371" s="1" t="s">
        <v>668</v>
      </c>
      <c r="AF371" s="1" t="s">
        <v>913</v>
      </c>
      <c r="AG371" s="1"/>
      <c r="AH371" s="1"/>
      <c r="AI371" s="1"/>
      <c r="AJ371" s="1"/>
      <c r="AK371" s="1"/>
      <c r="AL371" s="1" t="s">
        <v>520</v>
      </c>
    </row>
    <row r="372" spans="1:38" ht="14.25" hidden="1" customHeight="1" x14ac:dyDescent="0.25">
      <c r="A372" s="1" t="s">
        <v>914</v>
      </c>
      <c r="B372" s="1" t="s">
        <v>516</v>
      </c>
      <c r="C372" s="1" t="s">
        <v>539</v>
      </c>
      <c r="D372" s="1">
        <v>4</v>
      </c>
      <c r="E372" s="1">
        <v>0.20000000400000001</v>
      </c>
      <c r="F372" s="1">
        <f t="shared" si="8"/>
        <v>19.999999600000006</v>
      </c>
      <c r="G372" s="1">
        <v>1.3</v>
      </c>
      <c r="H372" s="1">
        <v>0.35</v>
      </c>
      <c r="I372" s="1"/>
      <c r="J372" s="1"/>
      <c r="K372" s="1"/>
      <c r="L372" s="1"/>
      <c r="M372" s="1"/>
      <c r="N372" s="1"/>
      <c r="O372" s="1"/>
      <c r="P372" s="1"/>
      <c r="Q372" s="1"/>
      <c r="R372" s="1"/>
      <c r="S372" s="1"/>
      <c r="T372" s="1"/>
      <c r="U372" s="1"/>
      <c r="V372" s="1"/>
      <c r="W372" s="1"/>
      <c r="X372" s="1"/>
      <c r="Y372" s="1"/>
      <c r="Z372" s="1"/>
      <c r="AA372" s="1"/>
      <c r="AB372" s="1"/>
      <c r="AC372" s="1" t="s">
        <v>5</v>
      </c>
      <c r="AD372" s="1" t="s">
        <v>518</v>
      </c>
      <c r="AE372" s="1" t="s">
        <v>668</v>
      </c>
      <c r="AF372" s="1" t="s">
        <v>914</v>
      </c>
      <c r="AG372" s="1"/>
      <c r="AH372" s="1"/>
      <c r="AI372" s="1"/>
      <c r="AJ372" s="1"/>
      <c r="AK372" s="1"/>
      <c r="AL372" s="1" t="s">
        <v>520</v>
      </c>
    </row>
    <row r="373" spans="1:38" ht="14.25" hidden="1" customHeight="1" x14ac:dyDescent="0.25">
      <c r="A373" s="1" t="s">
        <v>915</v>
      </c>
      <c r="B373" s="1" t="s">
        <v>516</v>
      </c>
      <c r="C373" s="1" t="s">
        <v>539</v>
      </c>
      <c r="D373" s="1">
        <v>5.5</v>
      </c>
      <c r="E373" s="1">
        <v>0.20000000400000001</v>
      </c>
      <c r="F373" s="1">
        <f t="shared" si="8"/>
        <v>27.499999450000011</v>
      </c>
      <c r="G373" s="1">
        <v>1.3</v>
      </c>
      <c r="H373" s="1">
        <v>0.35</v>
      </c>
      <c r="I373" s="1"/>
      <c r="J373" s="1"/>
      <c r="K373" s="1"/>
      <c r="L373" s="1"/>
      <c r="M373" s="1"/>
      <c r="N373" s="1"/>
      <c r="O373" s="1"/>
      <c r="P373" s="1"/>
      <c r="Q373" s="1"/>
      <c r="R373" s="1"/>
      <c r="S373" s="1"/>
      <c r="T373" s="1"/>
      <c r="U373" s="1"/>
      <c r="V373" s="1"/>
      <c r="W373" s="1"/>
      <c r="X373" s="1"/>
      <c r="Y373" s="1"/>
      <c r="Z373" s="1"/>
      <c r="AA373" s="1"/>
      <c r="AB373" s="1"/>
      <c r="AC373" s="1" t="s">
        <v>5</v>
      </c>
      <c r="AD373" s="1" t="s">
        <v>518</v>
      </c>
      <c r="AE373" s="1" t="s">
        <v>668</v>
      </c>
      <c r="AF373" s="1" t="s">
        <v>915</v>
      </c>
      <c r="AG373" s="1"/>
      <c r="AH373" s="1"/>
      <c r="AI373" s="1"/>
      <c r="AJ373" s="1"/>
      <c r="AK373" s="1"/>
      <c r="AL373" s="1" t="s">
        <v>520</v>
      </c>
    </row>
    <row r="374" spans="1:38" ht="14.25" hidden="1" customHeight="1" x14ac:dyDescent="0.25">
      <c r="A374" s="1" t="s">
        <v>916</v>
      </c>
      <c r="B374" s="1" t="s">
        <v>516</v>
      </c>
      <c r="C374" s="1" t="s">
        <v>539</v>
      </c>
      <c r="D374" s="1">
        <v>5</v>
      </c>
      <c r="E374" s="1">
        <v>0.20000000400000001</v>
      </c>
      <c r="F374" s="1">
        <f t="shared" si="8"/>
        <v>24.999999500000008</v>
      </c>
      <c r="G374" s="1">
        <v>1.3</v>
      </c>
      <c r="H374" s="1">
        <v>0.35</v>
      </c>
      <c r="I374" s="1"/>
      <c r="J374" s="1"/>
      <c r="K374" s="1"/>
      <c r="L374" s="1"/>
      <c r="M374" s="1"/>
      <c r="N374" s="1"/>
      <c r="O374" s="1"/>
      <c r="P374" s="1"/>
      <c r="Q374" s="1"/>
      <c r="R374" s="1"/>
      <c r="S374" s="1"/>
      <c r="T374" s="1"/>
      <c r="U374" s="1"/>
      <c r="V374" s="1"/>
      <c r="W374" s="1"/>
      <c r="X374" s="1"/>
      <c r="Y374" s="1"/>
      <c r="Z374" s="1"/>
      <c r="AA374" s="1"/>
      <c r="AB374" s="1"/>
      <c r="AC374" s="1" t="s">
        <v>5</v>
      </c>
      <c r="AD374" s="1" t="s">
        <v>518</v>
      </c>
      <c r="AE374" s="1" t="s">
        <v>668</v>
      </c>
      <c r="AF374" s="1" t="s">
        <v>916</v>
      </c>
      <c r="AG374" s="1"/>
      <c r="AH374" s="1"/>
      <c r="AI374" s="1"/>
      <c r="AJ374" s="1"/>
      <c r="AK374" s="1"/>
      <c r="AL374" s="1" t="s">
        <v>520</v>
      </c>
    </row>
    <row r="375" spans="1:38" ht="14.25" hidden="1" customHeight="1" x14ac:dyDescent="0.25">
      <c r="A375" s="1" t="s">
        <v>917</v>
      </c>
      <c r="B375" s="1" t="s">
        <v>516</v>
      </c>
      <c r="C375" s="1" t="s">
        <v>539</v>
      </c>
      <c r="D375" s="1">
        <v>6.5</v>
      </c>
      <c r="E375" s="1">
        <v>0.20000000400000001</v>
      </c>
      <c r="F375" s="1">
        <f t="shared" si="8"/>
        <v>32.49999935000001</v>
      </c>
      <c r="G375" s="1">
        <v>1.3</v>
      </c>
      <c r="H375" s="1">
        <v>0.35</v>
      </c>
      <c r="I375" s="1"/>
      <c r="J375" s="1"/>
      <c r="K375" s="1"/>
      <c r="L375" s="1"/>
      <c r="M375" s="1"/>
      <c r="N375" s="1"/>
      <c r="O375" s="1"/>
      <c r="P375" s="1"/>
      <c r="Q375" s="1"/>
      <c r="R375" s="1"/>
      <c r="S375" s="1"/>
      <c r="T375" s="1"/>
      <c r="U375" s="1"/>
      <c r="V375" s="1"/>
      <c r="W375" s="1"/>
      <c r="X375" s="1"/>
      <c r="Y375" s="1"/>
      <c r="Z375" s="1"/>
      <c r="AA375" s="1"/>
      <c r="AB375" s="1"/>
      <c r="AC375" s="1" t="s">
        <v>5</v>
      </c>
      <c r="AD375" s="1" t="s">
        <v>518</v>
      </c>
      <c r="AE375" s="1" t="s">
        <v>668</v>
      </c>
      <c r="AF375" s="1" t="s">
        <v>917</v>
      </c>
      <c r="AG375" s="1"/>
      <c r="AH375" s="1"/>
      <c r="AI375" s="1"/>
      <c r="AJ375" s="1"/>
      <c r="AK375" s="1"/>
      <c r="AL375" s="1" t="s">
        <v>520</v>
      </c>
    </row>
    <row r="376" spans="1:38" ht="14.25" hidden="1" customHeight="1" x14ac:dyDescent="0.25">
      <c r="A376" s="1" t="s">
        <v>918</v>
      </c>
      <c r="B376" s="1" t="s">
        <v>516</v>
      </c>
      <c r="C376" s="1" t="s">
        <v>539</v>
      </c>
      <c r="D376" s="1">
        <v>6</v>
      </c>
      <c r="E376" s="1">
        <v>0.20000000400000001</v>
      </c>
      <c r="F376" s="1">
        <f t="shared" si="8"/>
        <v>29.999999400000011</v>
      </c>
      <c r="G376" s="1">
        <v>1.3</v>
      </c>
      <c r="H376" s="1">
        <v>0.35</v>
      </c>
      <c r="I376" s="1"/>
      <c r="J376" s="1"/>
      <c r="K376" s="1"/>
      <c r="L376" s="1"/>
      <c r="M376" s="1"/>
      <c r="N376" s="1"/>
      <c r="O376" s="1"/>
      <c r="P376" s="1"/>
      <c r="Q376" s="1"/>
      <c r="R376" s="1"/>
      <c r="S376" s="1"/>
      <c r="T376" s="1"/>
      <c r="U376" s="1"/>
      <c r="V376" s="1"/>
      <c r="W376" s="1"/>
      <c r="X376" s="1"/>
      <c r="Y376" s="1"/>
      <c r="Z376" s="1"/>
      <c r="AA376" s="1"/>
      <c r="AB376" s="1"/>
      <c r="AC376" s="1" t="s">
        <v>5</v>
      </c>
      <c r="AD376" s="1" t="s">
        <v>518</v>
      </c>
      <c r="AE376" s="1" t="s">
        <v>668</v>
      </c>
      <c r="AF376" s="1" t="s">
        <v>918</v>
      </c>
      <c r="AG376" s="1"/>
      <c r="AH376" s="1"/>
      <c r="AI376" s="1"/>
      <c r="AJ376" s="1"/>
      <c r="AK376" s="1"/>
      <c r="AL376" s="1" t="s">
        <v>520</v>
      </c>
    </row>
    <row r="377" spans="1:38" ht="14.25" hidden="1" customHeight="1" x14ac:dyDescent="0.25">
      <c r="A377" s="1" t="s">
        <v>919</v>
      </c>
      <c r="B377" s="1" t="s">
        <v>516</v>
      </c>
      <c r="C377" s="1" t="s">
        <v>539</v>
      </c>
      <c r="D377" s="1">
        <v>8.5</v>
      </c>
      <c r="E377" s="1">
        <v>0.20000000400000001</v>
      </c>
      <c r="F377" s="1">
        <f t="shared" si="8"/>
        <v>42.499999150000015</v>
      </c>
      <c r="G377" s="1">
        <v>1.3</v>
      </c>
      <c r="H377" s="1">
        <v>0.35</v>
      </c>
      <c r="I377" s="1"/>
      <c r="J377" s="1"/>
      <c r="K377" s="1"/>
      <c r="L377" s="1"/>
      <c r="M377" s="1"/>
      <c r="N377" s="1"/>
      <c r="O377" s="1"/>
      <c r="P377" s="1"/>
      <c r="Q377" s="1"/>
      <c r="R377" s="1"/>
      <c r="S377" s="1"/>
      <c r="T377" s="1"/>
      <c r="U377" s="1"/>
      <c r="V377" s="1"/>
      <c r="W377" s="1"/>
      <c r="X377" s="1"/>
      <c r="Y377" s="1"/>
      <c r="Z377" s="1"/>
      <c r="AA377" s="1"/>
      <c r="AB377" s="1"/>
      <c r="AC377" s="1" t="s">
        <v>5</v>
      </c>
      <c r="AD377" s="1" t="s">
        <v>518</v>
      </c>
      <c r="AE377" s="1" t="s">
        <v>668</v>
      </c>
      <c r="AF377" s="1" t="s">
        <v>919</v>
      </c>
      <c r="AG377" s="1"/>
      <c r="AH377" s="1"/>
      <c r="AI377" s="1"/>
      <c r="AJ377" s="1"/>
      <c r="AK377" s="1"/>
      <c r="AL377" s="1" t="s">
        <v>520</v>
      </c>
    </row>
    <row r="378" spans="1:38" ht="14.25" hidden="1" customHeight="1" x14ac:dyDescent="0.25">
      <c r="A378" s="1" t="s">
        <v>920</v>
      </c>
      <c r="B378" s="1" t="s">
        <v>516</v>
      </c>
      <c r="C378" s="1" t="s">
        <v>539</v>
      </c>
      <c r="D378" s="1">
        <v>8</v>
      </c>
      <c r="E378" s="1">
        <v>0.20000000400000001</v>
      </c>
      <c r="F378" s="1">
        <f t="shared" si="8"/>
        <v>39.999999200000012</v>
      </c>
      <c r="G378" s="1">
        <v>1.3</v>
      </c>
      <c r="H378" s="1">
        <v>0.35</v>
      </c>
      <c r="I378" s="1"/>
      <c r="J378" s="1"/>
      <c r="K378" s="1"/>
      <c r="L378" s="1"/>
      <c r="M378" s="1"/>
      <c r="N378" s="1"/>
      <c r="O378" s="1"/>
      <c r="P378" s="1"/>
      <c r="Q378" s="1"/>
      <c r="R378" s="1"/>
      <c r="S378" s="1"/>
      <c r="T378" s="1"/>
      <c r="U378" s="1"/>
      <c r="V378" s="1"/>
      <c r="W378" s="1"/>
      <c r="X378" s="1"/>
      <c r="Y378" s="1"/>
      <c r="Z378" s="1"/>
      <c r="AA378" s="1"/>
      <c r="AB378" s="1"/>
      <c r="AC378" s="1" t="s">
        <v>5</v>
      </c>
      <c r="AD378" s="1" t="s">
        <v>518</v>
      </c>
      <c r="AE378" s="1" t="s">
        <v>668</v>
      </c>
      <c r="AF378" s="1" t="s">
        <v>920</v>
      </c>
      <c r="AG378" s="1"/>
      <c r="AH378" s="1"/>
      <c r="AI378" s="1"/>
      <c r="AJ378" s="1"/>
      <c r="AK378" s="1"/>
      <c r="AL378" s="1" t="s">
        <v>520</v>
      </c>
    </row>
    <row r="379" spans="1:38" ht="14.25" hidden="1" customHeight="1" x14ac:dyDescent="0.25">
      <c r="A379" s="1" t="s">
        <v>921</v>
      </c>
      <c r="B379" s="1" t="s">
        <v>922</v>
      </c>
      <c r="C379" s="1"/>
      <c r="D379" s="1"/>
      <c r="E379" s="1">
        <v>46.223145323439901</v>
      </c>
      <c r="F379" s="1">
        <v>2.1634183329642401E-2</v>
      </c>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row>
    <row r="380" spans="1:38" ht="14.25" hidden="1" customHeight="1" x14ac:dyDescent="0.25">
      <c r="A380" s="1" t="s">
        <v>923</v>
      </c>
      <c r="B380" s="1" t="s">
        <v>922</v>
      </c>
      <c r="C380" s="1"/>
      <c r="D380" s="1"/>
      <c r="E380" s="1">
        <v>38.5192877695332</v>
      </c>
      <c r="F380" s="1">
        <v>2.5961019995570898E-2</v>
      </c>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row>
    <row r="381" spans="1:38" ht="14.25" hidden="1" customHeight="1" x14ac:dyDescent="0.25">
      <c r="A381" s="1" t="s">
        <v>924</v>
      </c>
      <c r="B381" s="1" t="s">
        <v>516</v>
      </c>
      <c r="C381" s="1" t="s">
        <v>522</v>
      </c>
      <c r="D381" s="1">
        <v>3.1496062992125998E-2</v>
      </c>
      <c r="E381" s="1">
        <v>313.94760303680403</v>
      </c>
      <c r="F381" s="1">
        <f t="shared" ref="F381:F386" si="9">D381/E381</f>
        <v>1.003226738712629E-4</v>
      </c>
      <c r="G381" s="1">
        <v>488.43636354775498</v>
      </c>
      <c r="H381" s="1">
        <v>0.119422948313748</v>
      </c>
      <c r="I381" s="1">
        <v>0.9</v>
      </c>
      <c r="J381" s="1">
        <v>0.7</v>
      </c>
      <c r="K381" s="1">
        <v>0.7</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row>
    <row r="382" spans="1:38" ht="14.25" hidden="1" customHeight="1" x14ac:dyDescent="0.25">
      <c r="A382" s="1" t="s">
        <v>925</v>
      </c>
      <c r="B382" s="1" t="s">
        <v>516</v>
      </c>
      <c r="C382" s="1" t="s">
        <v>539</v>
      </c>
      <c r="D382" s="1">
        <v>0.75196850393700798</v>
      </c>
      <c r="E382" s="1">
        <v>0.416008307910959</v>
      </c>
      <c r="F382" s="1">
        <f t="shared" si="9"/>
        <v>1.8075804969211258</v>
      </c>
      <c r="G382" s="1">
        <v>22.973489492021201</v>
      </c>
      <c r="H382" s="1">
        <v>0.14091907901022299</v>
      </c>
      <c r="I382" s="1">
        <v>0.9</v>
      </c>
      <c r="J382" s="1">
        <v>0.3</v>
      </c>
      <c r="K382" s="1">
        <v>0.3</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row>
    <row r="383" spans="1:38" ht="14.25" hidden="1" customHeight="1" x14ac:dyDescent="0.25">
      <c r="A383" s="1" t="s">
        <v>926</v>
      </c>
      <c r="B383" s="1" t="s">
        <v>516</v>
      </c>
      <c r="C383" s="1" t="s">
        <v>522</v>
      </c>
      <c r="D383" s="1">
        <v>0.31</v>
      </c>
      <c r="E383" s="1">
        <v>1.2995999999999901</v>
      </c>
      <c r="F383" s="1">
        <f t="shared" si="9"/>
        <v>0.23853493382579435</v>
      </c>
      <c r="G383" s="1">
        <v>63</v>
      </c>
      <c r="H383" s="1">
        <v>0.2</v>
      </c>
      <c r="I383" s="1"/>
      <c r="J383" s="1"/>
      <c r="K383" s="1"/>
      <c r="L383" s="1"/>
      <c r="M383" s="1"/>
      <c r="N383" s="1"/>
      <c r="O383" s="1"/>
      <c r="P383" s="1"/>
      <c r="Q383" s="1"/>
      <c r="R383" s="1"/>
      <c r="S383" s="1"/>
      <c r="T383" s="1"/>
      <c r="U383" s="1"/>
      <c r="V383" s="1"/>
      <c r="W383" s="1"/>
      <c r="X383" s="1"/>
      <c r="Y383" s="1"/>
      <c r="Z383" s="1"/>
      <c r="AA383" s="1"/>
      <c r="AB383" s="1"/>
      <c r="AC383" s="1" t="s">
        <v>5</v>
      </c>
      <c r="AD383" s="1" t="s">
        <v>552</v>
      </c>
      <c r="AE383" s="1" t="s">
        <v>927</v>
      </c>
      <c r="AF383" s="1" t="s">
        <v>926</v>
      </c>
      <c r="AG383" s="1"/>
      <c r="AH383" s="1"/>
      <c r="AI383" s="1"/>
      <c r="AJ383" s="1"/>
      <c r="AK383" s="1"/>
      <c r="AL383" s="1" t="s">
        <v>520</v>
      </c>
    </row>
    <row r="384" spans="1:38" ht="14.25" hidden="1" customHeight="1" x14ac:dyDescent="0.25">
      <c r="A384" s="1" t="s">
        <v>928</v>
      </c>
      <c r="B384" s="1" t="s">
        <v>516</v>
      </c>
      <c r="C384" s="1" t="s">
        <v>522</v>
      </c>
      <c r="D384" s="1">
        <v>0.47</v>
      </c>
      <c r="E384" s="1">
        <v>1.7003999999999999</v>
      </c>
      <c r="F384" s="1">
        <f t="shared" si="9"/>
        <v>0.27640555163490943</v>
      </c>
      <c r="G384" s="1">
        <v>88</v>
      </c>
      <c r="H384" s="1">
        <v>0.2</v>
      </c>
      <c r="I384" s="1"/>
      <c r="J384" s="1"/>
      <c r="K384" s="1"/>
      <c r="L384" s="1"/>
      <c r="M384" s="1"/>
      <c r="N384" s="1"/>
      <c r="O384" s="1"/>
      <c r="P384" s="1"/>
      <c r="Q384" s="1"/>
      <c r="R384" s="1"/>
      <c r="S384" s="1"/>
      <c r="T384" s="1"/>
      <c r="U384" s="1"/>
      <c r="V384" s="1"/>
      <c r="W384" s="1"/>
      <c r="X384" s="1"/>
      <c r="Y384" s="1"/>
      <c r="Z384" s="1"/>
      <c r="AA384" s="1"/>
      <c r="AB384" s="1"/>
      <c r="AC384" s="1" t="s">
        <v>5</v>
      </c>
      <c r="AD384" s="1" t="s">
        <v>552</v>
      </c>
      <c r="AE384" s="1" t="s">
        <v>927</v>
      </c>
      <c r="AF384" s="1" t="s">
        <v>928</v>
      </c>
      <c r="AG384" s="1"/>
      <c r="AH384" s="1"/>
      <c r="AI384" s="1"/>
      <c r="AJ384" s="1"/>
      <c r="AK384" s="1"/>
      <c r="AL384" s="1" t="s">
        <v>520</v>
      </c>
    </row>
    <row r="385" spans="1:38" ht="14.25" hidden="1" customHeight="1" x14ac:dyDescent="0.25">
      <c r="A385" s="1" t="s">
        <v>929</v>
      </c>
      <c r="B385" s="1" t="s">
        <v>516</v>
      </c>
      <c r="C385" s="1" t="s">
        <v>522</v>
      </c>
      <c r="D385" s="1">
        <v>0.31</v>
      </c>
      <c r="E385" s="1">
        <v>1.7003999999999999</v>
      </c>
      <c r="F385" s="1">
        <f t="shared" si="9"/>
        <v>0.1823100446953658</v>
      </c>
      <c r="G385" s="1">
        <v>88</v>
      </c>
      <c r="H385" s="1">
        <v>0.2</v>
      </c>
      <c r="I385" s="1"/>
      <c r="J385" s="1"/>
      <c r="K385" s="1"/>
      <c r="L385" s="1"/>
      <c r="M385" s="1"/>
      <c r="N385" s="1"/>
      <c r="O385" s="1"/>
      <c r="P385" s="1"/>
      <c r="Q385" s="1"/>
      <c r="R385" s="1"/>
      <c r="S385" s="1"/>
      <c r="T385" s="1"/>
      <c r="U385" s="1"/>
      <c r="V385" s="1"/>
      <c r="W385" s="1"/>
      <c r="X385" s="1"/>
      <c r="Y385" s="1"/>
      <c r="Z385" s="1"/>
      <c r="AA385" s="1"/>
      <c r="AB385" s="1"/>
      <c r="AC385" s="1" t="s">
        <v>5</v>
      </c>
      <c r="AD385" s="1" t="s">
        <v>552</v>
      </c>
      <c r="AE385" s="1" t="s">
        <v>927</v>
      </c>
      <c r="AF385" s="1" t="s">
        <v>929</v>
      </c>
      <c r="AG385" s="1"/>
      <c r="AH385" s="1"/>
      <c r="AI385" s="1"/>
      <c r="AJ385" s="1"/>
      <c r="AK385" s="1"/>
      <c r="AL385" s="1" t="s">
        <v>520</v>
      </c>
    </row>
    <row r="386" spans="1:38" ht="14.25" hidden="1" customHeight="1" x14ac:dyDescent="0.25">
      <c r="A386" s="1" t="s">
        <v>930</v>
      </c>
      <c r="B386" s="1" t="s">
        <v>516</v>
      </c>
      <c r="C386" s="1" t="s">
        <v>522</v>
      </c>
      <c r="D386" s="1">
        <v>0.5</v>
      </c>
      <c r="E386" s="1">
        <v>0.48959999999999998</v>
      </c>
      <c r="F386" s="1">
        <f t="shared" si="9"/>
        <v>1.0212418300653596</v>
      </c>
      <c r="G386" s="1">
        <v>24.96</v>
      </c>
      <c r="H386" s="1">
        <v>0.31</v>
      </c>
      <c r="I386" s="1"/>
      <c r="J386" s="1"/>
      <c r="K386" s="1"/>
      <c r="L386" s="1"/>
      <c r="M386" s="1"/>
      <c r="N386" s="1"/>
      <c r="O386" s="1"/>
      <c r="P386" s="1"/>
      <c r="Q386" s="1"/>
      <c r="R386" s="1"/>
      <c r="S386" s="1"/>
      <c r="T386" s="1"/>
      <c r="U386" s="1"/>
      <c r="V386" s="1"/>
      <c r="W386" s="1"/>
      <c r="X386" s="1"/>
      <c r="Y386" s="1"/>
      <c r="Z386" s="1"/>
      <c r="AA386" s="1"/>
      <c r="AB386" s="1"/>
      <c r="AC386" s="1" t="s">
        <v>5</v>
      </c>
      <c r="AD386" s="1" t="s">
        <v>552</v>
      </c>
      <c r="AE386" s="1" t="s">
        <v>927</v>
      </c>
      <c r="AF386" s="1" t="s">
        <v>930</v>
      </c>
      <c r="AG386" s="1"/>
      <c r="AH386" s="1"/>
      <c r="AI386" s="1"/>
      <c r="AJ386" s="1"/>
      <c r="AK386" s="1"/>
      <c r="AL386" s="1" t="s">
        <v>520</v>
      </c>
    </row>
    <row r="387" spans="1:38" ht="14.25" hidden="1" customHeight="1" x14ac:dyDescent="0.25">
      <c r="A387" s="1" t="s">
        <v>931</v>
      </c>
      <c r="B387" s="1" t="s">
        <v>932</v>
      </c>
      <c r="C387" s="1"/>
      <c r="D387" s="1"/>
      <c r="E387" s="1"/>
      <c r="F387" s="1"/>
      <c r="G387" s="1"/>
      <c r="H387" s="1"/>
      <c r="I387" s="1"/>
      <c r="J387" s="1"/>
      <c r="K387" s="1"/>
      <c r="L387" s="1"/>
      <c r="M387" s="1">
        <v>0.35</v>
      </c>
      <c r="N387" s="1">
        <v>0.4</v>
      </c>
      <c r="O387" s="1">
        <v>0.31</v>
      </c>
      <c r="P387" s="1"/>
      <c r="Q387" s="1"/>
      <c r="R387" s="1"/>
      <c r="S387" s="1"/>
      <c r="T387" s="1"/>
      <c r="U387" s="1"/>
      <c r="V387" s="1"/>
      <c r="W387" s="1"/>
      <c r="X387" s="1"/>
      <c r="Y387" s="1"/>
      <c r="Z387" s="1"/>
      <c r="AA387" s="1"/>
      <c r="AB387" s="1"/>
      <c r="AC387" s="1"/>
      <c r="AD387" s="1"/>
      <c r="AE387" s="1"/>
      <c r="AF387" s="1"/>
      <c r="AG387" s="1"/>
      <c r="AH387" s="1"/>
      <c r="AI387" s="1"/>
      <c r="AJ387" s="1"/>
      <c r="AK387" s="1"/>
      <c r="AL387" s="1"/>
    </row>
    <row r="388" spans="1:38" ht="14.25" hidden="1" customHeight="1" x14ac:dyDescent="0.25">
      <c r="A388" s="1" t="s">
        <v>933</v>
      </c>
      <c r="B388" s="1" t="s">
        <v>932</v>
      </c>
      <c r="C388" s="1"/>
      <c r="D388" s="1"/>
      <c r="E388" s="1"/>
      <c r="F388" s="1"/>
      <c r="G388" s="1"/>
      <c r="H388" s="1"/>
      <c r="I388" s="1"/>
      <c r="J388" s="1"/>
      <c r="K388" s="1"/>
      <c r="L388" s="1"/>
      <c r="M388" s="1">
        <v>0.35</v>
      </c>
      <c r="N388" s="1">
        <v>0.45</v>
      </c>
      <c r="O388" s="1">
        <v>0.35</v>
      </c>
      <c r="P388" s="1"/>
      <c r="Q388" s="1"/>
      <c r="R388" s="1"/>
      <c r="S388" s="1"/>
      <c r="T388" s="1"/>
      <c r="U388" s="1"/>
      <c r="V388" s="1"/>
      <c r="W388" s="1"/>
      <c r="X388" s="1"/>
      <c r="Y388" s="1"/>
      <c r="Z388" s="1"/>
      <c r="AA388" s="1"/>
      <c r="AB388" s="1"/>
      <c r="AC388" s="1"/>
      <c r="AD388" s="1"/>
      <c r="AE388" s="1"/>
      <c r="AF388" s="1"/>
      <c r="AG388" s="1"/>
      <c r="AH388" s="1"/>
      <c r="AI388" s="1"/>
      <c r="AJ388" s="1"/>
      <c r="AK388" s="1"/>
      <c r="AL388" s="1"/>
    </row>
    <row r="389" spans="1:38" ht="14.25" hidden="1" customHeight="1" x14ac:dyDescent="0.25">
      <c r="A389" s="1" t="s">
        <v>934</v>
      </c>
      <c r="B389" s="1" t="s">
        <v>932</v>
      </c>
      <c r="C389" s="1"/>
      <c r="D389" s="1"/>
      <c r="E389" s="1"/>
      <c r="F389" s="1"/>
      <c r="G389" s="1"/>
      <c r="H389" s="1"/>
      <c r="I389" s="1"/>
      <c r="J389" s="1"/>
      <c r="K389" s="1"/>
      <c r="L389" s="1"/>
      <c r="M389" s="1">
        <v>0.4</v>
      </c>
      <c r="N389" s="1">
        <v>0.4</v>
      </c>
      <c r="O389" s="1">
        <v>0.31</v>
      </c>
      <c r="P389" s="1"/>
      <c r="Q389" s="1"/>
      <c r="R389" s="1"/>
      <c r="S389" s="1"/>
      <c r="T389" s="1"/>
      <c r="U389" s="1"/>
      <c r="V389" s="1"/>
      <c r="W389" s="1"/>
      <c r="X389" s="1"/>
      <c r="Y389" s="1"/>
      <c r="Z389" s="1"/>
      <c r="AA389" s="1"/>
      <c r="AB389" s="1"/>
      <c r="AC389" s="1"/>
      <c r="AD389" s="1"/>
      <c r="AE389" s="1"/>
      <c r="AF389" s="1"/>
      <c r="AG389" s="1"/>
      <c r="AH389" s="1"/>
      <c r="AI389" s="1"/>
      <c r="AJ389" s="1"/>
      <c r="AK389" s="1"/>
      <c r="AL389" s="1"/>
    </row>
    <row r="390" spans="1:38" ht="14.25" hidden="1" customHeight="1" x14ac:dyDescent="0.25">
      <c r="A390" s="1" t="s">
        <v>935</v>
      </c>
      <c r="B390" s="1" t="s">
        <v>932</v>
      </c>
      <c r="C390" s="1"/>
      <c r="D390" s="1"/>
      <c r="E390" s="1"/>
      <c r="F390" s="1"/>
      <c r="G390" s="1"/>
      <c r="H390" s="1"/>
      <c r="I390" s="1"/>
      <c r="J390" s="1"/>
      <c r="K390" s="1"/>
      <c r="L390" s="1"/>
      <c r="M390" s="1">
        <v>0.45</v>
      </c>
      <c r="N390" s="1">
        <v>0.45</v>
      </c>
      <c r="O390" s="1">
        <v>0.35</v>
      </c>
      <c r="P390" s="1"/>
      <c r="Q390" s="1"/>
      <c r="R390" s="1"/>
      <c r="S390" s="1"/>
      <c r="T390" s="1"/>
      <c r="U390" s="1"/>
      <c r="V390" s="1"/>
      <c r="W390" s="1"/>
      <c r="X390" s="1"/>
      <c r="Y390" s="1"/>
      <c r="Z390" s="1"/>
      <c r="AA390" s="1"/>
      <c r="AB390" s="1"/>
      <c r="AC390" s="1"/>
      <c r="AD390" s="1"/>
      <c r="AE390" s="1"/>
      <c r="AF390" s="1"/>
      <c r="AG390" s="1"/>
      <c r="AH390" s="1"/>
      <c r="AI390" s="1"/>
      <c r="AJ390" s="1"/>
      <c r="AK390" s="1"/>
      <c r="AL390" s="1"/>
    </row>
    <row r="391" spans="1:38" ht="14.25" hidden="1" customHeight="1" x14ac:dyDescent="0.25">
      <c r="A391" s="1" t="s">
        <v>936</v>
      </c>
      <c r="B391" s="1" t="s">
        <v>932</v>
      </c>
      <c r="C391" s="1"/>
      <c r="D391" s="1"/>
      <c r="E391" s="1"/>
      <c r="F391" s="1"/>
      <c r="G391" s="1"/>
      <c r="H391" s="1"/>
      <c r="I391" s="1"/>
      <c r="J391" s="1"/>
      <c r="K391" s="1"/>
      <c r="L391" s="1"/>
      <c r="M391" s="1">
        <v>0.459978666556141</v>
      </c>
      <c r="N391" s="1">
        <v>0.3</v>
      </c>
      <c r="O391" s="1">
        <v>0.21</v>
      </c>
      <c r="P391" s="1"/>
      <c r="Q391" s="1"/>
      <c r="R391" s="1"/>
      <c r="S391" s="1"/>
      <c r="T391" s="1"/>
      <c r="U391" s="1"/>
      <c r="V391" s="1"/>
      <c r="W391" s="1"/>
      <c r="X391" s="1"/>
      <c r="Y391" s="1"/>
      <c r="Z391" s="1"/>
      <c r="AA391" s="1"/>
      <c r="AB391" s="1"/>
      <c r="AC391" s="1"/>
      <c r="AD391" s="1"/>
      <c r="AE391" s="1"/>
      <c r="AF391" s="1"/>
      <c r="AG391" s="1"/>
      <c r="AH391" s="1"/>
      <c r="AI391" s="1"/>
      <c r="AJ391" s="1"/>
      <c r="AK391" s="1"/>
      <c r="AL391" s="1"/>
    </row>
    <row r="392" spans="1:38" ht="14.25" hidden="1" customHeight="1" x14ac:dyDescent="0.25">
      <c r="A392" s="1" t="s">
        <v>937</v>
      </c>
      <c r="B392" s="1" t="s">
        <v>932</v>
      </c>
      <c r="C392" s="1"/>
      <c r="D392" s="1"/>
      <c r="E392" s="1"/>
      <c r="F392" s="1"/>
      <c r="G392" s="1"/>
      <c r="H392" s="1"/>
      <c r="I392" s="1"/>
      <c r="J392" s="1"/>
      <c r="K392" s="1"/>
      <c r="L392" s="1"/>
      <c r="M392" s="1">
        <v>0.46997820278562202</v>
      </c>
      <c r="N392" s="1">
        <v>0.49</v>
      </c>
      <c r="O392" s="1">
        <v>0.38</v>
      </c>
      <c r="P392" s="1"/>
      <c r="Q392" s="1"/>
      <c r="R392" s="1"/>
      <c r="S392" s="1"/>
      <c r="T392" s="1"/>
      <c r="U392" s="1"/>
      <c r="V392" s="1"/>
      <c r="W392" s="1"/>
      <c r="X392" s="1"/>
      <c r="Y392" s="1"/>
      <c r="Z392" s="1"/>
      <c r="AA392" s="1"/>
      <c r="AB392" s="1"/>
      <c r="AC392" s="1"/>
      <c r="AD392" s="1"/>
      <c r="AE392" s="1"/>
      <c r="AF392" s="1"/>
      <c r="AG392" s="1"/>
      <c r="AH392" s="1"/>
      <c r="AI392" s="1"/>
      <c r="AJ392" s="1"/>
      <c r="AK392" s="1"/>
      <c r="AL392" s="1"/>
    </row>
    <row r="393" spans="1:38" ht="14.25" hidden="1" customHeight="1" x14ac:dyDescent="0.25">
      <c r="A393" s="1" t="s">
        <v>938</v>
      </c>
      <c r="B393" s="1" t="s">
        <v>932</v>
      </c>
      <c r="C393" s="1"/>
      <c r="D393" s="1"/>
      <c r="E393" s="1"/>
      <c r="F393" s="1"/>
      <c r="G393" s="1"/>
      <c r="H393" s="1"/>
      <c r="I393" s="1"/>
      <c r="J393" s="1"/>
      <c r="K393" s="1"/>
      <c r="L393" s="1"/>
      <c r="M393" s="1">
        <v>0.51997588393302896</v>
      </c>
      <c r="N393" s="1">
        <v>0.39</v>
      </c>
      <c r="O393" s="1">
        <v>0.31</v>
      </c>
      <c r="P393" s="1"/>
      <c r="Q393" s="1"/>
      <c r="R393" s="1"/>
      <c r="S393" s="1"/>
      <c r="T393" s="1"/>
      <c r="U393" s="1"/>
      <c r="V393" s="1"/>
      <c r="W393" s="1"/>
      <c r="X393" s="1"/>
      <c r="Y393" s="1"/>
      <c r="Z393" s="1"/>
      <c r="AA393" s="1"/>
      <c r="AB393" s="1"/>
      <c r="AC393" s="1"/>
      <c r="AD393" s="1"/>
      <c r="AE393" s="1"/>
      <c r="AF393" s="1"/>
      <c r="AG393" s="1"/>
      <c r="AH393" s="1"/>
      <c r="AI393" s="1"/>
      <c r="AJ393" s="1"/>
      <c r="AK393" s="1"/>
      <c r="AL393" s="1"/>
    </row>
    <row r="394" spans="1:38" ht="14.25" hidden="1" customHeight="1" x14ac:dyDescent="0.25">
      <c r="A394" s="1" t="s">
        <v>939</v>
      </c>
      <c r="B394" s="1" t="s">
        <v>932</v>
      </c>
      <c r="C394" s="1"/>
      <c r="D394" s="1"/>
      <c r="E394" s="1"/>
      <c r="F394" s="1"/>
      <c r="G394" s="1"/>
      <c r="H394" s="1"/>
      <c r="I394" s="1"/>
      <c r="J394" s="1"/>
      <c r="K394" s="1"/>
      <c r="L394" s="1"/>
      <c r="M394" s="1">
        <v>0.51997588393302896</v>
      </c>
      <c r="N394" s="1">
        <v>0.49</v>
      </c>
      <c r="O394" s="1">
        <v>0.41</v>
      </c>
      <c r="P394" s="1"/>
      <c r="Q394" s="1"/>
      <c r="R394" s="1"/>
      <c r="S394" s="1"/>
      <c r="T394" s="1"/>
      <c r="U394" s="1"/>
      <c r="V394" s="1"/>
      <c r="W394" s="1"/>
      <c r="X394" s="1"/>
      <c r="Y394" s="1"/>
      <c r="Z394" s="1"/>
      <c r="AA394" s="1"/>
      <c r="AB394" s="1"/>
      <c r="AC394" s="1"/>
      <c r="AD394" s="1"/>
      <c r="AE394" s="1"/>
      <c r="AF394" s="1"/>
      <c r="AG394" s="1"/>
      <c r="AH394" s="1"/>
      <c r="AI394" s="1"/>
      <c r="AJ394" s="1"/>
      <c r="AK394" s="1"/>
      <c r="AL394" s="1"/>
    </row>
    <row r="395" spans="1:38" ht="14.25" hidden="1" customHeight="1" x14ac:dyDescent="0.25">
      <c r="A395" s="1" t="s">
        <v>940</v>
      </c>
      <c r="B395" s="1" t="s">
        <v>932</v>
      </c>
      <c r="C395" s="1"/>
      <c r="D395" s="1"/>
      <c r="E395" s="1"/>
      <c r="F395" s="1"/>
      <c r="G395" s="1"/>
      <c r="H395" s="1"/>
      <c r="I395" s="1"/>
      <c r="J395" s="1"/>
      <c r="K395" s="1"/>
      <c r="L395" s="1"/>
      <c r="M395" s="1">
        <v>0.51997588393302896</v>
      </c>
      <c r="N395" s="1">
        <v>0.62</v>
      </c>
      <c r="O395" s="1">
        <v>0.54</v>
      </c>
      <c r="P395" s="1"/>
      <c r="Q395" s="1"/>
      <c r="R395" s="1"/>
      <c r="S395" s="1"/>
      <c r="T395" s="1"/>
      <c r="U395" s="1"/>
      <c r="V395" s="1"/>
      <c r="W395" s="1"/>
      <c r="X395" s="1"/>
      <c r="Y395" s="1"/>
      <c r="Z395" s="1"/>
      <c r="AA395" s="1"/>
      <c r="AB395" s="1"/>
      <c r="AC395" s="1"/>
      <c r="AD395" s="1"/>
      <c r="AE395" s="1"/>
      <c r="AF395" s="1"/>
      <c r="AG395" s="1"/>
      <c r="AH395" s="1"/>
      <c r="AI395" s="1"/>
      <c r="AJ395" s="1"/>
      <c r="AK395" s="1"/>
      <c r="AL395" s="1"/>
    </row>
    <row r="396" spans="1:38" ht="14.25" hidden="1" customHeight="1" x14ac:dyDescent="0.25">
      <c r="A396" s="1" t="s">
        <v>941</v>
      </c>
      <c r="B396" s="1" t="s">
        <v>932</v>
      </c>
      <c r="C396" s="1"/>
      <c r="D396" s="1"/>
      <c r="E396" s="1"/>
      <c r="F396" s="1"/>
      <c r="G396" s="1"/>
      <c r="H396" s="1"/>
      <c r="I396" s="1"/>
      <c r="J396" s="1"/>
      <c r="K396" s="1"/>
      <c r="L396" s="1"/>
      <c r="M396" s="1">
        <v>0.55000000000000004</v>
      </c>
      <c r="N396" s="1">
        <v>0.4</v>
      </c>
      <c r="O396" s="1">
        <v>0.31</v>
      </c>
      <c r="P396" s="1"/>
      <c r="Q396" s="1"/>
      <c r="R396" s="1"/>
      <c r="S396" s="1"/>
      <c r="T396" s="1"/>
      <c r="U396" s="1"/>
      <c r="V396" s="1"/>
      <c r="W396" s="1"/>
      <c r="X396" s="1"/>
      <c r="Y396" s="1"/>
      <c r="Z396" s="1"/>
      <c r="AA396" s="1"/>
      <c r="AB396" s="1"/>
      <c r="AC396" s="1"/>
      <c r="AD396" s="1"/>
      <c r="AE396" s="1"/>
      <c r="AF396" s="1"/>
      <c r="AG396" s="1"/>
      <c r="AH396" s="1"/>
      <c r="AI396" s="1"/>
      <c r="AJ396" s="1"/>
      <c r="AK396" s="1"/>
      <c r="AL396" s="1"/>
    </row>
    <row r="397" spans="1:38" ht="14.25" hidden="1" customHeight="1" x14ac:dyDescent="0.25">
      <c r="A397" s="1" t="s">
        <v>942</v>
      </c>
      <c r="B397" s="1" t="s">
        <v>932</v>
      </c>
      <c r="C397" s="1"/>
      <c r="D397" s="1"/>
      <c r="E397" s="1"/>
      <c r="F397" s="1"/>
      <c r="G397" s="1"/>
      <c r="H397" s="1"/>
      <c r="I397" s="1"/>
      <c r="J397" s="1"/>
      <c r="K397" s="1"/>
      <c r="L397" s="1"/>
      <c r="M397" s="1">
        <v>0.56997356508043595</v>
      </c>
      <c r="N397" s="1">
        <v>0.25</v>
      </c>
      <c r="O397" s="1">
        <v>0.16</v>
      </c>
      <c r="P397" s="1"/>
      <c r="Q397" s="1"/>
      <c r="R397" s="1"/>
      <c r="S397" s="1"/>
      <c r="T397" s="1"/>
      <c r="U397" s="1"/>
      <c r="V397" s="1"/>
      <c r="W397" s="1"/>
      <c r="X397" s="1"/>
      <c r="Y397" s="1"/>
      <c r="Z397" s="1"/>
      <c r="AA397" s="1"/>
      <c r="AB397" s="1"/>
      <c r="AC397" s="1"/>
      <c r="AD397" s="1"/>
      <c r="AE397" s="1"/>
      <c r="AF397" s="1"/>
      <c r="AG397" s="1"/>
      <c r="AH397" s="1"/>
      <c r="AI397" s="1"/>
      <c r="AJ397" s="1"/>
      <c r="AK397" s="1"/>
      <c r="AL397" s="1"/>
    </row>
    <row r="398" spans="1:38" ht="14.25" hidden="1" customHeight="1" x14ac:dyDescent="0.25">
      <c r="A398" s="1" t="s">
        <v>943</v>
      </c>
      <c r="B398" s="1" t="s">
        <v>932</v>
      </c>
      <c r="C398" s="1"/>
      <c r="D398" s="1"/>
      <c r="E398" s="1"/>
      <c r="F398" s="1"/>
      <c r="G398" s="1"/>
      <c r="H398" s="1"/>
      <c r="I398" s="1"/>
      <c r="J398" s="1"/>
      <c r="K398" s="1"/>
      <c r="L398" s="1"/>
      <c r="M398" s="1">
        <v>0.56997356508043595</v>
      </c>
      <c r="N398" s="1">
        <v>0.39</v>
      </c>
      <c r="O398" s="1">
        <v>0.31</v>
      </c>
      <c r="P398" s="1"/>
      <c r="Q398" s="1"/>
      <c r="R398" s="1"/>
      <c r="S398" s="1"/>
      <c r="T398" s="1"/>
      <c r="U398" s="1"/>
      <c r="V398" s="1"/>
      <c r="W398" s="1"/>
      <c r="X398" s="1"/>
      <c r="Y398" s="1"/>
      <c r="Z398" s="1"/>
      <c r="AA398" s="1"/>
      <c r="AB398" s="1"/>
      <c r="AC398" s="1"/>
      <c r="AD398" s="1"/>
      <c r="AE398" s="1"/>
      <c r="AF398" s="1"/>
      <c r="AG398" s="1"/>
      <c r="AH398" s="1"/>
      <c r="AI398" s="1"/>
      <c r="AJ398" s="1"/>
      <c r="AK398" s="1"/>
      <c r="AL398" s="1"/>
    </row>
    <row r="399" spans="1:38" ht="14.25" hidden="1" customHeight="1" x14ac:dyDescent="0.25">
      <c r="A399" s="1" t="s">
        <v>944</v>
      </c>
      <c r="B399" s="1" t="s">
        <v>932</v>
      </c>
      <c r="C399" s="1"/>
      <c r="D399" s="1"/>
      <c r="E399" s="1"/>
      <c r="F399" s="1"/>
      <c r="G399" s="1"/>
      <c r="H399" s="1"/>
      <c r="I399" s="1"/>
      <c r="J399" s="1"/>
      <c r="K399" s="1"/>
      <c r="L399" s="1"/>
      <c r="M399" s="1">
        <v>0.56997356508043595</v>
      </c>
      <c r="N399" s="1">
        <v>0.49</v>
      </c>
      <c r="O399" s="1">
        <v>0.41</v>
      </c>
      <c r="P399" s="1"/>
      <c r="Q399" s="1"/>
      <c r="R399" s="1"/>
      <c r="S399" s="1"/>
      <c r="T399" s="1"/>
      <c r="U399" s="1"/>
      <c r="V399" s="1"/>
      <c r="W399" s="1"/>
      <c r="X399" s="1"/>
      <c r="Y399" s="1"/>
      <c r="Z399" s="1"/>
      <c r="AA399" s="1"/>
      <c r="AB399" s="1"/>
      <c r="AC399" s="1"/>
      <c r="AD399" s="1"/>
      <c r="AE399" s="1"/>
      <c r="AF399" s="1"/>
      <c r="AG399" s="1"/>
      <c r="AH399" s="1"/>
      <c r="AI399" s="1"/>
      <c r="AJ399" s="1"/>
      <c r="AK399" s="1"/>
      <c r="AL399" s="1"/>
    </row>
    <row r="400" spans="1:38" ht="14.25" hidden="1" customHeight="1" x14ac:dyDescent="0.25">
      <c r="A400" s="1" t="s">
        <v>945</v>
      </c>
      <c r="B400" s="1" t="s">
        <v>932</v>
      </c>
      <c r="C400" s="1"/>
      <c r="D400" s="1"/>
      <c r="E400" s="1"/>
      <c r="F400" s="1"/>
      <c r="G400" s="1"/>
      <c r="H400" s="1"/>
      <c r="I400" s="1"/>
      <c r="J400" s="1"/>
      <c r="K400" s="1"/>
      <c r="L400" s="1"/>
      <c r="M400" s="1">
        <v>0.58997263753939799</v>
      </c>
      <c r="N400" s="1">
        <v>0.36</v>
      </c>
      <c r="O400" s="1">
        <v>0.27</v>
      </c>
      <c r="P400" s="1"/>
      <c r="Q400" s="1"/>
      <c r="R400" s="1"/>
      <c r="S400" s="1"/>
      <c r="T400" s="1"/>
      <c r="U400" s="1"/>
      <c r="V400" s="1"/>
      <c r="W400" s="1"/>
      <c r="X400" s="1"/>
      <c r="Y400" s="1"/>
      <c r="Z400" s="1"/>
      <c r="AA400" s="1"/>
      <c r="AB400" s="1"/>
      <c r="AC400" s="1"/>
      <c r="AD400" s="1"/>
      <c r="AE400" s="1"/>
      <c r="AF400" s="1"/>
      <c r="AG400" s="1"/>
      <c r="AH400" s="1"/>
      <c r="AI400" s="1"/>
      <c r="AJ400" s="1"/>
      <c r="AK400" s="1"/>
      <c r="AL400" s="1"/>
    </row>
    <row r="401" spans="1:38" ht="14.25" hidden="1" customHeight="1" x14ac:dyDescent="0.25">
      <c r="A401" s="1" t="s">
        <v>946</v>
      </c>
      <c r="B401" s="1" t="s">
        <v>932</v>
      </c>
      <c r="C401" s="1"/>
      <c r="D401" s="1"/>
      <c r="E401" s="1"/>
      <c r="F401" s="1"/>
      <c r="G401" s="1"/>
      <c r="H401" s="1"/>
      <c r="I401" s="1"/>
      <c r="J401" s="1"/>
      <c r="K401" s="1"/>
      <c r="L401" s="1"/>
      <c r="M401" s="1">
        <v>0.58997263753939799</v>
      </c>
      <c r="N401" s="1">
        <v>0.39</v>
      </c>
      <c r="O401" s="1">
        <v>0.31</v>
      </c>
      <c r="P401" s="1"/>
      <c r="Q401" s="1"/>
      <c r="R401" s="1"/>
      <c r="S401" s="1"/>
      <c r="T401" s="1"/>
      <c r="U401" s="1"/>
      <c r="V401" s="1"/>
      <c r="W401" s="1"/>
      <c r="X401" s="1"/>
      <c r="Y401" s="1"/>
      <c r="Z401" s="1"/>
      <c r="AA401" s="1"/>
      <c r="AB401" s="1"/>
      <c r="AC401" s="1"/>
      <c r="AD401" s="1"/>
      <c r="AE401" s="1"/>
      <c r="AF401" s="1"/>
      <c r="AG401" s="1"/>
      <c r="AH401" s="1"/>
      <c r="AI401" s="1"/>
      <c r="AJ401" s="1"/>
      <c r="AK401" s="1"/>
      <c r="AL401" s="1"/>
    </row>
    <row r="402" spans="1:38" ht="14.25" hidden="1" customHeight="1" x14ac:dyDescent="0.25">
      <c r="A402" s="1" t="s">
        <v>947</v>
      </c>
      <c r="B402" s="1" t="s">
        <v>932</v>
      </c>
      <c r="C402" s="1"/>
      <c r="D402" s="1"/>
      <c r="E402" s="1"/>
      <c r="F402" s="1"/>
      <c r="G402" s="1"/>
      <c r="H402" s="1"/>
      <c r="I402" s="1"/>
      <c r="J402" s="1"/>
      <c r="K402" s="1"/>
      <c r="L402" s="1"/>
      <c r="M402" s="1">
        <v>0.61997124622784205</v>
      </c>
      <c r="N402" s="1">
        <v>0.41</v>
      </c>
      <c r="O402" s="1">
        <v>0.32</v>
      </c>
      <c r="P402" s="1"/>
      <c r="Q402" s="1"/>
      <c r="R402" s="1"/>
      <c r="S402" s="1"/>
      <c r="T402" s="1"/>
      <c r="U402" s="1"/>
      <c r="V402" s="1"/>
      <c r="W402" s="1"/>
      <c r="X402" s="1"/>
      <c r="Y402" s="1"/>
      <c r="Z402" s="1"/>
      <c r="AA402" s="1"/>
      <c r="AB402" s="1"/>
      <c r="AC402" s="1"/>
      <c r="AD402" s="1"/>
      <c r="AE402" s="1"/>
      <c r="AF402" s="1"/>
      <c r="AG402" s="1"/>
      <c r="AH402" s="1"/>
      <c r="AI402" s="1"/>
      <c r="AJ402" s="1"/>
      <c r="AK402" s="1"/>
      <c r="AL402" s="1"/>
    </row>
    <row r="403" spans="1:38" ht="14.25" hidden="1" customHeight="1" x14ac:dyDescent="0.25">
      <c r="A403" s="1" t="s">
        <v>948</v>
      </c>
      <c r="B403" s="1" t="s">
        <v>932</v>
      </c>
      <c r="C403" s="1"/>
      <c r="D403" s="1"/>
      <c r="E403" s="1"/>
      <c r="F403" s="1"/>
      <c r="G403" s="1"/>
      <c r="H403" s="1"/>
      <c r="I403" s="1"/>
      <c r="J403" s="1"/>
      <c r="K403" s="1"/>
      <c r="L403" s="1"/>
      <c r="M403" s="1">
        <v>0.65</v>
      </c>
      <c r="N403" s="1">
        <v>0.25</v>
      </c>
      <c r="O403" s="1">
        <v>0.16</v>
      </c>
      <c r="P403" s="1"/>
      <c r="Q403" s="1"/>
      <c r="R403" s="1"/>
      <c r="S403" s="1"/>
      <c r="T403" s="1"/>
      <c r="U403" s="1"/>
      <c r="V403" s="1"/>
      <c r="W403" s="1"/>
      <c r="X403" s="1"/>
      <c r="Y403" s="1"/>
      <c r="Z403" s="1"/>
      <c r="AA403" s="1"/>
      <c r="AB403" s="1"/>
      <c r="AC403" s="1"/>
      <c r="AD403" s="1"/>
      <c r="AE403" s="1"/>
      <c r="AF403" s="1"/>
      <c r="AG403" s="1"/>
      <c r="AH403" s="1"/>
      <c r="AI403" s="1"/>
      <c r="AJ403" s="1"/>
      <c r="AK403" s="1"/>
      <c r="AL403" s="1"/>
    </row>
    <row r="404" spans="1:38" ht="14.25" hidden="1" customHeight="1" x14ac:dyDescent="0.25">
      <c r="A404" s="1" t="s">
        <v>949</v>
      </c>
      <c r="B404" s="1" t="s">
        <v>932</v>
      </c>
      <c r="C404" s="1"/>
      <c r="D404" s="1"/>
      <c r="E404" s="1"/>
      <c r="F404" s="1"/>
      <c r="G404" s="1"/>
      <c r="H404" s="1"/>
      <c r="I404" s="1"/>
      <c r="J404" s="1"/>
      <c r="K404" s="1"/>
      <c r="L404" s="1"/>
      <c r="M404" s="1">
        <v>0.65</v>
      </c>
      <c r="N404" s="1">
        <v>0.7</v>
      </c>
      <c r="O404" s="1">
        <v>0.6</v>
      </c>
      <c r="P404" s="1"/>
      <c r="Q404" s="1"/>
      <c r="R404" s="1"/>
      <c r="S404" s="1"/>
      <c r="T404" s="1"/>
      <c r="U404" s="1"/>
      <c r="V404" s="1"/>
      <c r="W404" s="1"/>
      <c r="X404" s="1"/>
      <c r="Y404" s="1"/>
      <c r="Z404" s="1"/>
      <c r="AA404" s="1"/>
      <c r="AB404" s="1"/>
      <c r="AC404" s="1"/>
      <c r="AD404" s="1"/>
      <c r="AE404" s="1"/>
      <c r="AF404" s="1"/>
      <c r="AG404" s="1"/>
      <c r="AH404" s="1"/>
      <c r="AI404" s="1"/>
      <c r="AJ404" s="1"/>
      <c r="AK404" s="1"/>
      <c r="AL404" s="1"/>
    </row>
    <row r="405" spans="1:38" ht="14.25" hidden="1" customHeight="1" x14ac:dyDescent="0.25">
      <c r="A405" s="1" t="s">
        <v>950</v>
      </c>
      <c r="B405" s="1" t="s">
        <v>932</v>
      </c>
      <c r="C405" s="1"/>
      <c r="D405" s="1"/>
      <c r="E405" s="1"/>
      <c r="F405" s="1"/>
      <c r="G405" s="1"/>
      <c r="H405" s="1"/>
      <c r="I405" s="1"/>
      <c r="J405" s="1"/>
      <c r="K405" s="1"/>
      <c r="L405" s="1"/>
      <c r="M405" s="1">
        <v>0.51997588393302896</v>
      </c>
      <c r="N405" s="1">
        <v>0.39</v>
      </c>
      <c r="O405" s="1">
        <v>0.27</v>
      </c>
      <c r="P405" s="1"/>
      <c r="Q405" s="1"/>
      <c r="R405" s="1"/>
      <c r="S405" s="1"/>
      <c r="T405" s="1"/>
      <c r="U405" s="1"/>
      <c r="V405" s="1"/>
      <c r="W405" s="1"/>
      <c r="X405" s="1"/>
      <c r="Y405" s="1"/>
      <c r="Z405" s="1"/>
      <c r="AA405" s="1"/>
      <c r="AB405" s="1"/>
      <c r="AC405" s="1"/>
      <c r="AD405" s="1"/>
      <c r="AE405" s="1"/>
      <c r="AF405" s="1"/>
      <c r="AG405" s="1"/>
      <c r="AH405" s="1"/>
      <c r="AI405" s="1"/>
      <c r="AJ405" s="1"/>
      <c r="AK405" s="1"/>
      <c r="AL405" s="1"/>
    </row>
    <row r="406" spans="1:38" ht="14.25" hidden="1" customHeight="1" x14ac:dyDescent="0.25">
      <c r="A406" s="1" t="s">
        <v>951</v>
      </c>
      <c r="B406" s="1" t="s">
        <v>932</v>
      </c>
      <c r="C406" s="1"/>
      <c r="D406" s="1"/>
      <c r="E406" s="1"/>
      <c r="F406" s="1"/>
      <c r="G406" s="1"/>
      <c r="H406" s="1"/>
      <c r="I406" s="1"/>
      <c r="J406" s="1"/>
      <c r="K406" s="1"/>
      <c r="L406" s="1"/>
      <c r="M406" s="1">
        <v>0.51997588393302896</v>
      </c>
      <c r="N406" s="1">
        <v>0.49</v>
      </c>
      <c r="O406" s="1">
        <v>0.38</v>
      </c>
      <c r="P406" s="1"/>
      <c r="Q406" s="1"/>
      <c r="R406" s="1"/>
      <c r="S406" s="1"/>
      <c r="T406" s="1"/>
      <c r="U406" s="1"/>
      <c r="V406" s="1"/>
      <c r="W406" s="1"/>
      <c r="X406" s="1"/>
      <c r="Y406" s="1"/>
      <c r="Z406" s="1"/>
      <c r="AA406" s="1"/>
      <c r="AB406" s="1"/>
      <c r="AC406" s="1"/>
      <c r="AD406" s="1"/>
      <c r="AE406" s="1"/>
      <c r="AF406" s="1"/>
      <c r="AG406" s="1"/>
      <c r="AH406" s="1"/>
      <c r="AI406" s="1"/>
      <c r="AJ406" s="1"/>
      <c r="AK406" s="1"/>
      <c r="AL406" s="1"/>
    </row>
    <row r="407" spans="1:38" ht="14.25" hidden="1" customHeight="1" x14ac:dyDescent="0.25">
      <c r="A407" s="1" t="s">
        <v>952</v>
      </c>
      <c r="B407" s="1" t="s">
        <v>932</v>
      </c>
      <c r="C407" s="1"/>
      <c r="D407" s="1"/>
      <c r="E407" s="1"/>
      <c r="F407" s="1"/>
      <c r="G407" s="1"/>
      <c r="H407" s="1"/>
      <c r="I407" s="1"/>
      <c r="J407" s="1"/>
      <c r="K407" s="1"/>
      <c r="L407" s="1"/>
      <c r="M407" s="1">
        <v>0.71996660852265604</v>
      </c>
      <c r="N407" s="1">
        <v>0.25</v>
      </c>
      <c r="O407" s="1">
        <v>0.13</v>
      </c>
      <c r="P407" s="1"/>
      <c r="Q407" s="1"/>
      <c r="R407" s="1"/>
      <c r="S407" s="1"/>
      <c r="T407" s="1"/>
      <c r="U407" s="1"/>
      <c r="V407" s="1"/>
      <c r="W407" s="1"/>
      <c r="X407" s="1"/>
      <c r="Y407" s="1"/>
      <c r="Z407" s="1"/>
      <c r="AA407" s="1"/>
      <c r="AB407" s="1"/>
      <c r="AC407" s="1"/>
      <c r="AD407" s="1"/>
      <c r="AE407" s="1"/>
      <c r="AF407" s="1"/>
      <c r="AG407" s="1"/>
      <c r="AH407" s="1"/>
      <c r="AI407" s="1"/>
      <c r="AJ407" s="1"/>
      <c r="AK407" s="1"/>
      <c r="AL407" s="1"/>
    </row>
    <row r="408" spans="1:38" ht="14.25" hidden="1" customHeight="1" x14ac:dyDescent="0.25">
      <c r="A408" s="1" t="s">
        <v>953</v>
      </c>
      <c r="B408" s="1" t="s">
        <v>932</v>
      </c>
      <c r="C408" s="1"/>
      <c r="D408" s="1"/>
      <c r="E408" s="1"/>
      <c r="F408" s="1"/>
      <c r="G408" s="1"/>
      <c r="H408" s="1"/>
      <c r="I408" s="1"/>
      <c r="J408" s="1"/>
      <c r="K408" s="1"/>
      <c r="L408" s="1"/>
      <c r="M408" s="1">
        <v>0.71996660852265604</v>
      </c>
      <c r="N408" s="1">
        <v>0.36</v>
      </c>
      <c r="O408" s="1">
        <v>0.23</v>
      </c>
      <c r="P408" s="1"/>
      <c r="Q408" s="1"/>
      <c r="R408" s="1"/>
      <c r="S408" s="1"/>
      <c r="T408" s="1"/>
      <c r="U408" s="1"/>
      <c r="V408" s="1"/>
      <c r="W408" s="1"/>
      <c r="X408" s="1"/>
      <c r="Y408" s="1"/>
      <c r="Z408" s="1"/>
      <c r="AA408" s="1"/>
      <c r="AB408" s="1"/>
      <c r="AC408" s="1"/>
      <c r="AD408" s="1"/>
      <c r="AE408" s="1"/>
      <c r="AF408" s="1"/>
      <c r="AG408" s="1"/>
      <c r="AH408" s="1"/>
      <c r="AI408" s="1"/>
      <c r="AJ408" s="1"/>
      <c r="AK408" s="1"/>
      <c r="AL408" s="1"/>
    </row>
    <row r="409" spans="1:38" ht="14.25" hidden="1" customHeight="1" x14ac:dyDescent="0.25">
      <c r="A409" s="1" t="s">
        <v>954</v>
      </c>
      <c r="B409" s="1" t="s">
        <v>932</v>
      </c>
      <c r="C409" s="1"/>
      <c r="D409" s="1"/>
      <c r="E409" s="1"/>
      <c r="F409" s="1"/>
      <c r="G409" s="1"/>
      <c r="H409" s="1"/>
      <c r="I409" s="1"/>
      <c r="J409" s="1"/>
      <c r="K409" s="1"/>
      <c r="L409" s="1"/>
      <c r="M409" s="1">
        <v>0.71996660852265604</v>
      </c>
      <c r="N409" s="1">
        <v>0.39</v>
      </c>
      <c r="O409" s="1">
        <v>0.25</v>
      </c>
      <c r="P409" s="1"/>
      <c r="Q409" s="1"/>
      <c r="R409" s="1"/>
      <c r="S409" s="1"/>
      <c r="T409" s="1"/>
      <c r="U409" s="1"/>
      <c r="V409" s="1"/>
      <c r="W409" s="1"/>
      <c r="X409" s="1"/>
      <c r="Y409" s="1"/>
      <c r="Z409" s="1"/>
      <c r="AA409" s="1"/>
      <c r="AB409" s="1"/>
      <c r="AC409" s="1"/>
      <c r="AD409" s="1"/>
      <c r="AE409" s="1"/>
      <c r="AF409" s="1"/>
      <c r="AG409" s="1"/>
      <c r="AH409" s="1"/>
      <c r="AI409" s="1"/>
      <c r="AJ409" s="1"/>
      <c r="AK409" s="1"/>
      <c r="AL409" s="1"/>
    </row>
    <row r="410" spans="1:38" ht="14.25" hidden="1" customHeight="1" x14ac:dyDescent="0.25">
      <c r="A410" s="1" t="s">
        <v>955</v>
      </c>
      <c r="B410" s="1" t="s">
        <v>932</v>
      </c>
      <c r="C410" s="1"/>
      <c r="D410" s="1"/>
      <c r="E410" s="1"/>
      <c r="F410" s="1"/>
      <c r="G410" s="1"/>
      <c r="H410" s="1"/>
      <c r="I410" s="1"/>
      <c r="J410" s="1"/>
      <c r="K410" s="1"/>
      <c r="L410" s="1"/>
      <c r="M410" s="1">
        <v>0.75</v>
      </c>
      <c r="N410" s="1">
        <v>0.25</v>
      </c>
      <c r="O410" s="1">
        <v>0.16</v>
      </c>
      <c r="P410" s="1"/>
      <c r="Q410" s="1"/>
      <c r="R410" s="1"/>
      <c r="S410" s="1"/>
      <c r="T410" s="1"/>
      <c r="U410" s="1"/>
      <c r="V410" s="1"/>
      <c r="W410" s="1"/>
      <c r="X410" s="1"/>
      <c r="Y410" s="1"/>
      <c r="Z410" s="1"/>
      <c r="AA410" s="1"/>
      <c r="AB410" s="1"/>
      <c r="AC410" s="1"/>
      <c r="AD410" s="1"/>
      <c r="AE410" s="1"/>
      <c r="AF410" s="1"/>
      <c r="AG410" s="1"/>
      <c r="AH410" s="1"/>
      <c r="AI410" s="1"/>
      <c r="AJ410" s="1"/>
      <c r="AK410" s="1"/>
      <c r="AL410" s="1"/>
    </row>
    <row r="411" spans="1:38" ht="14.25" hidden="1" customHeight="1" x14ac:dyDescent="0.25">
      <c r="A411" s="1" t="s">
        <v>956</v>
      </c>
      <c r="B411" s="1" t="s">
        <v>932</v>
      </c>
      <c r="C411" s="1"/>
      <c r="D411" s="1"/>
      <c r="E411" s="1"/>
      <c r="F411" s="1"/>
      <c r="G411" s="1"/>
      <c r="H411" s="1"/>
      <c r="I411" s="1"/>
      <c r="J411" s="1"/>
      <c r="K411" s="1"/>
      <c r="L411" s="1"/>
      <c r="M411" s="1">
        <v>1.0284834727046701</v>
      </c>
      <c r="N411" s="1">
        <v>0.25</v>
      </c>
      <c r="O411" s="1">
        <v>0.11</v>
      </c>
      <c r="P411" s="1"/>
      <c r="Q411" s="1"/>
      <c r="R411" s="1"/>
      <c r="S411" s="1"/>
      <c r="T411" s="1"/>
      <c r="U411" s="1"/>
      <c r="V411" s="1"/>
      <c r="W411" s="1"/>
      <c r="X411" s="1"/>
      <c r="Y411" s="1"/>
      <c r="Z411" s="1"/>
      <c r="AA411" s="1"/>
      <c r="AB411" s="1"/>
      <c r="AC411" s="1"/>
      <c r="AD411" s="1"/>
      <c r="AE411" s="1"/>
      <c r="AF411" s="1"/>
      <c r="AG411" s="1"/>
      <c r="AH411" s="1"/>
      <c r="AI411" s="1"/>
      <c r="AJ411" s="1"/>
      <c r="AK411" s="1"/>
      <c r="AL411" s="1"/>
    </row>
    <row r="412" spans="1:38" ht="14.25" hidden="1" customHeight="1" x14ac:dyDescent="0.25">
      <c r="A412" s="1" t="s">
        <v>957</v>
      </c>
      <c r="B412" s="1" t="s">
        <v>932</v>
      </c>
      <c r="C412" s="1"/>
      <c r="D412" s="1"/>
      <c r="E412" s="1"/>
      <c r="F412" s="1"/>
      <c r="G412" s="1"/>
      <c r="H412" s="1"/>
      <c r="I412" s="1"/>
      <c r="J412" s="1"/>
      <c r="K412" s="1"/>
      <c r="L412" s="1"/>
      <c r="M412" s="1">
        <v>1.0284834727046701</v>
      </c>
      <c r="N412" s="1">
        <v>0.39</v>
      </c>
      <c r="O412" s="1">
        <v>0.22</v>
      </c>
      <c r="P412" s="1"/>
      <c r="Q412" s="1"/>
      <c r="R412" s="1"/>
      <c r="S412" s="1"/>
      <c r="T412" s="1"/>
      <c r="U412" s="1"/>
      <c r="V412" s="1"/>
      <c r="W412" s="1"/>
      <c r="X412" s="1"/>
      <c r="Y412" s="1"/>
      <c r="Z412" s="1"/>
      <c r="AA412" s="1"/>
      <c r="AB412" s="1"/>
      <c r="AC412" s="1"/>
      <c r="AD412" s="1"/>
      <c r="AE412" s="1"/>
      <c r="AF412" s="1"/>
      <c r="AG412" s="1"/>
      <c r="AH412" s="1"/>
      <c r="AI412" s="1"/>
      <c r="AJ412" s="1"/>
      <c r="AK412" s="1"/>
      <c r="AL412" s="1"/>
    </row>
    <row r="413" spans="1:38" ht="14.25" hidden="1" customHeight="1" x14ac:dyDescent="0.25">
      <c r="A413" s="1" t="s">
        <v>958</v>
      </c>
      <c r="B413" s="1" t="s">
        <v>932</v>
      </c>
      <c r="C413" s="1"/>
      <c r="D413" s="1"/>
      <c r="E413" s="1"/>
      <c r="F413" s="1"/>
      <c r="G413" s="1"/>
      <c r="H413" s="1"/>
      <c r="I413" s="1"/>
      <c r="J413" s="1"/>
      <c r="K413" s="1"/>
      <c r="L413" s="1"/>
      <c r="M413" s="1">
        <v>1.0284834727046701</v>
      </c>
      <c r="N413" s="1">
        <v>0.44</v>
      </c>
      <c r="O413" s="1">
        <v>0.27</v>
      </c>
      <c r="P413" s="1"/>
      <c r="Q413" s="1"/>
      <c r="R413" s="1"/>
      <c r="S413" s="1"/>
      <c r="T413" s="1"/>
      <c r="U413" s="1"/>
      <c r="V413" s="1"/>
      <c r="W413" s="1"/>
      <c r="X413" s="1"/>
      <c r="Y413" s="1"/>
      <c r="Z413" s="1"/>
      <c r="AA413" s="1"/>
      <c r="AB413" s="1"/>
      <c r="AC413" s="1"/>
      <c r="AD413" s="1"/>
      <c r="AE413" s="1"/>
      <c r="AF413" s="1"/>
      <c r="AG413" s="1"/>
      <c r="AH413" s="1"/>
      <c r="AI413" s="1"/>
      <c r="AJ413" s="1"/>
      <c r="AK413" s="1"/>
      <c r="AL413" s="1"/>
    </row>
    <row r="414" spans="1:38" ht="14.25" hidden="1" customHeight="1" x14ac:dyDescent="0.25">
      <c r="A414" s="1" t="s">
        <v>959</v>
      </c>
      <c r="B414" s="1" t="s">
        <v>932</v>
      </c>
      <c r="C414" s="1"/>
      <c r="D414" s="1"/>
      <c r="E414" s="1"/>
      <c r="F414" s="1"/>
      <c r="G414" s="1"/>
      <c r="H414" s="1"/>
      <c r="I414" s="1"/>
      <c r="J414" s="1"/>
      <c r="K414" s="1"/>
      <c r="L414" s="1"/>
      <c r="M414" s="1">
        <v>1.0284834727046701</v>
      </c>
      <c r="N414" s="1">
        <v>0.54</v>
      </c>
      <c r="O414" s="1">
        <v>0.38</v>
      </c>
      <c r="P414" s="1"/>
      <c r="Q414" s="1"/>
      <c r="R414" s="1"/>
      <c r="S414" s="1"/>
      <c r="T414" s="1"/>
      <c r="U414" s="1"/>
      <c r="V414" s="1"/>
      <c r="W414" s="1"/>
      <c r="X414" s="1"/>
      <c r="Y414" s="1"/>
      <c r="Z414" s="1"/>
      <c r="AA414" s="1"/>
      <c r="AB414" s="1"/>
      <c r="AC414" s="1"/>
      <c r="AD414" s="1"/>
      <c r="AE414" s="1"/>
      <c r="AF414" s="1"/>
      <c r="AG414" s="1"/>
      <c r="AH414" s="1"/>
      <c r="AI414" s="1"/>
      <c r="AJ414" s="1"/>
      <c r="AK414" s="1"/>
      <c r="AL414" s="1"/>
    </row>
    <row r="415" spans="1:38" ht="14.25" hidden="1" customHeight="1" x14ac:dyDescent="0.25">
      <c r="A415" s="1" t="s">
        <v>960</v>
      </c>
      <c r="B415" s="1" t="s">
        <v>932</v>
      </c>
      <c r="C415" s="1"/>
      <c r="D415" s="1"/>
      <c r="E415" s="1"/>
      <c r="F415" s="1"/>
      <c r="G415" s="1"/>
      <c r="H415" s="1"/>
      <c r="I415" s="1"/>
      <c r="J415" s="1"/>
      <c r="K415" s="1"/>
      <c r="L415" s="1"/>
      <c r="M415" s="1">
        <v>1.0284834727046701</v>
      </c>
      <c r="N415" s="1">
        <v>0.61</v>
      </c>
      <c r="O415" s="1">
        <v>0.47</v>
      </c>
      <c r="P415" s="1"/>
      <c r="Q415" s="1"/>
      <c r="R415" s="1"/>
      <c r="S415" s="1"/>
      <c r="T415" s="1"/>
      <c r="U415" s="1"/>
      <c r="V415" s="1"/>
      <c r="W415" s="1"/>
      <c r="X415" s="1"/>
      <c r="Y415" s="1"/>
      <c r="Z415" s="1"/>
      <c r="AA415" s="1"/>
      <c r="AB415" s="1"/>
      <c r="AC415" s="1"/>
      <c r="AD415" s="1"/>
      <c r="AE415" s="1"/>
      <c r="AF415" s="1"/>
      <c r="AG415" s="1"/>
      <c r="AH415" s="1"/>
      <c r="AI415" s="1"/>
      <c r="AJ415" s="1"/>
      <c r="AK415" s="1"/>
      <c r="AL415" s="1"/>
    </row>
    <row r="416" spans="1:38" ht="14.25" hidden="1" customHeight="1" x14ac:dyDescent="0.25">
      <c r="A416" s="1" t="s">
        <v>961</v>
      </c>
      <c r="B416" s="1" t="s">
        <v>932</v>
      </c>
      <c r="C416" s="1"/>
      <c r="D416" s="1"/>
      <c r="E416" s="1"/>
      <c r="F416" s="1"/>
      <c r="G416" s="1"/>
      <c r="H416" s="1"/>
      <c r="I416" s="1"/>
      <c r="J416" s="1"/>
      <c r="K416" s="1"/>
      <c r="L416" s="1"/>
      <c r="M416" s="1">
        <v>1.0284834727046701</v>
      </c>
      <c r="N416" s="1">
        <v>0.7</v>
      </c>
      <c r="O416" s="1">
        <v>0.6</v>
      </c>
      <c r="P416" s="1"/>
      <c r="Q416" s="1"/>
      <c r="R416" s="1"/>
      <c r="S416" s="1"/>
      <c r="T416" s="1"/>
      <c r="U416" s="1"/>
      <c r="V416" s="1"/>
      <c r="W416" s="1"/>
      <c r="X416" s="1"/>
      <c r="Y416" s="1"/>
      <c r="Z416" s="1"/>
      <c r="AA416" s="1"/>
      <c r="AB416" s="1"/>
      <c r="AC416" s="1"/>
      <c r="AD416" s="1"/>
      <c r="AE416" s="1"/>
      <c r="AF416" s="1"/>
      <c r="AG416" s="1"/>
      <c r="AH416" s="1"/>
      <c r="AI416" s="1"/>
      <c r="AJ416" s="1"/>
      <c r="AK416" s="1"/>
      <c r="AL416" s="1"/>
    </row>
    <row r="417" spans="1:38" ht="14.25" hidden="1" customHeight="1" x14ac:dyDescent="0.25">
      <c r="A417" s="1" t="s">
        <v>962</v>
      </c>
      <c r="B417" s="1" t="s">
        <v>516</v>
      </c>
      <c r="C417" s="1" t="s">
        <v>522</v>
      </c>
      <c r="D417" s="1">
        <v>0.5</v>
      </c>
      <c r="E417" s="25">
        <v>1.1095700399999999</v>
      </c>
      <c r="F417" s="25">
        <f t="shared" ref="F417:F419" si="10">D417/E417</f>
        <v>0.45062500065340627</v>
      </c>
      <c r="G417" s="1">
        <v>49.942399999999999</v>
      </c>
      <c r="H417" s="25">
        <v>0.260516252</v>
      </c>
      <c r="I417" s="1">
        <v>0.9</v>
      </c>
      <c r="J417" s="1">
        <v>0.7</v>
      </c>
      <c r="K417" s="1">
        <v>0.5</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row>
    <row r="418" spans="1:38" ht="14.25" hidden="1" customHeight="1" x14ac:dyDescent="0.25">
      <c r="A418" s="1" t="s">
        <v>963</v>
      </c>
      <c r="B418" s="1" t="s">
        <v>516</v>
      </c>
      <c r="C418" s="1" t="s">
        <v>539</v>
      </c>
      <c r="D418" s="1">
        <v>0.74803149606299202</v>
      </c>
      <c r="E418" s="1">
        <v>1.10935548776256</v>
      </c>
      <c r="F418" s="1">
        <f t="shared" si="10"/>
        <v>0.67429377175722449</v>
      </c>
      <c r="G418" s="1">
        <v>49.942368460915702</v>
      </c>
      <c r="H418" s="1">
        <v>0.26034202732397099</v>
      </c>
      <c r="I418" s="1">
        <v>0.9</v>
      </c>
      <c r="J418" s="1">
        <v>0.4</v>
      </c>
      <c r="K418" s="1">
        <v>0.4</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row>
    <row r="419" spans="1:38" ht="14.25" hidden="1" customHeight="1" x14ac:dyDescent="0.25">
      <c r="A419" s="1" t="s">
        <v>964</v>
      </c>
      <c r="B419" s="1" t="s">
        <v>516</v>
      </c>
      <c r="C419" s="1" t="s">
        <v>539</v>
      </c>
      <c r="D419" s="1">
        <v>1</v>
      </c>
      <c r="E419" s="1">
        <v>1.0400207697774</v>
      </c>
      <c r="F419" s="1">
        <f t="shared" si="10"/>
        <v>0.96151925909521418</v>
      </c>
      <c r="G419" s="1">
        <v>37.956200030295904</v>
      </c>
      <c r="H419" s="1">
        <v>0.389318811502818</v>
      </c>
      <c r="I419" s="1">
        <v>0.9</v>
      </c>
      <c r="J419" s="1">
        <v>0.5</v>
      </c>
      <c r="K419" s="1">
        <v>0.5</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row>
    <row r="420" spans="1:38" ht="14.25" hidden="1" customHeight="1" x14ac:dyDescent="0.25">
      <c r="A420" s="1" t="s">
        <v>965</v>
      </c>
      <c r="B420" s="1" t="s">
        <v>123</v>
      </c>
      <c r="C420" s="1"/>
      <c r="D420" s="1">
        <v>7.0866141732283394E-2</v>
      </c>
      <c r="E420" s="1"/>
      <c r="F420" s="1"/>
      <c r="G420" s="1"/>
      <c r="H420" s="1"/>
      <c r="I420" s="1"/>
      <c r="J420" s="1"/>
      <c r="K420" s="1"/>
      <c r="L420" s="1" t="s">
        <v>567</v>
      </c>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row>
    <row r="421" spans="1:38" ht="14.25" hidden="1" customHeight="1" x14ac:dyDescent="0.25">
      <c r="A421" s="1" t="s">
        <v>966</v>
      </c>
      <c r="B421" s="1" t="s">
        <v>123</v>
      </c>
      <c r="C421" s="1"/>
      <c r="D421" s="1">
        <v>9.4488188976377896E-2</v>
      </c>
      <c r="E421" s="1"/>
      <c r="F421" s="1"/>
      <c r="G421" s="1"/>
      <c r="H421" s="1"/>
      <c r="I421" s="1"/>
      <c r="J421" s="1"/>
      <c r="K421" s="1"/>
      <c r="L421" s="1" t="s">
        <v>567</v>
      </c>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row>
    <row r="422" spans="1:38" ht="14.25" hidden="1" customHeight="1" x14ac:dyDescent="0.25">
      <c r="A422" s="1" t="s">
        <v>967</v>
      </c>
      <c r="B422" s="1" t="s">
        <v>123</v>
      </c>
      <c r="C422" s="1"/>
      <c r="D422" s="1">
        <v>9.8425196850393706E-2</v>
      </c>
      <c r="E422" s="1"/>
      <c r="F422" s="1"/>
      <c r="G422" s="1"/>
      <c r="H422" s="1"/>
      <c r="I422" s="1"/>
      <c r="J422" s="1"/>
      <c r="K422" s="1"/>
      <c r="L422" s="1" t="s">
        <v>567</v>
      </c>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row>
    <row r="423" spans="1:38" ht="14.25" hidden="1" customHeight="1" x14ac:dyDescent="0.25">
      <c r="A423" s="1" t="s">
        <v>968</v>
      </c>
      <c r="B423" s="1" t="s">
        <v>123</v>
      </c>
      <c r="C423" s="1"/>
      <c r="D423" s="1">
        <v>0.12598425196850299</v>
      </c>
      <c r="E423" s="1"/>
      <c r="F423" s="1"/>
      <c r="G423" s="1"/>
      <c r="H423" s="1"/>
      <c r="I423" s="1"/>
      <c r="J423" s="1"/>
      <c r="K423" s="1"/>
      <c r="L423" s="1" t="s">
        <v>567</v>
      </c>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row>
    <row r="424" spans="1:38" ht="14.25" hidden="1" customHeight="1" x14ac:dyDescent="0.25">
      <c r="A424" s="1" t="s">
        <v>969</v>
      </c>
      <c r="B424" s="1" t="s">
        <v>123</v>
      </c>
      <c r="C424" s="1"/>
      <c r="D424" s="1">
        <v>0.14960629921259799</v>
      </c>
      <c r="E424" s="1"/>
      <c r="F424" s="1"/>
      <c r="G424" s="1"/>
      <c r="H424" s="1"/>
      <c r="I424" s="1"/>
      <c r="J424" s="1"/>
      <c r="K424" s="1"/>
      <c r="L424" s="1" t="s">
        <v>567</v>
      </c>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row>
    <row r="425" spans="1:38" ht="14.25" hidden="1" customHeight="1" x14ac:dyDescent="0.25">
      <c r="A425" s="1" t="s">
        <v>970</v>
      </c>
      <c r="B425" s="1" t="s">
        <v>123</v>
      </c>
      <c r="C425" s="1"/>
      <c r="D425" s="1">
        <v>0.16535433070866101</v>
      </c>
      <c r="E425" s="1"/>
      <c r="F425" s="1"/>
      <c r="G425" s="1"/>
      <c r="H425" s="1"/>
      <c r="I425" s="1"/>
      <c r="J425" s="1"/>
      <c r="K425" s="1"/>
      <c r="L425" s="1" t="s">
        <v>567</v>
      </c>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row>
    <row r="426" spans="1:38" ht="14.25" hidden="1" customHeight="1" x14ac:dyDescent="0.25">
      <c r="A426" s="1" t="s">
        <v>971</v>
      </c>
      <c r="B426" s="1" t="s">
        <v>123</v>
      </c>
      <c r="C426" s="1"/>
      <c r="D426" s="1">
        <v>0.169291338582677</v>
      </c>
      <c r="E426" s="1"/>
      <c r="F426" s="1"/>
      <c r="G426" s="1"/>
      <c r="H426" s="1"/>
      <c r="I426" s="1"/>
      <c r="J426" s="1"/>
      <c r="K426" s="1"/>
      <c r="L426" s="1" t="s">
        <v>567</v>
      </c>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row>
    <row r="427" spans="1:38" ht="14.25" hidden="1" customHeight="1" x14ac:dyDescent="0.25">
      <c r="A427" s="1" t="s">
        <v>972</v>
      </c>
      <c r="B427" s="1" t="s">
        <v>516</v>
      </c>
      <c r="C427" s="1" t="s">
        <v>517</v>
      </c>
      <c r="D427" s="1">
        <v>10</v>
      </c>
      <c r="E427" s="1">
        <v>0.33360000000000001</v>
      </c>
      <c r="F427" s="1">
        <f t="shared" ref="F427:F441" si="11">D427/E427</f>
        <v>29.976019184652277</v>
      </c>
      <c r="G427" s="1">
        <v>0.7</v>
      </c>
      <c r="H427" s="1">
        <v>0.2</v>
      </c>
      <c r="I427" s="1"/>
      <c r="J427" s="1"/>
      <c r="K427" s="1"/>
      <c r="L427" s="1"/>
      <c r="M427" s="1"/>
      <c r="N427" s="1"/>
      <c r="O427" s="1"/>
      <c r="P427" s="1"/>
      <c r="Q427" s="1"/>
      <c r="R427" s="1"/>
      <c r="S427" s="1"/>
      <c r="T427" s="1"/>
      <c r="U427" s="1"/>
      <c r="V427" s="1"/>
      <c r="W427" s="1"/>
      <c r="X427" s="1"/>
      <c r="Y427" s="1"/>
      <c r="Z427" s="1"/>
      <c r="AA427" s="1"/>
      <c r="AB427" s="1"/>
      <c r="AC427" s="1" t="s">
        <v>5</v>
      </c>
      <c r="AD427" s="1" t="s">
        <v>518</v>
      </c>
      <c r="AE427" s="1" t="s">
        <v>973</v>
      </c>
      <c r="AF427" s="1" t="s">
        <v>972</v>
      </c>
      <c r="AG427" s="1"/>
      <c r="AH427" s="1"/>
      <c r="AI427" s="1"/>
      <c r="AJ427" s="1"/>
      <c r="AK427" s="1"/>
      <c r="AL427" s="1" t="s">
        <v>520</v>
      </c>
    </row>
    <row r="428" spans="1:38" ht="14.25" hidden="1" customHeight="1" x14ac:dyDescent="0.25">
      <c r="A428" s="1" t="s">
        <v>974</v>
      </c>
      <c r="B428" s="1" t="s">
        <v>516</v>
      </c>
      <c r="C428" s="1" t="s">
        <v>517</v>
      </c>
      <c r="D428" s="1">
        <v>12</v>
      </c>
      <c r="E428" s="1">
        <v>0.31559999999999999</v>
      </c>
      <c r="F428" s="1">
        <f t="shared" si="11"/>
        <v>38.022813688212928</v>
      </c>
      <c r="G428" s="1">
        <v>0.7</v>
      </c>
      <c r="H428" s="1">
        <v>0.2</v>
      </c>
      <c r="I428" s="1"/>
      <c r="J428" s="1"/>
      <c r="K428" s="1"/>
      <c r="L428" s="1"/>
      <c r="M428" s="1"/>
      <c r="N428" s="1"/>
      <c r="O428" s="1"/>
      <c r="P428" s="1"/>
      <c r="Q428" s="1"/>
      <c r="R428" s="1"/>
      <c r="S428" s="1"/>
      <c r="T428" s="1"/>
      <c r="U428" s="1"/>
      <c r="V428" s="1"/>
      <c r="W428" s="1"/>
      <c r="X428" s="1"/>
      <c r="Y428" s="1"/>
      <c r="Z428" s="1"/>
      <c r="AA428" s="1"/>
      <c r="AB428" s="1"/>
      <c r="AC428" s="1" t="s">
        <v>5</v>
      </c>
      <c r="AD428" s="1" t="s">
        <v>518</v>
      </c>
      <c r="AE428" s="1" t="s">
        <v>973</v>
      </c>
      <c r="AF428" s="1" t="s">
        <v>974</v>
      </c>
      <c r="AG428" s="1"/>
      <c r="AH428" s="1"/>
      <c r="AI428" s="1"/>
      <c r="AJ428" s="1"/>
      <c r="AK428" s="1"/>
      <c r="AL428" s="1" t="s">
        <v>520</v>
      </c>
    </row>
    <row r="429" spans="1:38" ht="14.25" hidden="1" customHeight="1" x14ac:dyDescent="0.25">
      <c r="A429" s="1" t="s">
        <v>975</v>
      </c>
      <c r="B429" s="1" t="s">
        <v>516</v>
      </c>
      <c r="C429" s="1" t="s">
        <v>517</v>
      </c>
      <c r="D429" s="1">
        <v>3.5</v>
      </c>
      <c r="E429" s="1">
        <v>0.318</v>
      </c>
      <c r="F429" s="1">
        <f t="shared" si="11"/>
        <v>11.0062893081761</v>
      </c>
      <c r="G429" s="1">
        <v>0.7</v>
      </c>
      <c r="H429" s="1">
        <v>0.2</v>
      </c>
      <c r="I429" s="1"/>
      <c r="J429" s="1"/>
      <c r="K429" s="1"/>
      <c r="L429" s="1"/>
      <c r="M429" s="1"/>
      <c r="N429" s="1"/>
      <c r="O429" s="1"/>
      <c r="P429" s="1"/>
      <c r="Q429" s="1"/>
      <c r="R429" s="1"/>
      <c r="S429" s="1"/>
      <c r="T429" s="1"/>
      <c r="U429" s="1"/>
      <c r="V429" s="1"/>
      <c r="W429" s="1"/>
      <c r="X429" s="1"/>
      <c r="Y429" s="1"/>
      <c r="Z429" s="1"/>
      <c r="AA429" s="1"/>
      <c r="AB429" s="1"/>
      <c r="AC429" s="1" t="s">
        <v>5</v>
      </c>
      <c r="AD429" s="1" t="s">
        <v>518</v>
      </c>
      <c r="AE429" s="1" t="s">
        <v>973</v>
      </c>
      <c r="AF429" s="1" t="s">
        <v>975</v>
      </c>
      <c r="AG429" s="1"/>
      <c r="AH429" s="1"/>
      <c r="AI429" s="1"/>
      <c r="AJ429" s="1"/>
      <c r="AK429" s="1"/>
      <c r="AL429" s="1" t="s">
        <v>520</v>
      </c>
    </row>
    <row r="430" spans="1:38" ht="14.25" hidden="1" customHeight="1" x14ac:dyDescent="0.25">
      <c r="A430" s="1" t="s">
        <v>976</v>
      </c>
      <c r="B430" s="1" t="s">
        <v>516</v>
      </c>
      <c r="C430" s="1" t="s">
        <v>517</v>
      </c>
      <c r="D430" s="1">
        <v>3.5</v>
      </c>
      <c r="E430" s="1">
        <v>0.26879999999999998</v>
      </c>
      <c r="F430" s="1">
        <f t="shared" si="11"/>
        <v>13.020833333333334</v>
      </c>
      <c r="G430" s="1">
        <v>0.7</v>
      </c>
      <c r="H430" s="1">
        <v>0.2</v>
      </c>
      <c r="I430" s="1"/>
      <c r="J430" s="1"/>
      <c r="K430" s="1"/>
      <c r="L430" s="1"/>
      <c r="M430" s="1"/>
      <c r="N430" s="1"/>
      <c r="O430" s="1"/>
      <c r="P430" s="1"/>
      <c r="Q430" s="1"/>
      <c r="R430" s="1"/>
      <c r="S430" s="1"/>
      <c r="T430" s="1"/>
      <c r="U430" s="1"/>
      <c r="V430" s="1"/>
      <c r="W430" s="1"/>
      <c r="X430" s="1"/>
      <c r="Y430" s="1"/>
      <c r="Z430" s="1"/>
      <c r="AA430" s="1"/>
      <c r="AB430" s="1"/>
      <c r="AC430" s="1" t="s">
        <v>5</v>
      </c>
      <c r="AD430" s="1" t="s">
        <v>518</v>
      </c>
      <c r="AE430" s="1" t="s">
        <v>973</v>
      </c>
      <c r="AF430" s="1" t="s">
        <v>976</v>
      </c>
      <c r="AG430" s="1"/>
      <c r="AH430" s="1"/>
      <c r="AI430" s="1"/>
      <c r="AJ430" s="1"/>
      <c r="AK430" s="1"/>
      <c r="AL430" s="1" t="s">
        <v>520</v>
      </c>
    </row>
    <row r="431" spans="1:38" ht="14.25" hidden="1" customHeight="1" x14ac:dyDescent="0.25">
      <c r="A431" s="1" t="s">
        <v>977</v>
      </c>
      <c r="B431" s="1" t="s">
        <v>516</v>
      </c>
      <c r="C431" s="1" t="s">
        <v>517</v>
      </c>
      <c r="D431" s="1">
        <v>3.5</v>
      </c>
      <c r="E431" s="1">
        <v>0.23280000000000001</v>
      </c>
      <c r="F431" s="1">
        <f t="shared" si="11"/>
        <v>15.034364261168385</v>
      </c>
      <c r="G431" s="1">
        <v>0.7</v>
      </c>
      <c r="H431" s="1">
        <v>0.2</v>
      </c>
      <c r="I431" s="1"/>
      <c r="J431" s="1"/>
      <c r="K431" s="1"/>
      <c r="L431" s="1"/>
      <c r="M431" s="1"/>
      <c r="N431" s="1"/>
      <c r="O431" s="1"/>
      <c r="P431" s="1"/>
      <c r="Q431" s="1"/>
      <c r="R431" s="1"/>
      <c r="S431" s="1"/>
      <c r="T431" s="1"/>
      <c r="U431" s="1"/>
      <c r="V431" s="1"/>
      <c r="W431" s="1"/>
      <c r="X431" s="1"/>
      <c r="Y431" s="1"/>
      <c r="Z431" s="1"/>
      <c r="AA431" s="1"/>
      <c r="AB431" s="1"/>
      <c r="AC431" s="1" t="s">
        <v>5</v>
      </c>
      <c r="AD431" s="1" t="s">
        <v>518</v>
      </c>
      <c r="AE431" s="1" t="s">
        <v>973</v>
      </c>
      <c r="AF431" s="1" t="s">
        <v>977</v>
      </c>
      <c r="AG431" s="1"/>
      <c r="AH431" s="1"/>
      <c r="AI431" s="1"/>
      <c r="AJ431" s="1"/>
      <c r="AK431" s="1"/>
      <c r="AL431" s="1" t="s">
        <v>520</v>
      </c>
    </row>
    <row r="432" spans="1:38" ht="14.25" hidden="1" customHeight="1" x14ac:dyDescent="0.25">
      <c r="A432" s="1" t="s">
        <v>978</v>
      </c>
      <c r="B432" s="1" t="s">
        <v>516</v>
      </c>
      <c r="C432" s="1" t="s">
        <v>517</v>
      </c>
      <c r="D432" s="1">
        <v>4.5</v>
      </c>
      <c r="E432" s="1">
        <v>0.3</v>
      </c>
      <c r="F432" s="1">
        <f t="shared" si="11"/>
        <v>15</v>
      </c>
      <c r="G432" s="1">
        <v>0.7</v>
      </c>
      <c r="H432" s="1">
        <v>0.2</v>
      </c>
      <c r="I432" s="1"/>
      <c r="J432" s="1"/>
      <c r="K432" s="1"/>
      <c r="L432" s="1"/>
      <c r="M432" s="1"/>
      <c r="N432" s="1"/>
      <c r="O432" s="1"/>
      <c r="P432" s="1"/>
      <c r="Q432" s="1"/>
      <c r="R432" s="1"/>
      <c r="S432" s="1"/>
      <c r="T432" s="1"/>
      <c r="U432" s="1"/>
      <c r="V432" s="1"/>
      <c r="W432" s="1"/>
      <c r="X432" s="1"/>
      <c r="Y432" s="1"/>
      <c r="Z432" s="1"/>
      <c r="AA432" s="1"/>
      <c r="AB432" s="1"/>
      <c r="AC432" s="1" t="s">
        <v>5</v>
      </c>
      <c r="AD432" s="1" t="s">
        <v>552</v>
      </c>
      <c r="AE432" s="1" t="s">
        <v>973</v>
      </c>
      <c r="AF432" s="1" t="s">
        <v>978</v>
      </c>
      <c r="AG432" s="1"/>
      <c r="AH432" s="1"/>
      <c r="AI432" s="1"/>
      <c r="AJ432" s="1"/>
      <c r="AK432" s="1"/>
      <c r="AL432" s="1" t="s">
        <v>520</v>
      </c>
    </row>
    <row r="433" spans="1:38" ht="14.25" hidden="1" customHeight="1" x14ac:dyDescent="0.25">
      <c r="A433" s="1" t="s">
        <v>979</v>
      </c>
      <c r="B433" s="1" t="s">
        <v>516</v>
      </c>
      <c r="C433" s="1" t="s">
        <v>517</v>
      </c>
      <c r="D433" s="1">
        <v>4</v>
      </c>
      <c r="E433" s="1">
        <v>0.3</v>
      </c>
      <c r="F433" s="1">
        <f t="shared" si="11"/>
        <v>13.333333333333334</v>
      </c>
      <c r="G433" s="1">
        <v>0.7</v>
      </c>
      <c r="H433" s="1">
        <v>0.2</v>
      </c>
      <c r="I433" s="1"/>
      <c r="J433" s="1"/>
      <c r="K433" s="1"/>
      <c r="L433" s="1"/>
      <c r="M433" s="1"/>
      <c r="N433" s="1"/>
      <c r="O433" s="1"/>
      <c r="P433" s="1"/>
      <c r="Q433" s="1"/>
      <c r="R433" s="1"/>
      <c r="S433" s="1"/>
      <c r="T433" s="1"/>
      <c r="U433" s="1"/>
      <c r="V433" s="1"/>
      <c r="W433" s="1"/>
      <c r="X433" s="1"/>
      <c r="Y433" s="1"/>
      <c r="Z433" s="1"/>
      <c r="AA433" s="1"/>
      <c r="AB433" s="1"/>
      <c r="AC433" s="1" t="s">
        <v>5</v>
      </c>
      <c r="AD433" s="1" t="s">
        <v>552</v>
      </c>
      <c r="AE433" s="1" t="s">
        <v>973</v>
      </c>
      <c r="AF433" s="1" t="s">
        <v>979</v>
      </c>
      <c r="AG433" s="1"/>
      <c r="AH433" s="1"/>
      <c r="AI433" s="1"/>
      <c r="AJ433" s="1"/>
      <c r="AK433" s="1"/>
      <c r="AL433" s="1" t="s">
        <v>520</v>
      </c>
    </row>
    <row r="434" spans="1:38" ht="14.25" hidden="1" customHeight="1" x14ac:dyDescent="0.25">
      <c r="A434" s="1" t="s">
        <v>980</v>
      </c>
      <c r="B434" s="1" t="s">
        <v>516</v>
      </c>
      <c r="C434" s="1" t="s">
        <v>517</v>
      </c>
      <c r="D434" s="1">
        <v>5.5</v>
      </c>
      <c r="E434" s="1">
        <v>0.30599999999999999</v>
      </c>
      <c r="F434" s="1">
        <f t="shared" si="11"/>
        <v>17.973856209150327</v>
      </c>
      <c r="G434" s="1">
        <v>0.7</v>
      </c>
      <c r="H434" s="1">
        <v>0.2</v>
      </c>
      <c r="I434" s="1"/>
      <c r="J434" s="1"/>
      <c r="K434" s="1"/>
      <c r="L434" s="1"/>
      <c r="M434" s="1"/>
      <c r="N434" s="1"/>
      <c r="O434" s="1"/>
      <c r="P434" s="1"/>
      <c r="Q434" s="1"/>
      <c r="R434" s="1"/>
      <c r="S434" s="1"/>
      <c r="T434" s="1"/>
      <c r="U434" s="1"/>
      <c r="V434" s="1"/>
      <c r="W434" s="1"/>
      <c r="X434" s="1"/>
      <c r="Y434" s="1"/>
      <c r="Z434" s="1"/>
      <c r="AA434" s="1"/>
      <c r="AB434" s="1"/>
      <c r="AC434" s="1" t="s">
        <v>5</v>
      </c>
      <c r="AD434" s="1" t="s">
        <v>518</v>
      </c>
      <c r="AE434" s="1" t="s">
        <v>973</v>
      </c>
      <c r="AF434" s="1" t="s">
        <v>980</v>
      </c>
      <c r="AG434" s="1"/>
      <c r="AH434" s="1"/>
      <c r="AI434" s="1"/>
      <c r="AJ434" s="1"/>
      <c r="AK434" s="1"/>
      <c r="AL434" s="1" t="s">
        <v>520</v>
      </c>
    </row>
    <row r="435" spans="1:38" ht="14.25" hidden="1" customHeight="1" x14ac:dyDescent="0.25">
      <c r="A435" s="1" t="s">
        <v>981</v>
      </c>
      <c r="B435" s="1" t="s">
        <v>516</v>
      </c>
      <c r="C435" s="1" t="s">
        <v>517</v>
      </c>
      <c r="D435" s="1">
        <v>5.5</v>
      </c>
      <c r="E435" s="1">
        <v>0.2616</v>
      </c>
      <c r="F435" s="1">
        <f t="shared" si="11"/>
        <v>21.024464831804281</v>
      </c>
      <c r="G435" s="1">
        <v>0.7</v>
      </c>
      <c r="H435" s="1">
        <v>0.2</v>
      </c>
      <c r="I435" s="1"/>
      <c r="J435" s="1"/>
      <c r="K435" s="1"/>
      <c r="L435" s="1"/>
      <c r="M435" s="1"/>
      <c r="N435" s="1"/>
      <c r="O435" s="1"/>
      <c r="P435" s="1"/>
      <c r="Q435" s="1"/>
      <c r="R435" s="1"/>
      <c r="S435" s="1"/>
      <c r="T435" s="1"/>
      <c r="U435" s="1"/>
      <c r="V435" s="1"/>
      <c r="W435" s="1"/>
      <c r="X435" s="1"/>
      <c r="Y435" s="1"/>
      <c r="Z435" s="1"/>
      <c r="AA435" s="1"/>
      <c r="AB435" s="1"/>
      <c r="AC435" s="1" t="s">
        <v>5</v>
      </c>
      <c r="AD435" s="1" t="s">
        <v>518</v>
      </c>
      <c r="AE435" s="1" t="s">
        <v>973</v>
      </c>
      <c r="AF435" s="1" t="s">
        <v>981</v>
      </c>
      <c r="AG435" s="1"/>
      <c r="AH435" s="1"/>
      <c r="AI435" s="1"/>
      <c r="AJ435" s="1"/>
      <c r="AK435" s="1"/>
      <c r="AL435" s="1" t="s">
        <v>520</v>
      </c>
    </row>
    <row r="436" spans="1:38" ht="14.25" hidden="1" customHeight="1" x14ac:dyDescent="0.25">
      <c r="A436" s="1" t="s">
        <v>982</v>
      </c>
      <c r="B436" s="1" t="s">
        <v>516</v>
      </c>
      <c r="C436" s="1" t="s">
        <v>517</v>
      </c>
      <c r="D436" s="1">
        <v>5</v>
      </c>
      <c r="E436" s="1">
        <v>0.3</v>
      </c>
      <c r="F436" s="1">
        <f t="shared" si="11"/>
        <v>16.666666666666668</v>
      </c>
      <c r="G436" s="1">
        <v>0.7</v>
      </c>
      <c r="H436" s="1">
        <v>0.2</v>
      </c>
      <c r="I436" s="1"/>
      <c r="J436" s="1"/>
      <c r="K436" s="1"/>
      <c r="L436" s="1"/>
      <c r="M436" s="1"/>
      <c r="N436" s="1"/>
      <c r="O436" s="1"/>
      <c r="P436" s="1"/>
      <c r="Q436" s="1"/>
      <c r="R436" s="1"/>
      <c r="S436" s="1"/>
      <c r="T436" s="1"/>
      <c r="U436" s="1"/>
      <c r="V436" s="1"/>
      <c r="W436" s="1"/>
      <c r="X436" s="1"/>
      <c r="Y436" s="1"/>
      <c r="Z436" s="1"/>
      <c r="AA436" s="1"/>
      <c r="AB436" s="1"/>
      <c r="AC436" s="1" t="s">
        <v>5</v>
      </c>
      <c r="AD436" s="1" t="s">
        <v>552</v>
      </c>
      <c r="AE436" s="1" t="s">
        <v>973</v>
      </c>
      <c r="AF436" s="1" t="s">
        <v>982</v>
      </c>
      <c r="AG436" s="1"/>
      <c r="AH436" s="1"/>
      <c r="AI436" s="1"/>
      <c r="AJ436" s="1"/>
      <c r="AK436" s="1"/>
      <c r="AL436" s="1" t="s">
        <v>520</v>
      </c>
    </row>
    <row r="437" spans="1:38" ht="14.25" hidden="1" customHeight="1" x14ac:dyDescent="0.25">
      <c r="A437" s="1" t="s">
        <v>983</v>
      </c>
      <c r="B437" s="1" t="s">
        <v>516</v>
      </c>
      <c r="C437" s="1" t="s">
        <v>517</v>
      </c>
      <c r="D437" s="1">
        <v>6.5</v>
      </c>
      <c r="E437" s="1">
        <v>0.3</v>
      </c>
      <c r="F437" s="1">
        <f t="shared" si="11"/>
        <v>21.666666666666668</v>
      </c>
      <c r="G437" s="1">
        <v>0.7</v>
      </c>
      <c r="H437" s="1">
        <v>0.2</v>
      </c>
      <c r="I437" s="1"/>
      <c r="J437" s="1"/>
      <c r="K437" s="1"/>
      <c r="L437" s="1"/>
      <c r="M437" s="1"/>
      <c r="N437" s="1"/>
      <c r="O437" s="1"/>
      <c r="P437" s="1"/>
      <c r="Q437" s="1"/>
      <c r="R437" s="1"/>
      <c r="S437" s="1"/>
      <c r="T437" s="1"/>
      <c r="U437" s="1"/>
      <c r="V437" s="1"/>
      <c r="W437" s="1"/>
      <c r="X437" s="1"/>
      <c r="Y437" s="1"/>
      <c r="Z437" s="1"/>
      <c r="AA437" s="1"/>
      <c r="AB437" s="1"/>
      <c r="AC437" s="1" t="s">
        <v>5</v>
      </c>
      <c r="AD437" s="1" t="s">
        <v>552</v>
      </c>
      <c r="AE437" s="1" t="s">
        <v>973</v>
      </c>
      <c r="AF437" s="1" t="s">
        <v>983</v>
      </c>
      <c r="AG437" s="1"/>
      <c r="AH437" s="1"/>
      <c r="AI437" s="1"/>
      <c r="AJ437" s="1"/>
      <c r="AK437" s="1"/>
      <c r="AL437" s="1" t="s">
        <v>520</v>
      </c>
    </row>
    <row r="438" spans="1:38" ht="14.25" hidden="1" customHeight="1" x14ac:dyDescent="0.25">
      <c r="A438" s="1" t="s">
        <v>984</v>
      </c>
      <c r="B438" s="1" t="s">
        <v>516</v>
      </c>
      <c r="C438" s="1" t="s">
        <v>517</v>
      </c>
      <c r="D438" s="1">
        <v>6</v>
      </c>
      <c r="E438" s="1">
        <v>0.3</v>
      </c>
      <c r="F438" s="1">
        <f t="shared" si="11"/>
        <v>20</v>
      </c>
      <c r="G438" s="1">
        <v>0.7</v>
      </c>
      <c r="H438" s="1">
        <v>0.2</v>
      </c>
      <c r="I438" s="1"/>
      <c r="J438" s="1"/>
      <c r="K438" s="1"/>
      <c r="L438" s="1"/>
      <c r="M438" s="1"/>
      <c r="N438" s="1"/>
      <c r="O438" s="1"/>
      <c r="P438" s="1"/>
      <c r="Q438" s="1"/>
      <c r="R438" s="1"/>
      <c r="S438" s="1"/>
      <c r="T438" s="1"/>
      <c r="U438" s="1"/>
      <c r="V438" s="1"/>
      <c r="W438" s="1"/>
      <c r="X438" s="1"/>
      <c r="Y438" s="1"/>
      <c r="Z438" s="1"/>
      <c r="AA438" s="1"/>
      <c r="AB438" s="1"/>
      <c r="AC438" s="1" t="s">
        <v>5</v>
      </c>
      <c r="AD438" s="1" t="s">
        <v>552</v>
      </c>
      <c r="AE438" s="1" t="s">
        <v>973</v>
      </c>
      <c r="AF438" s="1" t="s">
        <v>984</v>
      </c>
      <c r="AG438" s="1"/>
      <c r="AH438" s="1"/>
      <c r="AI438" s="1"/>
      <c r="AJ438" s="1"/>
      <c r="AK438" s="1"/>
      <c r="AL438" s="1" t="s">
        <v>520</v>
      </c>
    </row>
    <row r="439" spans="1:38" ht="14.25" hidden="1" customHeight="1" x14ac:dyDescent="0.25">
      <c r="A439" s="1" t="s">
        <v>985</v>
      </c>
      <c r="B439" s="1" t="s">
        <v>516</v>
      </c>
      <c r="C439" s="1" t="s">
        <v>517</v>
      </c>
      <c r="D439" s="1">
        <v>7.25</v>
      </c>
      <c r="E439" s="1">
        <v>0.3024</v>
      </c>
      <c r="F439" s="1">
        <f t="shared" si="11"/>
        <v>23.974867724867725</v>
      </c>
      <c r="G439" s="1">
        <v>0.7</v>
      </c>
      <c r="H439" s="1">
        <v>0.2</v>
      </c>
      <c r="I439" s="1"/>
      <c r="J439" s="1"/>
      <c r="K439" s="1"/>
      <c r="L439" s="1"/>
      <c r="M439" s="1"/>
      <c r="N439" s="1"/>
      <c r="O439" s="1"/>
      <c r="P439" s="1"/>
      <c r="Q439" s="1"/>
      <c r="R439" s="1"/>
      <c r="S439" s="1"/>
      <c r="T439" s="1"/>
      <c r="U439" s="1"/>
      <c r="V439" s="1"/>
      <c r="W439" s="1"/>
      <c r="X439" s="1"/>
      <c r="Y439" s="1"/>
      <c r="Z439" s="1"/>
      <c r="AA439" s="1"/>
      <c r="AB439" s="1"/>
      <c r="AC439" s="1" t="s">
        <v>5</v>
      </c>
      <c r="AD439" s="1" t="s">
        <v>518</v>
      </c>
      <c r="AE439" s="1" t="s">
        <v>973</v>
      </c>
      <c r="AF439" s="1" t="s">
        <v>985</v>
      </c>
      <c r="AG439" s="1"/>
      <c r="AH439" s="1"/>
      <c r="AI439" s="1"/>
      <c r="AJ439" s="1"/>
      <c r="AK439" s="1"/>
      <c r="AL439" s="1" t="s">
        <v>520</v>
      </c>
    </row>
    <row r="440" spans="1:38" ht="14.25" hidden="1" customHeight="1" x14ac:dyDescent="0.25">
      <c r="A440" s="1" t="s">
        <v>986</v>
      </c>
      <c r="B440" s="1" t="s">
        <v>516</v>
      </c>
      <c r="C440" s="1" t="s">
        <v>517</v>
      </c>
      <c r="D440" s="1">
        <v>7.25</v>
      </c>
      <c r="E440" s="1">
        <v>0.29039999999999999</v>
      </c>
      <c r="F440" s="1">
        <f t="shared" si="11"/>
        <v>24.965564738292013</v>
      </c>
      <c r="G440" s="1">
        <v>0.7</v>
      </c>
      <c r="H440" s="1">
        <v>0.2</v>
      </c>
      <c r="I440" s="1"/>
      <c r="J440" s="1"/>
      <c r="K440" s="1"/>
      <c r="L440" s="1"/>
      <c r="M440" s="1"/>
      <c r="N440" s="1"/>
      <c r="O440" s="1"/>
      <c r="P440" s="1"/>
      <c r="Q440" s="1"/>
      <c r="R440" s="1"/>
      <c r="S440" s="1"/>
      <c r="T440" s="1"/>
      <c r="U440" s="1"/>
      <c r="V440" s="1"/>
      <c r="W440" s="1"/>
      <c r="X440" s="1"/>
      <c r="Y440" s="1"/>
      <c r="Z440" s="1"/>
      <c r="AA440" s="1"/>
      <c r="AB440" s="1"/>
      <c r="AC440" s="1" t="s">
        <v>5</v>
      </c>
      <c r="AD440" s="1" t="s">
        <v>518</v>
      </c>
      <c r="AE440" s="1" t="s">
        <v>973</v>
      </c>
      <c r="AF440" s="1" t="s">
        <v>986</v>
      </c>
      <c r="AG440" s="1"/>
      <c r="AH440" s="1"/>
      <c r="AI440" s="1"/>
      <c r="AJ440" s="1"/>
      <c r="AK440" s="1"/>
      <c r="AL440" s="1" t="s">
        <v>520</v>
      </c>
    </row>
    <row r="441" spans="1:38" ht="14.25" hidden="1" customHeight="1" x14ac:dyDescent="0.25">
      <c r="A441" s="1" t="s">
        <v>987</v>
      </c>
      <c r="B441" s="1" t="s">
        <v>516</v>
      </c>
      <c r="C441" s="1" t="s">
        <v>517</v>
      </c>
      <c r="D441" s="1">
        <v>8.25</v>
      </c>
      <c r="E441" s="1">
        <v>0.27479999999999999</v>
      </c>
      <c r="F441" s="1">
        <f t="shared" si="11"/>
        <v>30.021834061135372</v>
      </c>
      <c r="G441" s="1">
        <v>0.7</v>
      </c>
      <c r="H441" s="1">
        <v>0.2</v>
      </c>
      <c r="I441" s="1"/>
      <c r="J441" s="1"/>
      <c r="K441" s="1"/>
      <c r="L441" s="1"/>
      <c r="M441" s="1"/>
      <c r="N441" s="1"/>
      <c r="O441" s="1"/>
      <c r="P441" s="1"/>
      <c r="Q441" s="1"/>
      <c r="R441" s="1"/>
      <c r="S441" s="1"/>
      <c r="T441" s="1"/>
      <c r="U441" s="1"/>
      <c r="V441" s="1"/>
      <c r="W441" s="1"/>
      <c r="X441" s="1"/>
      <c r="Y441" s="1"/>
      <c r="Z441" s="1"/>
      <c r="AA441" s="1"/>
      <c r="AB441" s="1"/>
      <c r="AC441" s="1" t="s">
        <v>5</v>
      </c>
      <c r="AD441" s="1" t="s">
        <v>518</v>
      </c>
      <c r="AE441" s="1" t="s">
        <v>973</v>
      </c>
      <c r="AF441" s="1" t="s">
        <v>987</v>
      </c>
      <c r="AG441" s="1"/>
      <c r="AH441" s="1"/>
      <c r="AI441" s="1"/>
      <c r="AJ441" s="1"/>
      <c r="AK441" s="1"/>
      <c r="AL441" s="1" t="s">
        <v>520</v>
      </c>
    </row>
    <row r="442" spans="1:38" ht="14.25" hidden="1" customHeight="1" x14ac:dyDescent="0.25">
      <c r="A442" s="1" t="s">
        <v>988</v>
      </c>
      <c r="B442" s="1" t="s">
        <v>652</v>
      </c>
      <c r="C442" s="1"/>
      <c r="D442" s="1">
        <v>8.7007874015747999E-2</v>
      </c>
      <c r="E442" s="1">
        <v>6.9334717985159697</v>
      </c>
      <c r="F442" s="1">
        <v>0.14422788886428201</v>
      </c>
      <c r="G442" s="1"/>
      <c r="H442" s="1"/>
      <c r="I442" s="1"/>
      <c r="J442" s="1"/>
      <c r="K442" s="1"/>
      <c r="L442" s="1"/>
      <c r="M442" s="1"/>
      <c r="N442" s="1"/>
      <c r="O442" s="1"/>
      <c r="P442" s="1" t="s">
        <v>653</v>
      </c>
      <c r="Q442" s="1">
        <v>0.43429400000000001</v>
      </c>
      <c r="R442" s="1">
        <v>0.41837469999999999</v>
      </c>
      <c r="S442" s="1">
        <v>0.34106540000000002</v>
      </c>
      <c r="T442" s="1">
        <v>0.79757900000000004</v>
      </c>
      <c r="U442" s="1">
        <v>4.3576999999999998E-2</v>
      </c>
      <c r="V442" s="1">
        <v>5.6030999999999997E-2</v>
      </c>
      <c r="W442" s="1">
        <v>0</v>
      </c>
      <c r="X442" s="1">
        <v>4.2273999999999999E-2</v>
      </c>
      <c r="Y442" s="1">
        <v>0.84</v>
      </c>
      <c r="Z442" s="1">
        <v>1</v>
      </c>
      <c r="AA442" s="1" t="b">
        <v>0</v>
      </c>
      <c r="AB442" s="1"/>
      <c r="AC442" s="1"/>
      <c r="AD442" s="1"/>
      <c r="AE442" s="1"/>
      <c r="AF442" s="1"/>
      <c r="AG442" s="1"/>
      <c r="AH442" s="1"/>
      <c r="AI442" s="1"/>
      <c r="AJ442" s="1"/>
      <c r="AK442" s="1"/>
      <c r="AL442" s="1"/>
    </row>
    <row r="443" spans="1:38" ht="14.25" hidden="1" customHeight="1" x14ac:dyDescent="0.25">
      <c r="A443" s="1" t="s">
        <v>989</v>
      </c>
      <c r="B443" s="1" t="s">
        <v>652</v>
      </c>
      <c r="C443" s="1"/>
      <c r="D443" s="1">
        <v>0.15354330708661401</v>
      </c>
      <c r="E443" s="1">
        <v>6.9334717985159697</v>
      </c>
      <c r="F443" s="1">
        <v>0.14422788886428201</v>
      </c>
      <c r="G443" s="1"/>
      <c r="H443" s="1"/>
      <c r="I443" s="1"/>
      <c r="J443" s="1"/>
      <c r="K443" s="1"/>
      <c r="L443" s="1"/>
      <c r="M443" s="1"/>
      <c r="N443" s="1"/>
      <c r="O443" s="1"/>
      <c r="P443" s="1" t="s">
        <v>653</v>
      </c>
      <c r="Q443" s="1">
        <v>0.35589700000000002</v>
      </c>
      <c r="R443" s="1">
        <v>0.39409450000000001</v>
      </c>
      <c r="S443" s="1">
        <v>0.26564520000000003</v>
      </c>
      <c r="T443" s="1">
        <v>0.67769400000000002</v>
      </c>
      <c r="U443" s="1">
        <v>4.2734000000000001E-2</v>
      </c>
      <c r="V443" s="1">
        <v>5.5469999999999998E-2</v>
      </c>
      <c r="W443" s="1">
        <v>0</v>
      </c>
      <c r="X443" s="1">
        <v>4.5999999999999999E-2</v>
      </c>
      <c r="Y443" s="1">
        <v>0.84</v>
      </c>
      <c r="Z443" s="1">
        <v>1</v>
      </c>
      <c r="AA443" s="1" t="b">
        <v>0</v>
      </c>
      <c r="AB443" s="1"/>
      <c r="AC443" s="1"/>
      <c r="AD443" s="1"/>
      <c r="AE443" s="1"/>
      <c r="AF443" s="1"/>
      <c r="AG443" s="1"/>
      <c r="AH443" s="1"/>
      <c r="AI443" s="1"/>
      <c r="AJ443" s="1"/>
      <c r="AK443" s="1"/>
      <c r="AL443" s="1"/>
    </row>
    <row r="444" spans="1:38" ht="14.25" hidden="1" customHeight="1" x14ac:dyDescent="0.25">
      <c r="A444" s="29" t="s">
        <v>990</v>
      </c>
      <c r="B444" s="29" t="s">
        <v>652</v>
      </c>
      <c r="C444" s="29"/>
      <c r="D444" s="29">
        <v>0.157480314960629</v>
      </c>
      <c r="E444" s="29">
        <v>6.9334717985159697</v>
      </c>
      <c r="F444" s="29"/>
      <c r="G444" s="29"/>
      <c r="H444" s="29"/>
      <c r="I444" s="29"/>
      <c r="J444" s="29"/>
      <c r="K444" s="29"/>
      <c r="L444" s="29"/>
      <c r="M444" s="29"/>
      <c r="N444" s="29"/>
      <c r="O444" s="29"/>
      <c r="P444" s="29" t="s">
        <v>653</v>
      </c>
      <c r="Q444" s="29">
        <v>0.36974400000000002</v>
      </c>
      <c r="R444" s="29">
        <v>0.47006949999999997</v>
      </c>
      <c r="S444" s="29">
        <v>0.34093499999999999</v>
      </c>
      <c r="T444" s="29">
        <v>0.76522199999999996</v>
      </c>
      <c r="U444" s="29">
        <v>5.4600000000000003E-2</v>
      </c>
      <c r="V444" s="29">
        <v>7.3741000000000001E-2</v>
      </c>
      <c r="W444" s="29">
        <v>0</v>
      </c>
      <c r="X444" s="29">
        <v>3.6749999999999998E-2</v>
      </c>
      <c r="Y444" s="29">
        <v>0.84</v>
      </c>
      <c r="Z444" s="29">
        <v>1</v>
      </c>
      <c r="AA444" s="29" t="b">
        <v>0</v>
      </c>
      <c r="AB444" s="29"/>
      <c r="AC444" s="29"/>
      <c r="AD444" s="29"/>
      <c r="AE444" s="29"/>
      <c r="AF444" s="29"/>
      <c r="AG444" s="29"/>
      <c r="AH444" s="29"/>
      <c r="AI444" s="29"/>
      <c r="AJ444" s="29"/>
      <c r="AK444" s="29"/>
      <c r="AL444" s="29"/>
    </row>
    <row r="445" spans="1:38" ht="14.25" hidden="1" customHeight="1" x14ac:dyDescent="0.25">
      <c r="A445" s="29" t="s">
        <v>991</v>
      </c>
      <c r="B445" s="29" t="s">
        <v>652</v>
      </c>
      <c r="C445" s="29"/>
      <c r="D445" s="29">
        <v>0.32952755905511799</v>
      </c>
      <c r="E445" s="29">
        <v>6.9334717985159697</v>
      </c>
      <c r="F445" s="29"/>
      <c r="G445" s="29"/>
      <c r="H445" s="29"/>
      <c r="I445" s="29"/>
      <c r="J445" s="29"/>
      <c r="K445" s="29"/>
      <c r="L445" s="29"/>
      <c r="M445" s="29"/>
      <c r="N445" s="29"/>
      <c r="O445" s="29"/>
      <c r="P445" s="29" t="s">
        <v>653</v>
      </c>
      <c r="Q445" s="29">
        <v>0.50776699999999997</v>
      </c>
      <c r="R445" s="29">
        <v>5.422805E-2</v>
      </c>
      <c r="S445" s="29">
        <v>5.4493090000000001E-2</v>
      </c>
      <c r="T445" s="29">
        <v>0.58683300000000005</v>
      </c>
      <c r="U445" s="29">
        <v>5.8049999999999997E-2</v>
      </c>
      <c r="V445" s="29">
        <v>5.8396999999999998E-2</v>
      </c>
      <c r="W445" s="29">
        <v>0</v>
      </c>
      <c r="X445" s="29">
        <v>0.84</v>
      </c>
      <c r="Y445" s="29">
        <v>0.84</v>
      </c>
      <c r="Z445" s="29">
        <v>1</v>
      </c>
      <c r="AA445" s="29" t="b">
        <v>0</v>
      </c>
      <c r="AB445" s="29"/>
      <c r="AC445" s="29"/>
      <c r="AD445" s="29"/>
      <c r="AE445" s="29"/>
      <c r="AF445" s="29"/>
      <c r="AG445" s="29"/>
      <c r="AH445" s="29"/>
      <c r="AI445" s="29"/>
      <c r="AJ445" s="29"/>
      <c r="AK445" s="29"/>
      <c r="AL445" s="29"/>
    </row>
    <row r="446" spans="1:38" ht="14.25" hidden="1" customHeight="1" x14ac:dyDescent="0.25">
      <c r="A446" s="1" t="s">
        <v>992</v>
      </c>
      <c r="B446" s="1" t="s">
        <v>652</v>
      </c>
      <c r="C446" s="1"/>
      <c r="D446" s="1">
        <v>0.33858267716535401</v>
      </c>
      <c r="E446" s="1">
        <v>6.9334717985159697</v>
      </c>
      <c r="F446" s="1">
        <v>0.14422788886428201</v>
      </c>
      <c r="G446" s="1"/>
      <c r="H446" s="1"/>
      <c r="I446" s="1"/>
      <c r="J446" s="1"/>
      <c r="K446" s="1"/>
      <c r="L446" s="1"/>
      <c r="M446" s="1"/>
      <c r="N446" s="1"/>
      <c r="O446" s="1"/>
      <c r="P446" s="1" t="s">
        <v>653</v>
      </c>
      <c r="Q446" s="1">
        <v>0.16775799999999999</v>
      </c>
      <c r="R446" s="1">
        <v>0.21760640000000001</v>
      </c>
      <c r="S446" s="1">
        <v>0.43797789999999998</v>
      </c>
      <c r="T446" s="1">
        <v>0.41604400000000002</v>
      </c>
      <c r="U446" s="1">
        <v>7.8728999999999993E-2</v>
      </c>
      <c r="V446" s="1">
        <v>0.10654</v>
      </c>
      <c r="W446" s="1">
        <v>0</v>
      </c>
      <c r="X446" s="1">
        <v>0.84</v>
      </c>
      <c r="Y446" s="1">
        <v>0.84</v>
      </c>
      <c r="Z446" s="1">
        <v>1</v>
      </c>
      <c r="AA446" s="1" t="b">
        <v>0</v>
      </c>
      <c r="AB446" s="1"/>
      <c r="AC446" s="1"/>
      <c r="AD446" s="1"/>
      <c r="AE446" s="1"/>
      <c r="AF446" s="1"/>
      <c r="AG446" s="1"/>
      <c r="AH446" s="1"/>
      <c r="AI446" s="1"/>
      <c r="AJ446" s="1"/>
      <c r="AK446" s="1"/>
      <c r="AL446" s="1"/>
    </row>
    <row r="447" spans="1:38" ht="14.25" hidden="1" customHeight="1" x14ac:dyDescent="0.25">
      <c r="A447" s="1" t="s">
        <v>993</v>
      </c>
      <c r="B447" s="1" t="s">
        <v>652</v>
      </c>
      <c r="C447" s="1"/>
      <c r="D447" s="1">
        <v>0.118110236220472</v>
      </c>
      <c r="E447" s="1">
        <v>6.24012461866438</v>
      </c>
      <c r="F447" s="1">
        <v>0.16025320984920199</v>
      </c>
      <c r="G447" s="1"/>
      <c r="H447" s="1"/>
      <c r="I447" s="1"/>
      <c r="J447" s="1"/>
      <c r="K447" s="1"/>
      <c r="L447" s="1"/>
      <c r="M447" s="1"/>
      <c r="N447" s="1"/>
      <c r="O447" s="1"/>
      <c r="P447" s="1" t="s">
        <v>653</v>
      </c>
      <c r="Q447" s="1">
        <v>0.63500000000000001</v>
      </c>
      <c r="R447" s="1">
        <v>6.3E-2</v>
      </c>
      <c r="S447" s="1">
        <v>6.3E-2</v>
      </c>
      <c r="T447" s="1">
        <v>0.82199999999999995</v>
      </c>
      <c r="U447" s="1">
        <v>7.4999999999999997E-2</v>
      </c>
      <c r="V447" s="1">
        <v>7.4999999999999997E-2</v>
      </c>
      <c r="W447" s="1">
        <v>0</v>
      </c>
      <c r="X447" s="1">
        <v>0.84</v>
      </c>
      <c r="Y447" s="1">
        <v>0.84</v>
      </c>
      <c r="Z447" s="1">
        <v>1</v>
      </c>
      <c r="AA447" s="1" t="b">
        <v>0</v>
      </c>
      <c r="AB447" s="1"/>
      <c r="AC447" s="1"/>
      <c r="AD447" s="1"/>
      <c r="AE447" s="1"/>
      <c r="AF447" s="1"/>
      <c r="AG447" s="1"/>
      <c r="AH447" s="1"/>
      <c r="AI447" s="1"/>
      <c r="AJ447" s="1"/>
      <c r="AK447" s="1"/>
      <c r="AL447" s="1"/>
    </row>
    <row r="448" spans="1:38" ht="14.25" hidden="1" customHeight="1" x14ac:dyDescent="0.25">
      <c r="A448" s="1" t="s">
        <v>994</v>
      </c>
      <c r="B448" s="1" t="s">
        <v>652</v>
      </c>
      <c r="C448" s="1"/>
      <c r="D448" s="1">
        <v>0.23622047244094399</v>
      </c>
      <c r="E448" s="1">
        <v>6.24012461866438</v>
      </c>
      <c r="F448" s="1">
        <v>0.16025320984920199</v>
      </c>
      <c r="G448" s="1"/>
      <c r="H448" s="1"/>
      <c r="I448" s="1"/>
      <c r="J448" s="1"/>
      <c r="K448" s="1"/>
      <c r="L448" s="1"/>
      <c r="M448" s="1"/>
      <c r="N448" s="1"/>
      <c r="O448" s="1"/>
      <c r="P448" s="1" t="s">
        <v>653</v>
      </c>
      <c r="Q448" s="1">
        <v>0.48699999999999999</v>
      </c>
      <c r="R448" s="1">
        <v>5.6000000000000001E-2</v>
      </c>
      <c r="S448" s="1">
        <v>5.6000000000000001E-2</v>
      </c>
      <c r="T448" s="1">
        <v>0.749</v>
      </c>
      <c r="U448" s="1">
        <v>7.0000000000000007E-2</v>
      </c>
      <c r="V448" s="1">
        <v>7.0000000000000007E-2</v>
      </c>
      <c r="W448" s="1">
        <v>0</v>
      </c>
      <c r="X448" s="1">
        <v>0.84</v>
      </c>
      <c r="Y448" s="1">
        <v>0.84</v>
      </c>
      <c r="Z448" s="1">
        <v>1</v>
      </c>
      <c r="AA448" s="1" t="b">
        <v>0</v>
      </c>
      <c r="AB448" s="1"/>
      <c r="AC448" s="1"/>
      <c r="AD448" s="1"/>
      <c r="AE448" s="1"/>
      <c r="AF448" s="1"/>
      <c r="AG448" s="1"/>
      <c r="AH448" s="1"/>
      <c r="AI448" s="1"/>
      <c r="AJ448" s="1"/>
      <c r="AK448" s="1"/>
      <c r="AL448" s="1"/>
    </row>
    <row r="449" spans="1:38" ht="14.25" hidden="1" customHeight="1" x14ac:dyDescent="0.25">
      <c r="A449" s="1" t="s">
        <v>995</v>
      </c>
      <c r="B449" s="1" t="s">
        <v>652</v>
      </c>
      <c r="C449" s="1"/>
      <c r="D449" s="1">
        <v>0.23622047244094399</v>
      </c>
      <c r="E449" s="1">
        <v>6.24012461866438</v>
      </c>
      <c r="F449" s="1">
        <v>0.16025320984920199</v>
      </c>
      <c r="G449" s="1"/>
      <c r="H449" s="1"/>
      <c r="I449" s="1"/>
      <c r="J449" s="1"/>
      <c r="K449" s="1"/>
      <c r="L449" s="1"/>
      <c r="M449" s="1"/>
      <c r="N449" s="1"/>
      <c r="O449" s="1"/>
      <c r="P449" s="1" t="s">
        <v>653</v>
      </c>
      <c r="Q449" s="1">
        <v>0.45500000000000002</v>
      </c>
      <c r="R449" s="1">
        <v>5.2999999999999999E-2</v>
      </c>
      <c r="S449" s="1">
        <v>5.2999999999999999E-2</v>
      </c>
      <c r="T449" s="1">
        <v>0.43099999999999999</v>
      </c>
      <c r="U449" s="1">
        <v>5.1999999999999998E-2</v>
      </c>
      <c r="V449" s="1">
        <v>5.1999999999999998E-2</v>
      </c>
      <c r="W449" s="1">
        <v>0</v>
      </c>
      <c r="X449" s="1">
        <v>0.84</v>
      </c>
      <c r="Y449" s="1">
        <v>0.84</v>
      </c>
      <c r="Z449" s="1">
        <v>1</v>
      </c>
      <c r="AA449" s="1" t="b">
        <v>0</v>
      </c>
      <c r="AB449" s="1"/>
      <c r="AC449" s="1"/>
      <c r="AD449" s="1"/>
      <c r="AE449" s="1"/>
      <c r="AF449" s="1"/>
      <c r="AG449" s="1"/>
      <c r="AH449" s="1"/>
      <c r="AI449" s="1"/>
      <c r="AJ449" s="1"/>
      <c r="AK449" s="1"/>
      <c r="AL449" s="1"/>
    </row>
    <row r="450" spans="1:38" ht="14.25" hidden="1" customHeight="1" x14ac:dyDescent="0.25">
      <c r="A450" s="27" t="s">
        <v>996</v>
      </c>
      <c r="B450" s="27" t="s">
        <v>516</v>
      </c>
      <c r="C450" s="27" t="s">
        <v>522</v>
      </c>
      <c r="D450" s="28">
        <v>1.7412300000000001</v>
      </c>
      <c r="E450" s="28">
        <v>0.15962999999999999</v>
      </c>
      <c r="F450" s="28">
        <v>10.91</v>
      </c>
      <c r="G450" s="28">
        <v>1</v>
      </c>
      <c r="H450" s="28">
        <v>0.27</v>
      </c>
      <c r="I450" s="28">
        <v>0.9</v>
      </c>
      <c r="J450" s="28">
        <v>0.7</v>
      </c>
      <c r="K450" s="28">
        <v>0.8</v>
      </c>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row>
    <row r="451" spans="1:38" ht="14.25" hidden="1" customHeight="1" x14ac:dyDescent="0.25">
      <c r="A451" s="27" t="s">
        <v>997</v>
      </c>
      <c r="B451" s="27" t="s">
        <v>516</v>
      </c>
      <c r="C451" s="27" t="s">
        <v>522</v>
      </c>
      <c r="D451" s="28">
        <v>2.7132399999999999</v>
      </c>
      <c r="E451" s="28">
        <v>0.15962999999999999</v>
      </c>
      <c r="F451" s="28">
        <v>17.66</v>
      </c>
      <c r="G451" s="28">
        <v>1</v>
      </c>
      <c r="H451" s="28">
        <v>0.27</v>
      </c>
      <c r="I451" s="28">
        <v>0.9</v>
      </c>
      <c r="J451" s="28">
        <v>0.7</v>
      </c>
      <c r="K451" s="28">
        <v>0.8</v>
      </c>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row>
    <row r="452" spans="1:38" ht="14.25" hidden="1" customHeight="1" x14ac:dyDescent="0.25">
      <c r="A452" s="27" t="s">
        <v>998</v>
      </c>
      <c r="B452" s="27" t="s">
        <v>516</v>
      </c>
      <c r="C452" s="27" t="s">
        <v>522</v>
      </c>
      <c r="D452" s="28">
        <v>3.51125</v>
      </c>
      <c r="E452" s="28">
        <v>0.15962999999999999</v>
      </c>
      <c r="F452" s="28">
        <v>22.47</v>
      </c>
      <c r="G452" s="28">
        <v>1</v>
      </c>
      <c r="H452" s="28">
        <v>0.27</v>
      </c>
      <c r="I452" s="28">
        <v>0.9</v>
      </c>
      <c r="J452" s="28">
        <v>0.7</v>
      </c>
      <c r="K452" s="28">
        <v>0.8</v>
      </c>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row>
    <row r="453" spans="1:38" ht="14.25" hidden="1" customHeight="1" x14ac:dyDescent="0.25">
      <c r="A453" s="1" t="s">
        <v>999</v>
      </c>
      <c r="B453" s="1" t="s">
        <v>516</v>
      </c>
      <c r="C453" s="1" t="s">
        <v>539</v>
      </c>
      <c r="D453" s="1">
        <v>0.5</v>
      </c>
      <c r="E453" s="1">
        <v>1.1000399999999999</v>
      </c>
      <c r="F453" s="1">
        <f>D453/E453</f>
        <v>0.45452892622086472</v>
      </c>
      <c r="G453" s="1">
        <v>40</v>
      </c>
      <c r="H453" s="1">
        <v>0.27</v>
      </c>
      <c r="I453" s="1"/>
      <c r="J453" s="1"/>
      <c r="K453" s="1"/>
      <c r="L453" s="1"/>
      <c r="M453" s="1"/>
      <c r="N453" s="1"/>
      <c r="O453" s="1"/>
      <c r="P453" s="1"/>
      <c r="Q453" s="1"/>
      <c r="R453" s="1"/>
      <c r="S453" s="1"/>
      <c r="T453" s="1"/>
      <c r="U453" s="1"/>
      <c r="V453" s="1"/>
      <c r="W453" s="1"/>
      <c r="X453" s="1"/>
      <c r="Y453" s="1"/>
      <c r="Z453" s="1"/>
      <c r="AA453" s="1"/>
      <c r="AB453" s="1"/>
      <c r="AC453" s="1" t="s">
        <v>5</v>
      </c>
      <c r="AD453" s="1" t="s">
        <v>569</v>
      </c>
      <c r="AE453" s="1" t="s">
        <v>927</v>
      </c>
      <c r="AF453" s="1" t="s">
        <v>999</v>
      </c>
      <c r="AG453" s="1"/>
      <c r="AH453" s="1"/>
      <c r="AI453" s="1"/>
      <c r="AJ453" s="1"/>
      <c r="AK453" s="1"/>
      <c r="AL453" s="1" t="s">
        <v>520</v>
      </c>
    </row>
    <row r="454" spans="1:38" ht="14.25" hidden="1" customHeight="1" x14ac:dyDescent="0.25">
      <c r="A454" s="27" t="s">
        <v>1000</v>
      </c>
      <c r="B454" s="27" t="s">
        <v>516</v>
      </c>
      <c r="C454" s="27" t="s">
        <v>522</v>
      </c>
      <c r="D454" s="28">
        <v>0.5</v>
      </c>
      <c r="E454" s="28">
        <v>1.1101000000000001</v>
      </c>
      <c r="F454" s="27"/>
      <c r="G454" s="28">
        <v>40</v>
      </c>
      <c r="H454" s="28">
        <v>0.27</v>
      </c>
      <c r="I454" s="28">
        <v>0.9</v>
      </c>
      <c r="J454" s="28">
        <v>0.7</v>
      </c>
      <c r="K454" s="28">
        <v>0.8</v>
      </c>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row>
    <row r="455" spans="1:38" ht="14.25" hidden="1" customHeight="1" x14ac:dyDescent="0.25">
      <c r="A455" s="1" t="s">
        <v>1001</v>
      </c>
      <c r="B455" s="1" t="s">
        <v>516</v>
      </c>
      <c r="C455" s="1" t="s">
        <v>539</v>
      </c>
      <c r="D455" s="1">
        <v>0.75</v>
      </c>
      <c r="E455" s="1">
        <v>1.1000399999999999</v>
      </c>
      <c r="F455" s="1">
        <f t="shared" ref="F455:F500" si="12">D455/E455</f>
        <v>0.68179338933129707</v>
      </c>
      <c r="G455" s="1">
        <v>40</v>
      </c>
      <c r="H455" s="1">
        <v>0.27</v>
      </c>
      <c r="I455" s="1"/>
      <c r="J455" s="1"/>
      <c r="K455" s="1"/>
      <c r="L455" s="1"/>
      <c r="M455" s="1"/>
      <c r="N455" s="1"/>
      <c r="O455" s="1"/>
      <c r="P455" s="1"/>
      <c r="Q455" s="1"/>
      <c r="R455" s="1"/>
      <c r="S455" s="1"/>
      <c r="T455" s="1"/>
      <c r="U455" s="1"/>
      <c r="V455" s="1"/>
      <c r="W455" s="1"/>
      <c r="X455" s="1"/>
      <c r="Y455" s="1"/>
      <c r="Z455" s="1"/>
      <c r="AA455" s="1"/>
      <c r="AB455" s="1"/>
      <c r="AC455" s="1" t="s">
        <v>5</v>
      </c>
      <c r="AD455" s="1" t="s">
        <v>569</v>
      </c>
      <c r="AE455" s="1" t="s">
        <v>927</v>
      </c>
      <c r="AF455" s="1" t="s">
        <v>1001</v>
      </c>
      <c r="AG455" s="1"/>
      <c r="AH455" s="1"/>
      <c r="AI455" s="1"/>
      <c r="AJ455" s="1"/>
      <c r="AK455" s="1"/>
      <c r="AL455" s="1" t="s">
        <v>520</v>
      </c>
    </row>
    <row r="456" spans="1:38" ht="14.25" hidden="1" customHeight="1" x14ac:dyDescent="0.25">
      <c r="A456" s="1" t="s">
        <v>1002</v>
      </c>
      <c r="B456" s="1" t="s">
        <v>516</v>
      </c>
      <c r="C456" s="1" t="s">
        <v>539</v>
      </c>
      <c r="D456" s="1">
        <v>0.38</v>
      </c>
      <c r="E456" s="1">
        <v>1.1000399999999999</v>
      </c>
      <c r="F456" s="1">
        <f t="shared" si="12"/>
        <v>0.34544198392785719</v>
      </c>
      <c r="G456" s="1">
        <v>40</v>
      </c>
      <c r="H456" s="1">
        <v>0.27</v>
      </c>
      <c r="I456" s="1"/>
      <c r="J456" s="1"/>
      <c r="K456" s="1"/>
      <c r="L456" s="1"/>
      <c r="M456" s="1"/>
      <c r="N456" s="1"/>
      <c r="O456" s="1"/>
      <c r="P456" s="1"/>
      <c r="Q456" s="1"/>
      <c r="R456" s="1"/>
      <c r="S456" s="1"/>
      <c r="T456" s="1"/>
      <c r="U456" s="1"/>
      <c r="V456" s="1"/>
      <c r="W456" s="1"/>
      <c r="X456" s="1"/>
      <c r="Y456" s="1"/>
      <c r="Z456" s="1"/>
      <c r="AA456" s="1"/>
      <c r="AB456" s="1"/>
      <c r="AC456" s="1" t="s">
        <v>5</v>
      </c>
      <c r="AD456" s="1" t="s">
        <v>569</v>
      </c>
      <c r="AE456" s="1" t="s">
        <v>927</v>
      </c>
      <c r="AF456" s="1" t="s">
        <v>1002</v>
      </c>
      <c r="AG456" s="1"/>
      <c r="AH456" s="1"/>
      <c r="AI456" s="1"/>
      <c r="AJ456" s="1"/>
      <c r="AK456" s="1"/>
      <c r="AL456" s="1" t="s">
        <v>520</v>
      </c>
    </row>
    <row r="457" spans="1:38" ht="14.25" hidden="1" customHeight="1" x14ac:dyDescent="0.25">
      <c r="A457" s="1" t="s">
        <v>1003</v>
      </c>
      <c r="B457" s="1" t="s">
        <v>516</v>
      </c>
      <c r="C457" s="1" t="s">
        <v>539</v>
      </c>
      <c r="D457" s="1">
        <v>0.63</v>
      </c>
      <c r="E457" s="1">
        <v>1.1000399999999999</v>
      </c>
      <c r="F457" s="1">
        <f t="shared" si="12"/>
        <v>0.57270644703828955</v>
      </c>
      <c r="G457" s="1">
        <v>40</v>
      </c>
      <c r="H457" s="1">
        <v>0.27</v>
      </c>
      <c r="I457" s="1"/>
      <c r="J457" s="1"/>
      <c r="K457" s="1"/>
      <c r="L457" s="1"/>
      <c r="M457" s="1"/>
      <c r="N457" s="1"/>
      <c r="O457" s="1"/>
      <c r="P457" s="1"/>
      <c r="Q457" s="1"/>
      <c r="R457" s="1"/>
      <c r="S457" s="1"/>
      <c r="T457" s="1"/>
      <c r="U457" s="1"/>
      <c r="V457" s="1"/>
      <c r="W457" s="1"/>
      <c r="X457" s="1"/>
      <c r="Y457" s="1"/>
      <c r="Z457" s="1"/>
      <c r="AA457" s="1"/>
      <c r="AB457" s="1"/>
      <c r="AC457" s="1" t="s">
        <v>5</v>
      </c>
      <c r="AD457" s="1" t="s">
        <v>569</v>
      </c>
      <c r="AE457" s="1" t="s">
        <v>927</v>
      </c>
      <c r="AF457" s="1" t="s">
        <v>1003</v>
      </c>
      <c r="AG457" s="1"/>
      <c r="AH457" s="1"/>
      <c r="AI457" s="1"/>
      <c r="AJ457" s="1"/>
      <c r="AK457" s="1"/>
      <c r="AL457" s="1" t="s">
        <v>520</v>
      </c>
    </row>
    <row r="458" spans="1:38" ht="14.25" hidden="1" customHeight="1" x14ac:dyDescent="0.25">
      <c r="A458" s="1" t="s">
        <v>1004</v>
      </c>
      <c r="B458" s="1" t="s">
        <v>516</v>
      </c>
      <c r="C458" s="1" t="s">
        <v>539</v>
      </c>
      <c r="D458" s="1">
        <v>0.37401574803149601</v>
      </c>
      <c r="E458" s="1">
        <v>4.02141364313926</v>
      </c>
      <c r="F458" s="1">
        <f t="shared" si="12"/>
        <v>9.3006037483755563E-2</v>
      </c>
      <c r="G458" s="1">
        <v>49.942368460915603</v>
      </c>
      <c r="H458" s="1">
        <v>0.26034202732396999</v>
      </c>
      <c r="I458" s="1">
        <v>0.9</v>
      </c>
      <c r="J458" s="1">
        <v>0.7</v>
      </c>
      <c r="K458" s="1">
        <v>0.7</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row>
    <row r="459" spans="1:38" ht="14.25" hidden="1" customHeight="1" x14ac:dyDescent="0.25">
      <c r="A459" s="1" t="s">
        <v>1005</v>
      </c>
      <c r="B459" s="1" t="s">
        <v>516</v>
      </c>
      <c r="C459" s="1" t="s">
        <v>517</v>
      </c>
      <c r="D459" s="1">
        <v>4</v>
      </c>
      <c r="E459" s="1">
        <v>2.4</v>
      </c>
      <c r="F459" s="1">
        <f t="shared" si="12"/>
        <v>1.6666666666666667</v>
      </c>
      <c r="G459" s="1">
        <v>53.1</v>
      </c>
      <c r="H459" s="1">
        <v>0.19</v>
      </c>
      <c r="I459" s="1"/>
      <c r="J459" s="1"/>
      <c r="K459" s="1"/>
      <c r="L459" s="1"/>
      <c r="M459" s="1"/>
      <c r="N459" s="1"/>
      <c r="O459" s="1"/>
      <c r="P459" s="1"/>
      <c r="Q459" s="1"/>
      <c r="R459" s="1"/>
      <c r="S459" s="1"/>
      <c r="T459" s="1"/>
      <c r="U459" s="1"/>
      <c r="V459" s="1"/>
      <c r="W459" s="1"/>
      <c r="X459" s="1"/>
      <c r="Y459" s="1"/>
      <c r="Z459" s="1"/>
      <c r="AA459" s="1"/>
      <c r="AB459" s="1"/>
      <c r="AC459" s="1" t="s">
        <v>5</v>
      </c>
      <c r="AD459" s="1" t="s">
        <v>552</v>
      </c>
      <c r="AE459" s="1" t="s">
        <v>519</v>
      </c>
      <c r="AF459" s="1" t="s">
        <v>1005</v>
      </c>
      <c r="AG459" s="1"/>
      <c r="AH459" s="1"/>
      <c r="AI459" s="1"/>
      <c r="AJ459" s="1"/>
      <c r="AK459" s="1"/>
      <c r="AL459" s="1" t="s">
        <v>520</v>
      </c>
    </row>
    <row r="460" spans="1:38" ht="14.25" hidden="1" customHeight="1" x14ac:dyDescent="0.25">
      <c r="A460" s="1" t="s">
        <v>1006</v>
      </c>
      <c r="B460" s="1" t="s">
        <v>516</v>
      </c>
      <c r="C460" s="1" t="s">
        <v>517</v>
      </c>
      <c r="D460" s="1">
        <v>3</v>
      </c>
      <c r="E460" s="1">
        <v>2.21999999999999</v>
      </c>
      <c r="F460" s="1">
        <f t="shared" si="12"/>
        <v>1.3513513513513575</v>
      </c>
      <c r="G460" s="1">
        <v>53.1</v>
      </c>
      <c r="H460" s="1">
        <v>0.19</v>
      </c>
      <c r="I460" s="1"/>
      <c r="J460" s="1"/>
      <c r="K460" s="1"/>
      <c r="L460" s="1"/>
      <c r="M460" s="1"/>
      <c r="N460" s="1"/>
      <c r="O460" s="1"/>
      <c r="P460" s="1"/>
      <c r="Q460" s="1"/>
      <c r="R460" s="1"/>
      <c r="S460" s="1"/>
      <c r="T460" s="1"/>
      <c r="U460" s="1"/>
      <c r="V460" s="1"/>
      <c r="W460" s="1"/>
      <c r="X460" s="1"/>
      <c r="Y460" s="1"/>
      <c r="Z460" s="1"/>
      <c r="AA460" s="1"/>
      <c r="AB460" s="1"/>
      <c r="AC460" s="1" t="s">
        <v>5</v>
      </c>
      <c r="AD460" s="1" t="s">
        <v>552</v>
      </c>
      <c r="AE460" s="1" t="s">
        <v>519</v>
      </c>
      <c r="AF460" s="1" t="s">
        <v>1006</v>
      </c>
      <c r="AG460" s="1"/>
      <c r="AH460" s="1"/>
      <c r="AI460" s="1"/>
      <c r="AJ460" s="1"/>
      <c r="AK460" s="1"/>
      <c r="AL460" s="1" t="s">
        <v>520</v>
      </c>
    </row>
    <row r="461" spans="1:38" ht="14.25" hidden="1" customHeight="1" x14ac:dyDescent="0.25">
      <c r="A461" s="1" t="s">
        <v>1007</v>
      </c>
      <c r="B461" s="1" t="s">
        <v>516</v>
      </c>
      <c r="C461" s="1" t="s">
        <v>517</v>
      </c>
      <c r="D461" s="1">
        <v>3</v>
      </c>
      <c r="E461" s="1">
        <v>2.3795999999999999</v>
      </c>
      <c r="F461" s="1">
        <f t="shared" si="12"/>
        <v>1.2607160867372669</v>
      </c>
      <c r="G461" s="1">
        <v>62.4</v>
      </c>
      <c r="H461" s="1">
        <v>0.19</v>
      </c>
      <c r="I461" s="1"/>
      <c r="J461" s="1"/>
      <c r="K461" s="1"/>
      <c r="L461" s="1"/>
      <c r="M461" s="1"/>
      <c r="N461" s="1"/>
      <c r="O461" s="1"/>
      <c r="P461" s="1"/>
      <c r="Q461" s="1"/>
      <c r="R461" s="1"/>
      <c r="S461" s="1"/>
      <c r="T461" s="1"/>
      <c r="U461" s="1"/>
      <c r="V461" s="1"/>
      <c r="W461" s="1"/>
      <c r="X461" s="1"/>
      <c r="Y461" s="1"/>
      <c r="Z461" s="1"/>
      <c r="AA461" s="1"/>
      <c r="AB461" s="1"/>
      <c r="AC461" s="1" t="s">
        <v>5</v>
      </c>
      <c r="AD461" s="1" t="s">
        <v>552</v>
      </c>
      <c r="AE461" s="1" t="s">
        <v>519</v>
      </c>
      <c r="AF461" s="1" t="s">
        <v>1007</v>
      </c>
      <c r="AG461" s="1"/>
      <c r="AH461" s="1"/>
      <c r="AI461" s="1"/>
      <c r="AJ461" s="1"/>
      <c r="AK461" s="1"/>
      <c r="AL461" s="1" t="s">
        <v>520</v>
      </c>
    </row>
    <row r="462" spans="1:38" ht="14.25" hidden="1" customHeight="1" x14ac:dyDescent="0.25">
      <c r="A462" s="1" t="s">
        <v>1008</v>
      </c>
      <c r="B462" s="1" t="s">
        <v>516</v>
      </c>
      <c r="C462" s="1" t="s">
        <v>522</v>
      </c>
      <c r="D462" s="1">
        <v>0.5</v>
      </c>
      <c r="E462" s="1">
        <v>3.2004000000000001</v>
      </c>
      <c r="F462" s="1">
        <f t="shared" si="12"/>
        <v>0.15623047119110112</v>
      </c>
      <c r="G462" s="1">
        <v>80</v>
      </c>
      <c r="H462" s="1">
        <v>0.26</v>
      </c>
      <c r="I462" s="1"/>
      <c r="J462" s="1"/>
      <c r="K462" s="1"/>
      <c r="L462" s="1"/>
      <c r="M462" s="1"/>
      <c r="N462" s="1"/>
      <c r="O462" s="1"/>
      <c r="P462" s="1"/>
      <c r="Q462" s="1"/>
      <c r="R462" s="1"/>
      <c r="S462" s="1"/>
      <c r="T462" s="1"/>
      <c r="U462" s="1"/>
      <c r="V462" s="1"/>
      <c r="W462" s="1"/>
      <c r="X462" s="1"/>
      <c r="Y462" s="1"/>
      <c r="Z462" s="1"/>
      <c r="AA462" s="1"/>
      <c r="AB462" s="1"/>
      <c r="AC462" s="1" t="s">
        <v>5</v>
      </c>
      <c r="AD462" s="1" t="s">
        <v>552</v>
      </c>
      <c r="AE462" s="1" t="s">
        <v>559</v>
      </c>
      <c r="AF462" s="1" t="s">
        <v>1008</v>
      </c>
      <c r="AG462" s="1"/>
      <c r="AH462" s="1"/>
      <c r="AI462" s="1"/>
      <c r="AJ462" s="1"/>
      <c r="AK462" s="1"/>
      <c r="AL462" s="1" t="s">
        <v>520</v>
      </c>
    </row>
    <row r="463" spans="1:38" ht="14.25" hidden="1" customHeight="1" x14ac:dyDescent="0.25">
      <c r="A463" s="1" t="s">
        <v>1009</v>
      </c>
      <c r="B463" s="1" t="s">
        <v>516</v>
      </c>
      <c r="C463" s="1" t="s">
        <v>522</v>
      </c>
      <c r="D463" s="1">
        <v>0.63</v>
      </c>
      <c r="E463" s="1">
        <v>3.2004000000000001</v>
      </c>
      <c r="F463" s="1">
        <f t="shared" si="12"/>
        <v>0.19685039370078738</v>
      </c>
      <c r="G463" s="1">
        <v>80</v>
      </c>
      <c r="H463" s="1">
        <v>0.26</v>
      </c>
      <c r="I463" s="1"/>
      <c r="J463" s="1"/>
      <c r="K463" s="1"/>
      <c r="L463" s="1"/>
      <c r="M463" s="1"/>
      <c r="N463" s="1"/>
      <c r="O463" s="1"/>
      <c r="P463" s="1"/>
      <c r="Q463" s="1"/>
      <c r="R463" s="1"/>
      <c r="S463" s="1"/>
      <c r="T463" s="1"/>
      <c r="U463" s="1"/>
      <c r="V463" s="1"/>
      <c r="W463" s="1"/>
      <c r="X463" s="1"/>
      <c r="Y463" s="1"/>
      <c r="Z463" s="1"/>
      <c r="AA463" s="1"/>
      <c r="AB463" s="1"/>
      <c r="AC463" s="1" t="s">
        <v>5</v>
      </c>
      <c r="AD463" s="1" t="s">
        <v>552</v>
      </c>
      <c r="AE463" s="1" t="s">
        <v>559</v>
      </c>
      <c r="AF463" s="1" t="s">
        <v>1009</v>
      </c>
      <c r="AG463" s="1"/>
      <c r="AH463" s="1"/>
      <c r="AI463" s="1"/>
      <c r="AJ463" s="1"/>
      <c r="AK463" s="1"/>
      <c r="AL463" s="1" t="s">
        <v>520</v>
      </c>
    </row>
    <row r="464" spans="1:38" ht="14.25" hidden="1" customHeight="1" x14ac:dyDescent="0.25">
      <c r="A464" s="1" t="s">
        <v>1010</v>
      </c>
      <c r="B464" s="1" t="s">
        <v>516</v>
      </c>
      <c r="C464" s="1" t="s">
        <v>522</v>
      </c>
      <c r="D464" s="1">
        <v>0.75</v>
      </c>
      <c r="E464" s="1">
        <v>2.6004</v>
      </c>
      <c r="F464" s="1">
        <f t="shared" si="12"/>
        <v>0.28841716658975541</v>
      </c>
      <c r="G464" s="1">
        <v>70</v>
      </c>
      <c r="H464" s="1">
        <v>0.26</v>
      </c>
      <c r="I464" s="1"/>
      <c r="J464" s="1"/>
      <c r="K464" s="1"/>
      <c r="L464" s="1"/>
      <c r="M464" s="1"/>
      <c r="N464" s="1"/>
      <c r="O464" s="1"/>
      <c r="P464" s="1"/>
      <c r="Q464" s="1"/>
      <c r="R464" s="1"/>
      <c r="S464" s="1"/>
      <c r="T464" s="1"/>
      <c r="U464" s="1"/>
      <c r="V464" s="1"/>
      <c r="W464" s="1"/>
      <c r="X464" s="1"/>
      <c r="Y464" s="1"/>
      <c r="Z464" s="1"/>
      <c r="AA464" s="1"/>
      <c r="AB464" s="1"/>
      <c r="AC464" s="1" t="s">
        <v>5</v>
      </c>
      <c r="AD464" s="1" t="s">
        <v>552</v>
      </c>
      <c r="AE464" s="1" t="s">
        <v>559</v>
      </c>
      <c r="AF464" s="1" t="s">
        <v>1010</v>
      </c>
      <c r="AG464" s="1"/>
      <c r="AH464" s="1"/>
      <c r="AI464" s="1"/>
      <c r="AJ464" s="1"/>
      <c r="AK464" s="1"/>
      <c r="AL464" s="1" t="s">
        <v>520</v>
      </c>
    </row>
    <row r="465" spans="1:38" ht="14.25" hidden="1" customHeight="1" x14ac:dyDescent="0.25">
      <c r="A465" s="1" t="s">
        <v>1011</v>
      </c>
      <c r="B465" s="1" t="s">
        <v>516</v>
      </c>
      <c r="C465" s="1" t="s">
        <v>522</v>
      </c>
      <c r="D465" s="1">
        <v>0.75</v>
      </c>
      <c r="E465" s="1">
        <v>3.2004000000000001</v>
      </c>
      <c r="F465" s="1">
        <f t="shared" si="12"/>
        <v>0.23434570678665165</v>
      </c>
      <c r="G465" s="1">
        <v>80</v>
      </c>
      <c r="H465" s="1">
        <v>0.26</v>
      </c>
      <c r="I465" s="1"/>
      <c r="J465" s="1"/>
      <c r="K465" s="1"/>
      <c r="L465" s="1"/>
      <c r="M465" s="1"/>
      <c r="N465" s="1"/>
      <c r="O465" s="1"/>
      <c r="P465" s="1"/>
      <c r="Q465" s="1"/>
      <c r="R465" s="1"/>
      <c r="S465" s="1"/>
      <c r="T465" s="1"/>
      <c r="U465" s="1"/>
      <c r="V465" s="1"/>
      <c r="W465" s="1"/>
      <c r="X465" s="1"/>
      <c r="Y465" s="1"/>
      <c r="Z465" s="1"/>
      <c r="AA465" s="1"/>
      <c r="AB465" s="1"/>
      <c r="AC465" s="1" t="s">
        <v>5</v>
      </c>
      <c r="AD465" s="1" t="s">
        <v>552</v>
      </c>
      <c r="AE465" s="1" t="s">
        <v>559</v>
      </c>
      <c r="AF465" s="1" t="s">
        <v>1011</v>
      </c>
      <c r="AG465" s="1"/>
      <c r="AH465" s="1"/>
      <c r="AI465" s="1"/>
      <c r="AJ465" s="1"/>
      <c r="AK465" s="1"/>
      <c r="AL465" s="1" t="s">
        <v>520</v>
      </c>
    </row>
    <row r="466" spans="1:38" ht="14.25" hidden="1" customHeight="1" x14ac:dyDescent="0.25">
      <c r="A466" s="1" t="s">
        <v>1012</v>
      </c>
      <c r="B466" s="1" t="s">
        <v>516</v>
      </c>
      <c r="C466" s="1" t="s">
        <v>522</v>
      </c>
      <c r="D466" s="1">
        <v>0.75</v>
      </c>
      <c r="E466" s="1">
        <v>0.72</v>
      </c>
      <c r="F466" s="1">
        <f t="shared" si="12"/>
        <v>1.0416666666666667</v>
      </c>
      <c r="G466" s="1">
        <v>50</v>
      </c>
      <c r="H466" s="1">
        <v>0.31</v>
      </c>
      <c r="I466" s="1"/>
      <c r="J466" s="1"/>
      <c r="K466" s="1"/>
      <c r="L466" s="1"/>
      <c r="M466" s="1"/>
      <c r="N466" s="1"/>
      <c r="O466" s="1"/>
      <c r="P466" s="1"/>
      <c r="Q466" s="1"/>
      <c r="R466" s="1"/>
      <c r="S466" s="1"/>
      <c r="T466" s="1"/>
      <c r="U466" s="1"/>
      <c r="V466" s="1"/>
      <c r="W466" s="1"/>
      <c r="X466" s="1"/>
      <c r="Y466" s="1"/>
      <c r="Z466" s="1"/>
      <c r="AA466" s="1"/>
      <c r="AB466" s="1"/>
      <c r="AC466" s="1" t="s">
        <v>5</v>
      </c>
      <c r="AD466" s="1" t="s">
        <v>569</v>
      </c>
      <c r="AE466" s="1" t="s">
        <v>927</v>
      </c>
      <c r="AF466" s="1" t="s">
        <v>1012</v>
      </c>
      <c r="AG466" s="1"/>
      <c r="AH466" s="1"/>
      <c r="AI466" s="1"/>
      <c r="AJ466" s="1"/>
      <c r="AK466" s="1"/>
      <c r="AL466" s="1" t="s">
        <v>520</v>
      </c>
    </row>
    <row r="467" spans="1:38" ht="14.25" hidden="1" customHeight="1" x14ac:dyDescent="0.25">
      <c r="A467" s="1" t="s">
        <v>1013</v>
      </c>
      <c r="B467" s="1" t="s">
        <v>516</v>
      </c>
      <c r="C467" s="1" t="s">
        <v>522</v>
      </c>
      <c r="D467" s="1">
        <v>0.5</v>
      </c>
      <c r="E467" s="1">
        <v>0.72960000000000003</v>
      </c>
      <c r="F467" s="1">
        <f t="shared" si="12"/>
        <v>0.68530701754385959</v>
      </c>
      <c r="G467" s="1">
        <v>50</v>
      </c>
      <c r="H467" s="1">
        <v>0.31</v>
      </c>
      <c r="I467" s="1"/>
      <c r="J467" s="1"/>
      <c r="K467" s="1"/>
      <c r="L467" s="1"/>
      <c r="M467" s="1"/>
      <c r="N467" s="1"/>
      <c r="O467" s="1"/>
      <c r="P467" s="1"/>
      <c r="Q467" s="1"/>
      <c r="R467" s="1"/>
      <c r="S467" s="1"/>
      <c r="T467" s="1"/>
      <c r="U467" s="1"/>
      <c r="V467" s="1"/>
      <c r="W467" s="1"/>
      <c r="X467" s="1"/>
      <c r="Y467" s="1"/>
      <c r="Z467" s="1"/>
      <c r="AA467" s="1"/>
      <c r="AB467" s="1"/>
      <c r="AC467" s="1" t="s">
        <v>5</v>
      </c>
      <c r="AD467" s="1" t="s">
        <v>552</v>
      </c>
      <c r="AE467" s="1" t="s">
        <v>927</v>
      </c>
      <c r="AF467" s="1" t="s">
        <v>1013</v>
      </c>
      <c r="AG467" s="1"/>
      <c r="AH467" s="1"/>
      <c r="AI467" s="1"/>
      <c r="AJ467" s="1"/>
      <c r="AK467" s="1"/>
      <c r="AL467" s="1" t="s">
        <v>520</v>
      </c>
    </row>
    <row r="468" spans="1:38" ht="14.25" hidden="1" customHeight="1" x14ac:dyDescent="0.25">
      <c r="A468" s="1" t="s">
        <v>1014</v>
      </c>
      <c r="B468" s="1" t="s">
        <v>516</v>
      </c>
      <c r="C468" s="1" t="s">
        <v>522</v>
      </c>
      <c r="D468" s="1">
        <v>0.75</v>
      </c>
      <c r="E468" s="1">
        <v>0.72960000000000003</v>
      </c>
      <c r="F468" s="1">
        <f t="shared" si="12"/>
        <v>1.0279605263157894</v>
      </c>
      <c r="G468" s="1">
        <v>50</v>
      </c>
      <c r="H468" s="1">
        <v>0.31</v>
      </c>
      <c r="I468" s="1"/>
      <c r="J468" s="1"/>
      <c r="K468" s="1"/>
      <c r="L468" s="1"/>
      <c r="M468" s="1"/>
      <c r="N468" s="1"/>
      <c r="O468" s="1"/>
      <c r="P468" s="1"/>
      <c r="Q468" s="1"/>
      <c r="R468" s="1"/>
      <c r="S468" s="1"/>
      <c r="T468" s="1"/>
      <c r="U468" s="1"/>
      <c r="V468" s="1"/>
      <c r="W468" s="1"/>
      <c r="X468" s="1"/>
      <c r="Y468" s="1"/>
      <c r="Z468" s="1"/>
      <c r="AA468" s="1"/>
      <c r="AB468" s="1"/>
      <c r="AC468" s="1" t="s">
        <v>5</v>
      </c>
      <c r="AD468" s="1" t="s">
        <v>552</v>
      </c>
      <c r="AE468" s="1" t="s">
        <v>927</v>
      </c>
      <c r="AF468" s="1" t="s">
        <v>1014</v>
      </c>
      <c r="AG468" s="1"/>
      <c r="AH468" s="1"/>
      <c r="AI468" s="1"/>
      <c r="AJ468" s="1"/>
      <c r="AK468" s="1"/>
      <c r="AL468" s="1" t="s">
        <v>520</v>
      </c>
    </row>
    <row r="469" spans="1:38" ht="14.25" hidden="1" customHeight="1" x14ac:dyDescent="0.25">
      <c r="A469" s="1" t="s">
        <v>1015</v>
      </c>
      <c r="B469" s="1" t="s">
        <v>516</v>
      </c>
      <c r="C469" s="1" t="s">
        <v>522</v>
      </c>
      <c r="D469" s="1">
        <v>0.38</v>
      </c>
      <c r="E469" s="1">
        <v>0.72960000000000003</v>
      </c>
      <c r="F469" s="1">
        <f t="shared" si="12"/>
        <v>0.52083333333333337</v>
      </c>
      <c r="G469" s="1">
        <v>50</v>
      </c>
      <c r="H469" s="1">
        <v>0.31</v>
      </c>
      <c r="I469" s="1"/>
      <c r="J469" s="1"/>
      <c r="K469" s="1"/>
      <c r="L469" s="1"/>
      <c r="M469" s="1"/>
      <c r="N469" s="1"/>
      <c r="O469" s="1"/>
      <c r="P469" s="1"/>
      <c r="Q469" s="1"/>
      <c r="R469" s="1"/>
      <c r="S469" s="1"/>
      <c r="T469" s="1"/>
      <c r="U469" s="1"/>
      <c r="V469" s="1"/>
      <c r="W469" s="1"/>
      <c r="X469" s="1"/>
      <c r="Y469" s="1"/>
      <c r="Z469" s="1"/>
      <c r="AA469" s="1"/>
      <c r="AB469" s="1"/>
      <c r="AC469" s="1" t="s">
        <v>5</v>
      </c>
      <c r="AD469" s="1" t="s">
        <v>552</v>
      </c>
      <c r="AE469" s="1" t="s">
        <v>927</v>
      </c>
      <c r="AF469" s="1" t="s">
        <v>1015</v>
      </c>
      <c r="AG469" s="1"/>
      <c r="AH469" s="1"/>
      <c r="AI469" s="1"/>
      <c r="AJ469" s="1"/>
      <c r="AK469" s="1"/>
      <c r="AL469" s="1" t="s">
        <v>520</v>
      </c>
    </row>
    <row r="470" spans="1:38" ht="14.25" hidden="1" customHeight="1" x14ac:dyDescent="0.25">
      <c r="A470" s="1" t="s">
        <v>1016</v>
      </c>
      <c r="B470" s="1" t="s">
        <v>516</v>
      </c>
      <c r="C470" s="1" t="s">
        <v>522</v>
      </c>
      <c r="D470" s="1">
        <v>0.63</v>
      </c>
      <c r="E470" s="1">
        <v>0.72960000000000003</v>
      </c>
      <c r="F470" s="1">
        <f t="shared" si="12"/>
        <v>0.86348684210526316</v>
      </c>
      <c r="G470" s="1">
        <v>50</v>
      </c>
      <c r="H470" s="1">
        <v>0.31</v>
      </c>
      <c r="I470" s="1"/>
      <c r="J470" s="1"/>
      <c r="K470" s="1"/>
      <c r="L470" s="1"/>
      <c r="M470" s="1"/>
      <c r="N470" s="1"/>
      <c r="O470" s="1"/>
      <c r="P470" s="1"/>
      <c r="Q470" s="1"/>
      <c r="R470" s="1"/>
      <c r="S470" s="1"/>
      <c r="T470" s="1"/>
      <c r="U470" s="1"/>
      <c r="V470" s="1"/>
      <c r="W470" s="1"/>
      <c r="X470" s="1"/>
      <c r="Y470" s="1"/>
      <c r="Z470" s="1"/>
      <c r="AA470" s="1"/>
      <c r="AB470" s="1"/>
      <c r="AC470" s="1" t="s">
        <v>5</v>
      </c>
      <c r="AD470" s="1" t="s">
        <v>552</v>
      </c>
      <c r="AE470" s="1" t="s">
        <v>927</v>
      </c>
      <c r="AF470" s="1" t="s">
        <v>1016</v>
      </c>
      <c r="AG470" s="1"/>
      <c r="AH470" s="1"/>
      <c r="AI470" s="1"/>
      <c r="AJ470" s="1"/>
      <c r="AK470" s="1"/>
      <c r="AL470" s="1" t="s">
        <v>520</v>
      </c>
    </row>
    <row r="471" spans="1:38" ht="14.25" hidden="1" customHeight="1" x14ac:dyDescent="0.25">
      <c r="A471" s="1" t="s">
        <v>1017</v>
      </c>
      <c r="B471" s="1" t="s">
        <v>516</v>
      </c>
      <c r="C471" s="1" t="s">
        <v>539</v>
      </c>
      <c r="D471" s="1">
        <v>1</v>
      </c>
      <c r="E471" s="1">
        <v>1.1603999999999901</v>
      </c>
      <c r="F471" s="1">
        <f t="shared" si="12"/>
        <v>0.86177180282661892</v>
      </c>
      <c r="G471" s="1">
        <v>42.43</v>
      </c>
      <c r="H471" s="1">
        <v>0.39</v>
      </c>
      <c r="I471" s="1"/>
      <c r="J471" s="1"/>
      <c r="K471" s="1"/>
      <c r="L471" s="1"/>
      <c r="M471" s="1"/>
      <c r="N471" s="1"/>
      <c r="O471" s="1"/>
      <c r="P471" s="1"/>
      <c r="Q471" s="1"/>
      <c r="R471" s="1"/>
      <c r="S471" s="1"/>
      <c r="T471" s="1"/>
      <c r="U471" s="1"/>
      <c r="V471" s="1"/>
      <c r="W471" s="1"/>
      <c r="X471" s="1"/>
      <c r="Y471" s="1"/>
      <c r="Z471" s="1"/>
      <c r="AA471" s="1"/>
      <c r="AB471" s="1"/>
      <c r="AC471" s="1" t="s">
        <v>5</v>
      </c>
      <c r="AD471" s="1" t="s">
        <v>552</v>
      </c>
      <c r="AE471" s="1" t="s">
        <v>643</v>
      </c>
      <c r="AF471" s="1" t="s">
        <v>1017</v>
      </c>
      <c r="AG471" s="1"/>
      <c r="AH471" s="1"/>
      <c r="AI471" s="1"/>
      <c r="AJ471" s="1"/>
      <c r="AK471" s="1"/>
      <c r="AL471" s="1" t="s">
        <v>520</v>
      </c>
    </row>
    <row r="472" spans="1:38" ht="14.25" hidden="1" customHeight="1" x14ac:dyDescent="0.25">
      <c r="A472" s="1" t="s">
        <v>1018</v>
      </c>
      <c r="B472" s="1" t="s">
        <v>516</v>
      </c>
      <c r="C472" s="1" t="s">
        <v>539</v>
      </c>
      <c r="D472" s="1">
        <v>0.5</v>
      </c>
      <c r="E472" s="1">
        <v>1.1603999999999901</v>
      </c>
      <c r="F472" s="1">
        <f t="shared" si="12"/>
        <v>0.43088590141330946</v>
      </c>
      <c r="G472" s="1">
        <v>42.43</v>
      </c>
      <c r="H472" s="1">
        <v>0.39</v>
      </c>
      <c r="I472" s="1"/>
      <c r="J472" s="1"/>
      <c r="K472" s="1"/>
      <c r="L472" s="1"/>
      <c r="M472" s="1"/>
      <c r="N472" s="1"/>
      <c r="O472" s="1"/>
      <c r="P472" s="1"/>
      <c r="Q472" s="1"/>
      <c r="R472" s="1"/>
      <c r="S472" s="1"/>
      <c r="T472" s="1"/>
      <c r="U472" s="1"/>
      <c r="V472" s="1"/>
      <c r="W472" s="1"/>
      <c r="X472" s="1"/>
      <c r="Y472" s="1"/>
      <c r="Z472" s="1"/>
      <c r="AA472" s="1"/>
      <c r="AB472" s="1"/>
      <c r="AC472" s="1" t="s">
        <v>5</v>
      </c>
      <c r="AD472" s="1" t="s">
        <v>552</v>
      </c>
      <c r="AE472" s="1" t="s">
        <v>643</v>
      </c>
      <c r="AF472" s="1" t="s">
        <v>1018</v>
      </c>
      <c r="AG472" s="1"/>
      <c r="AH472" s="1"/>
      <c r="AI472" s="1"/>
      <c r="AJ472" s="1"/>
      <c r="AK472" s="1"/>
      <c r="AL472" s="1" t="s">
        <v>520</v>
      </c>
    </row>
    <row r="473" spans="1:38" ht="14.25" hidden="1" customHeight="1" x14ac:dyDescent="0.25">
      <c r="A473" s="1" t="s">
        <v>1019</v>
      </c>
      <c r="B473" s="1" t="s">
        <v>516</v>
      </c>
      <c r="C473" s="1" t="s">
        <v>539</v>
      </c>
      <c r="D473" s="1">
        <v>0.75</v>
      </c>
      <c r="E473" s="1">
        <v>1.1603999999999901</v>
      </c>
      <c r="F473" s="1">
        <f t="shared" si="12"/>
        <v>0.64632885211996416</v>
      </c>
      <c r="G473" s="1">
        <v>42.43</v>
      </c>
      <c r="H473" s="1">
        <v>0.39</v>
      </c>
      <c r="I473" s="1"/>
      <c r="J473" s="1"/>
      <c r="K473" s="1"/>
      <c r="L473" s="1"/>
      <c r="M473" s="1"/>
      <c r="N473" s="1"/>
      <c r="O473" s="1"/>
      <c r="P473" s="1"/>
      <c r="Q473" s="1"/>
      <c r="R473" s="1"/>
      <c r="S473" s="1"/>
      <c r="T473" s="1"/>
      <c r="U473" s="1"/>
      <c r="V473" s="1"/>
      <c r="W473" s="1"/>
      <c r="X473" s="1"/>
      <c r="Y473" s="1"/>
      <c r="Z473" s="1"/>
      <c r="AA473" s="1"/>
      <c r="AB473" s="1"/>
      <c r="AC473" s="1" t="s">
        <v>5</v>
      </c>
      <c r="AD473" s="1" t="s">
        <v>552</v>
      </c>
      <c r="AE473" s="1" t="s">
        <v>643</v>
      </c>
      <c r="AF473" s="1" t="s">
        <v>1019</v>
      </c>
      <c r="AG473" s="1"/>
      <c r="AH473" s="1"/>
      <c r="AI473" s="1"/>
      <c r="AJ473" s="1"/>
      <c r="AK473" s="1"/>
      <c r="AL473" s="1" t="s">
        <v>520</v>
      </c>
    </row>
    <row r="474" spans="1:38" ht="14.25" hidden="1" customHeight="1" x14ac:dyDescent="0.25">
      <c r="A474" s="1" t="s">
        <v>1020</v>
      </c>
      <c r="B474" s="1" t="s">
        <v>516</v>
      </c>
      <c r="C474" s="1" t="s">
        <v>522</v>
      </c>
      <c r="D474" s="1">
        <v>0.75</v>
      </c>
      <c r="E474" s="1">
        <v>1.1799599999999999</v>
      </c>
      <c r="F474" s="1">
        <f t="shared" si="12"/>
        <v>0.6356147666022578</v>
      </c>
      <c r="G474" s="1">
        <v>50</v>
      </c>
      <c r="H474" s="1">
        <v>0.31</v>
      </c>
      <c r="I474" s="1"/>
      <c r="J474" s="1"/>
      <c r="K474" s="1"/>
      <c r="L474" s="1"/>
      <c r="M474" s="1"/>
      <c r="N474" s="1"/>
      <c r="O474" s="1"/>
      <c r="P474" s="1"/>
      <c r="Q474" s="1"/>
      <c r="R474" s="1"/>
      <c r="S474" s="1"/>
      <c r="T474" s="1"/>
      <c r="U474" s="1"/>
      <c r="V474" s="1"/>
      <c r="W474" s="1"/>
      <c r="X474" s="1"/>
      <c r="Y474" s="1"/>
      <c r="Z474" s="1"/>
      <c r="AA474" s="1"/>
      <c r="AB474" s="1"/>
      <c r="AC474" s="1" t="s">
        <v>5</v>
      </c>
      <c r="AD474" s="1" t="s">
        <v>569</v>
      </c>
      <c r="AE474" s="1" t="s">
        <v>927</v>
      </c>
      <c r="AF474" s="1" t="s">
        <v>1020</v>
      </c>
      <c r="AG474" s="1"/>
      <c r="AH474" s="1"/>
      <c r="AI474" s="1"/>
      <c r="AJ474" s="1"/>
      <c r="AK474" s="1"/>
      <c r="AL474" s="1" t="s">
        <v>520</v>
      </c>
    </row>
    <row r="475" spans="1:38" ht="14.25" hidden="1" customHeight="1" x14ac:dyDescent="0.25">
      <c r="A475" s="1" t="s">
        <v>1021</v>
      </c>
      <c r="B475" s="1" t="s">
        <v>516</v>
      </c>
      <c r="C475" s="1" t="s">
        <v>549</v>
      </c>
      <c r="D475" s="1">
        <v>4</v>
      </c>
      <c r="E475" s="30">
        <v>9.0915395300000004</v>
      </c>
      <c r="F475" s="1">
        <f t="shared" si="12"/>
        <v>0.43996948886389542</v>
      </c>
      <c r="G475" s="1">
        <v>139.83872</v>
      </c>
      <c r="H475" s="1">
        <v>0.2</v>
      </c>
      <c r="I475" s="1">
        <v>0.9</v>
      </c>
      <c r="J475" s="1">
        <v>0.7</v>
      </c>
      <c r="K475" s="1">
        <v>0.7</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row>
    <row r="476" spans="1:38" ht="14.25" hidden="1" customHeight="1" x14ac:dyDescent="0.25">
      <c r="A476" s="1" t="s">
        <v>1022</v>
      </c>
      <c r="B476" s="1" t="s">
        <v>516</v>
      </c>
      <c r="C476" s="1" t="s">
        <v>549</v>
      </c>
      <c r="D476" s="1">
        <v>8</v>
      </c>
      <c r="E476" s="30">
        <v>9.0915395300000004</v>
      </c>
      <c r="F476" s="1">
        <f t="shared" si="12"/>
        <v>0.87993897772779084</v>
      </c>
      <c r="G476" s="1">
        <v>139.83872</v>
      </c>
      <c r="H476" s="1">
        <v>0.2</v>
      </c>
      <c r="I476" s="1">
        <v>0.9</v>
      </c>
      <c r="J476" s="1">
        <v>0.7</v>
      </c>
      <c r="K476" s="1">
        <v>0.7</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row>
    <row r="477" spans="1:38" ht="14.25" hidden="1" customHeight="1" x14ac:dyDescent="0.25">
      <c r="A477" s="1" t="s">
        <v>1023</v>
      </c>
      <c r="B477" s="1" t="s">
        <v>516</v>
      </c>
      <c r="C477" s="1" t="s">
        <v>517</v>
      </c>
      <c r="D477" s="1">
        <v>1</v>
      </c>
      <c r="E477" s="1">
        <v>0.208004153955479</v>
      </c>
      <c r="F477" s="1">
        <f t="shared" si="12"/>
        <v>4.8075962954760945</v>
      </c>
      <c r="G477" s="1">
        <v>2.68440230477422</v>
      </c>
      <c r="H477" s="1">
        <v>0.28900353491927</v>
      </c>
      <c r="I477" s="1">
        <v>0.9</v>
      </c>
      <c r="J477" s="1">
        <v>0.6</v>
      </c>
      <c r="K477" s="1">
        <v>0.6</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row>
    <row r="478" spans="1:38" ht="14.25" hidden="1" customHeight="1" x14ac:dyDescent="0.25">
      <c r="A478" s="1" t="s">
        <v>1024</v>
      </c>
      <c r="B478" s="1" t="s">
        <v>516</v>
      </c>
      <c r="C478" s="1" t="s">
        <v>517</v>
      </c>
      <c r="D478" s="1">
        <v>2</v>
      </c>
      <c r="E478" s="1">
        <v>0.208004153955479</v>
      </c>
      <c r="F478" s="1">
        <f t="shared" si="12"/>
        <v>9.6151925909521889</v>
      </c>
      <c r="G478" s="1">
        <v>2.68440230477422</v>
      </c>
      <c r="H478" s="1">
        <v>0.28900353491927</v>
      </c>
      <c r="I478" s="1">
        <v>0.9</v>
      </c>
      <c r="J478" s="1">
        <v>0.6</v>
      </c>
      <c r="K478" s="1">
        <v>0.6</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row>
    <row r="479" spans="1:38" ht="14.25" hidden="1" customHeight="1" x14ac:dyDescent="0.25">
      <c r="A479" s="1" t="s">
        <v>1025</v>
      </c>
      <c r="B479" s="1" t="s">
        <v>516</v>
      </c>
      <c r="C479" s="1" t="s">
        <v>517</v>
      </c>
      <c r="D479" s="1">
        <v>2.9126182275539998</v>
      </c>
      <c r="E479" s="1">
        <v>0.339740118127283</v>
      </c>
      <c r="F479" s="1">
        <f t="shared" si="12"/>
        <v>8.5730771026069785</v>
      </c>
      <c r="G479" s="1">
        <v>16.543409552678298</v>
      </c>
      <c r="H479" s="1">
        <v>0.19986624629788899</v>
      </c>
      <c r="I479" s="1">
        <v>0.9</v>
      </c>
      <c r="J479" s="1">
        <v>0.7</v>
      </c>
      <c r="K479" s="1">
        <v>0.7</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row>
    <row r="480" spans="1:38" ht="14.25" hidden="1" customHeight="1" x14ac:dyDescent="0.25">
      <c r="A480" s="1" t="s">
        <v>1026</v>
      </c>
      <c r="B480" s="1" t="s">
        <v>516</v>
      </c>
      <c r="C480" s="1" t="s">
        <v>517</v>
      </c>
      <c r="D480" s="1">
        <v>1.1788369979776623</v>
      </c>
      <c r="E480" s="1">
        <v>0.339740118127283</v>
      </c>
      <c r="F480" s="1">
        <f t="shared" si="12"/>
        <v>3.4698198272127909</v>
      </c>
      <c r="G480" s="1">
        <v>16.543409552678298</v>
      </c>
      <c r="H480" s="1">
        <v>0.19986624629788899</v>
      </c>
      <c r="I480" s="1">
        <v>0.9</v>
      </c>
      <c r="J480" s="1">
        <v>0.7</v>
      </c>
      <c r="K480" s="1">
        <v>0.7</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row>
    <row r="481" spans="1:38" ht="14.25" hidden="1" customHeight="1" x14ac:dyDescent="0.25">
      <c r="A481" s="1" t="s">
        <v>1027</v>
      </c>
      <c r="B481" s="1" t="s">
        <v>516</v>
      </c>
      <c r="C481" s="1" t="s">
        <v>522</v>
      </c>
      <c r="D481" s="1">
        <v>9</v>
      </c>
      <c r="E481" s="1">
        <v>0.47039999999999998</v>
      </c>
      <c r="F481" s="1">
        <f t="shared" si="12"/>
        <v>19.132653061224492</v>
      </c>
      <c r="G481" s="1">
        <v>100.33</v>
      </c>
      <c r="H481" s="1">
        <v>0.23</v>
      </c>
      <c r="I481" s="1"/>
      <c r="J481" s="1"/>
      <c r="K481" s="1"/>
      <c r="L481" s="1"/>
      <c r="M481" s="1"/>
      <c r="N481" s="1"/>
      <c r="O481" s="1"/>
      <c r="P481" s="1"/>
      <c r="Q481" s="1"/>
      <c r="R481" s="1"/>
      <c r="S481" s="1"/>
      <c r="T481" s="1"/>
      <c r="U481" s="1"/>
      <c r="V481" s="1"/>
      <c r="W481" s="1"/>
      <c r="X481" s="1"/>
      <c r="Y481" s="1"/>
      <c r="Z481" s="1"/>
      <c r="AA481" s="1"/>
      <c r="AB481" s="1"/>
      <c r="AC481" s="1" t="s">
        <v>5</v>
      </c>
      <c r="AD481" s="1" t="s">
        <v>590</v>
      </c>
      <c r="AE481" s="1" t="s">
        <v>1028</v>
      </c>
      <c r="AF481" s="1" t="s">
        <v>1027</v>
      </c>
      <c r="AG481" s="1"/>
      <c r="AH481" s="1"/>
      <c r="AI481" s="1"/>
      <c r="AJ481" s="1"/>
      <c r="AK481" s="1"/>
      <c r="AL481" s="1" t="s">
        <v>520</v>
      </c>
    </row>
    <row r="482" spans="1:38" ht="14.25" hidden="1" customHeight="1" x14ac:dyDescent="0.25">
      <c r="A482" s="1" t="s">
        <v>1029</v>
      </c>
      <c r="B482" s="1" t="s">
        <v>516</v>
      </c>
      <c r="C482" s="1" t="s">
        <v>522</v>
      </c>
      <c r="D482" s="1">
        <v>11</v>
      </c>
      <c r="E482" s="1">
        <v>0.56999999999999995</v>
      </c>
      <c r="F482" s="1">
        <f t="shared" si="12"/>
        <v>19.298245614035089</v>
      </c>
      <c r="G482" s="1">
        <v>109.36</v>
      </c>
      <c r="H482" s="1">
        <v>0.22</v>
      </c>
      <c r="I482" s="1"/>
      <c r="J482" s="1"/>
      <c r="K482" s="1"/>
      <c r="L482" s="1"/>
      <c r="M482" s="1"/>
      <c r="N482" s="1"/>
      <c r="O482" s="1"/>
      <c r="P482" s="1"/>
      <c r="Q482" s="1"/>
      <c r="R482" s="1"/>
      <c r="S482" s="1"/>
      <c r="T482" s="1"/>
      <c r="U482" s="1"/>
      <c r="V482" s="1"/>
      <c r="W482" s="1"/>
      <c r="X482" s="1"/>
      <c r="Y482" s="1"/>
      <c r="Z482" s="1"/>
      <c r="AA482" s="1"/>
      <c r="AB482" s="1"/>
      <c r="AC482" s="1" t="s">
        <v>5</v>
      </c>
      <c r="AD482" s="1" t="s">
        <v>590</v>
      </c>
      <c r="AE482" s="1" t="s">
        <v>1028</v>
      </c>
      <c r="AF482" s="1" t="s">
        <v>1029</v>
      </c>
      <c r="AG482" s="1"/>
      <c r="AH482" s="1"/>
      <c r="AI482" s="1"/>
      <c r="AJ482" s="1"/>
      <c r="AK482" s="1"/>
      <c r="AL482" s="1" t="s">
        <v>520</v>
      </c>
    </row>
    <row r="483" spans="1:38" ht="14.25" hidden="1" customHeight="1" x14ac:dyDescent="0.25">
      <c r="A483" s="1" t="s">
        <v>1030</v>
      </c>
      <c r="B483" s="1" t="s">
        <v>516</v>
      </c>
      <c r="C483" s="1" t="s">
        <v>522</v>
      </c>
      <c r="D483" s="1">
        <v>11</v>
      </c>
      <c r="E483" s="1">
        <v>0.51648000000000005</v>
      </c>
      <c r="F483" s="1">
        <f t="shared" si="12"/>
        <v>21.298017348203221</v>
      </c>
      <c r="G483" s="1">
        <v>76.81</v>
      </c>
      <c r="H483" s="1">
        <v>0.23</v>
      </c>
      <c r="I483" s="1"/>
      <c r="J483" s="1"/>
      <c r="K483" s="1"/>
      <c r="L483" s="1"/>
      <c r="M483" s="1"/>
      <c r="N483" s="1"/>
      <c r="O483" s="1"/>
      <c r="P483" s="1"/>
      <c r="Q483" s="1"/>
      <c r="R483" s="1"/>
      <c r="S483" s="1"/>
      <c r="T483" s="1"/>
      <c r="U483" s="1"/>
      <c r="V483" s="1"/>
      <c r="W483" s="1"/>
      <c r="X483" s="1"/>
      <c r="Y483" s="1"/>
      <c r="Z483" s="1"/>
      <c r="AA483" s="1"/>
      <c r="AB483" s="1"/>
      <c r="AC483" s="1" t="s">
        <v>5</v>
      </c>
      <c r="AD483" s="1" t="s">
        <v>518</v>
      </c>
      <c r="AE483" s="1" t="s">
        <v>1028</v>
      </c>
      <c r="AF483" s="1" t="s">
        <v>1030</v>
      </c>
      <c r="AG483" s="1"/>
      <c r="AH483" s="1"/>
      <c r="AI483" s="1"/>
      <c r="AJ483" s="1"/>
      <c r="AK483" s="1"/>
      <c r="AL483" s="1" t="s">
        <v>520</v>
      </c>
    </row>
    <row r="484" spans="1:38" ht="14.25" hidden="1" customHeight="1" x14ac:dyDescent="0.25">
      <c r="A484" s="1" t="s">
        <v>1031</v>
      </c>
      <c r="B484" s="1" t="s">
        <v>516</v>
      </c>
      <c r="C484" s="1" t="s">
        <v>522</v>
      </c>
      <c r="D484" s="1">
        <v>13</v>
      </c>
      <c r="E484" s="1">
        <v>0.60611999999999999</v>
      </c>
      <c r="F484" s="1">
        <f t="shared" si="12"/>
        <v>21.447898105985615</v>
      </c>
      <c r="G484" s="1">
        <v>86.54</v>
      </c>
      <c r="H484" s="1">
        <v>0.22</v>
      </c>
      <c r="I484" s="1"/>
      <c r="J484" s="1"/>
      <c r="K484" s="1"/>
      <c r="L484" s="1"/>
      <c r="M484" s="1"/>
      <c r="N484" s="1"/>
      <c r="O484" s="1"/>
      <c r="P484" s="1"/>
      <c r="Q484" s="1"/>
      <c r="R484" s="1"/>
      <c r="S484" s="1"/>
      <c r="T484" s="1"/>
      <c r="U484" s="1"/>
      <c r="V484" s="1"/>
      <c r="W484" s="1"/>
      <c r="X484" s="1"/>
      <c r="Y484" s="1"/>
      <c r="Z484" s="1"/>
      <c r="AA484" s="1"/>
      <c r="AB484" s="1"/>
      <c r="AC484" s="1" t="s">
        <v>5</v>
      </c>
      <c r="AD484" s="1" t="s">
        <v>518</v>
      </c>
      <c r="AE484" s="1" t="s">
        <v>1028</v>
      </c>
      <c r="AF484" s="1" t="s">
        <v>1031</v>
      </c>
      <c r="AG484" s="1"/>
      <c r="AH484" s="1"/>
      <c r="AI484" s="1"/>
      <c r="AJ484" s="1"/>
      <c r="AK484" s="1"/>
      <c r="AL484" s="1" t="s">
        <v>520</v>
      </c>
    </row>
    <row r="485" spans="1:38" ht="14.25" hidden="1" customHeight="1" x14ac:dyDescent="0.25">
      <c r="A485" s="1" t="s">
        <v>1032</v>
      </c>
      <c r="B485" s="1" t="s">
        <v>516</v>
      </c>
      <c r="C485" s="1" t="s">
        <v>522</v>
      </c>
      <c r="D485" s="1">
        <v>10</v>
      </c>
      <c r="E485" s="1">
        <v>0.60959999999999903</v>
      </c>
      <c r="F485" s="1">
        <f t="shared" si="12"/>
        <v>16.404199475065642</v>
      </c>
      <c r="G485" s="1">
        <v>90.4</v>
      </c>
      <c r="H485" s="1">
        <v>0.23</v>
      </c>
      <c r="I485" s="1"/>
      <c r="J485" s="1"/>
      <c r="K485" s="1"/>
      <c r="L485" s="1"/>
      <c r="M485" s="1"/>
      <c r="N485" s="1"/>
      <c r="O485" s="1"/>
      <c r="P485" s="1"/>
      <c r="Q485" s="1"/>
      <c r="R485" s="1"/>
      <c r="S485" s="1"/>
      <c r="T485" s="1"/>
      <c r="U485" s="1"/>
      <c r="V485" s="1"/>
      <c r="W485" s="1"/>
      <c r="X485" s="1"/>
      <c r="Y485" s="1"/>
      <c r="Z485" s="1"/>
      <c r="AA485" s="1"/>
      <c r="AB485" s="1"/>
      <c r="AC485" s="1" t="s">
        <v>5</v>
      </c>
      <c r="AD485" s="1" t="s">
        <v>590</v>
      </c>
      <c r="AE485" s="1" t="s">
        <v>1028</v>
      </c>
      <c r="AF485" s="1" t="s">
        <v>1032</v>
      </c>
      <c r="AG485" s="1"/>
      <c r="AH485" s="1"/>
      <c r="AI485" s="1"/>
      <c r="AJ485" s="1"/>
      <c r="AK485" s="1"/>
      <c r="AL485" s="1" t="s">
        <v>520</v>
      </c>
    </row>
    <row r="486" spans="1:38" ht="14.25" hidden="1" customHeight="1" x14ac:dyDescent="0.25">
      <c r="A486" s="1" t="s">
        <v>1033</v>
      </c>
      <c r="B486" s="1" t="s">
        <v>516</v>
      </c>
      <c r="C486" s="1" t="s">
        <v>522</v>
      </c>
      <c r="D486" s="1">
        <v>12</v>
      </c>
      <c r="E486" s="1">
        <v>0.72</v>
      </c>
      <c r="F486" s="1">
        <f t="shared" si="12"/>
        <v>16.666666666666668</v>
      </c>
      <c r="G486" s="1">
        <v>100.33</v>
      </c>
      <c r="H486" s="1">
        <v>0.22</v>
      </c>
      <c r="I486" s="1"/>
      <c r="J486" s="1"/>
      <c r="K486" s="1"/>
      <c r="L486" s="1"/>
      <c r="M486" s="1"/>
      <c r="N486" s="1"/>
      <c r="O486" s="1"/>
      <c r="P486" s="1"/>
      <c r="Q486" s="1"/>
      <c r="R486" s="1"/>
      <c r="S486" s="1"/>
      <c r="T486" s="1"/>
      <c r="U486" s="1"/>
      <c r="V486" s="1"/>
      <c r="W486" s="1"/>
      <c r="X486" s="1"/>
      <c r="Y486" s="1"/>
      <c r="Z486" s="1"/>
      <c r="AA486" s="1"/>
      <c r="AB486" s="1"/>
      <c r="AC486" s="1" t="s">
        <v>5</v>
      </c>
      <c r="AD486" s="1" t="s">
        <v>590</v>
      </c>
      <c r="AE486" s="1" t="s">
        <v>1028</v>
      </c>
      <c r="AF486" s="1" t="s">
        <v>1033</v>
      </c>
      <c r="AG486" s="1"/>
      <c r="AH486" s="1"/>
      <c r="AI486" s="1"/>
      <c r="AJ486" s="1"/>
      <c r="AK486" s="1"/>
      <c r="AL486" s="1" t="s">
        <v>520</v>
      </c>
    </row>
    <row r="487" spans="1:38" ht="14.25" hidden="1" customHeight="1" x14ac:dyDescent="0.25">
      <c r="A487" s="1" t="s">
        <v>1034</v>
      </c>
      <c r="B487" s="1" t="s">
        <v>516</v>
      </c>
      <c r="C487" s="1" t="s">
        <v>522</v>
      </c>
      <c r="D487" s="1">
        <v>10</v>
      </c>
      <c r="E487" s="1">
        <v>0.44040000000000001</v>
      </c>
      <c r="F487" s="1">
        <f t="shared" si="12"/>
        <v>22.706630336058129</v>
      </c>
      <c r="G487" s="1">
        <v>90.4</v>
      </c>
      <c r="H487" s="1">
        <v>0.23</v>
      </c>
      <c r="I487" s="1"/>
      <c r="J487" s="1"/>
      <c r="K487" s="1"/>
      <c r="L487" s="1"/>
      <c r="M487" s="1"/>
      <c r="N487" s="1"/>
      <c r="O487" s="1"/>
      <c r="P487" s="1"/>
      <c r="Q487" s="1"/>
      <c r="R487" s="1"/>
      <c r="S487" s="1"/>
      <c r="T487" s="1"/>
      <c r="U487" s="1"/>
      <c r="V487" s="1"/>
      <c r="W487" s="1"/>
      <c r="X487" s="1"/>
      <c r="Y487" s="1"/>
      <c r="Z487" s="1"/>
      <c r="AA487" s="1"/>
      <c r="AB487" s="1"/>
      <c r="AC487" s="1" t="s">
        <v>5</v>
      </c>
      <c r="AD487" s="1" t="s">
        <v>590</v>
      </c>
      <c r="AE487" s="1" t="s">
        <v>1028</v>
      </c>
      <c r="AF487" s="1" t="s">
        <v>1034</v>
      </c>
      <c r="AG487" s="1"/>
      <c r="AH487" s="1"/>
      <c r="AI487" s="1"/>
      <c r="AJ487" s="1"/>
      <c r="AK487" s="1"/>
      <c r="AL487" s="1" t="s">
        <v>520</v>
      </c>
    </row>
    <row r="488" spans="1:38" ht="14.25" hidden="1" customHeight="1" x14ac:dyDescent="0.25">
      <c r="A488" s="1" t="s">
        <v>1035</v>
      </c>
      <c r="B488" s="1" t="s">
        <v>516</v>
      </c>
      <c r="C488" s="1" t="s">
        <v>522</v>
      </c>
      <c r="D488" s="1">
        <v>12</v>
      </c>
      <c r="E488" s="1">
        <v>0.51959999999999995</v>
      </c>
      <c r="F488" s="1">
        <f t="shared" si="12"/>
        <v>23.09468822170901</v>
      </c>
      <c r="G488" s="1">
        <v>100.33</v>
      </c>
      <c r="H488" s="1">
        <v>0.22</v>
      </c>
      <c r="I488" s="1"/>
      <c r="J488" s="1"/>
      <c r="K488" s="1"/>
      <c r="L488" s="1"/>
      <c r="M488" s="1"/>
      <c r="N488" s="1"/>
      <c r="O488" s="1"/>
      <c r="P488" s="1"/>
      <c r="Q488" s="1"/>
      <c r="R488" s="1"/>
      <c r="S488" s="1"/>
      <c r="T488" s="1"/>
      <c r="U488" s="1"/>
      <c r="V488" s="1"/>
      <c r="W488" s="1"/>
      <c r="X488" s="1"/>
      <c r="Y488" s="1"/>
      <c r="Z488" s="1"/>
      <c r="AA488" s="1"/>
      <c r="AB488" s="1"/>
      <c r="AC488" s="1" t="s">
        <v>5</v>
      </c>
      <c r="AD488" s="1" t="s">
        <v>590</v>
      </c>
      <c r="AE488" s="1" t="s">
        <v>1028</v>
      </c>
      <c r="AF488" s="1" t="s">
        <v>1035</v>
      </c>
      <c r="AG488" s="1"/>
      <c r="AH488" s="1"/>
      <c r="AI488" s="1"/>
      <c r="AJ488" s="1"/>
      <c r="AK488" s="1"/>
      <c r="AL488" s="1" t="s">
        <v>520</v>
      </c>
    </row>
    <row r="489" spans="1:38" ht="14.25" hidden="1" customHeight="1" x14ac:dyDescent="0.25">
      <c r="A489" s="1" t="s">
        <v>1036</v>
      </c>
      <c r="B489" s="1" t="s">
        <v>516</v>
      </c>
      <c r="C489" s="1" t="s">
        <v>522</v>
      </c>
      <c r="D489" s="1">
        <v>10</v>
      </c>
      <c r="E489" s="1">
        <v>0.47039999999999998</v>
      </c>
      <c r="F489" s="1">
        <f t="shared" si="12"/>
        <v>21.258503401360546</v>
      </c>
      <c r="G489" s="1">
        <v>90.4</v>
      </c>
      <c r="H489" s="1">
        <v>0.23</v>
      </c>
      <c r="I489" s="1"/>
      <c r="J489" s="1"/>
      <c r="K489" s="1"/>
      <c r="L489" s="1"/>
      <c r="M489" s="1"/>
      <c r="N489" s="1"/>
      <c r="O489" s="1"/>
      <c r="P489" s="1"/>
      <c r="Q489" s="1"/>
      <c r="R489" s="1"/>
      <c r="S489" s="1"/>
      <c r="T489" s="1"/>
      <c r="U489" s="1"/>
      <c r="V489" s="1"/>
      <c r="W489" s="1"/>
      <c r="X489" s="1"/>
      <c r="Y489" s="1"/>
      <c r="Z489" s="1"/>
      <c r="AA489" s="1"/>
      <c r="AB489" s="1"/>
      <c r="AC489" s="1" t="s">
        <v>5</v>
      </c>
      <c r="AD489" s="1" t="s">
        <v>590</v>
      </c>
      <c r="AE489" s="1" t="s">
        <v>1028</v>
      </c>
      <c r="AF489" s="1" t="s">
        <v>1036</v>
      </c>
      <c r="AG489" s="1"/>
      <c r="AH489" s="1"/>
      <c r="AI489" s="1"/>
      <c r="AJ489" s="1"/>
      <c r="AK489" s="1"/>
      <c r="AL489" s="1" t="s">
        <v>520</v>
      </c>
    </row>
    <row r="490" spans="1:38" ht="14.25" hidden="1" customHeight="1" x14ac:dyDescent="0.25">
      <c r="A490" s="1" t="s">
        <v>1037</v>
      </c>
      <c r="B490" s="1" t="s">
        <v>516</v>
      </c>
      <c r="C490" s="1" t="s">
        <v>522</v>
      </c>
      <c r="D490" s="1">
        <v>12</v>
      </c>
      <c r="E490" s="1">
        <v>0.56999999999999995</v>
      </c>
      <c r="F490" s="1">
        <f t="shared" si="12"/>
        <v>21.05263157894737</v>
      </c>
      <c r="G490" s="1">
        <v>100.33</v>
      </c>
      <c r="H490" s="1">
        <v>0.22</v>
      </c>
      <c r="I490" s="1"/>
      <c r="J490" s="1"/>
      <c r="K490" s="1"/>
      <c r="L490" s="1"/>
      <c r="M490" s="1"/>
      <c r="N490" s="1"/>
      <c r="O490" s="1"/>
      <c r="P490" s="1"/>
      <c r="Q490" s="1"/>
      <c r="R490" s="1"/>
      <c r="S490" s="1"/>
      <c r="T490" s="1"/>
      <c r="U490" s="1"/>
      <c r="V490" s="1"/>
      <c r="W490" s="1"/>
      <c r="X490" s="1"/>
      <c r="Y490" s="1"/>
      <c r="Z490" s="1"/>
      <c r="AA490" s="1"/>
      <c r="AB490" s="1"/>
      <c r="AC490" s="1" t="s">
        <v>5</v>
      </c>
      <c r="AD490" s="1" t="s">
        <v>590</v>
      </c>
      <c r="AE490" s="1" t="s">
        <v>1028</v>
      </c>
      <c r="AF490" s="1" t="s">
        <v>1037</v>
      </c>
      <c r="AG490" s="1"/>
      <c r="AH490" s="1"/>
      <c r="AI490" s="1"/>
      <c r="AJ490" s="1"/>
      <c r="AK490" s="1"/>
      <c r="AL490" s="1" t="s">
        <v>520</v>
      </c>
    </row>
    <row r="491" spans="1:38" ht="14.25" hidden="1" customHeight="1" x14ac:dyDescent="0.25">
      <c r="A491" s="1" t="s">
        <v>1038</v>
      </c>
      <c r="B491" s="1" t="s">
        <v>516</v>
      </c>
      <c r="C491" s="1" t="s">
        <v>522</v>
      </c>
      <c r="D491" s="1">
        <v>12</v>
      </c>
      <c r="E491" s="1">
        <v>0.50039999999999996</v>
      </c>
      <c r="F491" s="1">
        <f t="shared" si="12"/>
        <v>23.980815347721826</v>
      </c>
      <c r="G491" s="1">
        <v>75.5</v>
      </c>
      <c r="H491" s="1">
        <v>0.23</v>
      </c>
      <c r="I491" s="1"/>
      <c r="J491" s="1"/>
      <c r="K491" s="1"/>
      <c r="L491" s="1"/>
      <c r="M491" s="1"/>
      <c r="N491" s="1"/>
      <c r="O491" s="1"/>
      <c r="P491" s="1"/>
      <c r="Q491" s="1"/>
      <c r="R491" s="1"/>
      <c r="S491" s="1"/>
      <c r="T491" s="1"/>
      <c r="U491" s="1"/>
      <c r="V491" s="1"/>
      <c r="W491" s="1"/>
      <c r="X491" s="1"/>
      <c r="Y491" s="1"/>
      <c r="Z491" s="1"/>
      <c r="AA491" s="1"/>
      <c r="AB491" s="1"/>
      <c r="AC491" s="1" t="s">
        <v>5</v>
      </c>
      <c r="AD491" s="1" t="s">
        <v>590</v>
      </c>
      <c r="AE491" s="1" t="s">
        <v>1028</v>
      </c>
      <c r="AF491" s="1" t="s">
        <v>1038</v>
      </c>
      <c r="AG491" s="1"/>
      <c r="AH491" s="1"/>
      <c r="AI491" s="1"/>
      <c r="AJ491" s="1"/>
      <c r="AK491" s="1"/>
      <c r="AL491" s="1" t="s">
        <v>520</v>
      </c>
    </row>
    <row r="492" spans="1:38" ht="14.25" hidden="1" customHeight="1" x14ac:dyDescent="0.25">
      <c r="A492" s="1" t="s">
        <v>1039</v>
      </c>
      <c r="B492" s="1" t="s">
        <v>516</v>
      </c>
      <c r="C492" s="1" t="s">
        <v>522</v>
      </c>
      <c r="D492" s="1">
        <v>14</v>
      </c>
      <c r="E492" s="1">
        <v>0.56999999999999995</v>
      </c>
      <c r="F492" s="1">
        <f t="shared" si="12"/>
        <v>24.561403508771932</v>
      </c>
      <c r="G492" s="1">
        <v>86.14</v>
      </c>
      <c r="H492" s="1">
        <v>0.22</v>
      </c>
      <c r="I492" s="1"/>
      <c r="J492" s="1"/>
      <c r="K492" s="1"/>
      <c r="L492" s="1"/>
      <c r="M492" s="1"/>
      <c r="N492" s="1"/>
      <c r="O492" s="1"/>
      <c r="P492" s="1"/>
      <c r="Q492" s="1"/>
      <c r="R492" s="1"/>
      <c r="S492" s="1"/>
      <c r="T492" s="1"/>
      <c r="U492" s="1"/>
      <c r="V492" s="1"/>
      <c r="W492" s="1"/>
      <c r="X492" s="1"/>
      <c r="Y492" s="1"/>
      <c r="Z492" s="1"/>
      <c r="AA492" s="1"/>
      <c r="AB492" s="1"/>
      <c r="AC492" s="1" t="s">
        <v>5</v>
      </c>
      <c r="AD492" s="1" t="s">
        <v>590</v>
      </c>
      <c r="AE492" s="1" t="s">
        <v>1028</v>
      </c>
      <c r="AF492" s="1" t="s">
        <v>1039</v>
      </c>
      <c r="AG492" s="1"/>
      <c r="AH492" s="1"/>
      <c r="AI492" s="1"/>
      <c r="AJ492" s="1"/>
      <c r="AK492" s="1"/>
      <c r="AL492" s="1" t="s">
        <v>520</v>
      </c>
    </row>
    <row r="493" spans="1:38" ht="14.25" hidden="1" customHeight="1" x14ac:dyDescent="0.25">
      <c r="A493" s="1" t="s">
        <v>1040</v>
      </c>
      <c r="B493" s="1" t="s">
        <v>516</v>
      </c>
      <c r="C493" s="1" t="s">
        <v>522</v>
      </c>
      <c r="D493" s="1">
        <v>12</v>
      </c>
      <c r="E493" s="1">
        <v>0.39</v>
      </c>
      <c r="F493" s="1">
        <f t="shared" si="12"/>
        <v>30.769230769230766</v>
      </c>
      <c r="G493" s="1">
        <v>75.5</v>
      </c>
      <c r="H493" s="1">
        <v>0.23</v>
      </c>
      <c r="I493" s="1"/>
      <c r="J493" s="1"/>
      <c r="K493" s="1"/>
      <c r="L493" s="1"/>
      <c r="M493" s="1"/>
      <c r="N493" s="1"/>
      <c r="O493" s="1"/>
      <c r="P493" s="1"/>
      <c r="Q493" s="1"/>
      <c r="R493" s="1"/>
      <c r="S493" s="1"/>
      <c r="T493" s="1"/>
      <c r="U493" s="1"/>
      <c r="V493" s="1"/>
      <c r="W493" s="1"/>
      <c r="X493" s="1"/>
      <c r="Y493" s="1"/>
      <c r="Z493" s="1"/>
      <c r="AA493" s="1"/>
      <c r="AB493" s="1"/>
      <c r="AC493" s="1" t="s">
        <v>5</v>
      </c>
      <c r="AD493" s="1" t="s">
        <v>590</v>
      </c>
      <c r="AE493" s="1" t="s">
        <v>1028</v>
      </c>
      <c r="AF493" s="1" t="s">
        <v>1040</v>
      </c>
      <c r="AG493" s="1"/>
      <c r="AH493" s="1"/>
      <c r="AI493" s="1"/>
      <c r="AJ493" s="1"/>
      <c r="AK493" s="1"/>
      <c r="AL493" s="1" t="s">
        <v>520</v>
      </c>
    </row>
    <row r="494" spans="1:38" ht="14.25" hidden="1" customHeight="1" x14ac:dyDescent="0.25">
      <c r="A494" s="1" t="s">
        <v>1041</v>
      </c>
      <c r="B494" s="1" t="s">
        <v>516</v>
      </c>
      <c r="C494" s="1" t="s">
        <v>522</v>
      </c>
      <c r="D494" s="1">
        <v>14</v>
      </c>
      <c r="E494" s="1">
        <v>0.44999999999999901</v>
      </c>
      <c r="F494" s="1">
        <f t="shared" si="12"/>
        <v>31.111111111111178</v>
      </c>
      <c r="G494" s="1">
        <v>86.14</v>
      </c>
      <c r="H494" s="1">
        <v>0.22</v>
      </c>
      <c r="I494" s="1"/>
      <c r="J494" s="1"/>
      <c r="K494" s="1"/>
      <c r="L494" s="1"/>
      <c r="M494" s="1"/>
      <c r="N494" s="1"/>
      <c r="O494" s="1"/>
      <c r="P494" s="1"/>
      <c r="Q494" s="1"/>
      <c r="R494" s="1"/>
      <c r="S494" s="1"/>
      <c r="T494" s="1"/>
      <c r="U494" s="1"/>
      <c r="V494" s="1"/>
      <c r="W494" s="1"/>
      <c r="X494" s="1"/>
      <c r="Y494" s="1"/>
      <c r="Z494" s="1"/>
      <c r="AA494" s="1"/>
      <c r="AB494" s="1"/>
      <c r="AC494" s="1" t="s">
        <v>5</v>
      </c>
      <c r="AD494" s="1" t="s">
        <v>590</v>
      </c>
      <c r="AE494" s="1" t="s">
        <v>1028</v>
      </c>
      <c r="AF494" s="1" t="s">
        <v>1041</v>
      </c>
      <c r="AG494" s="1"/>
      <c r="AH494" s="1"/>
      <c r="AI494" s="1"/>
      <c r="AJ494" s="1"/>
      <c r="AK494" s="1"/>
      <c r="AL494" s="1" t="s">
        <v>520</v>
      </c>
    </row>
    <row r="495" spans="1:38" ht="14.25" hidden="1" customHeight="1" x14ac:dyDescent="0.25">
      <c r="A495" s="1" t="s">
        <v>1042</v>
      </c>
      <c r="B495" s="1" t="s">
        <v>516</v>
      </c>
      <c r="C495" s="1" t="s">
        <v>522</v>
      </c>
      <c r="D495" s="1">
        <v>15</v>
      </c>
      <c r="E495" s="1">
        <v>0.35039999999999999</v>
      </c>
      <c r="F495" s="1">
        <f t="shared" si="12"/>
        <v>42.80821917808219</v>
      </c>
      <c r="G495" s="1">
        <v>60.6</v>
      </c>
      <c r="H495" s="1">
        <v>0.23</v>
      </c>
      <c r="I495" s="1"/>
      <c r="J495" s="1"/>
      <c r="K495" s="1"/>
      <c r="L495" s="1"/>
      <c r="M495" s="1"/>
      <c r="N495" s="1"/>
      <c r="O495" s="1"/>
      <c r="P495" s="1"/>
      <c r="Q495" s="1"/>
      <c r="R495" s="1"/>
      <c r="S495" s="1"/>
      <c r="T495" s="1"/>
      <c r="U495" s="1"/>
      <c r="V495" s="1"/>
      <c r="W495" s="1"/>
      <c r="X495" s="1"/>
      <c r="Y495" s="1"/>
      <c r="Z495" s="1"/>
      <c r="AA495" s="1"/>
      <c r="AB495" s="1"/>
      <c r="AC495" s="1" t="s">
        <v>5</v>
      </c>
      <c r="AD495" s="1" t="s">
        <v>590</v>
      </c>
      <c r="AE495" s="1" t="s">
        <v>1028</v>
      </c>
      <c r="AF495" s="1" t="s">
        <v>1042</v>
      </c>
      <c r="AG495" s="1"/>
      <c r="AH495" s="1"/>
      <c r="AI495" s="1"/>
      <c r="AJ495" s="1"/>
      <c r="AK495" s="1"/>
      <c r="AL495" s="1" t="s">
        <v>520</v>
      </c>
    </row>
    <row r="496" spans="1:38" ht="14.25" hidden="1" customHeight="1" x14ac:dyDescent="0.25">
      <c r="A496" s="1" t="s">
        <v>1043</v>
      </c>
      <c r="B496" s="1" t="s">
        <v>516</v>
      </c>
      <c r="C496" s="1" t="s">
        <v>522</v>
      </c>
      <c r="D496" s="1">
        <v>17</v>
      </c>
      <c r="E496" s="1">
        <v>0.39960000000000001</v>
      </c>
      <c r="F496" s="1">
        <f t="shared" si="12"/>
        <v>42.542542542542542</v>
      </c>
      <c r="G496" s="1">
        <v>71.12</v>
      </c>
      <c r="H496" s="1">
        <v>0.22</v>
      </c>
      <c r="I496" s="1"/>
      <c r="J496" s="1"/>
      <c r="K496" s="1"/>
      <c r="L496" s="1"/>
      <c r="M496" s="1"/>
      <c r="N496" s="1"/>
      <c r="O496" s="1"/>
      <c r="P496" s="1"/>
      <c r="Q496" s="1"/>
      <c r="R496" s="1"/>
      <c r="S496" s="1"/>
      <c r="T496" s="1"/>
      <c r="U496" s="1"/>
      <c r="V496" s="1"/>
      <c r="W496" s="1"/>
      <c r="X496" s="1"/>
      <c r="Y496" s="1"/>
      <c r="Z496" s="1"/>
      <c r="AA496" s="1"/>
      <c r="AB496" s="1"/>
      <c r="AC496" s="1" t="s">
        <v>5</v>
      </c>
      <c r="AD496" s="1" t="s">
        <v>590</v>
      </c>
      <c r="AE496" s="1" t="s">
        <v>1028</v>
      </c>
      <c r="AF496" s="1" t="s">
        <v>1043</v>
      </c>
      <c r="AG496" s="1"/>
      <c r="AH496" s="1"/>
      <c r="AI496" s="1"/>
      <c r="AJ496" s="1"/>
      <c r="AK496" s="1"/>
      <c r="AL496" s="1" t="s">
        <v>520</v>
      </c>
    </row>
    <row r="497" spans="1:38" ht="14.25" hidden="1" customHeight="1" x14ac:dyDescent="0.25">
      <c r="A497" s="1" t="s">
        <v>1044</v>
      </c>
      <c r="B497" s="1" t="s">
        <v>516</v>
      </c>
      <c r="C497" s="1" t="s">
        <v>522</v>
      </c>
      <c r="D497" s="1">
        <v>14</v>
      </c>
      <c r="E497" s="1">
        <v>0.42959999999999998</v>
      </c>
      <c r="F497" s="1">
        <f t="shared" si="12"/>
        <v>32.588454376163874</v>
      </c>
      <c r="G497" s="1">
        <v>64.86</v>
      </c>
      <c r="H497" s="1">
        <v>0.23</v>
      </c>
      <c r="I497" s="1"/>
      <c r="J497" s="1"/>
      <c r="K497" s="1"/>
      <c r="L497" s="1"/>
      <c r="M497" s="1"/>
      <c r="N497" s="1"/>
      <c r="O497" s="1"/>
      <c r="P497" s="1"/>
      <c r="Q497" s="1"/>
      <c r="R497" s="1"/>
      <c r="S497" s="1"/>
      <c r="T497" s="1"/>
      <c r="U497" s="1"/>
      <c r="V497" s="1"/>
      <c r="W497" s="1"/>
      <c r="X497" s="1"/>
      <c r="Y497" s="1"/>
      <c r="Z497" s="1"/>
      <c r="AA497" s="1"/>
      <c r="AB497" s="1"/>
      <c r="AC497" s="1" t="s">
        <v>5</v>
      </c>
      <c r="AD497" s="1" t="s">
        <v>590</v>
      </c>
      <c r="AE497" s="1" t="s">
        <v>1028</v>
      </c>
      <c r="AF497" s="1" t="s">
        <v>1044</v>
      </c>
      <c r="AG497" s="1"/>
      <c r="AH497" s="1"/>
      <c r="AI497" s="1"/>
      <c r="AJ497" s="1"/>
      <c r="AK497" s="1"/>
      <c r="AL497" s="1" t="s">
        <v>520</v>
      </c>
    </row>
    <row r="498" spans="1:38" ht="14.25" hidden="1" customHeight="1" x14ac:dyDescent="0.25">
      <c r="A498" s="1" t="s">
        <v>1045</v>
      </c>
      <c r="B498" s="1" t="s">
        <v>516</v>
      </c>
      <c r="C498" s="1" t="s">
        <v>522</v>
      </c>
      <c r="D498" s="1">
        <v>16</v>
      </c>
      <c r="E498" s="1">
        <v>0.50039999999999996</v>
      </c>
      <c r="F498" s="1">
        <f t="shared" si="12"/>
        <v>31.974420463629098</v>
      </c>
      <c r="G498" s="1">
        <v>75.5</v>
      </c>
      <c r="H498" s="1">
        <v>0.22</v>
      </c>
      <c r="I498" s="1"/>
      <c r="J498" s="1"/>
      <c r="K498" s="1"/>
      <c r="L498" s="1"/>
      <c r="M498" s="1"/>
      <c r="N498" s="1"/>
      <c r="O498" s="1"/>
      <c r="P498" s="1"/>
      <c r="Q498" s="1"/>
      <c r="R498" s="1"/>
      <c r="S498" s="1"/>
      <c r="T498" s="1"/>
      <c r="U498" s="1"/>
      <c r="V498" s="1"/>
      <c r="W498" s="1"/>
      <c r="X498" s="1"/>
      <c r="Y498" s="1"/>
      <c r="Z498" s="1"/>
      <c r="AA498" s="1"/>
      <c r="AB498" s="1"/>
      <c r="AC498" s="1" t="s">
        <v>5</v>
      </c>
      <c r="AD498" s="1" t="s">
        <v>590</v>
      </c>
      <c r="AE498" s="1" t="s">
        <v>1028</v>
      </c>
      <c r="AF498" s="1" t="s">
        <v>1045</v>
      </c>
      <c r="AG498" s="1"/>
      <c r="AH498" s="1"/>
      <c r="AI498" s="1"/>
      <c r="AJ498" s="1"/>
      <c r="AK498" s="1"/>
      <c r="AL498" s="1" t="s">
        <v>520</v>
      </c>
    </row>
    <row r="499" spans="1:38" ht="14.25" hidden="1" customHeight="1" x14ac:dyDescent="0.25">
      <c r="A499" s="1" t="s">
        <v>1046</v>
      </c>
      <c r="B499" s="1" t="s">
        <v>516</v>
      </c>
      <c r="C499" s="1" t="s">
        <v>522</v>
      </c>
      <c r="D499" s="1">
        <v>14</v>
      </c>
      <c r="E499" s="1">
        <v>0.35039999999999999</v>
      </c>
      <c r="F499" s="1">
        <f t="shared" si="12"/>
        <v>39.954337899543383</v>
      </c>
      <c r="G499" s="1">
        <v>64.86</v>
      </c>
      <c r="H499" s="1">
        <v>0.23</v>
      </c>
      <c r="I499" s="1"/>
      <c r="J499" s="1"/>
      <c r="K499" s="1"/>
      <c r="L499" s="1"/>
      <c r="M499" s="1"/>
      <c r="N499" s="1"/>
      <c r="O499" s="1"/>
      <c r="P499" s="1"/>
      <c r="Q499" s="1"/>
      <c r="R499" s="1"/>
      <c r="S499" s="1"/>
      <c r="T499" s="1"/>
      <c r="U499" s="1"/>
      <c r="V499" s="1"/>
      <c r="W499" s="1"/>
      <c r="X499" s="1"/>
      <c r="Y499" s="1"/>
      <c r="Z499" s="1"/>
      <c r="AA499" s="1"/>
      <c r="AB499" s="1"/>
      <c r="AC499" s="1" t="s">
        <v>5</v>
      </c>
      <c r="AD499" s="1" t="s">
        <v>590</v>
      </c>
      <c r="AE499" s="1" t="s">
        <v>1028</v>
      </c>
      <c r="AF499" s="1" t="s">
        <v>1046</v>
      </c>
      <c r="AG499" s="1"/>
      <c r="AH499" s="1"/>
      <c r="AI499" s="1"/>
      <c r="AJ499" s="1"/>
      <c r="AK499" s="1"/>
      <c r="AL499" s="1" t="s">
        <v>520</v>
      </c>
    </row>
    <row r="500" spans="1:38" ht="14.25" hidden="1" customHeight="1" x14ac:dyDescent="0.25">
      <c r="A500" s="1" t="s">
        <v>1047</v>
      </c>
      <c r="B500" s="1" t="s">
        <v>516</v>
      </c>
      <c r="C500" s="1" t="s">
        <v>522</v>
      </c>
      <c r="D500" s="1">
        <v>16</v>
      </c>
      <c r="E500" s="1">
        <v>0.39</v>
      </c>
      <c r="F500" s="1">
        <f t="shared" si="12"/>
        <v>41.025641025641022</v>
      </c>
      <c r="G500" s="1">
        <v>75.5</v>
      </c>
      <c r="H500" s="1">
        <v>0.22</v>
      </c>
      <c r="I500" s="1"/>
      <c r="J500" s="1"/>
      <c r="K500" s="1"/>
      <c r="L500" s="1"/>
      <c r="M500" s="1"/>
      <c r="N500" s="1"/>
      <c r="O500" s="1"/>
      <c r="P500" s="1"/>
      <c r="Q500" s="1"/>
      <c r="R500" s="1"/>
      <c r="S500" s="1"/>
      <c r="T500" s="1"/>
      <c r="U500" s="1"/>
      <c r="V500" s="1"/>
      <c r="W500" s="1"/>
      <c r="X500" s="1"/>
      <c r="Y500" s="1"/>
      <c r="Z500" s="1"/>
      <c r="AA500" s="1"/>
      <c r="AB500" s="1"/>
      <c r="AC500" s="1" t="s">
        <v>5</v>
      </c>
      <c r="AD500" s="1" t="s">
        <v>590</v>
      </c>
      <c r="AE500" s="1" t="s">
        <v>1028</v>
      </c>
      <c r="AF500" s="1" t="s">
        <v>1047</v>
      </c>
      <c r="AG500" s="1"/>
      <c r="AH500" s="1"/>
      <c r="AI500" s="1"/>
      <c r="AJ500" s="1"/>
      <c r="AK500" s="1"/>
      <c r="AL500" s="1" t="s">
        <v>520</v>
      </c>
    </row>
    <row r="501" spans="1:38" ht="14.25" hidden="1" customHeight="1" x14ac:dyDescent="0.25">
      <c r="A501" s="27" t="s">
        <v>1048</v>
      </c>
      <c r="B501" s="27" t="s">
        <v>516</v>
      </c>
      <c r="C501" s="27" t="s">
        <v>522</v>
      </c>
      <c r="D501" s="28">
        <v>39.369999999999997</v>
      </c>
      <c r="E501" s="28">
        <v>0.13875999999999999</v>
      </c>
      <c r="F501" s="27"/>
      <c r="G501" s="28">
        <v>1</v>
      </c>
      <c r="H501" s="28">
        <v>0.27</v>
      </c>
      <c r="I501" s="28">
        <v>0.9</v>
      </c>
      <c r="J501" s="28">
        <v>0.7</v>
      </c>
      <c r="K501" s="28">
        <v>0.8</v>
      </c>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row>
    <row r="502" spans="1:38" ht="14.25" hidden="1" customHeight="1" x14ac:dyDescent="0.25">
      <c r="A502" s="1" t="s">
        <v>1049</v>
      </c>
      <c r="B502" s="1" t="s">
        <v>516</v>
      </c>
      <c r="C502" s="1" t="s">
        <v>517</v>
      </c>
      <c r="D502" s="1">
        <v>1.0000020271342299E-6</v>
      </c>
      <c r="E502" s="1">
        <v>0.29994199927172299</v>
      </c>
      <c r="F502" s="1">
        <f t="shared" ref="F502:F504" si="13">D502/E502</f>
        <v>3.3339846689103038E-6</v>
      </c>
      <c r="G502" s="1">
        <v>1.3999990864106</v>
      </c>
      <c r="H502" s="1">
        <v>0.19986624781027501</v>
      </c>
      <c r="I502" s="1">
        <v>0.9</v>
      </c>
      <c r="J502" s="1">
        <v>0.7</v>
      </c>
      <c r="K502" s="1">
        <v>0.7</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row>
    <row r="503" spans="1:38" ht="14.25" hidden="1" customHeight="1" x14ac:dyDescent="0.25">
      <c r="A503" s="1" t="s">
        <v>1050</v>
      </c>
      <c r="B503" s="1" t="s">
        <v>516</v>
      </c>
      <c r="C503" s="1" t="s">
        <v>525</v>
      </c>
      <c r="D503" s="1">
        <v>0.2</v>
      </c>
      <c r="E503" s="1">
        <v>2.4011999999999998</v>
      </c>
      <c r="F503" s="1">
        <f t="shared" si="13"/>
        <v>8.3291687489588553E-2</v>
      </c>
      <c r="G503" s="1">
        <v>120</v>
      </c>
      <c r="H503" s="1">
        <v>0.2</v>
      </c>
      <c r="I503" s="1"/>
      <c r="J503" s="1"/>
      <c r="K503" s="1"/>
      <c r="L503" s="1"/>
      <c r="M503" s="1"/>
      <c r="N503" s="1"/>
      <c r="O503" s="1"/>
      <c r="P503" s="1"/>
      <c r="Q503" s="1"/>
      <c r="R503" s="1"/>
      <c r="S503" s="1"/>
      <c r="T503" s="1"/>
      <c r="U503" s="1"/>
      <c r="V503" s="1"/>
      <c r="W503" s="1"/>
      <c r="X503" s="1"/>
      <c r="Y503" s="1"/>
      <c r="Z503" s="1"/>
      <c r="AA503" s="1"/>
      <c r="AB503" s="1"/>
      <c r="AC503" s="1" t="s">
        <v>5</v>
      </c>
      <c r="AD503" s="1" t="s">
        <v>526</v>
      </c>
      <c r="AE503" s="1" t="s">
        <v>527</v>
      </c>
      <c r="AF503" s="1" t="s">
        <v>1050</v>
      </c>
      <c r="AG503" s="1"/>
      <c r="AH503" s="1"/>
      <c r="AI503" s="1"/>
      <c r="AJ503" s="1"/>
      <c r="AK503" s="1"/>
      <c r="AL503" s="1" t="s">
        <v>520</v>
      </c>
    </row>
    <row r="504" spans="1:38" ht="14.25" hidden="1" customHeight="1" x14ac:dyDescent="0.25">
      <c r="A504" s="1" t="s">
        <v>1051</v>
      </c>
      <c r="B504" s="1" t="s">
        <v>516</v>
      </c>
      <c r="C504" s="1" t="s">
        <v>517</v>
      </c>
      <c r="D504" s="1">
        <v>0.25</v>
      </c>
      <c r="E504" s="1">
        <v>0.51</v>
      </c>
      <c r="F504" s="1">
        <f t="shared" si="13"/>
        <v>0.49019607843137253</v>
      </c>
      <c r="G504" s="1">
        <v>29</v>
      </c>
      <c r="H504" s="1">
        <v>0.45</v>
      </c>
      <c r="I504" s="1"/>
      <c r="J504" s="1"/>
      <c r="K504" s="1"/>
      <c r="L504" s="1"/>
      <c r="M504" s="1"/>
      <c r="N504" s="1"/>
      <c r="O504" s="1"/>
      <c r="P504" s="1"/>
      <c r="Q504" s="1"/>
      <c r="R504" s="1"/>
      <c r="S504" s="1"/>
      <c r="T504" s="1"/>
      <c r="U504" s="1"/>
      <c r="V504" s="1"/>
      <c r="W504" s="1"/>
      <c r="X504" s="1"/>
      <c r="Y504" s="1"/>
      <c r="Z504" s="1"/>
      <c r="AA504" s="1"/>
      <c r="AB504" s="1"/>
      <c r="AC504" s="1" t="s">
        <v>5</v>
      </c>
      <c r="AD504" s="1" t="s">
        <v>552</v>
      </c>
      <c r="AE504" s="1" t="s">
        <v>553</v>
      </c>
      <c r="AF504" s="1" t="s">
        <v>1051</v>
      </c>
      <c r="AG504" s="1"/>
      <c r="AH504" s="1"/>
      <c r="AI504" s="1"/>
      <c r="AJ504" s="1"/>
      <c r="AK504" s="1"/>
      <c r="AL504" s="1" t="s">
        <v>520</v>
      </c>
    </row>
    <row r="505" spans="1:38" ht="14.25" hidden="1" customHeight="1" x14ac:dyDescent="0.25">
      <c r="A505" s="1" t="s">
        <v>1052</v>
      </c>
      <c r="B505" s="1" t="s">
        <v>652</v>
      </c>
      <c r="C505" s="1"/>
      <c r="D505" s="1">
        <v>0.23622047244094399</v>
      </c>
      <c r="E505" s="1">
        <v>6.24012461866438</v>
      </c>
      <c r="F505" s="1">
        <v>0.16025320984920199</v>
      </c>
      <c r="G505" s="1"/>
      <c r="H505" s="1"/>
      <c r="I505" s="1"/>
      <c r="J505" s="1"/>
      <c r="K505" s="1"/>
      <c r="L505" s="1"/>
      <c r="M505" s="1"/>
      <c r="N505" s="1"/>
      <c r="O505" s="1"/>
      <c r="P505" s="1" t="s">
        <v>653</v>
      </c>
      <c r="Q505" s="1">
        <v>0.6</v>
      </c>
      <c r="R505" s="1">
        <v>0.17</v>
      </c>
      <c r="S505" s="1">
        <v>0.22</v>
      </c>
      <c r="T505" s="1">
        <v>0.84</v>
      </c>
      <c r="U505" s="1">
        <v>5.5E-2</v>
      </c>
      <c r="V505" s="1">
        <v>7.8E-2</v>
      </c>
      <c r="W505" s="1">
        <v>0</v>
      </c>
      <c r="X505" s="1">
        <v>0.84</v>
      </c>
      <c r="Y505" s="1">
        <v>0.1</v>
      </c>
      <c r="Z505" s="1">
        <v>1</v>
      </c>
      <c r="AA505" s="1" t="b">
        <v>0</v>
      </c>
      <c r="AB505" s="1"/>
      <c r="AC505" s="1"/>
      <c r="AD505" s="1"/>
      <c r="AE505" s="1"/>
      <c r="AF505" s="1"/>
      <c r="AG505" s="1"/>
      <c r="AH505" s="1"/>
      <c r="AI505" s="1"/>
      <c r="AJ505" s="1"/>
      <c r="AK505" s="1"/>
      <c r="AL505" s="1"/>
    </row>
    <row r="506" spans="1:38" ht="14.25" hidden="1" customHeight="1" x14ac:dyDescent="0.25">
      <c r="A506" s="1" t="s">
        <v>1053</v>
      </c>
      <c r="B506" s="1" t="s">
        <v>652</v>
      </c>
      <c r="C506" s="1"/>
      <c r="D506" s="1">
        <v>0.118110236220472</v>
      </c>
      <c r="E506" s="1">
        <v>6.24012461866438</v>
      </c>
      <c r="F506" s="1">
        <v>0.16025320984920199</v>
      </c>
      <c r="G506" s="1"/>
      <c r="H506" s="1"/>
      <c r="I506" s="1"/>
      <c r="J506" s="1"/>
      <c r="K506" s="1"/>
      <c r="L506" s="1"/>
      <c r="M506" s="1"/>
      <c r="N506" s="1"/>
      <c r="O506" s="1"/>
      <c r="P506" s="1" t="s">
        <v>653</v>
      </c>
      <c r="Q506" s="1">
        <v>0.45</v>
      </c>
      <c r="R506" s="1">
        <v>0.34</v>
      </c>
      <c r="S506" s="1">
        <v>0.37</v>
      </c>
      <c r="T506" s="1">
        <v>0.78</v>
      </c>
      <c r="U506" s="1">
        <v>7.0000000000000007E-2</v>
      </c>
      <c r="V506" s="1">
        <v>0.06</v>
      </c>
      <c r="W506" s="1">
        <v>0</v>
      </c>
      <c r="X506" s="1">
        <v>0.84</v>
      </c>
      <c r="Y506" s="1">
        <v>0.03</v>
      </c>
      <c r="Z506" s="1">
        <v>1</v>
      </c>
      <c r="AA506" s="1" t="b">
        <v>0</v>
      </c>
      <c r="AB506" s="1"/>
      <c r="AC506" s="1"/>
      <c r="AD506" s="1"/>
      <c r="AE506" s="1"/>
      <c r="AF506" s="1"/>
      <c r="AG506" s="1"/>
      <c r="AH506" s="1"/>
      <c r="AI506" s="1"/>
      <c r="AJ506" s="1"/>
      <c r="AK506" s="1"/>
      <c r="AL506" s="1"/>
    </row>
    <row r="507" spans="1:38" ht="14.25" hidden="1" customHeight="1" x14ac:dyDescent="0.25">
      <c r="A507" s="1" t="s">
        <v>1054</v>
      </c>
      <c r="B507" s="1" t="s">
        <v>652</v>
      </c>
      <c r="C507" s="1"/>
      <c r="D507" s="1">
        <v>0.23622047244094399</v>
      </c>
      <c r="E507" s="1">
        <v>6.24012461866438</v>
      </c>
      <c r="F507" s="1">
        <v>0.16025320984920199</v>
      </c>
      <c r="G507" s="1"/>
      <c r="H507" s="1"/>
      <c r="I507" s="1"/>
      <c r="J507" s="1"/>
      <c r="K507" s="1"/>
      <c r="L507" s="1"/>
      <c r="M507" s="1"/>
      <c r="N507" s="1"/>
      <c r="O507" s="1"/>
      <c r="P507" s="1" t="s">
        <v>653</v>
      </c>
      <c r="Q507" s="1">
        <v>0.43</v>
      </c>
      <c r="R507" s="1">
        <v>0.42</v>
      </c>
      <c r="S507" s="1">
        <v>0.3</v>
      </c>
      <c r="T507" s="1">
        <v>0.77</v>
      </c>
      <c r="U507" s="1">
        <v>0.06</v>
      </c>
      <c r="V507" s="1">
        <v>7.0000000000000007E-2</v>
      </c>
      <c r="W507" s="1">
        <v>0</v>
      </c>
      <c r="X507" s="1">
        <v>0.03</v>
      </c>
      <c r="Y507" s="1">
        <v>0.84</v>
      </c>
      <c r="Z507" s="1">
        <v>1</v>
      </c>
      <c r="AA507" s="1" t="b">
        <v>0</v>
      </c>
      <c r="AB507" s="1"/>
      <c r="AC507" s="1"/>
      <c r="AD507" s="1"/>
      <c r="AE507" s="1"/>
      <c r="AF507" s="1"/>
      <c r="AG507" s="1"/>
      <c r="AH507" s="1"/>
      <c r="AI507" s="1"/>
      <c r="AJ507" s="1"/>
      <c r="AK507" s="1"/>
      <c r="AL507" s="1"/>
    </row>
    <row r="508" spans="1:38" ht="14.25" hidden="1" customHeight="1" x14ac:dyDescent="0.25">
      <c r="A508" s="1" t="s">
        <v>1055</v>
      </c>
      <c r="B508" s="1" t="s">
        <v>652</v>
      </c>
      <c r="C508" s="1"/>
      <c r="D508" s="1">
        <v>0.23622047244094399</v>
      </c>
      <c r="E508" s="1">
        <v>6.24012461866438</v>
      </c>
      <c r="F508" s="1">
        <v>0.16025320984920199</v>
      </c>
      <c r="G508" s="1"/>
      <c r="H508" s="1"/>
      <c r="I508" s="1"/>
      <c r="J508" s="1"/>
      <c r="K508" s="1"/>
      <c r="L508" s="1"/>
      <c r="M508" s="1"/>
      <c r="N508" s="1"/>
      <c r="O508" s="1"/>
      <c r="P508" s="1" t="s">
        <v>653</v>
      </c>
      <c r="Q508" s="1">
        <v>0.26</v>
      </c>
      <c r="R508" s="1">
        <v>0.14000000000000001</v>
      </c>
      <c r="S508" s="1">
        <v>0.41</v>
      </c>
      <c r="T508" s="1">
        <v>0.46</v>
      </c>
      <c r="U508" s="1">
        <v>0.06</v>
      </c>
      <c r="V508" s="1">
        <v>0.04</v>
      </c>
      <c r="W508" s="1">
        <v>0</v>
      </c>
      <c r="X508" s="1">
        <v>0.84</v>
      </c>
      <c r="Y508" s="1">
        <v>0.03</v>
      </c>
      <c r="Z508" s="1">
        <v>1</v>
      </c>
      <c r="AA508" s="1" t="b">
        <v>0</v>
      </c>
      <c r="AB508" s="1"/>
      <c r="AC508" s="1"/>
      <c r="AD508" s="1"/>
      <c r="AE508" s="1"/>
      <c r="AF508" s="1"/>
      <c r="AG508" s="1"/>
      <c r="AH508" s="1"/>
      <c r="AI508" s="1"/>
      <c r="AJ508" s="1"/>
      <c r="AK508" s="1"/>
      <c r="AL508" s="1"/>
    </row>
    <row r="509" spans="1:38" ht="14.25" hidden="1" customHeight="1" x14ac:dyDescent="0.25">
      <c r="A509" s="1" t="s">
        <v>1056</v>
      </c>
      <c r="B509" s="1" t="s">
        <v>652</v>
      </c>
      <c r="C509" s="1"/>
      <c r="D509" s="1">
        <v>0.23622047244094399</v>
      </c>
      <c r="E509" s="1">
        <v>6.24012461866438</v>
      </c>
      <c r="F509" s="1">
        <v>0.16025320984920199</v>
      </c>
      <c r="G509" s="1"/>
      <c r="H509" s="1"/>
      <c r="I509" s="1"/>
      <c r="J509" s="1"/>
      <c r="K509" s="1"/>
      <c r="L509" s="1"/>
      <c r="M509" s="1"/>
      <c r="N509" s="1"/>
      <c r="O509" s="1"/>
      <c r="P509" s="1" t="s">
        <v>653</v>
      </c>
      <c r="Q509" s="1">
        <v>0.36</v>
      </c>
      <c r="R509" s="1">
        <v>9.2999999999999999E-2</v>
      </c>
      <c r="S509" s="1">
        <v>0.2</v>
      </c>
      <c r="T509" s="1">
        <v>0.5</v>
      </c>
      <c r="U509" s="1">
        <v>3.5000000000000003E-2</v>
      </c>
      <c r="V509" s="1">
        <v>5.3999999999999999E-2</v>
      </c>
      <c r="W509" s="1">
        <v>0</v>
      </c>
      <c r="X509" s="1">
        <v>0.84</v>
      </c>
      <c r="Y509" s="1">
        <v>0.1</v>
      </c>
      <c r="Z509" s="1">
        <v>1</v>
      </c>
      <c r="AA509" s="1" t="b">
        <v>0</v>
      </c>
      <c r="AB509" s="1"/>
      <c r="AC509" s="1"/>
      <c r="AD509" s="1"/>
      <c r="AE509" s="1"/>
      <c r="AF509" s="1"/>
      <c r="AG509" s="1"/>
      <c r="AH509" s="1"/>
      <c r="AI509" s="1"/>
      <c r="AJ509" s="1"/>
      <c r="AK509" s="1"/>
      <c r="AL509" s="1"/>
    </row>
    <row r="510" spans="1:38" ht="14.25" hidden="1" customHeight="1" x14ac:dyDescent="0.25">
      <c r="A510" s="1" t="s">
        <v>1057</v>
      </c>
      <c r="B510" s="1" t="s">
        <v>516</v>
      </c>
      <c r="C510" s="1" t="s">
        <v>549</v>
      </c>
      <c r="D510" s="1">
        <v>13.75</v>
      </c>
      <c r="E510" s="1">
        <v>0.33600000000000002</v>
      </c>
      <c r="F510" s="1">
        <f t="shared" ref="F510:F524" si="14">D510/E510</f>
        <v>40.922619047619044</v>
      </c>
      <c r="G510" s="1">
        <v>2</v>
      </c>
      <c r="H510" s="1">
        <v>0.2</v>
      </c>
      <c r="I510" s="1"/>
      <c r="J510" s="1"/>
      <c r="K510" s="1"/>
      <c r="L510" s="1"/>
      <c r="M510" s="1"/>
      <c r="N510" s="1"/>
      <c r="O510" s="1"/>
      <c r="P510" s="1"/>
      <c r="Q510" s="1"/>
      <c r="R510" s="1"/>
      <c r="S510" s="1"/>
      <c r="T510" s="1"/>
      <c r="U510" s="1"/>
      <c r="V510" s="1"/>
      <c r="W510" s="1"/>
      <c r="X510" s="1"/>
      <c r="Y510" s="1"/>
      <c r="Z510" s="1"/>
      <c r="AA510" s="1"/>
      <c r="AB510" s="1"/>
      <c r="AC510" s="1" t="s">
        <v>5</v>
      </c>
      <c r="AD510" s="1" t="s">
        <v>552</v>
      </c>
      <c r="AE510" s="1" t="s">
        <v>1058</v>
      </c>
      <c r="AF510" s="1" t="s">
        <v>1057</v>
      </c>
      <c r="AG510" s="1"/>
      <c r="AH510" s="1"/>
      <c r="AI510" s="1"/>
      <c r="AJ510" s="1"/>
      <c r="AK510" s="1"/>
      <c r="AL510" s="1" t="s">
        <v>520</v>
      </c>
    </row>
    <row r="511" spans="1:38" ht="14.25" hidden="1" customHeight="1" x14ac:dyDescent="0.25">
      <c r="A511" s="1" t="s">
        <v>1059</v>
      </c>
      <c r="B511" s="1" t="s">
        <v>516</v>
      </c>
      <c r="C511" s="1" t="s">
        <v>549</v>
      </c>
      <c r="D511" s="1">
        <v>4</v>
      </c>
      <c r="E511" s="1">
        <v>0.33600000000000002</v>
      </c>
      <c r="F511" s="1">
        <f t="shared" si="14"/>
        <v>11.904761904761903</v>
      </c>
      <c r="G511" s="1">
        <v>2</v>
      </c>
      <c r="H511" s="1">
        <v>0.2</v>
      </c>
      <c r="I511" s="1"/>
      <c r="J511" s="1"/>
      <c r="K511" s="1"/>
      <c r="L511" s="1"/>
      <c r="M511" s="1"/>
      <c r="N511" s="1"/>
      <c r="O511" s="1"/>
      <c r="P511" s="1"/>
      <c r="Q511" s="1"/>
      <c r="R511" s="1"/>
      <c r="S511" s="1"/>
      <c r="T511" s="1"/>
      <c r="U511" s="1"/>
      <c r="V511" s="1"/>
      <c r="W511" s="1"/>
      <c r="X511" s="1"/>
      <c r="Y511" s="1"/>
      <c r="Z511" s="1"/>
      <c r="AA511" s="1"/>
      <c r="AB511" s="1"/>
      <c r="AC511" s="1" t="s">
        <v>5</v>
      </c>
      <c r="AD511" s="1" t="s">
        <v>552</v>
      </c>
      <c r="AE511" s="1" t="s">
        <v>1058</v>
      </c>
      <c r="AF511" s="1" t="s">
        <v>1059</v>
      </c>
      <c r="AG511" s="1"/>
      <c r="AH511" s="1"/>
      <c r="AI511" s="1"/>
      <c r="AJ511" s="1"/>
      <c r="AK511" s="1"/>
      <c r="AL511" s="1" t="s">
        <v>520</v>
      </c>
    </row>
    <row r="512" spans="1:38" ht="14.25" hidden="1" customHeight="1" x14ac:dyDescent="0.25">
      <c r="A512" s="1" t="s">
        <v>1060</v>
      </c>
      <c r="B512" s="1" t="s">
        <v>516</v>
      </c>
      <c r="C512" s="1" t="s">
        <v>549</v>
      </c>
      <c r="D512" s="1">
        <v>6.5</v>
      </c>
      <c r="E512" s="1">
        <v>0.33600000000000002</v>
      </c>
      <c r="F512" s="1">
        <f t="shared" si="14"/>
        <v>19.345238095238095</v>
      </c>
      <c r="G512" s="1">
        <v>2</v>
      </c>
      <c r="H512" s="1">
        <v>0.2</v>
      </c>
      <c r="I512" s="1"/>
      <c r="J512" s="1"/>
      <c r="K512" s="1"/>
      <c r="L512" s="1"/>
      <c r="M512" s="1"/>
      <c r="N512" s="1"/>
      <c r="O512" s="1"/>
      <c r="P512" s="1"/>
      <c r="Q512" s="1"/>
      <c r="R512" s="1"/>
      <c r="S512" s="1"/>
      <c r="T512" s="1"/>
      <c r="U512" s="1"/>
      <c r="V512" s="1"/>
      <c r="W512" s="1"/>
      <c r="X512" s="1"/>
      <c r="Y512" s="1"/>
      <c r="Z512" s="1"/>
      <c r="AA512" s="1"/>
      <c r="AB512" s="1"/>
      <c r="AC512" s="1" t="s">
        <v>5</v>
      </c>
      <c r="AD512" s="1" t="s">
        <v>552</v>
      </c>
      <c r="AE512" s="1" t="s">
        <v>1058</v>
      </c>
      <c r="AF512" s="1" t="s">
        <v>1060</v>
      </c>
      <c r="AG512" s="1"/>
      <c r="AH512" s="1"/>
      <c r="AI512" s="1"/>
      <c r="AJ512" s="1"/>
      <c r="AK512" s="1"/>
      <c r="AL512" s="1" t="s">
        <v>520</v>
      </c>
    </row>
    <row r="513" spans="1:38" ht="14.25" hidden="1" customHeight="1" x14ac:dyDescent="0.25">
      <c r="A513" s="1" t="s">
        <v>1061</v>
      </c>
      <c r="B513" s="1" t="s">
        <v>516</v>
      </c>
      <c r="C513" s="1" t="s">
        <v>549</v>
      </c>
      <c r="D513" s="1">
        <v>7.5</v>
      </c>
      <c r="E513" s="1">
        <v>0.33600000000000002</v>
      </c>
      <c r="F513" s="1">
        <f t="shared" si="14"/>
        <v>22.321428571428569</v>
      </c>
      <c r="G513" s="1">
        <v>2</v>
      </c>
      <c r="H513" s="1">
        <v>0.2</v>
      </c>
      <c r="I513" s="1"/>
      <c r="J513" s="1"/>
      <c r="K513" s="1"/>
      <c r="L513" s="1"/>
      <c r="M513" s="1"/>
      <c r="N513" s="1"/>
      <c r="O513" s="1"/>
      <c r="P513" s="1"/>
      <c r="Q513" s="1"/>
      <c r="R513" s="1"/>
      <c r="S513" s="1"/>
      <c r="T513" s="1"/>
      <c r="U513" s="1"/>
      <c r="V513" s="1"/>
      <c r="W513" s="1"/>
      <c r="X513" s="1"/>
      <c r="Y513" s="1"/>
      <c r="Z513" s="1"/>
      <c r="AA513" s="1"/>
      <c r="AB513" s="1"/>
      <c r="AC513" s="1" t="s">
        <v>5</v>
      </c>
      <c r="AD513" s="1" t="s">
        <v>552</v>
      </c>
      <c r="AE513" s="1" t="s">
        <v>1058</v>
      </c>
      <c r="AF513" s="1" t="s">
        <v>1061</v>
      </c>
      <c r="AG513" s="1"/>
      <c r="AH513" s="1"/>
      <c r="AI513" s="1"/>
      <c r="AJ513" s="1"/>
      <c r="AK513" s="1"/>
      <c r="AL513" s="1" t="s">
        <v>520</v>
      </c>
    </row>
    <row r="514" spans="1:38" ht="14.25" hidden="1" customHeight="1" x14ac:dyDescent="0.25">
      <c r="A514" s="1" t="s">
        <v>1062</v>
      </c>
      <c r="B514" s="1" t="s">
        <v>516</v>
      </c>
      <c r="C514" s="1" t="s">
        <v>549</v>
      </c>
      <c r="D514" s="1">
        <v>8.25</v>
      </c>
      <c r="E514" s="1">
        <v>0.33600000000000002</v>
      </c>
      <c r="F514" s="1">
        <f t="shared" si="14"/>
        <v>24.553571428571427</v>
      </c>
      <c r="G514" s="1">
        <v>2</v>
      </c>
      <c r="H514" s="1">
        <v>0.2</v>
      </c>
      <c r="I514" s="1"/>
      <c r="J514" s="1"/>
      <c r="K514" s="1"/>
      <c r="L514" s="1"/>
      <c r="M514" s="1"/>
      <c r="N514" s="1"/>
      <c r="O514" s="1"/>
      <c r="P514" s="1"/>
      <c r="Q514" s="1"/>
      <c r="R514" s="1"/>
      <c r="S514" s="1"/>
      <c r="T514" s="1"/>
      <c r="U514" s="1"/>
      <c r="V514" s="1"/>
      <c r="W514" s="1"/>
      <c r="X514" s="1"/>
      <c r="Y514" s="1"/>
      <c r="Z514" s="1"/>
      <c r="AA514" s="1"/>
      <c r="AB514" s="1"/>
      <c r="AC514" s="1" t="s">
        <v>5</v>
      </c>
      <c r="AD514" s="1" t="s">
        <v>552</v>
      </c>
      <c r="AE514" s="1" t="s">
        <v>1058</v>
      </c>
      <c r="AF514" s="1" t="s">
        <v>1062</v>
      </c>
      <c r="AG514" s="1"/>
      <c r="AH514" s="1"/>
      <c r="AI514" s="1"/>
      <c r="AJ514" s="1"/>
      <c r="AK514" s="1"/>
      <c r="AL514" s="1" t="s">
        <v>520</v>
      </c>
    </row>
    <row r="515" spans="1:38" ht="14.25" hidden="1" customHeight="1" x14ac:dyDescent="0.25">
      <c r="A515" s="1" t="s">
        <v>1063</v>
      </c>
      <c r="B515" s="1" t="s">
        <v>516</v>
      </c>
      <c r="C515" s="1" t="s">
        <v>549</v>
      </c>
      <c r="D515" s="1">
        <v>3.5</v>
      </c>
      <c r="E515" s="1">
        <v>0.33600000000000002</v>
      </c>
      <c r="F515" s="1">
        <f t="shared" si="14"/>
        <v>10.416666666666666</v>
      </c>
      <c r="G515" s="1">
        <v>2</v>
      </c>
      <c r="H515" s="1">
        <v>0.2</v>
      </c>
      <c r="I515" s="1"/>
      <c r="J515" s="1"/>
      <c r="K515" s="1"/>
      <c r="L515" s="1"/>
      <c r="M515" s="1"/>
      <c r="N515" s="1"/>
      <c r="O515" s="1"/>
      <c r="P515" s="1"/>
      <c r="Q515" s="1"/>
      <c r="R515" s="1"/>
      <c r="S515" s="1"/>
      <c r="T515" s="1"/>
      <c r="U515" s="1"/>
      <c r="V515" s="1"/>
      <c r="W515" s="1"/>
      <c r="X515" s="1"/>
      <c r="Y515" s="1"/>
      <c r="Z515" s="1"/>
      <c r="AA515" s="1"/>
      <c r="AB515" s="1"/>
      <c r="AC515" s="1" t="s">
        <v>5</v>
      </c>
      <c r="AD515" s="1" t="s">
        <v>552</v>
      </c>
      <c r="AE515" s="1" t="s">
        <v>1058</v>
      </c>
      <c r="AF515" s="1" t="s">
        <v>1063</v>
      </c>
      <c r="AG515" s="1"/>
      <c r="AH515" s="1"/>
      <c r="AI515" s="1"/>
      <c r="AJ515" s="1"/>
      <c r="AK515" s="1"/>
      <c r="AL515" s="1" t="s">
        <v>520</v>
      </c>
    </row>
    <row r="516" spans="1:38" ht="14.25" hidden="1" customHeight="1" x14ac:dyDescent="0.25">
      <c r="A516" s="1" t="s">
        <v>1064</v>
      </c>
      <c r="B516" s="1" t="s">
        <v>516</v>
      </c>
      <c r="C516" s="1" t="s">
        <v>517</v>
      </c>
      <c r="D516" s="1">
        <v>4</v>
      </c>
      <c r="E516" s="1">
        <v>6.1707899006792202</v>
      </c>
      <c r="F516" s="1">
        <f t="shared" si="14"/>
        <v>0.64821523085070831</v>
      </c>
      <c r="G516" s="1">
        <v>119.861684306198</v>
      </c>
      <c r="H516" s="1">
        <v>0.188688258335722</v>
      </c>
      <c r="I516" s="1">
        <v>0.9</v>
      </c>
      <c r="J516" s="1">
        <v>0.7</v>
      </c>
      <c r="K516" s="1">
        <v>0.7</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row>
    <row r="517" spans="1:38" ht="14.25" hidden="1" customHeight="1" x14ac:dyDescent="0.25">
      <c r="A517" s="1" t="s">
        <v>1065</v>
      </c>
      <c r="B517" s="1" t="s">
        <v>516</v>
      </c>
      <c r="C517" s="1" t="s">
        <v>517</v>
      </c>
      <c r="D517" s="1">
        <v>4</v>
      </c>
      <c r="E517" s="1">
        <v>3.67474005321347</v>
      </c>
      <c r="F517" s="1">
        <f t="shared" si="14"/>
        <v>1.0885123687870379</v>
      </c>
      <c r="G517" s="1">
        <v>79.907789537465106</v>
      </c>
      <c r="H517" s="1">
        <v>0.20063055316709699</v>
      </c>
      <c r="I517" s="1">
        <v>0.9</v>
      </c>
      <c r="J517" s="1">
        <v>0.5</v>
      </c>
      <c r="K517" s="1">
        <v>0.5</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row>
    <row r="518" spans="1:38" ht="14.25" hidden="1" customHeight="1" x14ac:dyDescent="0.25">
      <c r="A518" s="1" t="s">
        <v>1066</v>
      </c>
      <c r="B518" s="1" t="s">
        <v>516</v>
      </c>
      <c r="C518" s="1" t="s">
        <v>517</v>
      </c>
      <c r="D518" s="1">
        <v>8</v>
      </c>
      <c r="E518" s="1">
        <v>13.5202700071062</v>
      </c>
      <c r="F518" s="1">
        <f t="shared" si="14"/>
        <v>0.59170415944320875</v>
      </c>
      <c r="G518" s="1">
        <v>139.838631690564</v>
      </c>
      <c r="H518" s="1">
        <v>0.214961306964746</v>
      </c>
      <c r="I518" s="1">
        <v>0.9</v>
      </c>
      <c r="J518" s="1">
        <v>0.5</v>
      </c>
      <c r="K518" s="1">
        <v>0.5</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row>
    <row r="519" spans="1:38" ht="14.25" hidden="1" customHeight="1" x14ac:dyDescent="0.25">
      <c r="A519" s="1" t="s">
        <v>1067</v>
      </c>
      <c r="B519" s="1" t="s">
        <v>516</v>
      </c>
      <c r="C519" s="1" t="s">
        <v>539</v>
      </c>
      <c r="D519" s="1">
        <v>1</v>
      </c>
      <c r="E519" s="1">
        <v>1.1399999999999999</v>
      </c>
      <c r="F519" s="1">
        <f t="shared" si="14"/>
        <v>0.87719298245614041</v>
      </c>
      <c r="G519" s="1">
        <v>41.87</v>
      </c>
      <c r="H519" s="1">
        <v>0.39</v>
      </c>
      <c r="I519" s="1"/>
      <c r="J519" s="1"/>
      <c r="K519" s="1"/>
      <c r="L519" s="1"/>
      <c r="M519" s="1"/>
      <c r="N519" s="1"/>
      <c r="O519" s="1"/>
      <c r="P519" s="1"/>
      <c r="Q519" s="1"/>
      <c r="R519" s="1"/>
      <c r="S519" s="1"/>
      <c r="T519" s="1"/>
      <c r="U519" s="1"/>
      <c r="V519" s="1"/>
      <c r="W519" s="1"/>
      <c r="X519" s="1"/>
      <c r="Y519" s="1"/>
      <c r="Z519" s="1"/>
      <c r="AA519" s="1"/>
      <c r="AB519" s="1"/>
      <c r="AC519" s="1" t="s">
        <v>5</v>
      </c>
      <c r="AD519" s="1" t="s">
        <v>552</v>
      </c>
      <c r="AE519" s="1" t="s">
        <v>643</v>
      </c>
      <c r="AF519" s="1" t="s">
        <v>1067</v>
      </c>
      <c r="AG519" s="1"/>
      <c r="AH519" s="1"/>
      <c r="AI519" s="1"/>
      <c r="AJ519" s="1"/>
      <c r="AK519" s="1"/>
      <c r="AL519" s="1" t="s">
        <v>520</v>
      </c>
    </row>
    <row r="520" spans="1:38" ht="14.25" hidden="1" customHeight="1" x14ac:dyDescent="0.25">
      <c r="A520" s="1" t="s">
        <v>1068</v>
      </c>
      <c r="B520" s="1" t="s">
        <v>516</v>
      </c>
      <c r="C520" s="1" t="s">
        <v>517</v>
      </c>
      <c r="D520" s="1">
        <v>1.7196119158584398E-2</v>
      </c>
      <c r="E520" s="1">
        <v>0.339740118127283</v>
      </c>
      <c r="F520" s="1">
        <f t="shared" si="14"/>
        <v>5.0615509446964711E-2</v>
      </c>
      <c r="G520" s="1">
        <v>16.543409552678298</v>
      </c>
      <c r="H520" s="1">
        <v>0.19986624629788899</v>
      </c>
      <c r="I520" s="1">
        <v>0.9</v>
      </c>
      <c r="J520" s="1">
        <v>0.7</v>
      </c>
      <c r="K520" s="1">
        <v>0.7</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row>
    <row r="521" spans="1:38" ht="14.25" hidden="1" customHeight="1" x14ac:dyDescent="0.25">
      <c r="A521" s="1" t="s">
        <v>1069</v>
      </c>
      <c r="B521" s="1" t="s">
        <v>516</v>
      </c>
      <c r="C521" s="1" t="s">
        <v>517</v>
      </c>
      <c r="D521" s="1">
        <v>1.4384712040000001</v>
      </c>
      <c r="E521" s="1">
        <v>0.339740118127283</v>
      </c>
      <c r="F521" s="1">
        <f t="shared" si="14"/>
        <v>4.2340339784690357</v>
      </c>
      <c r="G521" s="1">
        <v>16.543409552678298</v>
      </c>
      <c r="H521" s="1">
        <v>0.19986624629788899</v>
      </c>
      <c r="I521" s="1">
        <v>0.9</v>
      </c>
      <c r="J521" s="1">
        <v>0.7</v>
      </c>
      <c r="K521" s="1">
        <v>0.7</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row>
    <row r="522" spans="1:38" ht="14.25" hidden="1" customHeight="1" x14ac:dyDescent="0.25">
      <c r="A522" s="1" t="s">
        <v>1070</v>
      </c>
      <c r="B522" s="1" t="s">
        <v>516</v>
      </c>
      <c r="C522" s="1" t="s">
        <v>525</v>
      </c>
      <c r="D522" s="1">
        <v>1</v>
      </c>
      <c r="E522" s="1">
        <v>1.2995999999999901</v>
      </c>
      <c r="F522" s="1">
        <f t="shared" si="14"/>
        <v>0.76946752847030442</v>
      </c>
      <c r="G522" s="1">
        <v>59</v>
      </c>
      <c r="H522" s="1">
        <v>0.22</v>
      </c>
      <c r="I522" s="1"/>
      <c r="J522" s="1"/>
      <c r="K522" s="1"/>
      <c r="L522" s="1"/>
      <c r="M522" s="1"/>
      <c r="N522" s="1"/>
      <c r="O522" s="1"/>
      <c r="P522" s="1"/>
      <c r="Q522" s="1"/>
      <c r="R522" s="1"/>
      <c r="S522" s="1"/>
      <c r="T522" s="1"/>
      <c r="U522" s="1"/>
      <c r="V522" s="1"/>
      <c r="W522" s="1"/>
      <c r="X522" s="1"/>
      <c r="Y522" s="1"/>
      <c r="Z522" s="1"/>
      <c r="AA522" s="1"/>
      <c r="AB522" s="1"/>
      <c r="AC522" s="1" t="s">
        <v>5</v>
      </c>
      <c r="AD522" s="1" t="s">
        <v>552</v>
      </c>
      <c r="AE522" s="1" t="s">
        <v>527</v>
      </c>
      <c r="AF522" s="1" t="s">
        <v>1070</v>
      </c>
      <c r="AG522" s="1"/>
      <c r="AH522" s="1"/>
      <c r="AI522" s="1"/>
      <c r="AJ522" s="1"/>
      <c r="AK522" s="1"/>
      <c r="AL522" s="1" t="s">
        <v>520</v>
      </c>
    </row>
    <row r="523" spans="1:38" ht="14.25" hidden="1" customHeight="1" x14ac:dyDescent="0.25">
      <c r="A523" s="1" t="s">
        <v>1071</v>
      </c>
      <c r="B523" s="1" t="s">
        <v>516</v>
      </c>
      <c r="C523" s="1" t="s">
        <v>549</v>
      </c>
      <c r="D523" s="1">
        <v>4</v>
      </c>
      <c r="E523" s="1">
        <v>9.0897815278544503</v>
      </c>
      <c r="F523" s="1">
        <f t="shared" si="14"/>
        <v>0.44005458082160959</v>
      </c>
      <c r="G523" s="1">
        <v>139.838631690564</v>
      </c>
      <c r="H523" s="1">
        <v>0.19986624629788899</v>
      </c>
      <c r="I523" s="1">
        <v>0.9</v>
      </c>
      <c r="J523" s="1">
        <v>0.85</v>
      </c>
      <c r="K523" s="1">
        <v>0.85</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row>
    <row r="524" spans="1:38" ht="14.25" hidden="1" customHeight="1" x14ac:dyDescent="0.25">
      <c r="A524" s="1" t="s">
        <v>1072</v>
      </c>
      <c r="B524" s="1" t="s">
        <v>516</v>
      </c>
      <c r="C524" s="1" t="s">
        <v>549</v>
      </c>
      <c r="D524" s="1">
        <v>8</v>
      </c>
      <c r="E524" s="1">
        <v>9.0897815278544503</v>
      </c>
      <c r="F524" s="1">
        <f t="shared" si="14"/>
        <v>0.88010916164321917</v>
      </c>
      <c r="G524" s="1">
        <v>139.838631690564</v>
      </c>
      <c r="H524" s="1">
        <v>0.19986624629788899</v>
      </c>
      <c r="I524" s="1">
        <v>0.9</v>
      </c>
      <c r="J524" s="1">
        <v>0.85</v>
      </c>
      <c r="K524" s="1">
        <v>0.85</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row>
    <row r="525" spans="1:38" ht="14.25" hidden="1" customHeight="1" x14ac:dyDescent="0.25">
      <c r="A525" s="1" t="s">
        <v>1073</v>
      </c>
      <c r="B525" s="1" t="s">
        <v>557</v>
      </c>
      <c r="C525" s="1"/>
      <c r="D525" s="1"/>
      <c r="E525" s="1">
        <v>6.24012461866438</v>
      </c>
      <c r="F525" s="1">
        <v>0.16025320984920299</v>
      </c>
      <c r="G525" s="1">
        <v>4.3699572403301197E-2</v>
      </c>
      <c r="H525" s="1">
        <v>1.67192127639247E-4</v>
      </c>
      <c r="I525" s="1">
        <v>0.9</v>
      </c>
      <c r="J525" s="1">
        <v>0.7</v>
      </c>
      <c r="K525" s="1">
        <v>0.7</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row>
    <row r="526" spans="1:38" ht="14.25" hidden="1" customHeight="1" x14ac:dyDescent="0.25">
      <c r="A526" s="1" t="s">
        <v>1074</v>
      </c>
      <c r="B526" s="1" t="s">
        <v>516</v>
      </c>
      <c r="C526" s="1" t="s">
        <v>517</v>
      </c>
      <c r="D526" s="1">
        <v>0.604172732476984</v>
      </c>
      <c r="E526" s="1">
        <v>0.339740118127283</v>
      </c>
      <c r="F526" s="1">
        <f t="shared" ref="F526:F529" si="15">D526/E526</f>
        <v>1.778337912541232</v>
      </c>
      <c r="G526" s="1">
        <v>16.543409552678298</v>
      </c>
      <c r="H526" s="1">
        <v>0.19986624629788899</v>
      </c>
      <c r="I526" s="1">
        <v>0.9</v>
      </c>
      <c r="J526" s="1">
        <v>0.7</v>
      </c>
      <c r="K526" s="1">
        <v>0.7</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row>
    <row r="527" spans="1:38" ht="14.25" hidden="1" customHeight="1" x14ac:dyDescent="0.25">
      <c r="A527" s="1" t="s">
        <v>1075</v>
      </c>
      <c r="B527" s="1" t="s">
        <v>516</v>
      </c>
      <c r="C527" s="1" t="s">
        <v>517</v>
      </c>
      <c r="D527" s="1">
        <v>1.404445223</v>
      </c>
      <c r="E527" s="1">
        <v>0.339740118127283</v>
      </c>
      <c r="F527" s="1">
        <f t="shared" si="15"/>
        <v>4.133881010996256</v>
      </c>
      <c r="G527" s="1">
        <v>16.543409552678298</v>
      </c>
      <c r="H527" s="1">
        <v>0.19986624629788899</v>
      </c>
      <c r="I527" s="1">
        <v>0.9</v>
      </c>
      <c r="J527" s="1">
        <v>0.7</v>
      </c>
      <c r="K527" s="1">
        <v>0.7</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row>
    <row r="528" spans="1:38" ht="14.25" hidden="1" customHeight="1" x14ac:dyDescent="0.25">
      <c r="A528" s="1" t="s">
        <v>1076</v>
      </c>
      <c r="B528" s="1" t="s">
        <v>516</v>
      </c>
      <c r="C528" s="1" t="s">
        <v>522</v>
      </c>
      <c r="D528" s="1">
        <v>6.25E-2</v>
      </c>
      <c r="E528" s="1">
        <v>314.39999999999998</v>
      </c>
      <c r="F528" s="1">
        <f t="shared" si="15"/>
        <v>1.9879134860050892E-4</v>
      </c>
      <c r="G528" s="1">
        <v>488.22</v>
      </c>
      <c r="H528" s="1">
        <v>0.12</v>
      </c>
      <c r="I528" s="1"/>
      <c r="J528" s="1"/>
      <c r="K528" s="1"/>
      <c r="L528" s="1"/>
      <c r="M528" s="1"/>
      <c r="N528" s="1"/>
      <c r="O528" s="1"/>
      <c r="P528" s="1"/>
      <c r="Q528" s="1"/>
      <c r="R528" s="1"/>
      <c r="S528" s="1"/>
      <c r="T528" s="1"/>
      <c r="U528" s="1"/>
      <c r="V528" s="1"/>
      <c r="W528" s="1"/>
      <c r="X528" s="1"/>
      <c r="Y528" s="1"/>
      <c r="Z528" s="1"/>
      <c r="AA528" s="1"/>
      <c r="AB528" s="1"/>
      <c r="AC528" s="1" t="s">
        <v>5</v>
      </c>
      <c r="AD528" s="1" t="s">
        <v>552</v>
      </c>
      <c r="AE528" s="1" t="s">
        <v>927</v>
      </c>
      <c r="AF528" s="1" t="s">
        <v>1076</v>
      </c>
      <c r="AG528" s="1"/>
      <c r="AH528" s="1"/>
      <c r="AI528" s="1"/>
      <c r="AJ528" s="1"/>
      <c r="AK528" s="1"/>
      <c r="AL528" s="1" t="s">
        <v>520</v>
      </c>
    </row>
    <row r="529" spans="1:38" ht="14.25" hidden="1" customHeight="1" x14ac:dyDescent="0.25">
      <c r="A529" s="1" t="s">
        <v>1077</v>
      </c>
      <c r="B529" s="1" t="s">
        <v>516</v>
      </c>
      <c r="C529" s="1" t="s">
        <v>539</v>
      </c>
      <c r="D529" s="1">
        <v>5.9055118110236199E-2</v>
      </c>
      <c r="E529" s="1">
        <v>312.04783176401003</v>
      </c>
      <c r="F529" s="1">
        <f t="shared" si="15"/>
        <v>1.8925021134227061E-4</v>
      </c>
      <c r="G529" s="1">
        <v>479.44673722479098</v>
      </c>
      <c r="H529" s="1">
        <v>9.99331231489443E-2</v>
      </c>
      <c r="I529" s="1">
        <v>0.9</v>
      </c>
      <c r="J529" s="1">
        <v>0.6</v>
      </c>
      <c r="K529" s="1">
        <v>0.6</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row>
    <row r="530" spans="1:38" ht="14.25" hidden="1" customHeight="1" x14ac:dyDescent="0.25">
      <c r="A530" s="1" t="s">
        <v>1078</v>
      </c>
      <c r="B530" s="1" t="s">
        <v>557</v>
      </c>
      <c r="C530" s="1"/>
      <c r="D530" s="1"/>
      <c r="E530" s="1"/>
      <c r="F530" s="1">
        <v>9.3829999999999991</v>
      </c>
      <c r="G530" s="1"/>
      <c r="H530" s="1"/>
      <c r="I530" s="1"/>
      <c r="J530" s="1"/>
      <c r="K530" s="1"/>
      <c r="L530" s="1"/>
      <c r="M530" s="1"/>
      <c r="N530" s="1"/>
      <c r="O530" s="1"/>
      <c r="P530" s="1"/>
      <c r="Q530" s="1"/>
      <c r="R530" s="1"/>
      <c r="S530" s="1"/>
      <c r="T530" s="1"/>
      <c r="U530" s="1"/>
      <c r="V530" s="1"/>
      <c r="W530" s="1"/>
      <c r="X530" s="1"/>
      <c r="Y530" s="1"/>
      <c r="Z530" s="1"/>
      <c r="AA530" s="1"/>
      <c r="AB530" s="1"/>
      <c r="AC530" s="1" t="s">
        <v>5</v>
      </c>
      <c r="AD530" s="1"/>
      <c r="AE530" s="1" t="s">
        <v>1079</v>
      </c>
      <c r="AF530" s="1"/>
      <c r="AG530" s="1" t="s">
        <v>1080</v>
      </c>
      <c r="AH530" s="1" t="s">
        <v>1081</v>
      </c>
      <c r="AI530" s="1" t="s">
        <v>1082</v>
      </c>
      <c r="AJ530" s="1" t="s">
        <v>1083</v>
      </c>
      <c r="AK530" s="1">
        <v>30</v>
      </c>
      <c r="AL530" s="1" t="s">
        <v>520</v>
      </c>
    </row>
    <row r="531" spans="1:38" ht="14.25" hidden="1" customHeight="1" x14ac:dyDescent="0.25">
      <c r="A531" s="1" t="s">
        <v>1084</v>
      </c>
      <c r="B531" s="1" t="s">
        <v>557</v>
      </c>
      <c r="C531" s="1"/>
      <c r="D531" s="1"/>
      <c r="E531" s="1"/>
      <c r="F531" s="1">
        <v>10.756</v>
      </c>
      <c r="G531" s="1"/>
      <c r="H531" s="1"/>
      <c r="I531" s="1"/>
      <c r="J531" s="1"/>
      <c r="K531" s="1"/>
      <c r="L531" s="1"/>
      <c r="M531" s="1"/>
      <c r="N531" s="1"/>
      <c r="O531" s="1"/>
      <c r="P531" s="1"/>
      <c r="Q531" s="1"/>
      <c r="R531" s="1"/>
      <c r="S531" s="1"/>
      <c r="T531" s="1"/>
      <c r="U531" s="1"/>
      <c r="V531" s="1"/>
      <c r="W531" s="1"/>
      <c r="X531" s="1"/>
      <c r="Y531" s="1"/>
      <c r="Z531" s="1"/>
      <c r="AA531" s="1"/>
      <c r="AB531" s="1"/>
      <c r="AC531" s="1" t="s">
        <v>5</v>
      </c>
      <c r="AD531" s="1"/>
      <c r="AE531" s="1" t="s">
        <v>1079</v>
      </c>
      <c r="AF531" s="1"/>
      <c r="AG531" s="1" t="s">
        <v>1080</v>
      </c>
      <c r="AH531" s="1" t="s">
        <v>1081</v>
      </c>
      <c r="AI531" s="1" t="s">
        <v>1085</v>
      </c>
      <c r="AJ531" s="1" t="s">
        <v>1086</v>
      </c>
      <c r="AK531" s="1">
        <v>38</v>
      </c>
      <c r="AL531" s="1" t="s">
        <v>520</v>
      </c>
    </row>
    <row r="532" spans="1:38" ht="14.25" hidden="1" customHeight="1" x14ac:dyDescent="0.25">
      <c r="A532" s="1" t="s">
        <v>1087</v>
      </c>
      <c r="B532" s="1" t="s">
        <v>557</v>
      </c>
      <c r="C532" s="1"/>
      <c r="D532" s="1"/>
      <c r="E532" s="1"/>
      <c r="F532" s="1">
        <v>3.0000000000000001E-3</v>
      </c>
      <c r="G532" s="1"/>
      <c r="H532" s="1"/>
      <c r="I532" s="1"/>
      <c r="J532" s="1"/>
      <c r="K532" s="1"/>
      <c r="L532" s="1"/>
      <c r="M532" s="1"/>
      <c r="N532" s="1"/>
      <c r="O532" s="1"/>
      <c r="P532" s="1"/>
      <c r="Q532" s="1"/>
      <c r="R532" s="1"/>
      <c r="S532" s="1"/>
      <c r="T532" s="1"/>
      <c r="U532" s="1"/>
      <c r="V532" s="1"/>
      <c r="W532" s="1"/>
      <c r="X532" s="1"/>
      <c r="Y532" s="1"/>
      <c r="Z532" s="1"/>
      <c r="AA532" s="1"/>
      <c r="AB532" s="1"/>
      <c r="AC532" s="1" t="s">
        <v>5</v>
      </c>
      <c r="AD532" s="1"/>
      <c r="AE532" s="1" t="s">
        <v>1079</v>
      </c>
      <c r="AF532" s="1"/>
      <c r="AG532" s="1" t="s">
        <v>1080</v>
      </c>
      <c r="AH532" s="1" t="s">
        <v>1081</v>
      </c>
      <c r="AI532" s="1" t="s">
        <v>1088</v>
      </c>
      <c r="AJ532" s="1" t="s">
        <v>1089</v>
      </c>
      <c r="AK532" s="1">
        <v>0</v>
      </c>
      <c r="AL532" s="1" t="s">
        <v>520</v>
      </c>
    </row>
    <row r="533" spans="1:38" ht="14.25" hidden="1" customHeight="1" x14ac:dyDescent="0.25">
      <c r="A533" s="1" t="s">
        <v>1090</v>
      </c>
      <c r="B533" s="1" t="s">
        <v>557</v>
      </c>
      <c r="C533" s="1"/>
      <c r="D533" s="1"/>
      <c r="E533" s="1"/>
      <c r="F533" s="1">
        <v>5.3090000000000002</v>
      </c>
      <c r="G533" s="1"/>
      <c r="H533" s="1"/>
      <c r="I533" s="1"/>
      <c r="J533" s="1"/>
      <c r="K533" s="1"/>
      <c r="L533" s="1"/>
      <c r="M533" s="1"/>
      <c r="N533" s="1"/>
      <c r="O533" s="1"/>
      <c r="P533" s="1"/>
      <c r="Q533" s="1"/>
      <c r="R533" s="1"/>
      <c r="S533" s="1"/>
      <c r="T533" s="1"/>
      <c r="U533" s="1"/>
      <c r="V533" s="1"/>
      <c r="W533" s="1"/>
      <c r="X533" s="1"/>
      <c r="Y533" s="1"/>
      <c r="Z533" s="1"/>
      <c r="AA533" s="1"/>
      <c r="AB533" s="1"/>
      <c r="AC533" s="1" t="s">
        <v>5</v>
      </c>
      <c r="AD533" s="1"/>
      <c r="AE533" s="1" t="s">
        <v>1079</v>
      </c>
      <c r="AF533" s="1"/>
      <c r="AG533" s="1" t="s">
        <v>1080</v>
      </c>
      <c r="AH533" s="1" t="s">
        <v>1081</v>
      </c>
      <c r="AI533" s="1" t="s">
        <v>1088</v>
      </c>
      <c r="AJ533" s="1" t="s">
        <v>1089</v>
      </c>
      <c r="AK533" s="1">
        <v>11</v>
      </c>
      <c r="AL533" s="1" t="s">
        <v>520</v>
      </c>
    </row>
    <row r="534" spans="1:38" ht="14.25" hidden="1" customHeight="1" x14ac:dyDescent="0.25">
      <c r="A534" s="1" t="s">
        <v>1091</v>
      </c>
      <c r="B534" s="1" t="s">
        <v>557</v>
      </c>
      <c r="C534" s="1"/>
      <c r="D534" s="1"/>
      <c r="E534" s="1"/>
      <c r="F534" s="1">
        <v>5.8540000000000001</v>
      </c>
      <c r="G534" s="1"/>
      <c r="H534" s="1"/>
      <c r="I534" s="1"/>
      <c r="J534" s="1"/>
      <c r="K534" s="1"/>
      <c r="L534" s="1"/>
      <c r="M534" s="1"/>
      <c r="N534" s="1"/>
      <c r="O534" s="1"/>
      <c r="P534" s="1"/>
      <c r="Q534" s="1"/>
      <c r="R534" s="1"/>
      <c r="S534" s="1"/>
      <c r="T534" s="1"/>
      <c r="U534" s="1"/>
      <c r="V534" s="1"/>
      <c r="W534" s="1"/>
      <c r="X534" s="1"/>
      <c r="Y534" s="1"/>
      <c r="Z534" s="1"/>
      <c r="AA534" s="1"/>
      <c r="AB534" s="1"/>
      <c r="AC534" s="1" t="s">
        <v>5</v>
      </c>
      <c r="AD534" s="1"/>
      <c r="AE534" s="1" t="s">
        <v>1079</v>
      </c>
      <c r="AF534" s="1"/>
      <c r="AG534" s="1" t="s">
        <v>1080</v>
      </c>
      <c r="AH534" s="1" t="s">
        <v>1081</v>
      </c>
      <c r="AI534" s="1" t="s">
        <v>1088</v>
      </c>
      <c r="AJ534" s="1" t="s">
        <v>1089</v>
      </c>
      <c r="AK534" s="1">
        <v>13</v>
      </c>
      <c r="AL534" s="1" t="s">
        <v>520</v>
      </c>
    </row>
    <row r="535" spans="1:38" ht="14.25" hidden="1" customHeight="1" x14ac:dyDescent="0.25">
      <c r="A535" s="1" t="s">
        <v>1092</v>
      </c>
      <c r="B535" s="1" t="s">
        <v>557</v>
      </c>
      <c r="C535" s="1"/>
      <c r="D535" s="1"/>
      <c r="E535" s="1"/>
      <c r="F535" s="1">
        <v>6.92</v>
      </c>
      <c r="G535" s="1"/>
      <c r="H535" s="1"/>
      <c r="I535" s="1"/>
      <c r="J535" s="1"/>
      <c r="K535" s="1"/>
      <c r="L535" s="1"/>
      <c r="M535" s="1"/>
      <c r="N535" s="1"/>
      <c r="O535" s="1"/>
      <c r="P535" s="1"/>
      <c r="Q535" s="1"/>
      <c r="R535" s="1"/>
      <c r="S535" s="1"/>
      <c r="T535" s="1"/>
      <c r="U535" s="1"/>
      <c r="V535" s="1"/>
      <c r="W535" s="1"/>
      <c r="X535" s="1"/>
      <c r="Y535" s="1"/>
      <c r="Z535" s="1"/>
      <c r="AA535" s="1"/>
      <c r="AB535" s="1"/>
      <c r="AC535" s="1" t="s">
        <v>5</v>
      </c>
      <c r="AD535" s="1"/>
      <c r="AE535" s="1" t="s">
        <v>1079</v>
      </c>
      <c r="AF535" s="1"/>
      <c r="AG535" s="1" t="s">
        <v>1080</v>
      </c>
      <c r="AH535" s="1" t="s">
        <v>1081</v>
      </c>
      <c r="AI535" s="1" t="s">
        <v>1088</v>
      </c>
      <c r="AJ535" s="1" t="s">
        <v>1089</v>
      </c>
      <c r="AK535" s="1">
        <v>19</v>
      </c>
      <c r="AL535" s="1" t="s">
        <v>520</v>
      </c>
    </row>
    <row r="536" spans="1:38" ht="14.25" hidden="1" customHeight="1" x14ac:dyDescent="0.25">
      <c r="A536" s="1" t="s">
        <v>1093</v>
      </c>
      <c r="B536" s="1" t="s">
        <v>557</v>
      </c>
      <c r="C536" s="1"/>
      <c r="D536" s="1"/>
      <c r="E536" s="1"/>
      <c r="F536" s="1">
        <v>7.4139999999999997</v>
      </c>
      <c r="G536" s="1"/>
      <c r="H536" s="1"/>
      <c r="I536" s="1"/>
      <c r="J536" s="1"/>
      <c r="K536" s="1"/>
      <c r="L536" s="1"/>
      <c r="M536" s="1"/>
      <c r="N536" s="1"/>
      <c r="O536" s="1"/>
      <c r="P536" s="1"/>
      <c r="Q536" s="1"/>
      <c r="R536" s="1"/>
      <c r="S536" s="1"/>
      <c r="T536" s="1"/>
      <c r="U536" s="1"/>
      <c r="V536" s="1"/>
      <c r="W536" s="1"/>
      <c r="X536" s="1"/>
      <c r="Y536" s="1"/>
      <c r="Z536" s="1"/>
      <c r="AA536" s="1"/>
      <c r="AB536" s="1"/>
      <c r="AC536" s="1" t="s">
        <v>5</v>
      </c>
      <c r="AD536" s="1"/>
      <c r="AE536" s="1" t="s">
        <v>1079</v>
      </c>
      <c r="AF536" s="1"/>
      <c r="AG536" s="1" t="s">
        <v>1080</v>
      </c>
      <c r="AH536" s="1" t="s">
        <v>1081</v>
      </c>
      <c r="AI536" s="1" t="s">
        <v>1094</v>
      </c>
      <c r="AJ536" s="1" t="s">
        <v>1095</v>
      </c>
      <c r="AK536" s="1">
        <v>19</v>
      </c>
      <c r="AL536" s="1" t="s">
        <v>520</v>
      </c>
    </row>
    <row r="537" spans="1:38" ht="14.25" hidden="1" customHeight="1" x14ac:dyDescent="0.25">
      <c r="A537" s="1" t="s">
        <v>1096</v>
      </c>
      <c r="B537" s="1" t="s">
        <v>557</v>
      </c>
      <c r="C537" s="1"/>
      <c r="D537" s="1"/>
      <c r="E537" s="1"/>
      <c r="F537" s="1">
        <v>7.8150000000000004</v>
      </c>
      <c r="G537" s="1"/>
      <c r="H537" s="1"/>
      <c r="I537" s="1"/>
      <c r="J537" s="1"/>
      <c r="K537" s="1"/>
      <c r="L537" s="1"/>
      <c r="M537" s="1"/>
      <c r="N537" s="1"/>
      <c r="O537" s="1"/>
      <c r="P537" s="1"/>
      <c r="Q537" s="1"/>
      <c r="R537" s="1"/>
      <c r="S537" s="1"/>
      <c r="T537" s="1"/>
      <c r="U537" s="1"/>
      <c r="V537" s="1"/>
      <c r="W537" s="1"/>
      <c r="X537" s="1"/>
      <c r="Y537" s="1"/>
      <c r="Z537" s="1"/>
      <c r="AA537" s="1"/>
      <c r="AB537" s="1"/>
      <c r="AC537" s="1" t="s">
        <v>5</v>
      </c>
      <c r="AD537" s="1"/>
      <c r="AE537" s="1" t="s">
        <v>1079</v>
      </c>
      <c r="AF537" s="1"/>
      <c r="AG537" s="1" t="s">
        <v>1080</v>
      </c>
      <c r="AH537" s="1" t="s">
        <v>1081</v>
      </c>
      <c r="AI537" s="1" t="s">
        <v>1094</v>
      </c>
      <c r="AJ537" s="1" t="s">
        <v>1095</v>
      </c>
      <c r="AK537" s="1">
        <v>22</v>
      </c>
      <c r="AL537" s="1" t="s">
        <v>520</v>
      </c>
    </row>
    <row r="538" spans="1:38" ht="14.25" hidden="1" customHeight="1" x14ac:dyDescent="0.25">
      <c r="A538" s="1" t="s">
        <v>1097</v>
      </c>
      <c r="B538" s="1" t="s">
        <v>557</v>
      </c>
      <c r="C538" s="1"/>
      <c r="D538" s="1"/>
      <c r="E538" s="1"/>
      <c r="F538" s="1">
        <v>12.443</v>
      </c>
      <c r="G538" s="1"/>
      <c r="H538" s="1"/>
      <c r="I538" s="1"/>
      <c r="J538" s="1"/>
      <c r="K538" s="1"/>
      <c r="L538" s="1"/>
      <c r="M538" s="1"/>
      <c r="N538" s="1"/>
      <c r="O538" s="1"/>
      <c r="P538" s="1"/>
      <c r="Q538" s="1"/>
      <c r="R538" s="1"/>
      <c r="S538" s="1"/>
      <c r="T538" s="1"/>
      <c r="U538" s="1"/>
      <c r="V538" s="1"/>
      <c r="W538" s="1"/>
      <c r="X538" s="1"/>
      <c r="Y538" s="1"/>
      <c r="Z538" s="1"/>
      <c r="AA538" s="1"/>
      <c r="AB538" s="1"/>
      <c r="AC538" s="1" t="s">
        <v>5</v>
      </c>
      <c r="AD538" s="1"/>
      <c r="AE538" s="1" t="s">
        <v>1079</v>
      </c>
      <c r="AF538" s="1"/>
      <c r="AG538" s="1" t="s">
        <v>1080</v>
      </c>
      <c r="AH538" s="1" t="s">
        <v>1098</v>
      </c>
      <c r="AI538" s="1" t="s">
        <v>1082</v>
      </c>
      <c r="AJ538" s="1" t="s">
        <v>1083</v>
      </c>
      <c r="AK538" s="1">
        <v>30</v>
      </c>
      <c r="AL538" s="1" t="s">
        <v>520</v>
      </c>
    </row>
    <row r="539" spans="1:38" ht="14.25" hidden="1" customHeight="1" x14ac:dyDescent="0.25">
      <c r="A539" s="1" t="s">
        <v>1099</v>
      </c>
      <c r="B539" s="1" t="s">
        <v>557</v>
      </c>
      <c r="C539" s="1"/>
      <c r="D539" s="1"/>
      <c r="E539" s="1"/>
      <c r="F539" s="1">
        <v>14.569000000000001</v>
      </c>
      <c r="G539" s="1"/>
      <c r="H539" s="1"/>
      <c r="I539" s="1"/>
      <c r="J539" s="1"/>
      <c r="K539" s="1"/>
      <c r="L539" s="1"/>
      <c r="M539" s="1"/>
      <c r="N539" s="1"/>
      <c r="O539" s="1"/>
      <c r="P539" s="1"/>
      <c r="Q539" s="1"/>
      <c r="R539" s="1"/>
      <c r="S539" s="1"/>
      <c r="T539" s="1"/>
      <c r="U539" s="1"/>
      <c r="V539" s="1"/>
      <c r="W539" s="1"/>
      <c r="X539" s="1"/>
      <c r="Y539" s="1"/>
      <c r="Z539" s="1"/>
      <c r="AA539" s="1"/>
      <c r="AB539" s="1"/>
      <c r="AC539" s="1" t="s">
        <v>5</v>
      </c>
      <c r="AD539" s="1"/>
      <c r="AE539" s="1" t="s">
        <v>1079</v>
      </c>
      <c r="AF539" s="1"/>
      <c r="AG539" s="1" t="s">
        <v>1080</v>
      </c>
      <c r="AH539" s="1" t="s">
        <v>1098</v>
      </c>
      <c r="AI539" s="1" t="s">
        <v>1085</v>
      </c>
      <c r="AJ539" s="1" t="s">
        <v>1086</v>
      </c>
      <c r="AK539" s="1">
        <v>38</v>
      </c>
      <c r="AL539" s="1" t="s">
        <v>520</v>
      </c>
    </row>
    <row r="540" spans="1:38" ht="14.25" hidden="1" customHeight="1" x14ac:dyDescent="0.25">
      <c r="A540" s="1" t="s">
        <v>1100</v>
      </c>
      <c r="B540" s="1" t="s">
        <v>557</v>
      </c>
      <c r="C540" s="1"/>
      <c r="D540" s="1"/>
      <c r="E540" s="1"/>
      <c r="F540" s="1">
        <v>3.0000000000000001E-3</v>
      </c>
      <c r="G540" s="1"/>
      <c r="H540" s="1"/>
      <c r="I540" s="1"/>
      <c r="J540" s="1"/>
      <c r="K540" s="1"/>
      <c r="L540" s="1"/>
      <c r="M540" s="1"/>
      <c r="N540" s="1"/>
      <c r="O540" s="1"/>
      <c r="P540" s="1"/>
      <c r="Q540" s="1"/>
      <c r="R540" s="1"/>
      <c r="S540" s="1"/>
      <c r="T540" s="1"/>
      <c r="U540" s="1"/>
      <c r="V540" s="1"/>
      <c r="W540" s="1"/>
      <c r="X540" s="1"/>
      <c r="Y540" s="1"/>
      <c r="Z540" s="1"/>
      <c r="AA540" s="1"/>
      <c r="AB540" s="1"/>
      <c r="AC540" s="1" t="s">
        <v>5</v>
      </c>
      <c r="AD540" s="1"/>
      <c r="AE540" s="1" t="s">
        <v>1079</v>
      </c>
      <c r="AF540" s="1"/>
      <c r="AG540" s="1" t="s">
        <v>1080</v>
      </c>
      <c r="AH540" s="1" t="s">
        <v>1098</v>
      </c>
      <c r="AI540" s="1" t="s">
        <v>1088</v>
      </c>
      <c r="AJ540" s="1" t="s">
        <v>1089</v>
      </c>
      <c r="AK540" s="1">
        <v>0</v>
      </c>
      <c r="AL540" s="1" t="s">
        <v>520</v>
      </c>
    </row>
    <row r="541" spans="1:38" ht="14.25" hidden="1" customHeight="1" x14ac:dyDescent="0.25">
      <c r="A541" s="1" t="s">
        <v>1101</v>
      </c>
      <c r="B541" s="1" t="s">
        <v>557</v>
      </c>
      <c r="C541" s="1"/>
      <c r="D541" s="1"/>
      <c r="E541" s="1"/>
      <c r="F541" s="1">
        <v>6.5759999999999996</v>
      </c>
      <c r="G541" s="1"/>
      <c r="H541" s="1"/>
      <c r="I541" s="1"/>
      <c r="J541" s="1"/>
      <c r="K541" s="1"/>
      <c r="L541" s="1"/>
      <c r="M541" s="1"/>
      <c r="N541" s="1"/>
      <c r="O541" s="1"/>
      <c r="P541" s="1"/>
      <c r="Q541" s="1"/>
      <c r="R541" s="1"/>
      <c r="S541" s="1"/>
      <c r="T541" s="1"/>
      <c r="U541" s="1"/>
      <c r="V541" s="1"/>
      <c r="W541" s="1"/>
      <c r="X541" s="1"/>
      <c r="Y541" s="1"/>
      <c r="Z541" s="1"/>
      <c r="AA541" s="1"/>
      <c r="AB541" s="1"/>
      <c r="AC541" s="1" t="s">
        <v>5</v>
      </c>
      <c r="AD541" s="1"/>
      <c r="AE541" s="1" t="s">
        <v>1079</v>
      </c>
      <c r="AF541" s="1"/>
      <c r="AG541" s="1" t="s">
        <v>1080</v>
      </c>
      <c r="AH541" s="1" t="s">
        <v>1098</v>
      </c>
      <c r="AI541" s="1" t="s">
        <v>1088</v>
      </c>
      <c r="AJ541" s="1" t="s">
        <v>1089</v>
      </c>
      <c r="AK541" s="1">
        <v>11</v>
      </c>
      <c r="AL541" s="1" t="s">
        <v>520</v>
      </c>
    </row>
    <row r="542" spans="1:38" ht="14.25" hidden="1" customHeight="1" x14ac:dyDescent="0.25">
      <c r="A542" s="1" t="s">
        <v>1102</v>
      </c>
      <c r="B542" s="1" t="s">
        <v>557</v>
      </c>
      <c r="C542" s="1"/>
      <c r="D542" s="1"/>
      <c r="E542" s="1"/>
      <c r="F542" s="1">
        <v>7.5439999999999996</v>
      </c>
      <c r="G542" s="1"/>
      <c r="H542" s="1"/>
      <c r="I542" s="1"/>
      <c r="J542" s="1"/>
      <c r="K542" s="1"/>
      <c r="L542" s="1"/>
      <c r="M542" s="1"/>
      <c r="N542" s="1"/>
      <c r="O542" s="1"/>
      <c r="P542" s="1"/>
      <c r="Q542" s="1"/>
      <c r="R542" s="1"/>
      <c r="S542" s="1"/>
      <c r="T542" s="1"/>
      <c r="U542" s="1"/>
      <c r="V542" s="1"/>
      <c r="W542" s="1"/>
      <c r="X542" s="1"/>
      <c r="Y542" s="1"/>
      <c r="Z542" s="1"/>
      <c r="AA542" s="1"/>
      <c r="AB542" s="1"/>
      <c r="AC542" s="1" t="s">
        <v>5</v>
      </c>
      <c r="AD542" s="1"/>
      <c r="AE542" s="1" t="s">
        <v>1079</v>
      </c>
      <c r="AF542" s="1"/>
      <c r="AG542" s="1" t="s">
        <v>1080</v>
      </c>
      <c r="AH542" s="1" t="s">
        <v>1098</v>
      </c>
      <c r="AI542" s="1" t="s">
        <v>1088</v>
      </c>
      <c r="AJ542" s="1" t="s">
        <v>1089</v>
      </c>
      <c r="AK542" s="1">
        <v>13</v>
      </c>
      <c r="AL542" s="1" t="s">
        <v>520</v>
      </c>
    </row>
    <row r="543" spans="1:38" ht="14.25" hidden="1" customHeight="1" x14ac:dyDescent="0.25">
      <c r="A543" s="1" t="s">
        <v>1103</v>
      </c>
      <c r="B543" s="1" t="s">
        <v>557</v>
      </c>
      <c r="C543" s="1"/>
      <c r="D543" s="1"/>
      <c r="E543" s="1"/>
      <c r="F543" s="1">
        <v>9.0370000000000008</v>
      </c>
      <c r="G543" s="1"/>
      <c r="H543" s="1"/>
      <c r="I543" s="1"/>
      <c r="J543" s="1"/>
      <c r="K543" s="1"/>
      <c r="L543" s="1"/>
      <c r="M543" s="1"/>
      <c r="N543" s="1"/>
      <c r="O543" s="1"/>
      <c r="P543" s="1"/>
      <c r="Q543" s="1"/>
      <c r="R543" s="1"/>
      <c r="S543" s="1"/>
      <c r="T543" s="1"/>
      <c r="U543" s="1"/>
      <c r="V543" s="1"/>
      <c r="W543" s="1"/>
      <c r="X543" s="1"/>
      <c r="Y543" s="1"/>
      <c r="Z543" s="1"/>
      <c r="AA543" s="1"/>
      <c r="AB543" s="1"/>
      <c r="AC543" s="1" t="s">
        <v>5</v>
      </c>
      <c r="AD543" s="1"/>
      <c r="AE543" s="1" t="s">
        <v>1079</v>
      </c>
      <c r="AF543" s="1"/>
      <c r="AG543" s="1" t="s">
        <v>1080</v>
      </c>
      <c r="AH543" s="1" t="s">
        <v>1098</v>
      </c>
      <c r="AI543" s="1" t="s">
        <v>1088</v>
      </c>
      <c r="AJ543" s="1" t="s">
        <v>1089</v>
      </c>
      <c r="AK543" s="1">
        <v>19</v>
      </c>
      <c r="AL543" s="1" t="s">
        <v>520</v>
      </c>
    </row>
    <row r="544" spans="1:38" ht="14.25" hidden="1" customHeight="1" x14ac:dyDescent="0.25">
      <c r="A544" s="1" t="s">
        <v>1104</v>
      </c>
      <c r="B544" s="1" t="s">
        <v>557</v>
      </c>
      <c r="C544" s="1"/>
      <c r="D544" s="1"/>
      <c r="E544" s="1"/>
      <c r="F544" s="1">
        <v>9.5640000000000001</v>
      </c>
      <c r="G544" s="1"/>
      <c r="H544" s="1"/>
      <c r="I544" s="1"/>
      <c r="J544" s="1"/>
      <c r="K544" s="1"/>
      <c r="L544" s="1"/>
      <c r="M544" s="1"/>
      <c r="N544" s="1"/>
      <c r="O544" s="1"/>
      <c r="P544" s="1"/>
      <c r="Q544" s="1"/>
      <c r="R544" s="1"/>
      <c r="S544" s="1"/>
      <c r="T544" s="1"/>
      <c r="U544" s="1"/>
      <c r="V544" s="1"/>
      <c r="W544" s="1"/>
      <c r="X544" s="1"/>
      <c r="Y544" s="1"/>
      <c r="Z544" s="1"/>
      <c r="AA544" s="1"/>
      <c r="AB544" s="1"/>
      <c r="AC544" s="1" t="s">
        <v>5</v>
      </c>
      <c r="AD544" s="1"/>
      <c r="AE544" s="1" t="s">
        <v>1079</v>
      </c>
      <c r="AF544" s="1"/>
      <c r="AG544" s="1" t="s">
        <v>1080</v>
      </c>
      <c r="AH544" s="1" t="s">
        <v>1098</v>
      </c>
      <c r="AI544" s="1" t="s">
        <v>1094</v>
      </c>
      <c r="AJ544" s="1" t="s">
        <v>1095</v>
      </c>
      <c r="AK544" s="1">
        <v>19</v>
      </c>
      <c r="AL544" s="1" t="s">
        <v>520</v>
      </c>
    </row>
    <row r="545" spans="1:38" ht="14.25" hidden="1" customHeight="1" x14ac:dyDescent="0.25">
      <c r="A545" s="1" t="s">
        <v>1105</v>
      </c>
      <c r="B545" s="1" t="s">
        <v>557</v>
      </c>
      <c r="C545" s="1"/>
      <c r="D545" s="1"/>
      <c r="E545" s="1"/>
      <c r="F545" s="1">
        <v>10.336</v>
      </c>
      <c r="G545" s="1"/>
      <c r="H545" s="1"/>
      <c r="I545" s="1"/>
      <c r="J545" s="1"/>
      <c r="K545" s="1"/>
      <c r="L545" s="1"/>
      <c r="M545" s="1"/>
      <c r="N545" s="1"/>
      <c r="O545" s="1"/>
      <c r="P545" s="1"/>
      <c r="Q545" s="1"/>
      <c r="R545" s="1"/>
      <c r="S545" s="1"/>
      <c r="T545" s="1"/>
      <c r="U545" s="1"/>
      <c r="V545" s="1"/>
      <c r="W545" s="1"/>
      <c r="X545" s="1"/>
      <c r="Y545" s="1"/>
      <c r="Z545" s="1"/>
      <c r="AA545" s="1"/>
      <c r="AB545" s="1"/>
      <c r="AC545" s="1" t="s">
        <v>5</v>
      </c>
      <c r="AD545" s="1"/>
      <c r="AE545" s="1" t="s">
        <v>1079</v>
      </c>
      <c r="AF545" s="1"/>
      <c r="AG545" s="1" t="s">
        <v>1080</v>
      </c>
      <c r="AH545" s="1" t="s">
        <v>1098</v>
      </c>
      <c r="AI545" s="1" t="s">
        <v>1094</v>
      </c>
      <c r="AJ545" s="1" t="s">
        <v>1095</v>
      </c>
      <c r="AK545" s="1">
        <v>22</v>
      </c>
      <c r="AL545" s="1" t="s">
        <v>520</v>
      </c>
    </row>
    <row r="546" spans="1:38" ht="14.25" hidden="1" customHeight="1" x14ac:dyDescent="0.25">
      <c r="A546" s="1" t="s">
        <v>1106</v>
      </c>
      <c r="B546" s="1" t="s">
        <v>557</v>
      </c>
      <c r="C546" s="1"/>
      <c r="D546" s="1"/>
      <c r="E546" s="1"/>
      <c r="F546" s="1">
        <v>10.16</v>
      </c>
      <c r="G546" s="1"/>
      <c r="H546" s="1"/>
      <c r="I546" s="1"/>
      <c r="J546" s="1"/>
      <c r="K546" s="1"/>
      <c r="L546" s="1"/>
      <c r="M546" s="1"/>
      <c r="N546" s="1"/>
      <c r="O546" s="1"/>
      <c r="P546" s="1"/>
      <c r="Q546" s="1"/>
      <c r="R546" s="1"/>
      <c r="S546" s="1"/>
      <c r="T546" s="1"/>
      <c r="U546" s="1"/>
      <c r="V546" s="1"/>
      <c r="W546" s="1"/>
      <c r="X546" s="1"/>
      <c r="Y546" s="1"/>
      <c r="Z546" s="1"/>
      <c r="AA546" s="1"/>
      <c r="AB546" s="1"/>
      <c r="AC546" s="1" t="s">
        <v>5</v>
      </c>
      <c r="AD546" s="1"/>
      <c r="AE546" s="1" t="s">
        <v>1107</v>
      </c>
      <c r="AF546" s="1"/>
      <c r="AG546" s="1" t="s">
        <v>1080</v>
      </c>
      <c r="AH546" s="1" t="s">
        <v>1108</v>
      </c>
      <c r="AI546" s="1" t="s">
        <v>1109</v>
      </c>
      <c r="AJ546" s="1" t="s">
        <v>1083</v>
      </c>
      <c r="AK546" s="1">
        <v>25</v>
      </c>
      <c r="AL546" s="1" t="s">
        <v>520</v>
      </c>
    </row>
    <row r="547" spans="1:38" ht="14.25" hidden="1" customHeight="1" x14ac:dyDescent="0.25">
      <c r="A547" s="1" t="s">
        <v>1110</v>
      </c>
      <c r="B547" s="1" t="s">
        <v>557</v>
      </c>
      <c r="C547" s="1"/>
      <c r="D547" s="1"/>
      <c r="E547" s="1"/>
      <c r="F547" s="1">
        <v>10.92</v>
      </c>
      <c r="G547" s="1"/>
      <c r="H547" s="1"/>
      <c r="I547" s="1"/>
      <c r="J547" s="1"/>
      <c r="K547" s="1"/>
      <c r="L547" s="1"/>
      <c r="M547" s="1"/>
      <c r="N547" s="1"/>
      <c r="O547" s="1"/>
      <c r="P547" s="1"/>
      <c r="Q547" s="1"/>
      <c r="R547" s="1"/>
      <c r="S547" s="1"/>
      <c r="T547" s="1"/>
      <c r="U547" s="1"/>
      <c r="V547" s="1"/>
      <c r="W547" s="1"/>
      <c r="X547" s="1"/>
      <c r="Y547" s="1"/>
      <c r="Z547" s="1"/>
      <c r="AA547" s="1"/>
      <c r="AB547" s="1"/>
      <c r="AC547" s="1" t="s">
        <v>5</v>
      </c>
      <c r="AD547" s="1"/>
      <c r="AE547" s="1" t="s">
        <v>1107</v>
      </c>
      <c r="AF547" s="1"/>
      <c r="AG547" s="1" t="s">
        <v>1080</v>
      </c>
      <c r="AH547" s="1" t="s">
        <v>1108</v>
      </c>
      <c r="AI547" s="1" t="s">
        <v>1109</v>
      </c>
      <c r="AJ547" s="1" t="s">
        <v>1083</v>
      </c>
      <c r="AK547" s="1">
        <v>30</v>
      </c>
      <c r="AL547" s="1" t="s">
        <v>520</v>
      </c>
    </row>
    <row r="548" spans="1:38" ht="14.25" hidden="1" customHeight="1" x14ac:dyDescent="0.25">
      <c r="A548" s="1" t="s">
        <v>1111</v>
      </c>
      <c r="B548" s="1" t="s">
        <v>557</v>
      </c>
      <c r="C548" s="1"/>
      <c r="D548" s="1"/>
      <c r="E548" s="1"/>
      <c r="F548" s="1">
        <v>11.42</v>
      </c>
      <c r="G548" s="1"/>
      <c r="H548" s="1"/>
      <c r="I548" s="1"/>
      <c r="J548" s="1"/>
      <c r="K548" s="1"/>
      <c r="L548" s="1"/>
      <c r="M548" s="1"/>
      <c r="N548" s="1"/>
      <c r="O548" s="1"/>
      <c r="P548" s="1"/>
      <c r="Q548" s="1"/>
      <c r="R548" s="1"/>
      <c r="S548" s="1"/>
      <c r="T548" s="1"/>
      <c r="U548" s="1"/>
      <c r="V548" s="1"/>
      <c r="W548" s="1"/>
      <c r="X548" s="1"/>
      <c r="Y548" s="1"/>
      <c r="Z548" s="1"/>
      <c r="AA548" s="1"/>
      <c r="AB548" s="1"/>
      <c r="AC548" s="1" t="s">
        <v>5</v>
      </c>
      <c r="AD548" s="1"/>
      <c r="AE548" s="1" t="s">
        <v>1107</v>
      </c>
      <c r="AF548" s="1"/>
      <c r="AG548" s="1" t="s">
        <v>1080</v>
      </c>
      <c r="AH548" s="1" t="s">
        <v>1108</v>
      </c>
      <c r="AI548" s="1" t="s">
        <v>1112</v>
      </c>
      <c r="AJ548" s="1" t="s">
        <v>1086</v>
      </c>
      <c r="AK548" s="1">
        <v>30</v>
      </c>
      <c r="AL548" s="1" t="s">
        <v>520</v>
      </c>
    </row>
    <row r="549" spans="1:38" ht="14.25" hidden="1" customHeight="1" x14ac:dyDescent="0.25">
      <c r="A549" s="1" t="s">
        <v>1113</v>
      </c>
      <c r="B549" s="1" t="s">
        <v>557</v>
      </c>
      <c r="C549" s="1"/>
      <c r="D549" s="1"/>
      <c r="E549" s="1"/>
      <c r="F549" s="1">
        <v>12.34</v>
      </c>
      <c r="G549" s="1"/>
      <c r="H549" s="1"/>
      <c r="I549" s="1"/>
      <c r="J549" s="1"/>
      <c r="K549" s="1"/>
      <c r="L549" s="1"/>
      <c r="M549" s="1"/>
      <c r="N549" s="1"/>
      <c r="O549" s="1"/>
      <c r="P549" s="1"/>
      <c r="Q549" s="1"/>
      <c r="R549" s="1"/>
      <c r="S549" s="1"/>
      <c r="T549" s="1"/>
      <c r="U549" s="1"/>
      <c r="V549" s="1"/>
      <c r="W549" s="1"/>
      <c r="X549" s="1"/>
      <c r="Y549" s="1"/>
      <c r="Z549" s="1"/>
      <c r="AA549" s="1"/>
      <c r="AB549" s="1"/>
      <c r="AC549" s="1" t="s">
        <v>5</v>
      </c>
      <c r="AD549" s="1"/>
      <c r="AE549" s="1" t="s">
        <v>1107</v>
      </c>
      <c r="AF549" s="1"/>
      <c r="AG549" s="1" t="s">
        <v>1080</v>
      </c>
      <c r="AH549" s="1" t="s">
        <v>1108</v>
      </c>
      <c r="AI549" s="1" t="s">
        <v>1112</v>
      </c>
      <c r="AJ549" s="1" t="s">
        <v>1086</v>
      </c>
      <c r="AK549" s="1">
        <v>38</v>
      </c>
      <c r="AL549" s="1" t="s">
        <v>520</v>
      </c>
    </row>
    <row r="550" spans="1:38" ht="14.25" hidden="1" customHeight="1" x14ac:dyDescent="0.25">
      <c r="A550" s="1" t="s">
        <v>1114</v>
      </c>
      <c r="B550" s="1" t="s">
        <v>557</v>
      </c>
      <c r="C550" s="1"/>
      <c r="D550" s="1"/>
      <c r="E550" s="1"/>
      <c r="F550" s="1">
        <v>12.97</v>
      </c>
      <c r="G550" s="1"/>
      <c r="H550" s="1"/>
      <c r="I550" s="1"/>
      <c r="J550" s="1"/>
      <c r="K550" s="1"/>
      <c r="L550" s="1"/>
      <c r="M550" s="1"/>
      <c r="N550" s="1"/>
      <c r="O550" s="1"/>
      <c r="P550" s="1"/>
      <c r="Q550" s="1"/>
      <c r="R550" s="1"/>
      <c r="S550" s="1"/>
      <c r="T550" s="1"/>
      <c r="U550" s="1"/>
      <c r="V550" s="1"/>
      <c r="W550" s="1"/>
      <c r="X550" s="1"/>
      <c r="Y550" s="1"/>
      <c r="Z550" s="1"/>
      <c r="AA550" s="1"/>
      <c r="AB550" s="1"/>
      <c r="AC550" s="1" t="s">
        <v>5</v>
      </c>
      <c r="AD550" s="1"/>
      <c r="AE550" s="1" t="s">
        <v>1107</v>
      </c>
      <c r="AF550" s="1"/>
      <c r="AG550" s="1" t="s">
        <v>1080</v>
      </c>
      <c r="AH550" s="1" t="s">
        <v>1108</v>
      </c>
      <c r="AI550" s="1" t="s">
        <v>1115</v>
      </c>
      <c r="AJ550" s="1" t="s">
        <v>1116</v>
      </c>
      <c r="AK550" s="1">
        <v>38</v>
      </c>
      <c r="AL550" s="1" t="s">
        <v>520</v>
      </c>
    </row>
    <row r="551" spans="1:38" ht="14.25" hidden="1" customHeight="1" x14ac:dyDescent="0.25">
      <c r="A551" s="1" t="s">
        <v>1117</v>
      </c>
      <c r="B551" s="1" t="s">
        <v>557</v>
      </c>
      <c r="C551" s="1"/>
      <c r="D551" s="1"/>
      <c r="E551" s="1"/>
      <c r="F551" s="1">
        <v>6.01</v>
      </c>
      <c r="G551" s="1"/>
      <c r="H551" s="1"/>
      <c r="I551" s="1"/>
      <c r="J551" s="1"/>
      <c r="K551" s="1"/>
      <c r="L551" s="1"/>
      <c r="M551" s="1"/>
      <c r="N551" s="1"/>
      <c r="O551" s="1"/>
      <c r="P551" s="1"/>
      <c r="Q551" s="1"/>
      <c r="R551" s="1"/>
      <c r="S551" s="1"/>
      <c r="T551" s="1"/>
      <c r="U551" s="1"/>
      <c r="V551" s="1"/>
      <c r="W551" s="1"/>
      <c r="X551" s="1"/>
      <c r="Y551" s="1"/>
      <c r="Z551" s="1"/>
      <c r="AA551" s="1"/>
      <c r="AB551" s="1"/>
      <c r="AC551" s="1" t="s">
        <v>5</v>
      </c>
      <c r="AD551" s="1"/>
      <c r="AE551" s="1" t="s">
        <v>1107</v>
      </c>
      <c r="AF551" s="1"/>
      <c r="AG551" s="1" t="s">
        <v>1080</v>
      </c>
      <c r="AH551" s="1" t="s">
        <v>1108</v>
      </c>
      <c r="AI551" s="1" t="s">
        <v>1118</v>
      </c>
      <c r="AJ551" s="1" t="s">
        <v>1119</v>
      </c>
      <c r="AK551" s="1">
        <v>11</v>
      </c>
      <c r="AL551" s="1" t="s">
        <v>520</v>
      </c>
    </row>
    <row r="552" spans="1:38" ht="14.25" hidden="1" customHeight="1" x14ac:dyDescent="0.25">
      <c r="A552" s="1" t="s">
        <v>1120</v>
      </c>
      <c r="B552" s="1" t="s">
        <v>557</v>
      </c>
      <c r="C552" s="1"/>
      <c r="D552" s="1"/>
      <c r="E552" s="1"/>
      <c r="F552" s="1">
        <v>6.52</v>
      </c>
      <c r="G552" s="1"/>
      <c r="H552" s="1"/>
      <c r="I552" s="1"/>
      <c r="J552" s="1"/>
      <c r="K552" s="1"/>
      <c r="L552" s="1"/>
      <c r="M552" s="1"/>
      <c r="N552" s="1"/>
      <c r="O552" s="1"/>
      <c r="P552" s="1"/>
      <c r="Q552" s="1"/>
      <c r="R552" s="1"/>
      <c r="S552" s="1"/>
      <c r="T552" s="1"/>
      <c r="U552" s="1"/>
      <c r="V552" s="1"/>
      <c r="W552" s="1"/>
      <c r="X552" s="1"/>
      <c r="Y552" s="1"/>
      <c r="Z552" s="1"/>
      <c r="AA552" s="1"/>
      <c r="AB552" s="1"/>
      <c r="AC552" s="1" t="s">
        <v>5</v>
      </c>
      <c r="AD552" s="1"/>
      <c r="AE552" s="1" t="s">
        <v>1107</v>
      </c>
      <c r="AF552" s="1"/>
      <c r="AG552" s="1" t="s">
        <v>1080</v>
      </c>
      <c r="AH552" s="1" t="s">
        <v>1108</v>
      </c>
      <c r="AI552" s="1" t="s">
        <v>1118</v>
      </c>
      <c r="AJ552" s="1" t="s">
        <v>1119</v>
      </c>
      <c r="AK552" s="1">
        <v>13</v>
      </c>
      <c r="AL552" s="1" t="s">
        <v>520</v>
      </c>
    </row>
    <row r="553" spans="1:38" ht="14.25" hidden="1" customHeight="1" x14ac:dyDescent="0.25">
      <c r="A553" s="1" t="s">
        <v>1121</v>
      </c>
      <c r="B553" s="1" t="s">
        <v>557</v>
      </c>
      <c r="C553" s="1"/>
      <c r="D553" s="1"/>
      <c r="E553" s="1"/>
      <c r="F553" s="1">
        <v>6.96</v>
      </c>
      <c r="G553" s="1"/>
      <c r="H553" s="1"/>
      <c r="I553" s="1"/>
      <c r="J553" s="1"/>
      <c r="K553" s="1"/>
      <c r="L553" s="1"/>
      <c r="M553" s="1"/>
      <c r="N553" s="1"/>
      <c r="O553" s="1"/>
      <c r="P553" s="1"/>
      <c r="Q553" s="1"/>
      <c r="R553" s="1"/>
      <c r="S553" s="1"/>
      <c r="T553" s="1"/>
      <c r="U553" s="1"/>
      <c r="V553" s="1"/>
      <c r="W553" s="1"/>
      <c r="X553" s="1"/>
      <c r="Y553" s="1"/>
      <c r="Z553" s="1"/>
      <c r="AA553" s="1"/>
      <c r="AB553" s="1"/>
      <c r="AC553" s="1" t="s">
        <v>5</v>
      </c>
      <c r="AD553" s="1"/>
      <c r="AE553" s="1" t="s">
        <v>1107</v>
      </c>
      <c r="AF553" s="1"/>
      <c r="AG553" s="1" t="s">
        <v>1080</v>
      </c>
      <c r="AH553" s="1" t="s">
        <v>1108</v>
      </c>
      <c r="AI553" s="1" t="s">
        <v>1118</v>
      </c>
      <c r="AJ553" s="1" t="s">
        <v>1119</v>
      </c>
      <c r="AK553" s="1">
        <v>15</v>
      </c>
      <c r="AL553" s="1" t="s">
        <v>520</v>
      </c>
    </row>
    <row r="554" spans="1:38" ht="14.25" hidden="1" customHeight="1" x14ac:dyDescent="0.25">
      <c r="A554" s="1" t="s">
        <v>1122</v>
      </c>
      <c r="B554" s="1" t="s">
        <v>557</v>
      </c>
      <c r="C554" s="1"/>
      <c r="D554" s="1"/>
      <c r="E554" s="1"/>
      <c r="F554" s="1">
        <v>6.52</v>
      </c>
      <c r="G554" s="1"/>
      <c r="H554" s="1"/>
      <c r="I554" s="1"/>
      <c r="J554" s="1"/>
      <c r="K554" s="1"/>
      <c r="L554" s="1"/>
      <c r="M554" s="1"/>
      <c r="N554" s="1"/>
      <c r="O554" s="1"/>
      <c r="P554" s="1"/>
      <c r="Q554" s="1"/>
      <c r="R554" s="1"/>
      <c r="S554" s="1"/>
      <c r="T554" s="1"/>
      <c r="U554" s="1"/>
      <c r="V554" s="1"/>
      <c r="W554" s="1"/>
      <c r="X554" s="1"/>
      <c r="Y554" s="1"/>
      <c r="Z554" s="1"/>
      <c r="AA554" s="1"/>
      <c r="AB554" s="1"/>
      <c r="AC554" s="1" t="s">
        <v>5</v>
      </c>
      <c r="AD554" s="1"/>
      <c r="AE554" s="1" t="s">
        <v>1107</v>
      </c>
      <c r="AF554" s="1"/>
      <c r="AG554" s="1" t="s">
        <v>1080</v>
      </c>
      <c r="AH554" s="1" t="s">
        <v>1108</v>
      </c>
      <c r="AI554" s="1" t="s">
        <v>1118</v>
      </c>
      <c r="AJ554" s="1" t="s">
        <v>1119</v>
      </c>
      <c r="AK554" s="1">
        <v>19</v>
      </c>
      <c r="AL554" s="1" t="s">
        <v>520</v>
      </c>
    </row>
    <row r="555" spans="1:38" ht="14.25" hidden="1" customHeight="1" x14ac:dyDescent="0.25">
      <c r="A555" s="1" t="s">
        <v>1123</v>
      </c>
      <c r="B555" s="1" t="s">
        <v>557</v>
      </c>
      <c r="C555" s="1"/>
      <c r="D555" s="1"/>
      <c r="E555" s="1"/>
      <c r="F555" s="1">
        <v>6.39</v>
      </c>
      <c r="G555" s="1"/>
      <c r="H555" s="1"/>
      <c r="I555" s="1"/>
      <c r="J555" s="1"/>
      <c r="K555" s="1"/>
      <c r="L555" s="1"/>
      <c r="M555" s="1"/>
      <c r="N555" s="1"/>
      <c r="O555" s="1"/>
      <c r="P555" s="1"/>
      <c r="Q555" s="1"/>
      <c r="R555" s="1"/>
      <c r="S555" s="1"/>
      <c r="T555" s="1"/>
      <c r="U555" s="1"/>
      <c r="V555" s="1"/>
      <c r="W555" s="1"/>
      <c r="X555" s="1"/>
      <c r="Y555" s="1"/>
      <c r="Z555" s="1"/>
      <c r="AA555" s="1"/>
      <c r="AB555" s="1"/>
      <c r="AC555" s="1" t="s">
        <v>5</v>
      </c>
      <c r="AD555" s="1"/>
      <c r="AE555" s="1" t="s">
        <v>1107</v>
      </c>
      <c r="AF555" s="1"/>
      <c r="AG555" s="1" t="s">
        <v>1080</v>
      </c>
      <c r="AH555" s="1" t="s">
        <v>1108</v>
      </c>
      <c r="AI555" s="1" t="s">
        <v>1124</v>
      </c>
      <c r="AJ555" s="1" t="s">
        <v>1089</v>
      </c>
      <c r="AK555" s="1">
        <v>11</v>
      </c>
      <c r="AL555" s="1" t="s">
        <v>520</v>
      </c>
    </row>
    <row r="556" spans="1:38" ht="14.25" hidden="1" customHeight="1" x14ac:dyDescent="0.25">
      <c r="A556" s="1" t="s">
        <v>1125</v>
      </c>
      <c r="B556" s="1" t="s">
        <v>557</v>
      </c>
      <c r="C556" s="1"/>
      <c r="D556" s="1"/>
      <c r="E556" s="1"/>
      <c r="F556" s="1">
        <v>6.96</v>
      </c>
      <c r="G556" s="1"/>
      <c r="H556" s="1"/>
      <c r="I556" s="1"/>
      <c r="J556" s="1"/>
      <c r="K556" s="1"/>
      <c r="L556" s="1"/>
      <c r="M556" s="1"/>
      <c r="N556" s="1"/>
      <c r="O556" s="1"/>
      <c r="P556" s="1"/>
      <c r="Q556" s="1"/>
      <c r="R556" s="1"/>
      <c r="S556" s="1"/>
      <c r="T556" s="1"/>
      <c r="U556" s="1"/>
      <c r="V556" s="1"/>
      <c r="W556" s="1"/>
      <c r="X556" s="1"/>
      <c r="Y556" s="1"/>
      <c r="Z556" s="1"/>
      <c r="AA556" s="1"/>
      <c r="AB556" s="1"/>
      <c r="AC556" s="1" t="s">
        <v>5</v>
      </c>
      <c r="AD556" s="1"/>
      <c r="AE556" s="1" t="s">
        <v>1107</v>
      </c>
      <c r="AF556" s="1"/>
      <c r="AG556" s="1" t="s">
        <v>1080</v>
      </c>
      <c r="AH556" s="1" t="s">
        <v>1108</v>
      </c>
      <c r="AI556" s="1" t="s">
        <v>1124</v>
      </c>
      <c r="AJ556" s="1" t="s">
        <v>1089</v>
      </c>
      <c r="AK556" s="1">
        <v>13</v>
      </c>
      <c r="AL556" s="1" t="s">
        <v>520</v>
      </c>
    </row>
    <row r="557" spans="1:38" ht="14.25" hidden="1" customHeight="1" x14ac:dyDescent="0.25">
      <c r="A557" s="1" t="s">
        <v>1126</v>
      </c>
      <c r="B557" s="1" t="s">
        <v>557</v>
      </c>
      <c r="C557" s="1"/>
      <c r="D557" s="1"/>
      <c r="E557" s="1"/>
      <c r="F557" s="1">
        <v>8.16</v>
      </c>
      <c r="G557" s="1"/>
      <c r="H557" s="1"/>
      <c r="I557" s="1"/>
      <c r="J557" s="1"/>
      <c r="K557" s="1"/>
      <c r="L557" s="1"/>
      <c r="M557" s="1"/>
      <c r="N557" s="1"/>
      <c r="O557" s="1"/>
      <c r="P557" s="1"/>
      <c r="Q557" s="1"/>
      <c r="R557" s="1"/>
      <c r="S557" s="1"/>
      <c r="T557" s="1"/>
      <c r="U557" s="1"/>
      <c r="V557" s="1"/>
      <c r="W557" s="1"/>
      <c r="X557" s="1"/>
      <c r="Y557" s="1"/>
      <c r="Z557" s="1"/>
      <c r="AA557" s="1"/>
      <c r="AB557" s="1"/>
      <c r="AC557" s="1" t="s">
        <v>5</v>
      </c>
      <c r="AD557" s="1"/>
      <c r="AE557" s="1" t="s">
        <v>1107</v>
      </c>
      <c r="AF557" s="1"/>
      <c r="AG557" s="1" t="s">
        <v>1080</v>
      </c>
      <c r="AH557" s="1" t="s">
        <v>1108</v>
      </c>
      <c r="AI557" s="1" t="s">
        <v>1124</v>
      </c>
      <c r="AJ557" s="1" t="s">
        <v>1089</v>
      </c>
      <c r="AK557" s="1">
        <v>15</v>
      </c>
      <c r="AL557" s="1" t="s">
        <v>520</v>
      </c>
    </row>
    <row r="558" spans="1:38" ht="14.25" hidden="1" customHeight="1" x14ac:dyDescent="0.25">
      <c r="A558" s="1" t="s">
        <v>1127</v>
      </c>
      <c r="B558" s="1" t="s">
        <v>557</v>
      </c>
      <c r="C558" s="1"/>
      <c r="D558" s="1"/>
      <c r="E558" s="1"/>
      <c r="F558" s="1">
        <v>8.26</v>
      </c>
      <c r="G558" s="1"/>
      <c r="H558" s="1"/>
      <c r="I558" s="1"/>
      <c r="J558" s="1"/>
      <c r="K558" s="1"/>
      <c r="L558" s="1"/>
      <c r="M558" s="1"/>
      <c r="N558" s="1"/>
      <c r="O558" s="1"/>
      <c r="P558" s="1"/>
      <c r="Q558" s="1"/>
      <c r="R558" s="1"/>
      <c r="S558" s="1"/>
      <c r="T558" s="1"/>
      <c r="U558" s="1"/>
      <c r="V558" s="1"/>
      <c r="W558" s="1"/>
      <c r="X558" s="1"/>
      <c r="Y558" s="1"/>
      <c r="Z558" s="1"/>
      <c r="AA558" s="1"/>
      <c r="AB558" s="1"/>
      <c r="AC558" s="1" t="s">
        <v>5</v>
      </c>
      <c r="AD558" s="1"/>
      <c r="AE558" s="1" t="s">
        <v>1107</v>
      </c>
      <c r="AF558" s="1"/>
      <c r="AG558" s="1" t="s">
        <v>1080</v>
      </c>
      <c r="AH558" s="1" t="s">
        <v>1108</v>
      </c>
      <c r="AI558" s="1" t="s">
        <v>1124</v>
      </c>
      <c r="AJ558" s="1" t="s">
        <v>1089</v>
      </c>
      <c r="AK558" s="1">
        <v>19</v>
      </c>
      <c r="AL558" s="1" t="s">
        <v>520</v>
      </c>
    </row>
    <row r="559" spans="1:38" ht="14.25" hidden="1" customHeight="1" x14ac:dyDescent="0.25">
      <c r="A559" s="1" t="s">
        <v>1128</v>
      </c>
      <c r="B559" s="1" t="s">
        <v>557</v>
      </c>
      <c r="C559" s="1"/>
      <c r="D559" s="1"/>
      <c r="E559" s="1"/>
      <c r="F559" s="1">
        <v>8.68</v>
      </c>
      <c r="G559" s="1"/>
      <c r="H559" s="1"/>
      <c r="I559" s="1"/>
      <c r="J559" s="1"/>
      <c r="K559" s="1"/>
      <c r="L559" s="1"/>
      <c r="M559" s="1"/>
      <c r="N559" s="1"/>
      <c r="O559" s="1"/>
      <c r="P559" s="1"/>
      <c r="Q559" s="1"/>
      <c r="R559" s="1"/>
      <c r="S559" s="1"/>
      <c r="T559" s="1"/>
      <c r="U559" s="1"/>
      <c r="V559" s="1"/>
      <c r="W559" s="1"/>
      <c r="X559" s="1"/>
      <c r="Y559" s="1"/>
      <c r="Z559" s="1"/>
      <c r="AA559" s="1"/>
      <c r="AB559" s="1"/>
      <c r="AC559" s="1" t="s">
        <v>5</v>
      </c>
      <c r="AD559" s="1"/>
      <c r="AE559" s="1" t="s">
        <v>1107</v>
      </c>
      <c r="AF559" s="1"/>
      <c r="AG559" s="1" t="s">
        <v>1080</v>
      </c>
      <c r="AH559" s="1" t="s">
        <v>1108</v>
      </c>
      <c r="AI559" s="1" t="s">
        <v>1129</v>
      </c>
      <c r="AJ559" s="1" t="s">
        <v>1095</v>
      </c>
      <c r="AK559" s="1">
        <v>19</v>
      </c>
      <c r="AL559" s="1" t="s">
        <v>520</v>
      </c>
    </row>
    <row r="560" spans="1:38" ht="14.25" hidden="1" customHeight="1" x14ac:dyDescent="0.25">
      <c r="A560" s="1" t="s">
        <v>1130</v>
      </c>
      <c r="B560" s="1" t="s">
        <v>557</v>
      </c>
      <c r="C560" s="1"/>
      <c r="D560" s="1"/>
      <c r="E560" s="1"/>
      <c r="F560" s="1">
        <v>9.01</v>
      </c>
      <c r="G560" s="1"/>
      <c r="H560" s="1"/>
      <c r="I560" s="1"/>
      <c r="J560" s="1"/>
      <c r="K560" s="1"/>
      <c r="L560" s="1"/>
      <c r="M560" s="1"/>
      <c r="N560" s="1"/>
      <c r="O560" s="1"/>
      <c r="P560" s="1"/>
      <c r="Q560" s="1"/>
      <c r="R560" s="1"/>
      <c r="S560" s="1"/>
      <c r="T560" s="1"/>
      <c r="U560" s="1"/>
      <c r="V560" s="1"/>
      <c r="W560" s="1"/>
      <c r="X560" s="1"/>
      <c r="Y560" s="1"/>
      <c r="Z560" s="1"/>
      <c r="AA560" s="1"/>
      <c r="AB560" s="1"/>
      <c r="AC560" s="1" t="s">
        <v>5</v>
      </c>
      <c r="AD560" s="1"/>
      <c r="AE560" s="1" t="s">
        <v>1107</v>
      </c>
      <c r="AF560" s="1"/>
      <c r="AG560" s="1" t="s">
        <v>1080</v>
      </c>
      <c r="AH560" s="1" t="s">
        <v>1108</v>
      </c>
      <c r="AI560" s="1" t="s">
        <v>1129</v>
      </c>
      <c r="AJ560" s="1" t="s">
        <v>1095</v>
      </c>
      <c r="AK560" s="1">
        <v>21</v>
      </c>
      <c r="AL560" s="1" t="s">
        <v>520</v>
      </c>
    </row>
    <row r="561" spans="1:38" ht="14.25" hidden="1" customHeight="1" x14ac:dyDescent="0.25">
      <c r="A561" s="1" t="s">
        <v>1131</v>
      </c>
      <c r="B561" s="1" t="s">
        <v>557</v>
      </c>
      <c r="C561" s="1"/>
      <c r="D561" s="1"/>
      <c r="E561" s="1"/>
      <c r="F561" s="1">
        <v>12.97</v>
      </c>
      <c r="G561" s="1"/>
      <c r="H561" s="1"/>
      <c r="I561" s="1"/>
      <c r="J561" s="1"/>
      <c r="K561" s="1"/>
      <c r="L561" s="1"/>
      <c r="M561" s="1"/>
      <c r="N561" s="1"/>
      <c r="O561" s="1"/>
      <c r="P561" s="1"/>
      <c r="Q561" s="1"/>
      <c r="R561" s="1"/>
      <c r="S561" s="1"/>
      <c r="T561" s="1"/>
      <c r="U561" s="1"/>
      <c r="V561" s="1"/>
      <c r="W561" s="1"/>
      <c r="X561" s="1"/>
      <c r="Y561" s="1"/>
      <c r="Z561" s="1"/>
      <c r="AA561" s="1"/>
      <c r="AB561" s="1"/>
      <c r="AC561" s="1" t="s">
        <v>5</v>
      </c>
      <c r="AD561" s="1"/>
      <c r="AE561" s="1" t="s">
        <v>1107</v>
      </c>
      <c r="AF561" s="1"/>
      <c r="AG561" s="1" t="s">
        <v>1080</v>
      </c>
      <c r="AH561" s="1" t="s">
        <v>1132</v>
      </c>
      <c r="AI561" s="1" t="s">
        <v>1109</v>
      </c>
      <c r="AJ561" s="1" t="s">
        <v>1083</v>
      </c>
      <c r="AK561" s="1">
        <v>25</v>
      </c>
      <c r="AL561" s="1" t="s">
        <v>520</v>
      </c>
    </row>
    <row r="562" spans="1:38" ht="14.25" hidden="1" customHeight="1" x14ac:dyDescent="0.25">
      <c r="A562" s="1" t="s">
        <v>1133</v>
      </c>
      <c r="B562" s="1" t="s">
        <v>557</v>
      </c>
      <c r="C562" s="1"/>
      <c r="D562" s="1"/>
      <c r="E562" s="1"/>
      <c r="F562" s="1">
        <v>14.13</v>
      </c>
      <c r="G562" s="1"/>
      <c r="H562" s="1"/>
      <c r="I562" s="1"/>
      <c r="J562" s="1"/>
      <c r="K562" s="1"/>
      <c r="L562" s="1"/>
      <c r="M562" s="1"/>
      <c r="N562" s="1"/>
      <c r="O562" s="1"/>
      <c r="P562" s="1"/>
      <c r="Q562" s="1"/>
      <c r="R562" s="1"/>
      <c r="S562" s="1"/>
      <c r="T562" s="1"/>
      <c r="U562" s="1"/>
      <c r="V562" s="1"/>
      <c r="W562" s="1"/>
      <c r="X562" s="1"/>
      <c r="Y562" s="1"/>
      <c r="Z562" s="1"/>
      <c r="AA562" s="1"/>
      <c r="AB562" s="1"/>
      <c r="AC562" s="1" t="s">
        <v>5</v>
      </c>
      <c r="AD562" s="1"/>
      <c r="AE562" s="1" t="s">
        <v>1107</v>
      </c>
      <c r="AF562" s="1"/>
      <c r="AG562" s="1" t="s">
        <v>1080</v>
      </c>
      <c r="AH562" s="1" t="s">
        <v>1132</v>
      </c>
      <c r="AI562" s="1" t="s">
        <v>1109</v>
      </c>
      <c r="AJ562" s="1" t="s">
        <v>1083</v>
      </c>
      <c r="AK562" s="1">
        <v>30</v>
      </c>
      <c r="AL562" s="1" t="s">
        <v>520</v>
      </c>
    </row>
    <row r="563" spans="1:38" ht="14.25" hidden="1" customHeight="1" x14ac:dyDescent="0.25">
      <c r="A563" s="1" t="s">
        <v>1134</v>
      </c>
      <c r="B563" s="1" t="s">
        <v>557</v>
      </c>
      <c r="C563" s="1"/>
      <c r="D563" s="1"/>
      <c r="E563" s="1"/>
      <c r="F563" s="1">
        <v>14.65</v>
      </c>
      <c r="G563" s="1"/>
      <c r="H563" s="1"/>
      <c r="I563" s="1"/>
      <c r="J563" s="1"/>
      <c r="K563" s="1"/>
      <c r="L563" s="1"/>
      <c r="M563" s="1"/>
      <c r="N563" s="1"/>
      <c r="O563" s="1"/>
      <c r="P563" s="1"/>
      <c r="Q563" s="1"/>
      <c r="R563" s="1"/>
      <c r="S563" s="1"/>
      <c r="T563" s="1"/>
      <c r="U563" s="1"/>
      <c r="V563" s="1"/>
      <c r="W563" s="1"/>
      <c r="X563" s="1"/>
      <c r="Y563" s="1"/>
      <c r="Z563" s="1"/>
      <c r="AA563" s="1"/>
      <c r="AB563" s="1"/>
      <c r="AC563" s="1" t="s">
        <v>5</v>
      </c>
      <c r="AD563" s="1"/>
      <c r="AE563" s="1" t="s">
        <v>1107</v>
      </c>
      <c r="AF563" s="1"/>
      <c r="AG563" s="1" t="s">
        <v>1080</v>
      </c>
      <c r="AH563" s="1" t="s">
        <v>1132</v>
      </c>
      <c r="AI563" s="1" t="s">
        <v>1112</v>
      </c>
      <c r="AJ563" s="1" t="s">
        <v>1086</v>
      </c>
      <c r="AK563" s="1">
        <v>30</v>
      </c>
      <c r="AL563" s="1" t="s">
        <v>520</v>
      </c>
    </row>
    <row r="564" spans="1:38" ht="14.25" hidden="1" customHeight="1" x14ac:dyDescent="0.25">
      <c r="A564" s="1" t="s">
        <v>1135</v>
      </c>
      <c r="B564" s="1" t="s">
        <v>557</v>
      </c>
      <c r="C564" s="1"/>
      <c r="D564" s="1"/>
      <c r="E564" s="1"/>
      <c r="F564" s="1">
        <v>16.440000000000001</v>
      </c>
      <c r="G564" s="1"/>
      <c r="H564" s="1"/>
      <c r="I564" s="1"/>
      <c r="J564" s="1"/>
      <c r="K564" s="1"/>
      <c r="L564" s="1"/>
      <c r="M564" s="1"/>
      <c r="N564" s="1"/>
      <c r="O564" s="1"/>
      <c r="P564" s="1"/>
      <c r="Q564" s="1"/>
      <c r="R564" s="1"/>
      <c r="S564" s="1"/>
      <c r="T564" s="1"/>
      <c r="U564" s="1"/>
      <c r="V564" s="1"/>
      <c r="W564" s="1"/>
      <c r="X564" s="1"/>
      <c r="Y564" s="1"/>
      <c r="Z564" s="1"/>
      <c r="AA564" s="1"/>
      <c r="AB564" s="1"/>
      <c r="AC564" s="1" t="s">
        <v>5</v>
      </c>
      <c r="AD564" s="1"/>
      <c r="AE564" s="1" t="s">
        <v>1107</v>
      </c>
      <c r="AF564" s="1"/>
      <c r="AG564" s="1" t="s">
        <v>1080</v>
      </c>
      <c r="AH564" s="1" t="s">
        <v>1132</v>
      </c>
      <c r="AI564" s="1" t="s">
        <v>1112</v>
      </c>
      <c r="AJ564" s="1" t="s">
        <v>1086</v>
      </c>
      <c r="AK564" s="1">
        <v>38</v>
      </c>
      <c r="AL564" s="1" t="s">
        <v>520</v>
      </c>
    </row>
    <row r="565" spans="1:38" ht="14.25" hidden="1" customHeight="1" x14ac:dyDescent="0.25">
      <c r="A565" s="1" t="s">
        <v>1136</v>
      </c>
      <c r="B565" s="1" t="s">
        <v>557</v>
      </c>
      <c r="C565" s="1"/>
      <c r="D565" s="1"/>
      <c r="E565" s="1"/>
      <c r="F565" s="1">
        <v>17.13</v>
      </c>
      <c r="G565" s="1"/>
      <c r="H565" s="1"/>
      <c r="I565" s="1"/>
      <c r="J565" s="1"/>
      <c r="K565" s="1"/>
      <c r="L565" s="1"/>
      <c r="M565" s="1"/>
      <c r="N565" s="1"/>
      <c r="O565" s="1"/>
      <c r="P565" s="1"/>
      <c r="Q565" s="1"/>
      <c r="R565" s="1"/>
      <c r="S565" s="1"/>
      <c r="T565" s="1"/>
      <c r="U565" s="1"/>
      <c r="V565" s="1"/>
      <c r="W565" s="1"/>
      <c r="X565" s="1"/>
      <c r="Y565" s="1"/>
      <c r="Z565" s="1"/>
      <c r="AA565" s="1"/>
      <c r="AB565" s="1"/>
      <c r="AC565" s="1" t="s">
        <v>5</v>
      </c>
      <c r="AD565" s="1"/>
      <c r="AE565" s="1" t="s">
        <v>1107</v>
      </c>
      <c r="AF565" s="1"/>
      <c r="AG565" s="1" t="s">
        <v>1080</v>
      </c>
      <c r="AH565" s="1" t="s">
        <v>1132</v>
      </c>
      <c r="AI565" s="1" t="s">
        <v>1115</v>
      </c>
      <c r="AJ565" s="1" t="s">
        <v>1116</v>
      </c>
      <c r="AK565" s="1">
        <v>38</v>
      </c>
      <c r="AL565" s="1" t="s">
        <v>520</v>
      </c>
    </row>
    <row r="566" spans="1:38" ht="14.25" hidden="1" customHeight="1" x14ac:dyDescent="0.25">
      <c r="A566" s="1" t="s">
        <v>1137</v>
      </c>
      <c r="B566" s="1" t="s">
        <v>557</v>
      </c>
      <c r="C566" s="1"/>
      <c r="D566" s="1"/>
      <c r="E566" s="1"/>
      <c r="F566" s="1">
        <v>7.27</v>
      </c>
      <c r="G566" s="1"/>
      <c r="H566" s="1"/>
      <c r="I566" s="1"/>
      <c r="J566" s="1"/>
      <c r="K566" s="1"/>
      <c r="L566" s="1"/>
      <c r="M566" s="1"/>
      <c r="N566" s="1"/>
      <c r="O566" s="1"/>
      <c r="P566" s="1"/>
      <c r="Q566" s="1"/>
      <c r="R566" s="1"/>
      <c r="S566" s="1"/>
      <c r="T566" s="1"/>
      <c r="U566" s="1"/>
      <c r="V566" s="1"/>
      <c r="W566" s="1"/>
      <c r="X566" s="1"/>
      <c r="Y566" s="1"/>
      <c r="Z566" s="1"/>
      <c r="AA566" s="1"/>
      <c r="AB566" s="1"/>
      <c r="AC566" s="1" t="s">
        <v>5</v>
      </c>
      <c r="AD566" s="1"/>
      <c r="AE566" s="1" t="s">
        <v>1107</v>
      </c>
      <c r="AF566" s="1"/>
      <c r="AG566" s="1" t="s">
        <v>1080</v>
      </c>
      <c r="AH566" s="1" t="s">
        <v>1132</v>
      </c>
      <c r="AI566" s="1" t="s">
        <v>1118</v>
      </c>
      <c r="AJ566" s="1" t="s">
        <v>1119</v>
      </c>
      <c r="AK566" s="1">
        <v>11</v>
      </c>
      <c r="AL566" s="1" t="s">
        <v>520</v>
      </c>
    </row>
    <row r="567" spans="1:38" ht="14.25" hidden="1" customHeight="1" x14ac:dyDescent="0.25">
      <c r="A567" s="1" t="s">
        <v>1138</v>
      </c>
      <c r="B567" s="1" t="s">
        <v>557</v>
      </c>
      <c r="C567" s="1"/>
      <c r="D567" s="1"/>
      <c r="E567" s="1"/>
      <c r="F567" s="1">
        <v>8.06</v>
      </c>
      <c r="G567" s="1"/>
      <c r="H567" s="1"/>
      <c r="I567" s="1"/>
      <c r="J567" s="1"/>
      <c r="K567" s="1"/>
      <c r="L567" s="1"/>
      <c r="M567" s="1"/>
      <c r="N567" s="1"/>
      <c r="O567" s="1"/>
      <c r="P567" s="1"/>
      <c r="Q567" s="1"/>
      <c r="R567" s="1"/>
      <c r="S567" s="1"/>
      <c r="T567" s="1"/>
      <c r="U567" s="1"/>
      <c r="V567" s="1"/>
      <c r="W567" s="1"/>
      <c r="X567" s="1"/>
      <c r="Y567" s="1"/>
      <c r="Z567" s="1"/>
      <c r="AA567" s="1"/>
      <c r="AB567" s="1"/>
      <c r="AC567" s="1" t="s">
        <v>5</v>
      </c>
      <c r="AD567" s="1"/>
      <c r="AE567" s="1" t="s">
        <v>1107</v>
      </c>
      <c r="AF567" s="1"/>
      <c r="AG567" s="1" t="s">
        <v>1080</v>
      </c>
      <c r="AH567" s="1" t="s">
        <v>1132</v>
      </c>
      <c r="AI567" s="1" t="s">
        <v>1118</v>
      </c>
      <c r="AJ567" s="1" t="s">
        <v>1119</v>
      </c>
      <c r="AK567" s="1">
        <v>13</v>
      </c>
      <c r="AL567" s="1" t="s">
        <v>520</v>
      </c>
    </row>
    <row r="568" spans="1:38" ht="14.25" hidden="1" customHeight="1" x14ac:dyDescent="0.25">
      <c r="A568" s="1" t="s">
        <v>1139</v>
      </c>
      <c r="B568" s="1" t="s">
        <v>557</v>
      </c>
      <c r="C568" s="1"/>
      <c r="D568" s="1"/>
      <c r="E568" s="1"/>
      <c r="F568" s="1">
        <v>8.68</v>
      </c>
      <c r="G568" s="1"/>
      <c r="H568" s="1"/>
      <c r="I568" s="1"/>
      <c r="J568" s="1"/>
      <c r="K568" s="1"/>
      <c r="L568" s="1"/>
      <c r="M568" s="1"/>
      <c r="N568" s="1"/>
      <c r="O568" s="1"/>
      <c r="P568" s="1"/>
      <c r="Q568" s="1"/>
      <c r="R568" s="1"/>
      <c r="S568" s="1"/>
      <c r="T568" s="1"/>
      <c r="U568" s="1"/>
      <c r="V568" s="1"/>
      <c r="W568" s="1"/>
      <c r="X568" s="1"/>
      <c r="Y568" s="1"/>
      <c r="Z568" s="1"/>
      <c r="AA568" s="1"/>
      <c r="AB568" s="1"/>
      <c r="AC568" s="1" t="s">
        <v>5</v>
      </c>
      <c r="AD568" s="1"/>
      <c r="AE568" s="1" t="s">
        <v>1107</v>
      </c>
      <c r="AF568" s="1"/>
      <c r="AG568" s="1" t="s">
        <v>1080</v>
      </c>
      <c r="AH568" s="1" t="s">
        <v>1132</v>
      </c>
      <c r="AI568" s="1" t="s">
        <v>1118</v>
      </c>
      <c r="AJ568" s="1" t="s">
        <v>1119</v>
      </c>
      <c r="AK568" s="1">
        <v>15</v>
      </c>
      <c r="AL568" s="1" t="s">
        <v>520</v>
      </c>
    </row>
    <row r="569" spans="1:38" ht="14.25" hidden="1" customHeight="1" x14ac:dyDescent="0.25">
      <c r="A569" s="1" t="s">
        <v>1140</v>
      </c>
      <c r="B569" s="1" t="s">
        <v>557</v>
      </c>
      <c r="C569" s="1"/>
      <c r="D569" s="1"/>
      <c r="E569" s="1"/>
      <c r="F569" s="1">
        <v>8.06</v>
      </c>
      <c r="G569" s="1"/>
      <c r="H569" s="1"/>
      <c r="I569" s="1"/>
      <c r="J569" s="1"/>
      <c r="K569" s="1"/>
      <c r="L569" s="1"/>
      <c r="M569" s="1"/>
      <c r="N569" s="1"/>
      <c r="O569" s="1"/>
      <c r="P569" s="1"/>
      <c r="Q569" s="1"/>
      <c r="R569" s="1"/>
      <c r="S569" s="1"/>
      <c r="T569" s="1"/>
      <c r="U569" s="1"/>
      <c r="V569" s="1"/>
      <c r="W569" s="1"/>
      <c r="X569" s="1"/>
      <c r="Y569" s="1"/>
      <c r="Z569" s="1"/>
      <c r="AA569" s="1"/>
      <c r="AB569" s="1"/>
      <c r="AC569" s="1" t="s">
        <v>5</v>
      </c>
      <c r="AD569" s="1"/>
      <c r="AE569" s="1" t="s">
        <v>1107</v>
      </c>
      <c r="AF569" s="1"/>
      <c r="AG569" s="1" t="s">
        <v>1080</v>
      </c>
      <c r="AH569" s="1" t="s">
        <v>1132</v>
      </c>
      <c r="AI569" s="1" t="s">
        <v>1118</v>
      </c>
      <c r="AJ569" s="1" t="s">
        <v>1119</v>
      </c>
      <c r="AK569" s="1">
        <v>19</v>
      </c>
      <c r="AL569" s="1" t="s">
        <v>520</v>
      </c>
    </row>
    <row r="570" spans="1:38" ht="14.25" hidden="1" customHeight="1" x14ac:dyDescent="0.25">
      <c r="A570" s="1" t="s">
        <v>1141</v>
      </c>
      <c r="B570" s="1" t="s">
        <v>557</v>
      </c>
      <c r="C570" s="1"/>
      <c r="D570" s="1"/>
      <c r="E570" s="1"/>
      <c r="F570" s="1">
        <v>7.61</v>
      </c>
      <c r="G570" s="1"/>
      <c r="H570" s="1"/>
      <c r="I570" s="1"/>
      <c r="J570" s="1"/>
      <c r="K570" s="1"/>
      <c r="L570" s="1"/>
      <c r="M570" s="1"/>
      <c r="N570" s="1"/>
      <c r="O570" s="1"/>
      <c r="P570" s="1"/>
      <c r="Q570" s="1"/>
      <c r="R570" s="1"/>
      <c r="S570" s="1"/>
      <c r="T570" s="1"/>
      <c r="U570" s="1"/>
      <c r="V570" s="1"/>
      <c r="W570" s="1"/>
      <c r="X570" s="1"/>
      <c r="Y570" s="1"/>
      <c r="Z570" s="1"/>
      <c r="AA570" s="1"/>
      <c r="AB570" s="1"/>
      <c r="AC570" s="1" t="s">
        <v>5</v>
      </c>
      <c r="AD570" s="1"/>
      <c r="AE570" s="1" t="s">
        <v>1107</v>
      </c>
      <c r="AF570" s="1"/>
      <c r="AG570" s="1" t="s">
        <v>1080</v>
      </c>
      <c r="AH570" s="1" t="s">
        <v>1132</v>
      </c>
      <c r="AI570" s="1" t="s">
        <v>1124</v>
      </c>
      <c r="AJ570" s="1" t="s">
        <v>1089</v>
      </c>
      <c r="AK570" s="1">
        <v>11</v>
      </c>
      <c r="AL570" s="1" t="s">
        <v>520</v>
      </c>
    </row>
    <row r="571" spans="1:38" ht="14.25" hidden="1" customHeight="1" x14ac:dyDescent="0.25">
      <c r="A571" s="1" t="s">
        <v>1142</v>
      </c>
      <c r="B571" s="1" t="s">
        <v>557</v>
      </c>
      <c r="C571" s="1"/>
      <c r="D571" s="1"/>
      <c r="E571" s="1"/>
      <c r="F571" s="1">
        <v>8.36</v>
      </c>
      <c r="G571" s="1"/>
      <c r="H571" s="1"/>
      <c r="I571" s="1"/>
      <c r="J571" s="1"/>
      <c r="K571" s="1"/>
      <c r="L571" s="1"/>
      <c r="M571" s="1"/>
      <c r="N571" s="1"/>
      <c r="O571" s="1"/>
      <c r="P571" s="1"/>
      <c r="Q571" s="1"/>
      <c r="R571" s="1"/>
      <c r="S571" s="1"/>
      <c r="T571" s="1"/>
      <c r="U571" s="1"/>
      <c r="V571" s="1"/>
      <c r="W571" s="1"/>
      <c r="X571" s="1"/>
      <c r="Y571" s="1"/>
      <c r="Z571" s="1"/>
      <c r="AA571" s="1"/>
      <c r="AB571" s="1"/>
      <c r="AC571" s="1" t="s">
        <v>5</v>
      </c>
      <c r="AD571" s="1"/>
      <c r="AE571" s="1" t="s">
        <v>1107</v>
      </c>
      <c r="AF571" s="1"/>
      <c r="AG571" s="1" t="s">
        <v>1080</v>
      </c>
      <c r="AH571" s="1" t="s">
        <v>1132</v>
      </c>
      <c r="AI571" s="1" t="s">
        <v>1124</v>
      </c>
      <c r="AJ571" s="1" t="s">
        <v>1089</v>
      </c>
      <c r="AK571" s="1">
        <v>13</v>
      </c>
      <c r="AL571" s="1" t="s">
        <v>520</v>
      </c>
    </row>
    <row r="572" spans="1:38" ht="14.25" hidden="1" customHeight="1" x14ac:dyDescent="0.25">
      <c r="A572" s="1" t="s">
        <v>1143</v>
      </c>
      <c r="B572" s="1" t="s">
        <v>557</v>
      </c>
      <c r="C572" s="1"/>
      <c r="D572" s="1"/>
      <c r="E572" s="1"/>
      <c r="F572" s="1">
        <v>9.89</v>
      </c>
      <c r="G572" s="1"/>
      <c r="H572" s="1"/>
      <c r="I572" s="1"/>
      <c r="J572" s="1"/>
      <c r="K572" s="1"/>
      <c r="L572" s="1"/>
      <c r="M572" s="1"/>
      <c r="N572" s="1"/>
      <c r="O572" s="1"/>
      <c r="P572" s="1"/>
      <c r="Q572" s="1"/>
      <c r="R572" s="1"/>
      <c r="S572" s="1"/>
      <c r="T572" s="1"/>
      <c r="U572" s="1"/>
      <c r="V572" s="1"/>
      <c r="W572" s="1"/>
      <c r="X572" s="1"/>
      <c r="Y572" s="1"/>
      <c r="Z572" s="1"/>
      <c r="AA572" s="1"/>
      <c r="AB572" s="1"/>
      <c r="AC572" s="1" t="s">
        <v>5</v>
      </c>
      <c r="AD572" s="1"/>
      <c r="AE572" s="1" t="s">
        <v>1107</v>
      </c>
      <c r="AF572" s="1"/>
      <c r="AG572" s="1" t="s">
        <v>1080</v>
      </c>
      <c r="AH572" s="1" t="s">
        <v>1132</v>
      </c>
      <c r="AI572" s="1" t="s">
        <v>1124</v>
      </c>
      <c r="AJ572" s="1" t="s">
        <v>1089</v>
      </c>
      <c r="AK572" s="1">
        <v>15</v>
      </c>
      <c r="AL572" s="1" t="s">
        <v>520</v>
      </c>
    </row>
    <row r="573" spans="1:38" ht="14.25" hidden="1" customHeight="1" x14ac:dyDescent="0.25">
      <c r="A573" s="1" t="s">
        <v>1144</v>
      </c>
      <c r="B573" s="1" t="s">
        <v>557</v>
      </c>
      <c r="C573" s="1"/>
      <c r="D573" s="1"/>
      <c r="E573" s="1"/>
      <c r="F573" s="1">
        <v>10.31</v>
      </c>
      <c r="G573" s="1"/>
      <c r="H573" s="1"/>
      <c r="I573" s="1"/>
      <c r="J573" s="1"/>
      <c r="K573" s="1"/>
      <c r="L573" s="1"/>
      <c r="M573" s="1"/>
      <c r="N573" s="1"/>
      <c r="O573" s="1"/>
      <c r="P573" s="1"/>
      <c r="Q573" s="1"/>
      <c r="R573" s="1"/>
      <c r="S573" s="1"/>
      <c r="T573" s="1"/>
      <c r="U573" s="1"/>
      <c r="V573" s="1"/>
      <c r="W573" s="1"/>
      <c r="X573" s="1"/>
      <c r="Y573" s="1"/>
      <c r="Z573" s="1"/>
      <c r="AA573" s="1"/>
      <c r="AB573" s="1"/>
      <c r="AC573" s="1" t="s">
        <v>5</v>
      </c>
      <c r="AD573" s="1"/>
      <c r="AE573" s="1" t="s">
        <v>1107</v>
      </c>
      <c r="AF573" s="1"/>
      <c r="AG573" s="1" t="s">
        <v>1080</v>
      </c>
      <c r="AH573" s="1" t="s">
        <v>1132</v>
      </c>
      <c r="AI573" s="1" t="s">
        <v>1124</v>
      </c>
      <c r="AJ573" s="1" t="s">
        <v>1089</v>
      </c>
      <c r="AK573" s="1">
        <v>19</v>
      </c>
      <c r="AL573" s="1" t="s">
        <v>520</v>
      </c>
    </row>
    <row r="574" spans="1:38" ht="14.25" hidden="1" customHeight="1" x14ac:dyDescent="0.25">
      <c r="A574" s="1" t="s">
        <v>1145</v>
      </c>
      <c r="B574" s="1" t="s">
        <v>557</v>
      </c>
      <c r="C574" s="1"/>
      <c r="D574" s="1"/>
      <c r="E574" s="1"/>
      <c r="F574" s="1">
        <v>10.76</v>
      </c>
      <c r="G574" s="1"/>
      <c r="H574" s="1"/>
      <c r="I574" s="1"/>
      <c r="J574" s="1"/>
      <c r="K574" s="1"/>
      <c r="L574" s="1"/>
      <c r="M574" s="1"/>
      <c r="N574" s="1"/>
      <c r="O574" s="1"/>
      <c r="P574" s="1"/>
      <c r="Q574" s="1"/>
      <c r="R574" s="1"/>
      <c r="S574" s="1"/>
      <c r="T574" s="1"/>
      <c r="U574" s="1"/>
      <c r="V574" s="1"/>
      <c r="W574" s="1"/>
      <c r="X574" s="1"/>
      <c r="Y574" s="1"/>
      <c r="Z574" s="1"/>
      <c r="AA574" s="1"/>
      <c r="AB574" s="1"/>
      <c r="AC574" s="1" t="s">
        <v>5</v>
      </c>
      <c r="AD574" s="1"/>
      <c r="AE574" s="1" t="s">
        <v>1107</v>
      </c>
      <c r="AF574" s="1"/>
      <c r="AG574" s="1" t="s">
        <v>1080</v>
      </c>
      <c r="AH574" s="1" t="s">
        <v>1132</v>
      </c>
      <c r="AI574" s="1" t="s">
        <v>1129</v>
      </c>
      <c r="AJ574" s="1" t="s">
        <v>1095</v>
      </c>
      <c r="AK574" s="1">
        <v>19</v>
      </c>
      <c r="AL574" s="1" t="s">
        <v>520</v>
      </c>
    </row>
    <row r="575" spans="1:38" ht="14.25" hidden="1" customHeight="1" x14ac:dyDescent="0.25">
      <c r="A575" s="1" t="s">
        <v>1146</v>
      </c>
      <c r="B575" s="1" t="s">
        <v>557</v>
      </c>
      <c r="C575" s="1"/>
      <c r="D575" s="1"/>
      <c r="E575" s="1"/>
      <c r="F575" s="1">
        <v>11.42</v>
      </c>
      <c r="G575" s="1"/>
      <c r="H575" s="1"/>
      <c r="I575" s="1"/>
      <c r="J575" s="1"/>
      <c r="K575" s="1"/>
      <c r="L575" s="1"/>
      <c r="M575" s="1"/>
      <c r="N575" s="1"/>
      <c r="O575" s="1"/>
      <c r="P575" s="1"/>
      <c r="Q575" s="1"/>
      <c r="R575" s="1"/>
      <c r="S575" s="1"/>
      <c r="T575" s="1"/>
      <c r="U575" s="1"/>
      <c r="V575" s="1"/>
      <c r="W575" s="1"/>
      <c r="X575" s="1"/>
      <c r="Y575" s="1"/>
      <c r="Z575" s="1"/>
      <c r="AA575" s="1"/>
      <c r="AB575" s="1"/>
      <c r="AC575" s="1" t="s">
        <v>5</v>
      </c>
      <c r="AD575" s="1"/>
      <c r="AE575" s="1" t="s">
        <v>1107</v>
      </c>
      <c r="AF575" s="1"/>
      <c r="AG575" s="1" t="s">
        <v>1080</v>
      </c>
      <c r="AH575" s="1" t="s">
        <v>1132</v>
      </c>
      <c r="AI575" s="1" t="s">
        <v>1129</v>
      </c>
      <c r="AJ575" s="1" t="s">
        <v>1095</v>
      </c>
      <c r="AK575" s="1">
        <v>21</v>
      </c>
      <c r="AL575" s="1" t="s">
        <v>520</v>
      </c>
    </row>
    <row r="576" spans="1:38" ht="14.25" hidden="1" customHeight="1" x14ac:dyDescent="0.25">
      <c r="A576" s="1" t="s">
        <v>1147</v>
      </c>
      <c r="B576" s="1" t="s">
        <v>557</v>
      </c>
      <c r="C576" s="1"/>
      <c r="D576" s="1"/>
      <c r="E576" s="1"/>
      <c r="F576" s="1">
        <v>0.64300000000000002</v>
      </c>
      <c r="G576" s="1"/>
      <c r="H576" s="1"/>
      <c r="I576" s="1"/>
      <c r="J576" s="1"/>
      <c r="K576" s="1"/>
      <c r="L576" s="1"/>
      <c r="M576" s="1"/>
      <c r="N576" s="1"/>
      <c r="O576" s="1"/>
      <c r="P576" s="1"/>
      <c r="Q576" s="1"/>
      <c r="R576" s="1"/>
      <c r="S576" s="1"/>
      <c r="T576" s="1"/>
      <c r="U576" s="1"/>
      <c r="V576" s="1"/>
      <c r="W576" s="1"/>
      <c r="X576" s="1"/>
      <c r="Y576" s="1"/>
      <c r="Z576" s="1"/>
      <c r="AA576" s="1"/>
      <c r="AB576" s="1"/>
      <c r="AC576" s="1" t="s">
        <v>5</v>
      </c>
      <c r="AD576" s="1"/>
      <c r="AE576" s="1" t="s">
        <v>1148</v>
      </c>
      <c r="AF576" s="1"/>
      <c r="AG576" s="1" t="s">
        <v>1080</v>
      </c>
      <c r="AH576" s="1" t="s">
        <v>1149</v>
      </c>
      <c r="AI576" s="1" t="s">
        <v>1150</v>
      </c>
      <c r="AJ576" s="1" t="s">
        <v>1119</v>
      </c>
      <c r="AK576" s="1">
        <v>0</v>
      </c>
      <c r="AL576" s="1" t="s">
        <v>520</v>
      </c>
    </row>
    <row r="577" spans="1:38" ht="14.25" hidden="1" customHeight="1" x14ac:dyDescent="0.25">
      <c r="A577" s="1" t="s">
        <v>1151</v>
      </c>
      <c r="B577" s="1" t="s">
        <v>557</v>
      </c>
      <c r="C577" s="1"/>
      <c r="D577" s="1"/>
      <c r="E577" s="1"/>
      <c r="F577" s="1">
        <v>2.9239999999999999</v>
      </c>
      <c r="G577" s="1"/>
      <c r="H577" s="1"/>
      <c r="I577" s="1"/>
      <c r="J577" s="1"/>
      <c r="K577" s="1"/>
      <c r="L577" s="1"/>
      <c r="M577" s="1"/>
      <c r="N577" s="1"/>
      <c r="O577" s="1"/>
      <c r="P577" s="1"/>
      <c r="Q577" s="1"/>
      <c r="R577" s="1"/>
      <c r="S577" s="1"/>
      <c r="T577" s="1"/>
      <c r="U577" s="1"/>
      <c r="V577" s="1"/>
      <c r="W577" s="1"/>
      <c r="X577" s="1"/>
      <c r="Y577" s="1"/>
      <c r="Z577" s="1"/>
      <c r="AA577" s="1"/>
      <c r="AB577" s="1"/>
      <c r="AC577" s="1" t="s">
        <v>5</v>
      </c>
      <c r="AD577" s="1"/>
      <c r="AE577" s="1" t="s">
        <v>1148</v>
      </c>
      <c r="AF577" s="1"/>
      <c r="AG577" s="1" t="s">
        <v>1080</v>
      </c>
      <c r="AH577" s="1" t="s">
        <v>1149</v>
      </c>
      <c r="AI577" s="1" t="s">
        <v>1150</v>
      </c>
      <c r="AJ577" s="1" t="s">
        <v>1119</v>
      </c>
      <c r="AK577" s="1">
        <v>11</v>
      </c>
      <c r="AL577" s="1" t="s">
        <v>520</v>
      </c>
    </row>
    <row r="578" spans="1:38" ht="14.25" hidden="1" customHeight="1" x14ac:dyDescent="0.25">
      <c r="A578" s="1" t="s">
        <v>1152</v>
      </c>
      <c r="B578" s="1" t="s">
        <v>557</v>
      </c>
      <c r="C578" s="1"/>
      <c r="D578" s="1"/>
      <c r="E578" s="1"/>
      <c r="F578" s="1">
        <v>3.0680000000000001</v>
      </c>
      <c r="G578" s="1"/>
      <c r="H578" s="1"/>
      <c r="I578" s="1"/>
      <c r="J578" s="1"/>
      <c r="K578" s="1"/>
      <c r="L578" s="1"/>
      <c r="M578" s="1"/>
      <c r="N578" s="1"/>
      <c r="O578" s="1"/>
      <c r="P578" s="1"/>
      <c r="Q578" s="1"/>
      <c r="R578" s="1"/>
      <c r="S578" s="1"/>
      <c r="T578" s="1"/>
      <c r="U578" s="1"/>
      <c r="V578" s="1"/>
      <c r="W578" s="1"/>
      <c r="X578" s="1"/>
      <c r="Y578" s="1"/>
      <c r="Z578" s="1"/>
      <c r="AA578" s="1"/>
      <c r="AB578" s="1"/>
      <c r="AC578" s="1" t="s">
        <v>5</v>
      </c>
      <c r="AD578" s="1"/>
      <c r="AE578" s="1" t="s">
        <v>1148</v>
      </c>
      <c r="AF578" s="1"/>
      <c r="AG578" s="1" t="s">
        <v>1080</v>
      </c>
      <c r="AH578" s="1" t="s">
        <v>1149</v>
      </c>
      <c r="AI578" s="1" t="s">
        <v>1150</v>
      </c>
      <c r="AJ578" s="1" t="s">
        <v>1119</v>
      </c>
      <c r="AK578" s="1">
        <v>13</v>
      </c>
      <c r="AL578" s="1" t="s">
        <v>520</v>
      </c>
    </row>
    <row r="579" spans="1:38" ht="14.25" hidden="1" customHeight="1" x14ac:dyDescent="0.25">
      <c r="A579" s="1" t="s">
        <v>1153</v>
      </c>
      <c r="B579" s="1" t="s">
        <v>557</v>
      </c>
      <c r="C579" s="1"/>
      <c r="D579" s="1"/>
      <c r="E579" s="1"/>
      <c r="F579" s="1">
        <v>3.1989999999999998</v>
      </c>
      <c r="G579" s="1"/>
      <c r="H579" s="1"/>
      <c r="I579" s="1"/>
      <c r="J579" s="1"/>
      <c r="K579" s="1"/>
      <c r="L579" s="1"/>
      <c r="M579" s="1"/>
      <c r="N579" s="1"/>
      <c r="O579" s="1"/>
      <c r="P579" s="1"/>
      <c r="Q579" s="1"/>
      <c r="R579" s="1"/>
      <c r="S579" s="1"/>
      <c r="T579" s="1"/>
      <c r="U579" s="1"/>
      <c r="V579" s="1"/>
      <c r="W579" s="1"/>
      <c r="X579" s="1"/>
      <c r="Y579" s="1"/>
      <c r="Z579" s="1"/>
      <c r="AA579" s="1"/>
      <c r="AB579" s="1"/>
      <c r="AC579" s="1" t="s">
        <v>5</v>
      </c>
      <c r="AD579" s="1"/>
      <c r="AE579" s="1" t="s">
        <v>1148</v>
      </c>
      <c r="AF579" s="1"/>
      <c r="AG579" s="1" t="s">
        <v>1080</v>
      </c>
      <c r="AH579" s="1" t="s">
        <v>1149</v>
      </c>
      <c r="AI579" s="1" t="s">
        <v>1150</v>
      </c>
      <c r="AJ579" s="1" t="s">
        <v>1119</v>
      </c>
      <c r="AK579" s="1">
        <v>15</v>
      </c>
      <c r="AL579" s="1" t="s">
        <v>520</v>
      </c>
    </row>
    <row r="580" spans="1:38" ht="14.25" hidden="1" customHeight="1" x14ac:dyDescent="0.25">
      <c r="A580" s="1" t="s">
        <v>1154</v>
      </c>
      <c r="B580" s="1" t="s">
        <v>557</v>
      </c>
      <c r="C580" s="1"/>
      <c r="D580" s="1"/>
      <c r="E580" s="1"/>
      <c r="F580" s="1">
        <v>1.3089999999999999</v>
      </c>
      <c r="G580" s="1"/>
      <c r="H580" s="1"/>
      <c r="I580" s="1"/>
      <c r="J580" s="1"/>
      <c r="K580" s="1"/>
      <c r="L580" s="1"/>
      <c r="M580" s="1"/>
      <c r="N580" s="1"/>
      <c r="O580" s="1"/>
      <c r="P580" s="1"/>
      <c r="Q580" s="1"/>
      <c r="R580" s="1"/>
      <c r="S580" s="1"/>
      <c r="T580" s="1"/>
      <c r="U580" s="1"/>
      <c r="V580" s="1"/>
      <c r="W580" s="1"/>
      <c r="X580" s="1"/>
      <c r="Y580" s="1"/>
      <c r="Z580" s="1"/>
      <c r="AA580" s="1"/>
      <c r="AB580" s="1"/>
      <c r="AC580" s="1" t="s">
        <v>5</v>
      </c>
      <c r="AD580" s="1"/>
      <c r="AE580" s="1" t="s">
        <v>1148</v>
      </c>
      <c r="AF580" s="1"/>
      <c r="AG580" s="1" t="s">
        <v>1080</v>
      </c>
      <c r="AH580" s="1" t="s">
        <v>1149</v>
      </c>
      <c r="AI580" s="1" t="s">
        <v>1150</v>
      </c>
      <c r="AJ580" s="1" t="s">
        <v>1119</v>
      </c>
      <c r="AK580" s="1">
        <v>5</v>
      </c>
      <c r="AL580" s="1" t="s">
        <v>520</v>
      </c>
    </row>
    <row r="581" spans="1:38" ht="14.25" hidden="1" customHeight="1" x14ac:dyDescent="0.25">
      <c r="A581" s="1" t="s">
        <v>1155</v>
      </c>
      <c r="B581" s="1" t="s">
        <v>557</v>
      </c>
      <c r="C581" s="1"/>
      <c r="D581" s="1"/>
      <c r="E581" s="1"/>
      <c r="F581" s="1">
        <v>3.9239999999999999</v>
      </c>
      <c r="G581" s="1"/>
      <c r="H581" s="1"/>
      <c r="I581" s="1"/>
      <c r="J581" s="1"/>
      <c r="K581" s="1"/>
      <c r="L581" s="1"/>
      <c r="M581" s="1"/>
      <c r="N581" s="1"/>
      <c r="O581" s="1"/>
      <c r="P581" s="1"/>
      <c r="Q581" s="1"/>
      <c r="R581" s="1"/>
      <c r="S581" s="1"/>
      <c r="T581" s="1"/>
      <c r="U581" s="1"/>
      <c r="V581" s="1"/>
      <c r="W581" s="1"/>
      <c r="X581" s="1"/>
      <c r="Y581" s="1"/>
      <c r="Z581" s="1"/>
      <c r="AA581" s="1"/>
      <c r="AB581" s="1"/>
      <c r="AC581" s="1" t="s">
        <v>5</v>
      </c>
      <c r="AD581" s="1"/>
      <c r="AE581" s="1" t="s">
        <v>1148</v>
      </c>
      <c r="AF581" s="1"/>
      <c r="AG581" s="1" t="s">
        <v>1080</v>
      </c>
      <c r="AH581" s="1" t="s">
        <v>1149</v>
      </c>
      <c r="AI581" s="1" t="s">
        <v>1088</v>
      </c>
      <c r="AJ581" s="1" t="s">
        <v>1089</v>
      </c>
      <c r="AK581" s="1">
        <v>19</v>
      </c>
      <c r="AL581" s="1" t="s">
        <v>520</v>
      </c>
    </row>
    <row r="582" spans="1:38" ht="14.25" hidden="1" customHeight="1" x14ac:dyDescent="0.25">
      <c r="A582" s="1" t="s">
        <v>1156</v>
      </c>
      <c r="B582" s="1" t="s">
        <v>557</v>
      </c>
      <c r="C582" s="1"/>
      <c r="D582" s="1"/>
      <c r="E582" s="1"/>
      <c r="F582" s="1">
        <v>4.0780000000000003</v>
      </c>
      <c r="G582" s="1"/>
      <c r="H582" s="1"/>
      <c r="I582" s="1"/>
      <c r="J582" s="1"/>
      <c r="K582" s="1"/>
      <c r="L582" s="1"/>
      <c r="M582" s="1"/>
      <c r="N582" s="1"/>
      <c r="O582" s="1"/>
      <c r="P582" s="1"/>
      <c r="Q582" s="1"/>
      <c r="R582" s="1"/>
      <c r="S582" s="1"/>
      <c r="T582" s="1"/>
      <c r="U582" s="1"/>
      <c r="V582" s="1"/>
      <c r="W582" s="1"/>
      <c r="X582" s="1"/>
      <c r="Y582" s="1"/>
      <c r="Z582" s="1"/>
      <c r="AA582" s="1"/>
      <c r="AB582" s="1"/>
      <c r="AC582" s="1" t="s">
        <v>5</v>
      </c>
      <c r="AD582" s="1"/>
      <c r="AE582" s="1" t="s">
        <v>1148</v>
      </c>
      <c r="AF582" s="1"/>
      <c r="AG582" s="1" t="s">
        <v>1080</v>
      </c>
      <c r="AH582" s="1" t="s">
        <v>1149</v>
      </c>
      <c r="AI582" s="1" t="s">
        <v>1088</v>
      </c>
      <c r="AJ582" s="1" t="s">
        <v>1089</v>
      </c>
      <c r="AK582" s="1">
        <v>21</v>
      </c>
      <c r="AL582" s="1" t="s">
        <v>520</v>
      </c>
    </row>
    <row r="583" spans="1:38" ht="14.25" hidden="1" customHeight="1" x14ac:dyDescent="0.25">
      <c r="A583" s="1" t="s">
        <v>1157</v>
      </c>
      <c r="B583" s="1" t="s">
        <v>557</v>
      </c>
      <c r="C583" s="1"/>
      <c r="D583" s="1"/>
      <c r="E583" s="1"/>
      <c r="F583" s="1">
        <v>4.5579999999999998</v>
      </c>
      <c r="G583" s="1"/>
      <c r="H583" s="1"/>
      <c r="I583" s="1"/>
      <c r="J583" s="1"/>
      <c r="K583" s="1"/>
      <c r="L583" s="1"/>
      <c r="M583" s="1"/>
      <c r="N583" s="1"/>
      <c r="O583" s="1"/>
      <c r="P583" s="1"/>
      <c r="Q583" s="1"/>
      <c r="R583" s="1"/>
      <c r="S583" s="1"/>
      <c r="T583" s="1"/>
      <c r="U583" s="1"/>
      <c r="V583" s="1"/>
      <c r="W583" s="1"/>
      <c r="X583" s="1"/>
      <c r="Y583" s="1"/>
      <c r="Z583" s="1"/>
      <c r="AA583" s="1"/>
      <c r="AB583" s="1"/>
      <c r="AC583" s="1" t="s">
        <v>5</v>
      </c>
      <c r="AD583" s="1"/>
      <c r="AE583" s="1" t="s">
        <v>1148</v>
      </c>
      <c r="AF583" s="1"/>
      <c r="AG583" s="1" t="s">
        <v>1080</v>
      </c>
      <c r="AH583" s="1" t="s">
        <v>1149</v>
      </c>
      <c r="AI583" s="1" t="s">
        <v>1094</v>
      </c>
      <c r="AJ583" s="1" t="s">
        <v>1095</v>
      </c>
      <c r="AK583" s="1">
        <v>19</v>
      </c>
      <c r="AL583" s="1" t="s">
        <v>520</v>
      </c>
    </row>
    <row r="584" spans="1:38" ht="14.25" hidden="1" customHeight="1" x14ac:dyDescent="0.25">
      <c r="A584" s="1" t="s">
        <v>1158</v>
      </c>
      <c r="B584" s="1" t="s">
        <v>557</v>
      </c>
      <c r="C584" s="1"/>
      <c r="D584" s="1"/>
      <c r="E584" s="1"/>
      <c r="F584" s="1">
        <v>4.71</v>
      </c>
      <c r="G584" s="1"/>
      <c r="H584" s="1"/>
      <c r="I584" s="1"/>
      <c r="J584" s="1"/>
      <c r="K584" s="1"/>
      <c r="L584" s="1"/>
      <c r="M584" s="1"/>
      <c r="N584" s="1"/>
      <c r="O584" s="1"/>
      <c r="P584" s="1"/>
      <c r="Q584" s="1"/>
      <c r="R584" s="1"/>
      <c r="S584" s="1"/>
      <c r="T584" s="1"/>
      <c r="U584" s="1"/>
      <c r="V584" s="1"/>
      <c r="W584" s="1"/>
      <c r="X584" s="1"/>
      <c r="Y584" s="1"/>
      <c r="Z584" s="1"/>
      <c r="AA584" s="1"/>
      <c r="AB584" s="1"/>
      <c r="AC584" s="1" t="s">
        <v>5</v>
      </c>
      <c r="AD584" s="1"/>
      <c r="AE584" s="1" t="s">
        <v>1148</v>
      </c>
      <c r="AF584" s="1"/>
      <c r="AG584" s="1" t="s">
        <v>1080</v>
      </c>
      <c r="AH584" s="1" t="s">
        <v>1149</v>
      </c>
      <c r="AI584" s="1" t="s">
        <v>1094</v>
      </c>
      <c r="AJ584" s="1" t="s">
        <v>1095</v>
      </c>
      <c r="AK584" s="1">
        <v>22</v>
      </c>
      <c r="AL584" s="1" t="s">
        <v>520</v>
      </c>
    </row>
    <row r="585" spans="1:38" ht="14.25" hidden="1" customHeight="1" x14ac:dyDescent="0.25">
      <c r="A585" s="1" t="s">
        <v>1159</v>
      </c>
      <c r="B585" s="1" t="s">
        <v>557</v>
      </c>
      <c r="C585" s="1"/>
      <c r="D585" s="1"/>
      <c r="E585" s="1"/>
      <c r="F585" s="1">
        <v>4.7889999999999997</v>
      </c>
      <c r="G585" s="1"/>
      <c r="H585" s="1"/>
      <c r="I585" s="1"/>
      <c r="J585" s="1"/>
      <c r="K585" s="1"/>
      <c r="L585" s="1"/>
      <c r="M585" s="1"/>
      <c r="N585" s="1"/>
      <c r="O585" s="1"/>
      <c r="P585" s="1"/>
      <c r="Q585" s="1"/>
      <c r="R585" s="1"/>
      <c r="S585" s="1"/>
      <c r="T585" s="1"/>
      <c r="U585" s="1"/>
      <c r="V585" s="1"/>
      <c r="W585" s="1"/>
      <c r="X585" s="1"/>
      <c r="Y585" s="1"/>
      <c r="Z585" s="1"/>
      <c r="AA585" s="1"/>
      <c r="AB585" s="1"/>
      <c r="AC585" s="1" t="s">
        <v>5</v>
      </c>
      <c r="AD585" s="1"/>
      <c r="AE585" s="1" t="s">
        <v>1148</v>
      </c>
      <c r="AF585" s="1"/>
      <c r="AG585" s="1" t="s">
        <v>1080</v>
      </c>
      <c r="AH585" s="1" t="s">
        <v>1149</v>
      </c>
      <c r="AI585" s="1" t="s">
        <v>1094</v>
      </c>
      <c r="AJ585" s="1" t="s">
        <v>1095</v>
      </c>
      <c r="AK585" s="1">
        <v>25</v>
      </c>
      <c r="AL585" s="1" t="s">
        <v>520</v>
      </c>
    </row>
    <row r="586" spans="1:38" ht="14.25" hidden="1" customHeight="1" x14ac:dyDescent="0.25">
      <c r="A586" s="1" t="s">
        <v>1160</v>
      </c>
      <c r="B586" s="1" t="s">
        <v>557</v>
      </c>
      <c r="C586" s="1"/>
      <c r="D586" s="1"/>
      <c r="E586" s="1"/>
      <c r="F586" s="1">
        <v>4.8289999999999997</v>
      </c>
      <c r="G586" s="1"/>
      <c r="H586" s="1"/>
      <c r="I586" s="1"/>
      <c r="J586" s="1"/>
      <c r="K586" s="1"/>
      <c r="L586" s="1"/>
      <c r="M586" s="1"/>
      <c r="N586" s="1"/>
      <c r="O586" s="1"/>
      <c r="P586" s="1"/>
      <c r="Q586" s="1"/>
      <c r="R586" s="1"/>
      <c r="S586" s="1"/>
      <c r="T586" s="1"/>
      <c r="U586" s="1"/>
      <c r="V586" s="1"/>
      <c r="W586" s="1"/>
      <c r="X586" s="1"/>
      <c r="Y586" s="1"/>
      <c r="Z586" s="1"/>
      <c r="AA586" s="1"/>
      <c r="AB586" s="1"/>
      <c r="AC586" s="1" t="s">
        <v>5</v>
      </c>
      <c r="AD586" s="1"/>
      <c r="AE586" s="1" t="s">
        <v>1148</v>
      </c>
      <c r="AF586" s="1"/>
      <c r="AG586" s="1" t="s">
        <v>1080</v>
      </c>
      <c r="AH586" s="1" t="s">
        <v>1149</v>
      </c>
      <c r="AI586" s="1" t="s">
        <v>1094</v>
      </c>
      <c r="AJ586" s="1" t="s">
        <v>1095</v>
      </c>
      <c r="AK586" s="1">
        <v>30</v>
      </c>
      <c r="AL586" s="1" t="s">
        <v>520</v>
      </c>
    </row>
    <row r="587" spans="1:38" ht="14.25" hidden="1" customHeight="1" x14ac:dyDescent="0.25">
      <c r="A587" s="1" t="s">
        <v>1161</v>
      </c>
      <c r="B587" s="1" t="s">
        <v>557</v>
      </c>
      <c r="C587" s="1"/>
      <c r="D587" s="1"/>
      <c r="E587" s="1"/>
      <c r="F587" s="1">
        <v>0.65800000000000003</v>
      </c>
      <c r="G587" s="1"/>
      <c r="H587" s="1"/>
      <c r="I587" s="1"/>
      <c r="J587" s="1"/>
      <c r="K587" s="1"/>
      <c r="L587" s="1"/>
      <c r="M587" s="1"/>
      <c r="N587" s="1"/>
      <c r="O587" s="1"/>
      <c r="P587" s="1"/>
      <c r="Q587" s="1"/>
      <c r="R587" s="1"/>
      <c r="S587" s="1"/>
      <c r="T587" s="1"/>
      <c r="U587" s="1"/>
      <c r="V587" s="1"/>
      <c r="W587" s="1"/>
      <c r="X587" s="1"/>
      <c r="Y587" s="1"/>
      <c r="Z587" s="1"/>
      <c r="AA587" s="1"/>
      <c r="AB587" s="1"/>
      <c r="AC587" s="1" t="s">
        <v>5</v>
      </c>
      <c r="AD587" s="1"/>
      <c r="AE587" s="1" t="s">
        <v>1148</v>
      </c>
      <c r="AF587" s="1"/>
      <c r="AG587" s="1" t="s">
        <v>1080</v>
      </c>
      <c r="AH587" s="1" t="s">
        <v>1162</v>
      </c>
      <c r="AI587" s="1" t="s">
        <v>1150</v>
      </c>
      <c r="AJ587" s="1" t="s">
        <v>1119</v>
      </c>
      <c r="AK587" s="1">
        <v>0</v>
      </c>
      <c r="AL587" s="1" t="s">
        <v>520</v>
      </c>
    </row>
    <row r="588" spans="1:38" ht="14.25" hidden="1" customHeight="1" x14ac:dyDescent="0.25">
      <c r="A588" s="1" t="s">
        <v>1163</v>
      </c>
      <c r="B588" s="1" t="s">
        <v>557</v>
      </c>
      <c r="C588" s="1"/>
      <c r="D588" s="1"/>
      <c r="E588" s="1"/>
      <c r="F588" s="1">
        <v>3.222</v>
      </c>
      <c r="G588" s="1"/>
      <c r="H588" s="1"/>
      <c r="I588" s="1"/>
      <c r="J588" s="1"/>
      <c r="K588" s="1"/>
      <c r="L588" s="1"/>
      <c r="M588" s="1"/>
      <c r="N588" s="1"/>
      <c r="O588" s="1"/>
      <c r="P588" s="1"/>
      <c r="Q588" s="1"/>
      <c r="R588" s="1"/>
      <c r="S588" s="1"/>
      <c r="T588" s="1"/>
      <c r="U588" s="1"/>
      <c r="V588" s="1"/>
      <c r="W588" s="1"/>
      <c r="X588" s="1"/>
      <c r="Y588" s="1"/>
      <c r="Z588" s="1"/>
      <c r="AA588" s="1"/>
      <c r="AB588" s="1"/>
      <c r="AC588" s="1" t="s">
        <v>5</v>
      </c>
      <c r="AD588" s="1"/>
      <c r="AE588" s="1" t="s">
        <v>1148</v>
      </c>
      <c r="AF588" s="1"/>
      <c r="AG588" s="1" t="s">
        <v>1080</v>
      </c>
      <c r="AH588" s="1" t="s">
        <v>1162</v>
      </c>
      <c r="AI588" s="1" t="s">
        <v>1150</v>
      </c>
      <c r="AJ588" s="1" t="s">
        <v>1119</v>
      </c>
      <c r="AK588" s="1">
        <v>11</v>
      </c>
      <c r="AL588" s="1" t="s">
        <v>520</v>
      </c>
    </row>
    <row r="589" spans="1:38" ht="14.25" hidden="1" customHeight="1" x14ac:dyDescent="0.25">
      <c r="A589" s="1" t="s">
        <v>1164</v>
      </c>
      <c r="B589" s="1" t="s">
        <v>557</v>
      </c>
      <c r="C589" s="1"/>
      <c r="D589" s="1"/>
      <c r="E589" s="1"/>
      <c r="F589" s="1">
        <v>3.3860000000000001</v>
      </c>
      <c r="G589" s="1"/>
      <c r="H589" s="1"/>
      <c r="I589" s="1"/>
      <c r="J589" s="1"/>
      <c r="K589" s="1"/>
      <c r="L589" s="1"/>
      <c r="M589" s="1"/>
      <c r="N589" s="1"/>
      <c r="O589" s="1"/>
      <c r="P589" s="1"/>
      <c r="Q589" s="1"/>
      <c r="R589" s="1"/>
      <c r="S589" s="1"/>
      <c r="T589" s="1"/>
      <c r="U589" s="1"/>
      <c r="V589" s="1"/>
      <c r="W589" s="1"/>
      <c r="X589" s="1"/>
      <c r="Y589" s="1"/>
      <c r="Z589" s="1"/>
      <c r="AA589" s="1"/>
      <c r="AB589" s="1"/>
      <c r="AC589" s="1" t="s">
        <v>5</v>
      </c>
      <c r="AD589" s="1"/>
      <c r="AE589" s="1" t="s">
        <v>1148</v>
      </c>
      <c r="AF589" s="1"/>
      <c r="AG589" s="1" t="s">
        <v>1080</v>
      </c>
      <c r="AH589" s="1" t="s">
        <v>1162</v>
      </c>
      <c r="AI589" s="1" t="s">
        <v>1150</v>
      </c>
      <c r="AJ589" s="1" t="s">
        <v>1119</v>
      </c>
      <c r="AK589" s="1">
        <v>13</v>
      </c>
      <c r="AL589" s="1" t="s">
        <v>520</v>
      </c>
    </row>
    <row r="590" spans="1:38" ht="14.25" hidden="1" customHeight="1" x14ac:dyDescent="0.25">
      <c r="A590" s="1" t="s">
        <v>1165</v>
      </c>
      <c r="B590" s="1" t="s">
        <v>557</v>
      </c>
      <c r="C590" s="1"/>
      <c r="D590" s="1"/>
      <c r="E590" s="1"/>
      <c r="F590" s="1">
        <v>3.536</v>
      </c>
      <c r="G590" s="1"/>
      <c r="H590" s="1"/>
      <c r="I590" s="1"/>
      <c r="J590" s="1"/>
      <c r="K590" s="1"/>
      <c r="L590" s="1"/>
      <c r="M590" s="1"/>
      <c r="N590" s="1"/>
      <c r="O590" s="1"/>
      <c r="P590" s="1"/>
      <c r="Q590" s="1"/>
      <c r="R590" s="1"/>
      <c r="S590" s="1"/>
      <c r="T590" s="1"/>
      <c r="U590" s="1"/>
      <c r="V590" s="1"/>
      <c r="W590" s="1"/>
      <c r="X590" s="1"/>
      <c r="Y590" s="1"/>
      <c r="Z590" s="1"/>
      <c r="AA590" s="1"/>
      <c r="AB590" s="1"/>
      <c r="AC590" s="1" t="s">
        <v>5</v>
      </c>
      <c r="AD590" s="1"/>
      <c r="AE590" s="1" t="s">
        <v>1148</v>
      </c>
      <c r="AF590" s="1"/>
      <c r="AG590" s="1" t="s">
        <v>1080</v>
      </c>
      <c r="AH590" s="1" t="s">
        <v>1162</v>
      </c>
      <c r="AI590" s="1" t="s">
        <v>1150</v>
      </c>
      <c r="AJ590" s="1" t="s">
        <v>1119</v>
      </c>
      <c r="AK590" s="1">
        <v>15</v>
      </c>
      <c r="AL590" s="1" t="s">
        <v>520</v>
      </c>
    </row>
    <row r="591" spans="1:38" ht="14.25" hidden="1" customHeight="1" x14ac:dyDescent="0.25">
      <c r="A591" s="1" t="s">
        <v>1166</v>
      </c>
      <c r="B591" s="1" t="s">
        <v>557</v>
      </c>
      <c r="C591" s="1"/>
      <c r="D591" s="1"/>
      <c r="E591" s="1"/>
      <c r="F591" s="1">
        <v>1.4630000000000001</v>
      </c>
      <c r="G591" s="1"/>
      <c r="H591" s="1"/>
      <c r="I591" s="1"/>
      <c r="J591" s="1"/>
      <c r="K591" s="1"/>
      <c r="L591" s="1"/>
      <c r="M591" s="1"/>
      <c r="N591" s="1"/>
      <c r="O591" s="1"/>
      <c r="P591" s="1"/>
      <c r="Q591" s="1"/>
      <c r="R591" s="1"/>
      <c r="S591" s="1"/>
      <c r="T591" s="1"/>
      <c r="U591" s="1"/>
      <c r="V591" s="1"/>
      <c r="W591" s="1"/>
      <c r="X591" s="1"/>
      <c r="Y591" s="1"/>
      <c r="Z591" s="1"/>
      <c r="AA591" s="1"/>
      <c r="AB591" s="1"/>
      <c r="AC591" s="1" t="s">
        <v>5</v>
      </c>
      <c r="AD591" s="1"/>
      <c r="AE591" s="1" t="s">
        <v>1148</v>
      </c>
      <c r="AF591" s="1"/>
      <c r="AG591" s="1" t="s">
        <v>1080</v>
      </c>
      <c r="AH591" s="1" t="s">
        <v>1162</v>
      </c>
      <c r="AI591" s="1" t="s">
        <v>1150</v>
      </c>
      <c r="AJ591" s="1" t="s">
        <v>1119</v>
      </c>
      <c r="AK591" s="1">
        <v>5</v>
      </c>
      <c r="AL591" s="1" t="s">
        <v>520</v>
      </c>
    </row>
    <row r="592" spans="1:38" ht="14.25" hidden="1" customHeight="1" x14ac:dyDescent="0.25">
      <c r="A592" s="1" t="s">
        <v>1167</v>
      </c>
      <c r="B592" s="1" t="s">
        <v>557</v>
      </c>
      <c r="C592" s="1"/>
      <c r="D592" s="1"/>
      <c r="E592" s="1"/>
      <c r="F592" s="1">
        <v>4.5579999999999998</v>
      </c>
      <c r="G592" s="1"/>
      <c r="H592" s="1"/>
      <c r="I592" s="1"/>
      <c r="J592" s="1"/>
      <c r="K592" s="1"/>
      <c r="L592" s="1"/>
      <c r="M592" s="1"/>
      <c r="N592" s="1"/>
      <c r="O592" s="1"/>
      <c r="P592" s="1"/>
      <c r="Q592" s="1"/>
      <c r="R592" s="1"/>
      <c r="S592" s="1"/>
      <c r="T592" s="1"/>
      <c r="U592" s="1"/>
      <c r="V592" s="1"/>
      <c r="W592" s="1"/>
      <c r="X592" s="1"/>
      <c r="Y592" s="1"/>
      <c r="Z592" s="1"/>
      <c r="AA592" s="1"/>
      <c r="AB592" s="1"/>
      <c r="AC592" s="1" t="s">
        <v>5</v>
      </c>
      <c r="AD592" s="1"/>
      <c r="AE592" s="1" t="s">
        <v>1148</v>
      </c>
      <c r="AF592" s="1"/>
      <c r="AG592" s="1" t="s">
        <v>1080</v>
      </c>
      <c r="AH592" s="1" t="s">
        <v>1162</v>
      </c>
      <c r="AI592" s="1" t="s">
        <v>1088</v>
      </c>
      <c r="AJ592" s="1" t="s">
        <v>1089</v>
      </c>
      <c r="AK592" s="1">
        <v>19</v>
      </c>
      <c r="AL592" s="1" t="s">
        <v>520</v>
      </c>
    </row>
    <row r="593" spans="1:38" ht="14.25" hidden="1" customHeight="1" x14ac:dyDescent="0.25">
      <c r="A593" s="1" t="s">
        <v>1168</v>
      </c>
      <c r="B593" s="1" t="s">
        <v>557</v>
      </c>
      <c r="C593" s="1"/>
      <c r="D593" s="1"/>
      <c r="E593" s="1"/>
      <c r="F593" s="1">
        <v>4.6710000000000003</v>
      </c>
      <c r="G593" s="1"/>
      <c r="H593" s="1"/>
      <c r="I593" s="1"/>
      <c r="J593" s="1"/>
      <c r="K593" s="1"/>
      <c r="L593" s="1"/>
      <c r="M593" s="1"/>
      <c r="N593" s="1"/>
      <c r="O593" s="1"/>
      <c r="P593" s="1"/>
      <c r="Q593" s="1"/>
      <c r="R593" s="1"/>
      <c r="S593" s="1"/>
      <c r="T593" s="1"/>
      <c r="U593" s="1"/>
      <c r="V593" s="1"/>
      <c r="W593" s="1"/>
      <c r="X593" s="1"/>
      <c r="Y593" s="1"/>
      <c r="Z593" s="1"/>
      <c r="AA593" s="1"/>
      <c r="AB593" s="1"/>
      <c r="AC593" s="1" t="s">
        <v>5</v>
      </c>
      <c r="AD593" s="1"/>
      <c r="AE593" s="1" t="s">
        <v>1148</v>
      </c>
      <c r="AF593" s="1"/>
      <c r="AG593" s="1" t="s">
        <v>1080</v>
      </c>
      <c r="AH593" s="1" t="s">
        <v>1162</v>
      </c>
      <c r="AI593" s="1" t="s">
        <v>1088</v>
      </c>
      <c r="AJ593" s="1" t="s">
        <v>1089</v>
      </c>
      <c r="AK593" s="1">
        <v>21</v>
      </c>
      <c r="AL593" s="1" t="s">
        <v>520</v>
      </c>
    </row>
    <row r="594" spans="1:38" ht="14.25" hidden="1" customHeight="1" x14ac:dyDescent="0.25">
      <c r="A594" s="1" t="s">
        <v>1169</v>
      </c>
      <c r="B594" s="1" t="s">
        <v>557</v>
      </c>
      <c r="C594" s="1"/>
      <c r="D594" s="1"/>
      <c r="E594" s="1"/>
      <c r="F594" s="1">
        <v>4.9960000000000004</v>
      </c>
      <c r="G594" s="1"/>
      <c r="H594" s="1"/>
      <c r="I594" s="1"/>
      <c r="J594" s="1"/>
      <c r="K594" s="1"/>
      <c r="L594" s="1"/>
      <c r="M594" s="1"/>
      <c r="N594" s="1"/>
      <c r="O594" s="1"/>
      <c r="P594" s="1"/>
      <c r="Q594" s="1"/>
      <c r="R594" s="1"/>
      <c r="S594" s="1"/>
      <c r="T594" s="1"/>
      <c r="U594" s="1"/>
      <c r="V594" s="1"/>
      <c r="W594" s="1"/>
      <c r="X594" s="1"/>
      <c r="Y594" s="1"/>
      <c r="Z594" s="1"/>
      <c r="AA594" s="1"/>
      <c r="AB594" s="1"/>
      <c r="AC594" s="1" t="s">
        <v>5</v>
      </c>
      <c r="AD594" s="1"/>
      <c r="AE594" s="1" t="s">
        <v>1148</v>
      </c>
      <c r="AF594" s="1"/>
      <c r="AG594" s="1" t="s">
        <v>1080</v>
      </c>
      <c r="AH594" s="1" t="s">
        <v>1162</v>
      </c>
      <c r="AI594" s="1" t="s">
        <v>1094</v>
      </c>
      <c r="AJ594" s="1" t="s">
        <v>1095</v>
      </c>
      <c r="AK594" s="1">
        <v>19</v>
      </c>
      <c r="AL594" s="1" t="s">
        <v>520</v>
      </c>
    </row>
    <row r="595" spans="1:38" ht="14.25" hidden="1" customHeight="1" x14ac:dyDescent="0.25">
      <c r="A595" s="1" t="s">
        <v>1170</v>
      </c>
      <c r="B595" s="1" t="s">
        <v>557</v>
      </c>
      <c r="C595" s="1"/>
      <c r="D595" s="1"/>
      <c r="E595" s="1"/>
      <c r="F595" s="1">
        <v>5.1710000000000003</v>
      </c>
      <c r="G595" s="1"/>
      <c r="H595" s="1"/>
      <c r="I595" s="1"/>
      <c r="J595" s="1"/>
      <c r="K595" s="1"/>
      <c r="L595" s="1"/>
      <c r="M595" s="1"/>
      <c r="N595" s="1"/>
      <c r="O595" s="1"/>
      <c r="P595" s="1"/>
      <c r="Q595" s="1"/>
      <c r="R595" s="1"/>
      <c r="S595" s="1"/>
      <c r="T595" s="1"/>
      <c r="U595" s="1"/>
      <c r="V595" s="1"/>
      <c r="W595" s="1"/>
      <c r="X595" s="1"/>
      <c r="Y595" s="1"/>
      <c r="Z595" s="1"/>
      <c r="AA595" s="1"/>
      <c r="AB595" s="1"/>
      <c r="AC595" s="1" t="s">
        <v>5</v>
      </c>
      <c r="AD595" s="1"/>
      <c r="AE595" s="1" t="s">
        <v>1148</v>
      </c>
      <c r="AF595" s="1"/>
      <c r="AG595" s="1" t="s">
        <v>1080</v>
      </c>
      <c r="AH595" s="1" t="s">
        <v>1162</v>
      </c>
      <c r="AI595" s="1" t="s">
        <v>1094</v>
      </c>
      <c r="AJ595" s="1" t="s">
        <v>1095</v>
      </c>
      <c r="AK595" s="1">
        <v>22</v>
      </c>
      <c r="AL595" s="1" t="s">
        <v>520</v>
      </c>
    </row>
    <row r="596" spans="1:38" ht="14.25" hidden="1" customHeight="1" x14ac:dyDescent="0.25">
      <c r="A596" s="1" t="s">
        <v>1171</v>
      </c>
      <c r="B596" s="1" t="s">
        <v>557</v>
      </c>
      <c r="C596" s="1"/>
      <c r="D596" s="1"/>
      <c r="E596" s="1"/>
      <c r="F596" s="1">
        <v>5.2629999999999999</v>
      </c>
      <c r="G596" s="1"/>
      <c r="H596" s="1"/>
      <c r="I596" s="1"/>
      <c r="J596" s="1"/>
      <c r="K596" s="1"/>
      <c r="L596" s="1"/>
      <c r="M596" s="1"/>
      <c r="N596" s="1"/>
      <c r="O596" s="1"/>
      <c r="P596" s="1"/>
      <c r="Q596" s="1"/>
      <c r="R596" s="1"/>
      <c r="S596" s="1"/>
      <c r="T596" s="1"/>
      <c r="U596" s="1"/>
      <c r="V596" s="1"/>
      <c r="W596" s="1"/>
      <c r="X596" s="1"/>
      <c r="Y596" s="1"/>
      <c r="Z596" s="1"/>
      <c r="AA596" s="1"/>
      <c r="AB596" s="1"/>
      <c r="AC596" s="1" t="s">
        <v>5</v>
      </c>
      <c r="AD596" s="1"/>
      <c r="AE596" s="1" t="s">
        <v>1148</v>
      </c>
      <c r="AF596" s="1"/>
      <c r="AG596" s="1" t="s">
        <v>1080</v>
      </c>
      <c r="AH596" s="1" t="s">
        <v>1162</v>
      </c>
      <c r="AI596" s="1" t="s">
        <v>1094</v>
      </c>
      <c r="AJ596" s="1" t="s">
        <v>1095</v>
      </c>
      <c r="AK596" s="1">
        <v>25</v>
      </c>
      <c r="AL596" s="1" t="s">
        <v>520</v>
      </c>
    </row>
    <row r="597" spans="1:38" ht="14.25" hidden="1" customHeight="1" x14ac:dyDescent="0.25">
      <c r="A597" s="1" t="s">
        <v>1172</v>
      </c>
      <c r="B597" s="1" t="s">
        <v>557</v>
      </c>
      <c r="C597" s="1"/>
      <c r="D597" s="1"/>
      <c r="E597" s="1"/>
      <c r="F597" s="1">
        <v>5.3090000000000002</v>
      </c>
      <c r="G597" s="1"/>
      <c r="H597" s="1"/>
      <c r="I597" s="1"/>
      <c r="J597" s="1"/>
      <c r="K597" s="1"/>
      <c r="L597" s="1"/>
      <c r="M597" s="1"/>
      <c r="N597" s="1"/>
      <c r="O597" s="1"/>
      <c r="P597" s="1"/>
      <c r="Q597" s="1"/>
      <c r="R597" s="1"/>
      <c r="S597" s="1"/>
      <c r="T597" s="1"/>
      <c r="U597" s="1"/>
      <c r="V597" s="1"/>
      <c r="W597" s="1"/>
      <c r="X597" s="1"/>
      <c r="Y597" s="1"/>
      <c r="Z597" s="1"/>
      <c r="AA597" s="1"/>
      <c r="AB597" s="1"/>
      <c r="AC597" s="1" t="s">
        <v>5</v>
      </c>
      <c r="AD597" s="1"/>
      <c r="AE597" s="1" t="s">
        <v>1148</v>
      </c>
      <c r="AF597" s="1"/>
      <c r="AG597" s="1" t="s">
        <v>1080</v>
      </c>
      <c r="AH597" s="1" t="s">
        <v>1162</v>
      </c>
      <c r="AI597" s="1" t="s">
        <v>1094</v>
      </c>
      <c r="AJ597" s="1" t="s">
        <v>1095</v>
      </c>
      <c r="AK597" s="1">
        <v>30</v>
      </c>
      <c r="AL597" s="1" t="s">
        <v>520</v>
      </c>
    </row>
    <row r="598" spans="1:38" ht="14.25" hidden="1" customHeight="1" x14ac:dyDescent="0.25">
      <c r="A598" s="1" t="s">
        <v>1173</v>
      </c>
      <c r="B598" s="1" t="s">
        <v>516</v>
      </c>
      <c r="C598" s="1" t="s">
        <v>522</v>
      </c>
      <c r="D598" s="1">
        <v>2.5</v>
      </c>
      <c r="E598" s="1">
        <v>0.16644</v>
      </c>
      <c r="F598" s="1">
        <f t="shared" ref="F598:F610" si="16">D598/E598</f>
        <v>15.020427781783225</v>
      </c>
      <c r="G598" s="1">
        <v>28.47</v>
      </c>
      <c r="H598" s="1">
        <v>0.26</v>
      </c>
      <c r="I598" s="1"/>
      <c r="J598" s="1"/>
      <c r="K598" s="1"/>
      <c r="L598" s="1"/>
      <c r="M598" s="1"/>
      <c r="N598" s="1"/>
      <c r="O598" s="1"/>
      <c r="P598" s="1"/>
      <c r="Q598" s="1"/>
      <c r="R598" s="1"/>
      <c r="S598" s="1"/>
      <c r="T598" s="1"/>
      <c r="U598" s="1"/>
      <c r="V598" s="1"/>
      <c r="W598" s="1"/>
      <c r="X598" s="1"/>
      <c r="Y598" s="1"/>
      <c r="Z598" s="1"/>
      <c r="AA598" s="1"/>
      <c r="AB598" s="1"/>
      <c r="AC598" s="1" t="s">
        <v>5</v>
      </c>
      <c r="AD598" s="1" t="s">
        <v>590</v>
      </c>
      <c r="AE598" s="1" t="s">
        <v>1174</v>
      </c>
      <c r="AF598" s="1" t="s">
        <v>1173</v>
      </c>
      <c r="AG598" s="1"/>
      <c r="AH598" s="1"/>
      <c r="AI598" s="1"/>
      <c r="AJ598" s="1"/>
      <c r="AK598" s="1"/>
      <c r="AL598" s="1" t="s">
        <v>520</v>
      </c>
    </row>
    <row r="599" spans="1:38" ht="14.25" hidden="1" customHeight="1" x14ac:dyDescent="0.25">
      <c r="A599" s="1" t="s">
        <v>1175</v>
      </c>
      <c r="B599" s="1" t="s">
        <v>516</v>
      </c>
      <c r="C599" s="1" t="s">
        <v>522</v>
      </c>
      <c r="D599" s="1">
        <v>2</v>
      </c>
      <c r="E599" s="1">
        <v>0.16703999999999999</v>
      </c>
      <c r="F599" s="1">
        <f t="shared" si="16"/>
        <v>11.973180076628353</v>
      </c>
      <c r="G599" s="1">
        <v>34.869999999999997</v>
      </c>
      <c r="H599" s="1">
        <v>0.26</v>
      </c>
      <c r="I599" s="1"/>
      <c r="J599" s="1"/>
      <c r="K599" s="1"/>
      <c r="L599" s="1"/>
      <c r="M599" s="1"/>
      <c r="N599" s="1"/>
      <c r="O599" s="1"/>
      <c r="P599" s="1"/>
      <c r="Q599" s="1"/>
      <c r="R599" s="1"/>
      <c r="S599" s="1"/>
      <c r="T599" s="1"/>
      <c r="U599" s="1"/>
      <c r="V599" s="1"/>
      <c r="W599" s="1"/>
      <c r="X599" s="1"/>
      <c r="Y599" s="1"/>
      <c r="Z599" s="1"/>
      <c r="AA599" s="1"/>
      <c r="AB599" s="1"/>
      <c r="AC599" s="1" t="s">
        <v>5</v>
      </c>
      <c r="AD599" s="1" t="s">
        <v>590</v>
      </c>
      <c r="AE599" s="1" t="s">
        <v>1174</v>
      </c>
      <c r="AF599" s="1" t="s">
        <v>1175</v>
      </c>
      <c r="AG599" s="1"/>
      <c r="AH599" s="1"/>
      <c r="AI599" s="1"/>
      <c r="AJ599" s="1"/>
      <c r="AK599" s="1"/>
      <c r="AL599" s="1" t="s">
        <v>520</v>
      </c>
    </row>
    <row r="600" spans="1:38" ht="14.25" hidden="1" customHeight="1" x14ac:dyDescent="0.25">
      <c r="A600" s="1" t="s">
        <v>1176</v>
      </c>
      <c r="B600" s="1" t="s">
        <v>516</v>
      </c>
      <c r="C600" s="1" t="s">
        <v>522</v>
      </c>
      <c r="D600" s="1">
        <v>3</v>
      </c>
      <c r="E600" s="1">
        <v>0.16655999999999899</v>
      </c>
      <c r="F600" s="1">
        <f t="shared" si="16"/>
        <v>18.011527377521723</v>
      </c>
      <c r="G600" s="1">
        <v>24.11</v>
      </c>
      <c r="H600" s="1">
        <v>0.26</v>
      </c>
      <c r="I600" s="1"/>
      <c r="J600" s="1"/>
      <c r="K600" s="1"/>
      <c r="L600" s="1"/>
      <c r="M600" s="1"/>
      <c r="N600" s="1"/>
      <c r="O600" s="1"/>
      <c r="P600" s="1"/>
      <c r="Q600" s="1"/>
      <c r="R600" s="1"/>
      <c r="S600" s="1"/>
      <c r="T600" s="1"/>
      <c r="U600" s="1"/>
      <c r="V600" s="1"/>
      <c r="W600" s="1"/>
      <c r="X600" s="1"/>
      <c r="Y600" s="1"/>
      <c r="Z600" s="1"/>
      <c r="AA600" s="1"/>
      <c r="AB600" s="1"/>
      <c r="AC600" s="1" t="s">
        <v>5</v>
      </c>
      <c r="AD600" s="1" t="s">
        <v>590</v>
      </c>
      <c r="AE600" s="1" t="s">
        <v>1174</v>
      </c>
      <c r="AF600" s="1" t="s">
        <v>1176</v>
      </c>
      <c r="AG600" s="1"/>
      <c r="AH600" s="1"/>
      <c r="AI600" s="1"/>
      <c r="AJ600" s="1"/>
      <c r="AK600" s="1"/>
      <c r="AL600" s="1" t="s">
        <v>520</v>
      </c>
    </row>
    <row r="601" spans="1:38" ht="14.25" hidden="1" customHeight="1" x14ac:dyDescent="0.25">
      <c r="A601" s="1" t="s">
        <v>1177</v>
      </c>
      <c r="B601" s="1" t="s">
        <v>516</v>
      </c>
      <c r="C601" s="1" t="s">
        <v>522</v>
      </c>
      <c r="D601" s="1">
        <v>4</v>
      </c>
      <c r="E601" s="1">
        <v>0.16991999999999999</v>
      </c>
      <c r="F601" s="1">
        <f t="shared" si="16"/>
        <v>23.540489642184561</v>
      </c>
      <c r="G601" s="1">
        <v>18.54</v>
      </c>
      <c r="H601" s="1">
        <v>0.26</v>
      </c>
      <c r="I601" s="1"/>
      <c r="J601" s="1"/>
      <c r="K601" s="1"/>
      <c r="L601" s="1"/>
      <c r="M601" s="1"/>
      <c r="N601" s="1"/>
      <c r="O601" s="1"/>
      <c r="P601" s="1"/>
      <c r="Q601" s="1"/>
      <c r="R601" s="1"/>
      <c r="S601" s="1"/>
      <c r="T601" s="1"/>
      <c r="U601" s="1"/>
      <c r="V601" s="1"/>
      <c r="W601" s="1"/>
      <c r="X601" s="1"/>
      <c r="Y601" s="1"/>
      <c r="Z601" s="1"/>
      <c r="AA601" s="1"/>
      <c r="AB601" s="1"/>
      <c r="AC601" s="1" t="s">
        <v>5</v>
      </c>
      <c r="AD601" s="1" t="s">
        <v>590</v>
      </c>
      <c r="AE601" s="1" t="s">
        <v>1174</v>
      </c>
      <c r="AF601" s="1" t="s">
        <v>1177</v>
      </c>
      <c r="AG601" s="1"/>
      <c r="AH601" s="1"/>
      <c r="AI601" s="1"/>
      <c r="AJ601" s="1"/>
      <c r="AK601" s="1"/>
      <c r="AL601" s="1" t="s">
        <v>520</v>
      </c>
    </row>
    <row r="602" spans="1:38" ht="14.25" hidden="1" customHeight="1" x14ac:dyDescent="0.25">
      <c r="A602" s="1" t="s">
        <v>1178</v>
      </c>
      <c r="B602" s="1" t="s">
        <v>516</v>
      </c>
      <c r="C602" s="1" t="s">
        <v>522</v>
      </c>
      <c r="D602" s="1">
        <v>5</v>
      </c>
      <c r="E602" s="1">
        <v>0.16980000000000001</v>
      </c>
      <c r="F602" s="1">
        <f t="shared" si="16"/>
        <v>29.446407538280329</v>
      </c>
      <c r="G602" s="1">
        <v>15.14</v>
      </c>
      <c r="H602" s="1">
        <v>0.27</v>
      </c>
      <c r="I602" s="1"/>
      <c r="J602" s="1"/>
      <c r="K602" s="1"/>
      <c r="L602" s="1"/>
      <c r="M602" s="1"/>
      <c r="N602" s="1"/>
      <c r="O602" s="1"/>
      <c r="P602" s="1"/>
      <c r="Q602" s="1"/>
      <c r="R602" s="1"/>
      <c r="S602" s="1"/>
      <c r="T602" s="1"/>
      <c r="U602" s="1"/>
      <c r="V602" s="1"/>
      <c r="W602" s="1"/>
      <c r="X602" s="1"/>
      <c r="Y602" s="1"/>
      <c r="Z602" s="1"/>
      <c r="AA602" s="1"/>
      <c r="AB602" s="1"/>
      <c r="AC602" s="1" t="s">
        <v>5</v>
      </c>
      <c r="AD602" s="1" t="s">
        <v>590</v>
      </c>
      <c r="AE602" s="1" t="s">
        <v>1174</v>
      </c>
      <c r="AF602" s="1" t="s">
        <v>1178</v>
      </c>
      <c r="AG602" s="1"/>
      <c r="AH602" s="1"/>
      <c r="AI602" s="1"/>
      <c r="AJ602" s="1"/>
      <c r="AK602" s="1"/>
      <c r="AL602" s="1" t="s">
        <v>520</v>
      </c>
    </row>
    <row r="603" spans="1:38" ht="14.25" hidden="1" customHeight="1" x14ac:dyDescent="0.25">
      <c r="A603" s="1" t="s">
        <v>1179</v>
      </c>
      <c r="B603" s="1" t="s">
        <v>516</v>
      </c>
      <c r="C603" s="1" t="s">
        <v>522</v>
      </c>
      <c r="D603" s="1">
        <v>6</v>
      </c>
      <c r="E603" s="1">
        <v>0.16583999999999999</v>
      </c>
      <c r="F603" s="1">
        <f t="shared" si="16"/>
        <v>36.179450072358904</v>
      </c>
      <c r="G603" s="1">
        <v>12.84</v>
      </c>
      <c r="H603" s="1">
        <v>0.27</v>
      </c>
      <c r="I603" s="1"/>
      <c r="J603" s="1"/>
      <c r="K603" s="1"/>
      <c r="L603" s="1"/>
      <c r="M603" s="1"/>
      <c r="N603" s="1"/>
      <c r="O603" s="1"/>
      <c r="P603" s="1"/>
      <c r="Q603" s="1"/>
      <c r="R603" s="1"/>
      <c r="S603" s="1"/>
      <c r="T603" s="1"/>
      <c r="U603" s="1"/>
      <c r="V603" s="1"/>
      <c r="W603" s="1"/>
      <c r="X603" s="1"/>
      <c r="Y603" s="1"/>
      <c r="Z603" s="1"/>
      <c r="AA603" s="1"/>
      <c r="AB603" s="1"/>
      <c r="AC603" s="1" t="s">
        <v>5</v>
      </c>
      <c r="AD603" s="1" t="s">
        <v>590</v>
      </c>
      <c r="AE603" s="1" t="s">
        <v>1174</v>
      </c>
      <c r="AF603" s="1" t="s">
        <v>1179</v>
      </c>
      <c r="AG603" s="1"/>
      <c r="AH603" s="1"/>
      <c r="AI603" s="1"/>
      <c r="AJ603" s="1"/>
      <c r="AK603" s="1"/>
      <c r="AL603" s="1" t="s">
        <v>520</v>
      </c>
    </row>
    <row r="604" spans="1:38" ht="14.25" hidden="1" customHeight="1" x14ac:dyDescent="0.25">
      <c r="A604" s="1" t="s">
        <v>1180</v>
      </c>
      <c r="B604" s="1" t="s">
        <v>516</v>
      </c>
      <c r="C604" s="1" t="s">
        <v>517</v>
      </c>
      <c r="D604" s="1">
        <v>1.7692460809999999</v>
      </c>
      <c r="E604" s="1">
        <v>0.339740118127283</v>
      </c>
      <c r="F604" s="1">
        <f t="shared" si="16"/>
        <v>5.2076454519190909</v>
      </c>
      <c r="G604" s="1">
        <v>16.543409552678298</v>
      </c>
      <c r="H604" s="1">
        <v>0.19986624629788899</v>
      </c>
      <c r="I604" s="1">
        <v>0.9</v>
      </c>
      <c r="J604" s="1">
        <v>0.7</v>
      </c>
      <c r="K604" s="1">
        <v>0.7</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row>
    <row r="605" spans="1:38" ht="14.25" hidden="1" customHeight="1" x14ac:dyDescent="0.25">
      <c r="A605" s="1" t="s">
        <v>1181</v>
      </c>
      <c r="B605" s="1" t="s">
        <v>516</v>
      </c>
      <c r="C605" s="1" t="s">
        <v>522</v>
      </c>
      <c r="D605" s="1">
        <v>3.1496062992125901E-2</v>
      </c>
      <c r="E605" s="1">
        <v>313.947603036803</v>
      </c>
      <c r="F605" s="1">
        <f t="shared" si="16"/>
        <v>1.0032267387126293E-4</v>
      </c>
      <c r="G605" s="1">
        <v>488.43636354775498</v>
      </c>
      <c r="H605" s="1">
        <v>0.119422948313747</v>
      </c>
      <c r="I605" s="1">
        <v>0.9</v>
      </c>
      <c r="J605" s="1">
        <v>0.7</v>
      </c>
      <c r="K605" s="1">
        <v>0.7</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row>
    <row r="606" spans="1:38" ht="14.25" hidden="1" customHeight="1" x14ac:dyDescent="0.25">
      <c r="A606" s="1" t="s">
        <v>1182</v>
      </c>
      <c r="B606" s="1" t="s">
        <v>516</v>
      </c>
      <c r="C606" s="1" t="s">
        <v>522</v>
      </c>
      <c r="D606" s="31">
        <v>3.1496062992125901E-2</v>
      </c>
      <c r="E606" s="31">
        <v>313.947603036803</v>
      </c>
      <c r="F606" s="31">
        <f t="shared" si="16"/>
        <v>1.0032267387126293E-4</v>
      </c>
      <c r="G606" s="31">
        <v>488.43636354775498</v>
      </c>
      <c r="H606" s="31">
        <v>0.119422948313747</v>
      </c>
      <c r="I606" s="31">
        <v>0.75</v>
      </c>
      <c r="J606" s="31">
        <v>0.37</v>
      </c>
      <c r="K606" s="31">
        <v>0.7</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t="s">
        <v>1183</v>
      </c>
    </row>
    <row r="607" spans="1:38" ht="14.25" hidden="1" customHeight="1" x14ac:dyDescent="0.25">
      <c r="A607" s="1" t="s">
        <v>1184</v>
      </c>
      <c r="B607" s="1" t="s">
        <v>516</v>
      </c>
      <c r="C607" s="1" t="s">
        <v>522</v>
      </c>
      <c r="D607" s="1">
        <v>3.1496062992125901E-2</v>
      </c>
      <c r="E607" s="1">
        <v>313.947603036803</v>
      </c>
      <c r="F607" s="1">
        <f t="shared" si="16"/>
        <v>1.0032267387126293E-4</v>
      </c>
      <c r="G607" s="1">
        <v>488.43636354775498</v>
      </c>
      <c r="H607" s="1">
        <v>0.119422948313747</v>
      </c>
      <c r="I607" s="1">
        <v>0.75</v>
      </c>
      <c r="J607" s="1">
        <v>0.45</v>
      </c>
      <c r="K607" s="1">
        <v>0.7</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row>
    <row r="608" spans="1:38" ht="14.25" hidden="1" customHeight="1" x14ac:dyDescent="0.25">
      <c r="A608" s="1" t="s">
        <v>1185</v>
      </c>
      <c r="B608" s="1" t="s">
        <v>516</v>
      </c>
      <c r="C608" s="1" t="s">
        <v>539</v>
      </c>
      <c r="D608" s="1">
        <v>5.9055118110236199E-2</v>
      </c>
      <c r="E608" s="1">
        <v>312.04783176401003</v>
      </c>
      <c r="F608" s="1">
        <f t="shared" si="16"/>
        <v>1.8925021134227061E-4</v>
      </c>
      <c r="G608" s="1">
        <v>479.44673722479098</v>
      </c>
      <c r="H608" s="1">
        <v>9.99331231489443E-2</v>
      </c>
      <c r="I608" s="1">
        <v>0.9</v>
      </c>
      <c r="J608" s="1">
        <v>0.6</v>
      </c>
      <c r="K608" s="1">
        <v>0.6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row>
    <row r="609" spans="1:38" ht="14.25" hidden="1" customHeight="1" x14ac:dyDescent="0.25">
      <c r="A609" s="1" t="s">
        <v>1186</v>
      </c>
      <c r="B609" s="1" t="s">
        <v>516</v>
      </c>
      <c r="C609" s="1" t="s">
        <v>539</v>
      </c>
      <c r="D609" s="31">
        <v>5.9055118110236199E-2</v>
      </c>
      <c r="E609" s="31">
        <v>312.04783176401003</v>
      </c>
      <c r="F609" s="31">
        <f t="shared" si="16"/>
        <v>1.8925021134227061E-4</v>
      </c>
      <c r="G609" s="31">
        <v>479.44673722479098</v>
      </c>
      <c r="H609" s="31">
        <v>9.99331231489443E-2</v>
      </c>
      <c r="I609" s="31">
        <v>0.75</v>
      </c>
      <c r="J609" s="31">
        <v>0.37</v>
      </c>
      <c r="K609" s="31">
        <v>0.6</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t="s">
        <v>1183</v>
      </c>
    </row>
    <row r="610" spans="1:38" ht="14.25" hidden="1" customHeight="1" x14ac:dyDescent="0.25">
      <c r="A610" s="1" t="s">
        <v>1187</v>
      </c>
      <c r="B610" s="1" t="s">
        <v>516</v>
      </c>
      <c r="C610" s="1" t="s">
        <v>539</v>
      </c>
      <c r="D610" s="1">
        <v>5.9055118110236199E-2</v>
      </c>
      <c r="E610" s="1">
        <v>312.04783176401003</v>
      </c>
      <c r="F610" s="1">
        <f t="shared" si="16"/>
        <v>1.8925021134227061E-4</v>
      </c>
      <c r="G610" s="1">
        <v>479.44673722479098</v>
      </c>
      <c r="H610" s="1">
        <v>9.99331231489443E-2</v>
      </c>
      <c r="I610" s="1">
        <v>0.75</v>
      </c>
      <c r="J610" s="1">
        <v>0.45</v>
      </c>
      <c r="K610" s="1">
        <v>0.6</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row>
    <row r="611" spans="1:38" ht="14.25" hidden="1" customHeight="1" x14ac:dyDescent="0.25">
      <c r="A611" s="1" t="s">
        <v>1188</v>
      </c>
      <c r="B611" s="1" t="s">
        <v>557</v>
      </c>
      <c r="C611" s="1"/>
      <c r="D611" s="1"/>
      <c r="E611" s="1"/>
      <c r="F611" s="1">
        <v>5.7560000000000002</v>
      </c>
      <c r="G611" s="1"/>
      <c r="H611" s="1"/>
      <c r="I611" s="1"/>
      <c r="J611" s="1"/>
      <c r="K611" s="1"/>
      <c r="L611" s="1"/>
      <c r="M611" s="1"/>
      <c r="N611" s="1"/>
      <c r="O611" s="1"/>
      <c r="P611" s="1"/>
      <c r="Q611" s="1"/>
      <c r="R611" s="1"/>
      <c r="S611" s="1"/>
      <c r="T611" s="1"/>
      <c r="U611" s="1"/>
      <c r="V611" s="1"/>
      <c r="W611" s="1"/>
      <c r="X611" s="1"/>
      <c r="Y611" s="1"/>
      <c r="Z611" s="1"/>
      <c r="AA611" s="1"/>
      <c r="AB611" s="1"/>
      <c r="AC611" s="1" t="s">
        <v>5</v>
      </c>
      <c r="AD611" s="1"/>
      <c r="AE611" s="1" t="s">
        <v>1107</v>
      </c>
      <c r="AF611" s="1"/>
      <c r="AG611" s="1" t="s">
        <v>1080</v>
      </c>
      <c r="AH611" s="1" t="s">
        <v>1189</v>
      </c>
      <c r="AI611" s="1" t="s">
        <v>1190</v>
      </c>
      <c r="AJ611" s="1" t="s">
        <v>1190</v>
      </c>
      <c r="AK611" s="1">
        <v>10</v>
      </c>
      <c r="AL611" s="1" t="s">
        <v>520</v>
      </c>
    </row>
    <row r="612" spans="1:38" ht="14.25" hidden="1" customHeight="1" x14ac:dyDescent="0.25">
      <c r="A612" s="1" t="s">
        <v>1191</v>
      </c>
      <c r="B612" s="1" t="s">
        <v>557</v>
      </c>
      <c r="C612" s="1"/>
      <c r="D612" s="1"/>
      <c r="E612" s="1"/>
      <c r="F612" s="1">
        <v>6.4139999999999997</v>
      </c>
      <c r="G612" s="1"/>
      <c r="H612" s="1"/>
      <c r="I612" s="1"/>
      <c r="J612" s="1"/>
      <c r="K612" s="1"/>
      <c r="L612" s="1"/>
      <c r="M612" s="1"/>
      <c r="N612" s="1"/>
      <c r="O612" s="1"/>
      <c r="P612" s="1"/>
      <c r="Q612" s="1"/>
      <c r="R612" s="1"/>
      <c r="S612" s="1"/>
      <c r="T612" s="1"/>
      <c r="U612" s="1"/>
      <c r="V612" s="1"/>
      <c r="W612" s="1"/>
      <c r="X612" s="1"/>
      <c r="Y612" s="1"/>
      <c r="Z612" s="1"/>
      <c r="AA612" s="1"/>
      <c r="AB612" s="1"/>
      <c r="AC612" s="1" t="s">
        <v>5</v>
      </c>
      <c r="AD612" s="1"/>
      <c r="AE612" s="1" t="s">
        <v>1107</v>
      </c>
      <c r="AF612" s="1"/>
      <c r="AG612" s="1" t="s">
        <v>1080</v>
      </c>
      <c r="AH612" s="1" t="s">
        <v>1189</v>
      </c>
      <c r="AI612" s="1" t="s">
        <v>1190</v>
      </c>
      <c r="AJ612" s="1" t="s">
        <v>1190</v>
      </c>
      <c r="AK612" s="1">
        <v>11</v>
      </c>
      <c r="AL612" s="1" t="s">
        <v>520</v>
      </c>
    </row>
    <row r="613" spans="1:38" ht="14.25" hidden="1" customHeight="1" x14ac:dyDescent="0.25">
      <c r="A613" s="1" t="s">
        <v>1192</v>
      </c>
      <c r="B613" s="1" t="s">
        <v>557</v>
      </c>
      <c r="C613" s="1"/>
      <c r="D613" s="1"/>
      <c r="E613" s="1"/>
      <c r="F613" s="1">
        <v>6.9119999999999999</v>
      </c>
      <c r="G613" s="1"/>
      <c r="H613" s="1"/>
      <c r="I613" s="1"/>
      <c r="J613" s="1"/>
      <c r="K613" s="1"/>
      <c r="L613" s="1"/>
      <c r="M613" s="1"/>
      <c r="N613" s="1"/>
      <c r="O613" s="1"/>
      <c r="P613" s="1"/>
      <c r="Q613" s="1"/>
      <c r="R613" s="1"/>
      <c r="S613" s="1"/>
      <c r="T613" s="1"/>
      <c r="U613" s="1"/>
      <c r="V613" s="1"/>
      <c r="W613" s="1"/>
      <c r="X613" s="1"/>
      <c r="Y613" s="1"/>
      <c r="Z613" s="1"/>
      <c r="AA613" s="1"/>
      <c r="AB613" s="1"/>
      <c r="AC613" s="1" t="s">
        <v>5</v>
      </c>
      <c r="AD613" s="1"/>
      <c r="AE613" s="1" t="s">
        <v>1107</v>
      </c>
      <c r="AF613" s="1"/>
      <c r="AG613" s="1" t="s">
        <v>1080</v>
      </c>
      <c r="AH613" s="1" t="s">
        <v>1189</v>
      </c>
      <c r="AI613" s="1" t="s">
        <v>1190</v>
      </c>
      <c r="AJ613" s="1" t="s">
        <v>1190</v>
      </c>
      <c r="AK613" s="1">
        <v>13</v>
      </c>
      <c r="AL613" s="1" t="s">
        <v>520</v>
      </c>
    </row>
    <row r="614" spans="1:38" ht="14.25" hidden="1" customHeight="1" x14ac:dyDescent="0.25">
      <c r="A614" s="1" t="s">
        <v>1193</v>
      </c>
      <c r="B614" s="1" t="s">
        <v>557</v>
      </c>
      <c r="C614" s="1"/>
      <c r="D614" s="1"/>
      <c r="E614" s="1"/>
      <c r="F614" s="1">
        <v>8.6539999999999999</v>
      </c>
      <c r="G614" s="1"/>
      <c r="H614" s="1"/>
      <c r="I614" s="1"/>
      <c r="J614" s="1"/>
      <c r="K614" s="1"/>
      <c r="L614" s="1"/>
      <c r="M614" s="1"/>
      <c r="N614" s="1"/>
      <c r="O614" s="1"/>
      <c r="P614" s="1"/>
      <c r="Q614" s="1"/>
      <c r="R614" s="1"/>
      <c r="S614" s="1"/>
      <c r="T614" s="1"/>
      <c r="U614" s="1"/>
      <c r="V614" s="1"/>
      <c r="W614" s="1"/>
      <c r="X614" s="1"/>
      <c r="Y614" s="1"/>
      <c r="Z614" s="1"/>
      <c r="AA614" s="1"/>
      <c r="AB614" s="1"/>
      <c r="AC614" s="1" t="s">
        <v>5</v>
      </c>
      <c r="AD614" s="1"/>
      <c r="AE614" s="1" t="s">
        <v>1107</v>
      </c>
      <c r="AF614" s="1"/>
      <c r="AG614" s="1" t="s">
        <v>1080</v>
      </c>
      <c r="AH614" s="1" t="s">
        <v>1189</v>
      </c>
      <c r="AI614" s="1" t="s">
        <v>1190</v>
      </c>
      <c r="AJ614" s="1" t="s">
        <v>1190</v>
      </c>
      <c r="AK614" s="1">
        <v>16</v>
      </c>
      <c r="AL614" s="1" t="s">
        <v>520</v>
      </c>
    </row>
    <row r="615" spans="1:38" ht="14.25" hidden="1" customHeight="1" x14ac:dyDescent="0.25">
      <c r="A615" s="1" t="s">
        <v>1194</v>
      </c>
      <c r="B615" s="1" t="s">
        <v>557</v>
      </c>
      <c r="C615" s="1"/>
      <c r="D615" s="1"/>
      <c r="E615" s="1"/>
      <c r="F615" s="1">
        <v>9.4239999999999995</v>
      </c>
      <c r="G615" s="1"/>
      <c r="H615" s="1"/>
      <c r="I615" s="1"/>
      <c r="J615" s="1"/>
      <c r="K615" s="1"/>
      <c r="L615" s="1"/>
      <c r="M615" s="1"/>
      <c r="N615" s="1"/>
      <c r="O615" s="1"/>
      <c r="P615" s="1"/>
      <c r="Q615" s="1"/>
      <c r="R615" s="1"/>
      <c r="S615" s="1"/>
      <c r="T615" s="1"/>
      <c r="U615" s="1"/>
      <c r="V615" s="1"/>
      <c r="W615" s="1"/>
      <c r="X615" s="1"/>
      <c r="Y615" s="1"/>
      <c r="Z615" s="1"/>
      <c r="AA615" s="1"/>
      <c r="AB615" s="1"/>
      <c r="AC615" s="1" t="s">
        <v>5</v>
      </c>
      <c r="AD615" s="1"/>
      <c r="AE615" s="1" t="s">
        <v>1107</v>
      </c>
      <c r="AF615" s="1"/>
      <c r="AG615" s="1" t="s">
        <v>1080</v>
      </c>
      <c r="AH615" s="1" t="s">
        <v>1189</v>
      </c>
      <c r="AI615" s="1" t="s">
        <v>1190</v>
      </c>
      <c r="AJ615" s="1" t="s">
        <v>1190</v>
      </c>
      <c r="AK615" s="1">
        <v>19</v>
      </c>
      <c r="AL615" s="1" t="s">
        <v>520</v>
      </c>
    </row>
    <row r="616" spans="1:38" ht="14.25" hidden="1" customHeight="1" x14ac:dyDescent="0.25">
      <c r="A616" s="1" t="s">
        <v>1195</v>
      </c>
      <c r="B616" s="1" t="s">
        <v>516</v>
      </c>
      <c r="C616" s="1" t="s">
        <v>517</v>
      </c>
      <c r="D616" s="1">
        <v>1.6640681177413901</v>
      </c>
      <c r="E616" s="1">
        <v>0.339740118127283</v>
      </c>
      <c r="F616" s="1">
        <f t="shared" ref="F616:F619" si="17">D616/E616</f>
        <v>4.8980618683306343</v>
      </c>
      <c r="G616" s="1">
        <v>16.543409552678298</v>
      </c>
      <c r="H616" s="1">
        <v>0.19986624629788899</v>
      </c>
      <c r="I616" s="1">
        <v>0.9</v>
      </c>
      <c r="J616" s="1">
        <v>0.7</v>
      </c>
      <c r="K616" s="1">
        <v>0.7</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row>
    <row r="617" spans="1:38" ht="14.25" hidden="1" customHeight="1" x14ac:dyDescent="0.25">
      <c r="A617" s="1" t="s">
        <v>1196</v>
      </c>
      <c r="B617" s="1" t="s">
        <v>516</v>
      </c>
      <c r="C617" s="1" t="s">
        <v>522</v>
      </c>
      <c r="D617" s="1">
        <v>5.9055118110236199E-2</v>
      </c>
      <c r="E617" s="1">
        <v>311.72889206127797</v>
      </c>
      <c r="F617" s="1">
        <f t="shared" si="17"/>
        <v>1.8944383922754092E-4</v>
      </c>
      <c r="G617" s="1">
        <v>479.999848955495</v>
      </c>
      <c r="H617" s="1">
        <v>9.7926817617273398E-2</v>
      </c>
      <c r="I617" s="1">
        <v>0.9</v>
      </c>
      <c r="J617" s="1">
        <v>0.7</v>
      </c>
      <c r="K617" s="1">
        <v>0.7</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row>
    <row r="618" spans="1:38" ht="14.25" hidden="1" customHeight="1" x14ac:dyDescent="0.25">
      <c r="A618" s="1" t="s">
        <v>1197</v>
      </c>
      <c r="B618" s="1" t="s">
        <v>516</v>
      </c>
      <c r="C618" s="1" t="s">
        <v>522</v>
      </c>
      <c r="D618" s="1">
        <v>6.25E-2</v>
      </c>
      <c r="E618" s="1">
        <v>314.39999999999998</v>
      </c>
      <c r="F618" s="1">
        <f t="shared" si="17"/>
        <v>1.9879134860050892E-4</v>
      </c>
      <c r="G618" s="1">
        <v>488.22</v>
      </c>
      <c r="H618" s="1">
        <v>0.12</v>
      </c>
      <c r="I618" s="1"/>
      <c r="J618" s="1"/>
      <c r="K618" s="1"/>
      <c r="L618" s="1"/>
      <c r="M618" s="1"/>
      <c r="N618" s="1"/>
      <c r="O618" s="1"/>
      <c r="P618" s="1"/>
      <c r="Q618" s="1"/>
      <c r="R618" s="1"/>
      <c r="S618" s="1"/>
      <c r="T618" s="1"/>
      <c r="U618" s="1"/>
      <c r="V618" s="1"/>
      <c r="W618" s="1"/>
      <c r="X618" s="1"/>
      <c r="Y618" s="1"/>
      <c r="Z618" s="1"/>
      <c r="AA618" s="1"/>
      <c r="AB618" s="1"/>
      <c r="AC618" s="1" t="s">
        <v>5</v>
      </c>
      <c r="AD618" s="1" t="s">
        <v>552</v>
      </c>
      <c r="AE618" s="1" t="s">
        <v>927</v>
      </c>
      <c r="AF618" s="1" t="s">
        <v>1197</v>
      </c>
      <c r="AG618" s="1"/>
      <c r="AH618" s="1"/>
      <c r="AI618" s="1"/>
      <c r="AJ618" s="1"/>
      <c r="AK618" s="1"/>
      <c r="AL618" s="1" t="s">
        <v>520</v>
      </c>
    </row>
    <row r="619" spans="1:38" ht="14.25" hidden="1" customHeight="1" x14ac:dyDescent="0.25">
      <c r="A619" s="1" t="s">
        <v>1198</v>
      </c>
      <c r="B619" s="1" t="s">
        <v>516</v>
      </c>
      <c r="C619" s="1" t="s">
        <v>522</v>
      </c>
      <c r="D619" s="1">
        <v>6.25E-2</v>
      </c>
      <c r="E619" s="1">
        <v>3.9996</v>
      </c>
      <c r="F619" s="1">
        <f t="shared" si="17"/>
        <v>1.5626562656265625E-2</v>
      </c>
      <c r="G619" s="1">
        <v>488.22</v>
      </c>
      <c r="H619" s="1">
        <v>0.12</v>
      </c>
      <c r="I619" s="1"/>
      <c r="J619" s="1"/>
      <c r="K619" s="1"/>
      <c r="L619" s="1"/>
      <c r="M619" s="1"/>
      <c r="N619" s="1"/>
      <c r="O619" s="1"/>
      <c r="P619" s="1"/>
      <c r="Q619" s="1"/>
      <c r="R619" s="1"/>
      <c r="S619" s="1"/>
      <c r="T619" s="1"/>
      <c r="U619" s="1"/>
      <c r="V619" s="1"/>
      <c r="W619" s="1"/>
      <c r="X619" s="1"/>
      <c r="Y619" s="1"/>
      <c r="Z619" s="1"/>
      <c r="AA619" s="1"/>
      <c r="AB619" s="1"/>
      <c r="AC619" s="1" t="s">
        <v>5</v>
      </c>
      <c r="AD619" s="1" t="s">
        <v>552</v>
      </c>
      <c r="AE619" s="1" t="s">
        <v>527</v>
      </c>
      <c r="AF619" s="1" t="s">
        <v>1198</v>
      </c>
      <c r="AG619" s="1"/>
      <c r="AH619" s="1"/>
      <c r="AI619" s="1"/>
      <c r="AJ619" s="1"/>
      <c r="AK619" s="1"/>
      <c r="AL619" s="1" t="s">
        <v>520</v>
      </c>
    </row>
    <row r="620" spans="1:38" ht="14.25" hidden="1" customHeight="1" x14ac:dyDescent="0.25">
      <c r="A620" s="27" t="s">
        <v>1198</v>
      </c>
      <c r="B620" s="27" t="s">
        <v>516</v>
      </c>
      <c r="C620" s="27" t="s">
        <v>517</v>
      </c>
      <c r="D620" s="28">
        <v>6.25E-2</v>
      </c>
      <c r="E620" s="28">
        <v>4.0003700000000002</v>
      </c>
      <c r="F620" s="27"/>
      <c r="G620" s="28">
        <v>488.2203083</v>
      </c>
      <c r="H620" s="28">
        <v>0.120080306</v>
      </c>
      <c r="I620" s="28">
        <v>0.85</v>
      </c>
      <c r="J620" s="28">
        <v>0.8</v>
      </c>
      <c r="K620" s="28">
        <v>0.85</v>
      </c>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row>
    <row r="621" spans="1:38" ht="14.25" hidden="1" customHeight="1" x14ac:dyDescent="0.25">
      <c r="A621" s="27" t="s">
        <v>1199</v>
      </c>
      <c r="B621" s="27" t="s">
        <v>516</v>
      </c>
      <c r="C621" s="27" t="s">
        <v>517</v>
      </c>
      <c r="D621" s="28">
        <v>0.06</v>
      </c>
      <c r="E621" s="28">
        <v>4.0240999999999998</v>
      </c>
      <c r="F621" s="27"/>
      <c r="G621" s="28">
        <v>488.22</v>
      </c>
      <c r="H621" s="28">
        <v>0.12</v>
      </c>
      <c r="I621" s="28">
        <v>0.85</v>
      </c>
      <c r="J621" s="28">
        <v>0.37</v>
      </c>
      <c r="K621" s="28">
        <v>0.85</v>
      </c>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row>
    <row r="622" spans="1:38" ht="14.25" hidden="1" customHeight="1" x14ac:dyDescent="0.25">
      <c r="A622" s="1" t="s">
        <v>1200</v>
      </c>
      <c r="B622" s="1" t="s">
        <v>557</v>
      </c>
      <c r="C622" s="1"/>
      <c r="D622" s="1"/>
      <c r="E622" s="1"/>
      <c r="F622" s="1">
        <v>15.093</v>
      </c>
      <c r="G622" s="1"/>
      <c r="H622" s="1"/>
      <c r="I622" s="1"/>
      <c r="J622" s="1"/>
      <c r="K622" s="1"/>
      <c r="L622" s="1"/>
      <c r="M622" s="1"/>
      <c r="N622" s="1"/>
      <c r="O622" s="1"/>
      <c r="P622" s="1"/>
      <c r="Q622" s="1"/>
      <c r="R622" s="1"/>
      <c r="S622" s="1"/>
      <c r="T622" s="1"/>
      <c r="U622" s="1"/>
      <c r="V622" s="1"/>
      <c r="W622" s="1"/>
      <c r="X622" s="1"/>
      <c r="Y622" s="1"/>
      <c r="Z622" s="1"/>
      <c r="AA622" s="1"/>
      <c r="AB622" s="1"/>
      <c r="AC622" s="1" t="s">
        <v>5</v>
      </c>
      <c r="AD622" s="1"/>
      <c r="AE622" s="1" t="s">
        <v>1107</v>
      </c>
      <c r="AF622" s="1"/>
      <c r="AG622" s="1" t="s">
        <v>1080</v>
      </c>
      <c r="AH622" s="1" t="s">
        <v>1201</v>
      </c>
      <c r="AI622" s="1" t="s">
        <v>1190</v>
      </c>
      <c r="AJ622" s="1" t="s">
        <v>1190</v>
      </c>
      <c r="AK622" s="1">
        <v>20</v>
      </c>
      <c r="AL622" s="1" t="s">
        <v>520</v>
      </c>
    </row>
    <row r="623" spans="1:38" ht="14.25" hidden="1" customHeight="1" x14ac:dyDescent="0.25">
      <c r="A623" s="1" t="s">
        <v>1202</v>
      </c>
      <c r="B623" s="1" t="s">
        <v>557</v>
      </c>
      <c r="C623" s="1"/>
      <c r="D623" s="1"/>
      <c r="E623" s="1"/>
      <c r="F623" s="1">
        <v>15.613</v>
      </c>
      <c r="G623" s="1"/>
      <c r="H623" s="1"/>
      <c r="I623" s="1"/>
      <c r="J623" s="1"/>
      <c r="K623" s="1"/>
      <c r="L623" s="1"/>
      <c r="M623" s="1"/>
      <c r="N623" s="1"/>
      <c r="O623" s="1"/>
      <c r="P623" s="1"/>
      <c r="Q623" s="1"/>
      <c r="R623" s="1"/>
      <c r="S623" s="1"/>
      <c r="T623" s="1"/>
      <c r="U623" s="1"/>
      <c r="V623" s="1"/>
      <c r="W623" s="1"/>
      <c r="X623" s="1"/>
      <c r="Y623" s="1"/>
      <c r="Z623" s="1"/>
      <c r="AA623" s="1"/>
      <c r="AB623" s="1"/>
      <c r="AC623" s="1" t="s">
        <v>5</v>
      </c>
      <c r="AD623" s="1"/>
      <c r="AE623" s="1" t="s">
        <v>1107</v>
      </c>
      <c r="AF623" s="1"/>
      <c r="AG623" s="1" t="s">
        <v>1080</v>
      </c>
      <c r="AH623" s="1" t="s">
        <v>1201</v>
      </c>
      <c r="AI623" s="1" t="s">
        <v>1190</v>
      </c>
      <c r="AJ623" s="1" t="s">
        <v>1190</v>
      </c>
      <c r="AK623" s="1">
        <v>21</v>
      </c>
      <c r="AL623" s="1" t="s">
        <v>520</v>
      </c>
    </row>
    <row r="624" spans="1:38" ht="14.25" hidden="1" customHeight="1" x14ac:dyDescent="0.25">
      <c r="A624" s="1" t="s">
        <v>1203</v>
      </c>
      <c r="B624" s="1" t="s">
        <v>557</v>
      </c>
      <c r="C624" s="1"/>
      <c r="D624" s="1"/>
      <c r="E624" s="1"/>
      <c r="F624" s="1">
        <v>16.460999999999999</v>
      </c>
      <c r="G624" s="1"/>
      <c r="H624" s="1"/>
      <c r="I624" s="1"/>
      <c r="J624" s="1"/>
      <c r="K624" s="1"/>
      <c r="L624" s="1"/>
      <c r="M624" s="1"/>
      <c r="N624" s="1"/>
      <c r="O624" s="1"/>
      <c r="P624" s="1"/>
      <c r="Q624" s="1"/>
      <c r="R624" s="1"/>
      <c r="S624" s="1"/>
      <c r="T624" s="1"/>
      <c r="U624" s="1"/>
      <c r="V624" s="1"/>
      <c r="W624" s="1"/>
      <c r="X624" s="1"/>
      <c r="Y624" s="1"/>
      <c r="Z624" s="1"/>
      <c r="AA624" s="1"/>
      <c r="AB624" s="1"/>
      <c r="AC624" s="1" t="s">
        <v>5</v>
      </c>
      <c r="AD624" s="1"/>
      <c r="AE624" s="1" t="s">
        <v>1107</v>
      </c>
      <c r="AF624" s="1"/>
      <c r="AG624" s="1" t="s">
        <v>1080</v>
      </c>
      <c r="AH624" s="1" t="s">
        <v>1201</v>
      </c>
      <c r="AI624" s="1" t="s">
        <v>1190</v>
      </c>
      <c r="AJ624" s="1" t="s">
        <v>1190</v>
      </c>
      <c r="AK624" s="1">
        <v>23</v>
      </c>
      <c r="AL624" s="1" t="s">
        <v>520</v>
      </c>
    </row>
    <row r="625" spans="1:38" ht="14.25" hidden="1" customHeight="1" x14ac:dyDescent="0.25">
      <c r="A625" s="1" t="s">
        <v>1204</v>
      </c>
      <c r="B625" s="1" t="s">
        <v>557</v>
      </c>
      <c r="C625" s="1"/>
      <c r="D625" s="1"/>
      <c r="E625" s="1"/>
      <c r="F625" s="1">
        <v>18.451000000000001</v>
      </c>
      <c r="G625" s="1"/>
      <c r="H625" s="1"/>
      <c r="I625" s="1"/>
      <c r="J625" s="1"/>
      <c r="K625" s="1"/>
      <c r="L625" s="1"/>
      <c r="M625" s="1"/>
      <c r="N625" s="1"/>
      <c r="O625" s="1"/>
      <c r="P625" s="1"/>
      <c r="Q625" s="1"/>
      <c r="R625" s="1"/>
      <c r="S625" s="1"/>
      <c r="T625" s="1"/>
      <c r="U625" s="1"/>
      <c r="V625" s="1"/>
      <c r="W625" s="1"/>
      <c r="X625" s="1"/>
      <c r="Y625" s="1"/>
      <c r="Z625" s="1"/>
      <c r="AA625" s="1"/>
      <c r="AB625" s="1"/>
      <c r="AC625" s="1" t="s">
        <v>5</v>
      </c>
      <c r="AD625" s="1"/>
      <c r="AE625" s="1" t="s">
        <v>1107</v>
      </c>
      <c r="AF625" s="1"/>
      <c r="AG625" s="1" t="s">
        <v>1080</v>
      </c>
      <c r="AH625" s="1" t="s">
        <v>1201</v>
      </c>
      <c r="AI625" s="1" t="s">
        <v>1190</v>
      </c>
      <c r="AJ625" s="1" t="s">
        <v>1190</v>
      </c>
      <c r="AK625" s="1">
        <v>29</v>
      </c>
      <c r="AL625" s="1" t="s">
        <v>520</v>
      </c>
    </row>
    <row r="626" spans="1:38" ht="14.25" hidden="1" customHeight="1" x14ac:dyDescent="0.25">
      <c r="A626" s="1" t="s">
        <v>1205</v>
      </c>
      <c r="B626" s="1" t="s">
        <v>557</v>
      </c>
      <c r="C626" s="1"/>
      <c r="D626" s="1"/>
      <c r="E626" s="1"/>
      <c r="F626" s="1">
        <v>15.887</v>
      </c>
      <c r="G626" s="1"/>
      <c r="H626" s="1"/>
      <c r="I626" s="1"/>
      <c r="J626" s="1"/>
      <c r="K626" s="1"/>
      <c r="L626" s="1"/>
      <c r="M626" s="1"/>
      <c r="N626" s="1"/>
      <c r="O626" s="1"/>
      <c r="P626" s="1"/>
      <c r="Q626" s="1"/>
      <c r="R626" s="1"/>
      <c r="S626" s="1"/>
      <c r="T626" s="1"/>
      <c r="U626" s="1"/>
      <c r="V626" s="1"/>
      <c r="W626" s="1"/>
      <c r="X626" s="1"/>
      <c r="Y626" s="1"/>
      <c r="Z626" s="1"/>
      <c r="AA626" s="1"/>
      <c r="AB626" s="1"/>
      <c r="AC626" s="1" t="s">
        <v>5</v>
      </c>
      <c r="AD626" s="1"/>
      <c r="AE626" s="1" t="s">
        <v>1107</v>
      </c>
      <c r="AF626" s="1"/>
      <c r="AG626" s="1" t="s">
        <v>1080</v>
      </c>
      <c r="AH626" s="1" t="s">
        <v>1201</v>
      </c>
      <c r="AI626" s="1" t="s">
        <v>1190</v>
      </c>
      <c r="AJ626" s="1" t="s">
        <v>1190</v>
      </c>
      <c r="AK626" s="1">
        <v>22</v>
      </c>
      <c r="AL626" s="1" t="s">
        <v>520</v>
      </c>
    </row>
    <row r="627" spans="1:38" ht="14.25" hidden="1" customHeight="1" x14ac:dyDescent="0.25">
      <c r="A627" s="1" t="s">
        <v>1206</v>
      </c>
      <c r="B627" s="1" t="s">
        <v>557</v>
      </c>
      <c r="C627" s="1"/>
      <c r="D627" s="1"/>
      <c r="E627" s="1"/>
      <c r="F627" s="1">
        <v>16.763999999999999</v>
      </c>
      <c r="G627" s="1"/>
      <c r="H627" s="1"/>
      <c r="I627" s="1"/>
      <c r="J627" s="1"/>
      <c r="K627" s="1"/>
      <c r="L627" s="1"/>
      <c r="M627" s="1"/>
      <c r="N627" s="1"/>
      <c r="O627" s="1"/>
      <c r="P627" s="1"/>
      <c r="Q627" s="1"/>
      <c r="R627" s="1"/>
      <c r="S627" s="1"/>
      <c r="T627" s="1"/>
      <c r="U627" s="1"/>
      <c r="V627" s="1"/>
      <c r="W627" s="1"/>
      <c r="X627" s="1"/>
      <c r="Y627" s="1"/>
      <c r="Z627" s="1"/>
      <c r="AA627" s="1"/>
      <c r="AB627" s="1"/>
      <c r="AC627" s="1" t="s">
        <v>5</v>
      </c>
      <c r="AD627" s="1"/>
      <c r="AE627" s="1" t="s">
        <v>1107</v>
      </c>
      <c r="AF627" s="1"/>
      <c r="AG627" s="1" t="s">
        <v>1080</v>
      </c>
      <c r="AH627" s="1" t="s">
        <v>1201</v>
      </c>
      <c r="AI627" s="1" t="s">
        <v>1190</v>
      </c>
      <c r="AJ627" s="1" t="s">
        <v>1190</v>
      </c>
      <c r="AK627" s="1">
        <v>24</v>
      </c>
      <c r="AL627" s="1" t="s">
        <v>520</v>
      </c>
    </row>
    <row r="628" spans="1:38" ht="14.25" hidden="1" customHeight="1" x14ac:dyDescent="0.25">
      <c r="A628" s="1" t="s">
        <v>1207</v>
      </c>
      <c r="B628" s="1" t="s">
        <v>557</v>
      </c>
      <c r="C628" s="1"/>
      <c r="D628" s="1"/>
      <c r="E628" s="1"/>
      <c r="F628" s="1">
        <v>18.827999999999999</v>
      </c>
      <c r="G628" s="1"/>
      <c r="H628" s="1"/>
      <c r="I628" s="1"/>
      <c r="J628" s="1"/>
      <c r="K628" s="1"/>
      <c r="L628" s="1"/>
      <c r="M628" s="1"/>
      <c r="N628" s="1"/>
      <c r="O628" s="1"/>
      <c r="P628" s="1"/>
      <c r="Q628" s="1"/>
      <c r="R628" s="1"/>
      <c r="S628" s="1"/>
      <c r="T628" s="1"/>
      <c r="U628" s="1"/>
      <c r="V628" s="1"/>
      <c r="W628" s="1"/>
      <c r="X628" s="1"/>
      <c r="Y628" s="1"/>
      <c r="Z628" s="1"/>
      <c r="AA628" s="1"/>
      <c r="AB628" s="1"/>
      <c r="AC628" s="1" t="s">
        <v>5</v>
      </c>
      <c r="AD628" s="1"/>
      <c r="AE628" s="1" t="s">
        <v>1107</v>
      </c>
      <c r="AF628" s="1"/>
      <c r="AG628" s="1" t="s">
        <v>1080</v>
      </c>
      <c r="AH628" s="1" t="s">
        <v>1201</v>
      </c>
      <c r="AI628" s="1" t="s">
        <v>1190</v>
      </c>
      <c r="AJ628" s="1" t="s">
        <v>1190</v>
      </c>
      <c r="AK628" s="1">
        <v>30</v>
      </c>
      <c r="AL628" s="1" t="s">
        <v>520</v>
      </c>
    </row>
    <row r="629" spans="1:38" ht="14.25" hidden="1" customHeight="1" x14ac:dyDescent="0.25">
      <c r="A629" s="1" t="s">
        <v>1208</v>
      </c>
      <c r="B629" s="1" t="s">
        <v>557</v>
      </c>
      <c r="C629" s="1"/>
      <c r="D629" s="1"/>
      <c r="E629" s="1"/>
      <c r="F629" s="1">
        <v>17.402000000000001</v>
      </c>
      <c r="G629" s="1"/>
      <c r="H629" s="1"/>
      <c r="I629" s="1"/>
      <c r="J629" s="1"/>
      <c r="K629" s="1"/>
      <c r="L629" s="1"/>
      <c r="M629" s="1"/>
      <c r="N629" s="1"/>
      <c r="O629" s="1"/>
      <c r="P629" s="1"/>
      <c r="Q629" s="1"/>
      <c r="R629" s="1"/>
      <c r="S629" s="1"/>
      <c r="T629" s="1"/>
      <c r="U629" s="1"/>
      <c r="V629" s="1"/>
      <c r="W629" s="1"/>
      <c r="X629" s="1"/>
      <c r="Y629" s="1"/>
      <c r="Z629" s="1"/>
      <c r="AA629" s="1"/>
      <c r="AB629" s="1"/>
      <c r="AC629" s="1" t="s">
        <v>5</v>
      </c>
      <c r="AD629" s="1"/>
      <c r="AE629" s="1" t="s">
        <v>1107</v>
      </c>
      <c r="AF629" s="1"/>
      <c r="AG629" s="1" t="s">
        <v>1080</v>
      </c>
      <c r="AH629" s="1" t="s">
        <v>1201</v>
      </c>
      <c r="AI629" s="1" t="s">
        <v>1190</v>
      </c>
      <c r="AJ629" s="1" t="s">
        <v>1190</v>
      </c>
      <c r="AK629" s="1">
        <v>26</v>
      </c>
      <c r="AL629" s="1" t="s">
        <v>520</v>
      </c>
    </row>
    <row r="630" spans="1:38" ht="14.25" hidden="1" customHeight="1" x14ac:dyDescent="0.25">
      <c r="A630" s="1" t="s">
        <v>1209</v>
      </c>
      <c r="B630" s="1" t="s">
        <v>557</v>
      </c>
      <c r="C630" s="1"/>
      <c r="D630" s="1"/>
      <c r="E630" s="1"/>
      <c r="F630" s="1">
        <v>19.628</v>
      </c>
      <c r="G630" s="1"/>
      <c r="H630" s="1"/>
      <c r="I630" s="1"/>
      <c r="J630" s="1"/>
      <c r="K630" s="1"/>
      <c r="L630" s="1"/>
      <c r="M630" s="1"/>
      <c r="N630" s="1"/>
      <c r="O630" s="1"/>
      <c r="P630" s="1"/>
      <c r="Q630" s="1"/>
      <c r="R630" s="1"/>
      <c r="S630" s="1"/>
      <c r="T630" s="1"/>
      <c r="U630" s="1"/>
      <c r="V630" s="1"/>
      <c r="W630" s="1"/>
      <c r="X630" s="1"/>
      <c r="Y630" s="1"/>
      <c r="Z630" s="1"/>
      <c r="AA630" s="1"/>
      <c r="AB630" s="1"/>
      <c r="AC630" s="1" t="s">
        <v>5</v>
      </c>
      <c r="AD630" s="1"/>
      <c r="AE630" s="1" t="s">
        <v>1107</v>
      </c>
      <c r="AF630" s="1"/>
      <c r="AG630" s="1" t="s">
        <v>1080</v>
      </c>
      <c r="AH630" s="1" t="s">
        <v>1201</v>
      </c>
      <c r="AI630" s="1" t="s">
        <v>1190</v>
      </c>
      <c r="AJ630" s="1" t="s">
        <v>1190</v>
      </c>
      <c r="AK630" s="1">
        <v>32</v>
      </c>
      <c r="AL630" s="1" t="s">
        <v>520</v>
      </c>
    </row>
    <row r="631" spans="1:38" ht="14.25" hidden="1" customHeight="1" x14ac:dyDescent="0.25">
      <c r="A631" s="1" t="s">
        <v>1210</v>
      </c>
      <c r="B631" s="1" t="s">
        <v>557</v>
      </c>
      <c r="C631" s="1"/>
      <c r="D631" s="1"/>
      <c r="E631" s="1"/>
      <c r="F631" s="1">
        <v>20.497</v>
      </c>
      <c r="G631" s="1"/>
      <c r="H631" s="1"/>
      <c r="I631" s="1"/>
      <c r="J631" s="1"/>
      <c r="K631" s="1"/>
      <c r="L631" s="1"/>
      <c r="M631" s="1"/>
      <c r="N631" s="1"/>
      <c r="O631" s="1"/>
      <c r="P631" s="1"/>
      <c r="Q631" s="1"/>
      <c r="R631" s="1"/>
      <c r="S631" s="1"/>
      <c r="T631" s="1"/>
      <c r="U631" s="1"/>
      <c r="V631" s="1"/>
      <c r="W631" s="1"/>
      <c r="X631" s="1"/>
      <c r="Y631" s="1"/>
      <c r="Z631" s="1"/>
      <c r="AA631" s="1"/>
      <c r="AB631" s="1"/>
      <c r="AC631" s="1" t="s">
        <v>5</v>
      </c>
      <c r="AD631" s="1"/>
      <c r="AE631" s="1" t="s">
        <v>1107</v>
      </c>
      <c r="AF631" s="1"/>
      <c r="AG631" s="1" t="s">
        <v>1080</v>
      </c>
      <c r="AH631" s="1" t="s">
        <v>1201</v>
      </c>
      <c r="AI631" s="1" t="s">
        <v>1190</v>
      </c>
      <c r="AJ631" s="1" t="s">
        <v>1190</v>
      </c>
      <c r="AK631" s="1">
        <v>35</v>
      </c>
      <c r="AL631" s="1" t="s">
        <v>520</v>
      </c>
    </row>
    <row r="632" spans="1:38" ht="14.25" hidden="1" customHeight="1" x14ac:dyDescent="0.25">
      <c r="A632" s="1" t="s">
        <v>1211</v>
      </c>
      <c r="B632" s="1" t="s">
        <v>557</v>
      </c>
      <c r="C632" s="1"/>
      <c r="D632" s="1"/>
      <c r="E632" s="1"/>
      <c r="F632" s="1">
        <v>20.959</v>
      </c>
      <c r="G632" s="1"/>
      <c r="H632" s="1"/>
      <c r="I632" s="1"/>
      <c r="J632" s="1"/>
      <c r="K632" s="1"/>
      <c r="L632" s="1"/>
      <c r="M632" s="1"/>
      <c r="N632" s="1"/>
      <c r="O632" s="1"/>
      <c r="P632" s="1"/>
      <c r="Q632" s="1"/>
      <c r="R632" s="1"/>
      <c r="S632" s="1"/>
      <c r="T632" s="1"/>
      <c r="U632" s="1"/>
      <c r="V632" s="1"/>
      <c r="W632" s="1"/>
      <c r="X632" s="1"/>
      <c r="Y632" s="1"/>
      <c r="Z632" s="1"/>
      <c r="AA632" s="1"/>
      <c r="AB632" s="1"/>
      <c r="AC632" s="1" t="s">
        <v>5</v>
      </c>
      <c r="AD632" s="1"/>
      <c r="AE632" s="1" t="s">
        <v>1107</v>
      </c>
      <c r="AF632" s="1"/>
      <c r="AG632" s="1" t="s">
        <v>1080</v>
      </c>
      <c r="AH632" s="1" t="s">
        <v>1201</v>
      </c>
      <c r="AI632" s="1" t="s">
        <v>1190</v>
      </c>
      <c r="AJ632" s="1" t="s">
        <v>1190</v>
      </c>
      <c r="AK632" s="1">
        <v>36</v>
      </c>
      <c r="AL632" s="1" t="s">
        <v>520</v>
      </c>
    </row>
    <row r="633" spans="1:38" ht="14.25" hidden="1" customHeight="1" x14ac:dyDescent="0.25">
      <c r="A633" s="1" t="s">
        <v>1212</v>
      </c>
      <c r="B633" s="1" t="s">
        <v>557</v>
      </c>
      <c r="C633" s="1"/>
      <c r="D633" s="1"/>
      <c r="E633" s="1"/>
      <c r="F633" s="1">
        <v>23.61</v>
      </c>
      <c r="G633" s="1"/>
      <c r="H633" s="1"/>
      <c r="I633" s="1"/>
      <c r="J633" s="1"/>
      <c r="K633" s="1"/>
      <c r="L633" s="1"/>
      <c r="M633" s="1"/>
      <c r="N633" s="1"/>
      <c r="O633" s="1"/>
      <c r="P633" s="1"/>
      <c r="Q633" s="1"/>
      <c r="R633" s="1"/>
      <c r="S633" s="1"/>
      <c r="T633" s="1"/>
      <c r="U633" s="1"/>
      <c r="V633" s="1"/>
      <c r="W633" s="1"/>
      <c r="X633" s="1"/>
      <c r="Y633" s="1"/>
      <c r="Z633" s="1"/>
      <c r="AA633" s="1"/>
      <c r="AB633" s="1"/>
      <c r="AC633" s="1" t="s">
        <v>5</v>
      </c>
      <c r="AD633" s="1"/>
      <c r="AE633" s="1" t="s">
        <v>1107</v>
      </c>
      <c r="AF633" s="1"/>
      <c r="AG633" s="1" t="s">
        <v>1080</v>
      </c>
      <c r="AH633" s="1" t="s">
        <v>1213</v>
      </c>
      <c r="AI633" s="1" t="s">
        <v>1190</v>
      </c>
      <c r="AJ633" s="1" t="s">
        <v>1190</v>
      </c>
      <c r="AK633" s="1">
        <v>29</v>
      </c>
      <c r="AL633" s="1" t="s">
        <v>520</v>
      </c>
    </row>
    <row r="634" spans="1:38" ht="14.25" hidden="1" customHeight="1" x14ac:dyDescent="0.25">
      <c r="A634" s="1" t="s">
        <v>1214</v>
      </c>
      <c r="B634" s="1" t="s">
        <v>557</v>
      </c>
      <c r="C634" s="1"/>
      <c r="D634" s="1"/>
      <c r="E634" s="1"/>
      <c r="F634" s="1">
        <v>9.5289999999999999</v>
      </c>
      <c r="G634" s="1"/>
      <c r="H634" s="1"/>
      <c r="I634" s="1"/>
      <c r="J634" s="1"/>
      <c r="K634" s="1"/>
      <c r="L634" s="1"/>
      <c r="M634" s="1"/>
      <c r="N634" s="1"/>
      <c r="O634" s="1"/>
      <c r="P634" s="1"/>
      <c r="Q634" s="1"/>
      <c r="R634" s="1"/>
      <c r="S634" s="1"/>
      <c r="T634" s="1"/>
      <c r="U634" s="1"/>
      <c r="V634" s="1"/>
      <c r="W634" s="1"/>
      <c r="X634" s="1"/>
      <c r="Y634" s="1"/>
      <c r="Z634" s="1"/>
      <c r="AA634" s="1"/>
      <c r="AB634" s="1"/>
      <c r="AC634" s="1" t="s">
        <v>5</v>
      </c>
      <c r="AD634" s="1"/>
      <c r="AE634" s="1" t="s">
        <v>1107</v>
      </c>
      <c r="AF634" s="1"/>
      <c r="AG634" s="1" t="s">
        <v>1080</v>
      </c>
      <c r="AH634" s="1" t="s">
        <v>1201</v>
      </c>
      <c r="AI634" s="1" t="s">
        <v>1190</v>
      </c>
      <c r="AJ634" s="1" t="s">
        <v>1190</v>
      </c>
      <c r="AK634" s="1">
        <v>10</v>
      </c>
      <c r="AL634" s="1" t="s">
        <v>520</v>
      </c>
    </row>
    <row r="635" spans="1:38" ht="14.25" hidden="1" customHeight="1" x14ac:dyDescent="0.25">
      <c r="A635" s="1" t="s">
        <v>1215</v>
      </c>
      <c r="B635" s="1" t="s">
        <v>557</v>
      </c>
      <c r="C635" s="1"/>
      <c r="D635" s="1"/>
      <c r="E635" s="1"/>
      <c r="F635" s="1">
        <v>10.09</v>
      </c>
      <c r="G635" s="1"/>
      <c r="H635" s="1"/>
      <c r="I635" s="1"/>
      <c r="J635" s="1"/>
      <c r="K635" s="1"/>
      <c r="L635" s="1"/>
      <c r="M635" s="1"/>
      <c r="N635" s="1"/>
      <c r="O635" s="1"/>
      <c r="P635" s="1"/>
      <c r="Q635" s="1"/>
      <c r="R635" s="1"/>
      <c r="S635" s="1"/>
      <c r="T635" s="1"/>
      <c r="U635" s="1"/>
      <c r="V635" s="1"/>
      <c r="W635" s="1"/>
      <c r="X635" s="1"/>
      <c r="Y635" s="1"/>
      <c r="Z635" s="1"/>
      <c r="AA635" s="1"/>
      <c r="AB635" s="1"/>
      <c r="AC635" s="1" t="s">
        <v>5</v>
      </c>
      <c r="AD635" s="1"/>
      <c r="AE635" s="1" t="s">
        <v>1107</v>
      </c>
      <c r="AF635" s="1"/>
      <c r="AG635" s="1" t="s">
        <v>1080</v>
      </c>
      <c r="AH635" s="1" t="s">
        <v>1201</v>
      </c>
      <c r="AI635" s="1" t="s">
        <v>1190</v>
      </c>
      <c r="AJ635" s="1" t="s">
        <v>1190</v>
      </c>
      <c r="AK635" s="1">
        <v>11</v>
      </c>
      <c r="AL635" s="1" t="s">
        <v>520</v>
      </c>
    </row>
    <row r="636" spans="1:38" ht="14.25" hidden="1" customHeight="1" x14ac:dyDescent="0.25">
      <c r="A636" s="1" t="s">
        <v>1216</v>
      </c>
      <c r="B636" s="1" t="s">
        <v>557</v>
      </c>
      <c r="C636" s="1"/>
      <c r="D636" s="1"/>
      <c r="E636" s="1"/>
      <c r="F636" s="1">
        <v>11.268000000000001</v>
      </c>
      <c r="G636" s="1"/>
      <c r="H636" s="1"/>
      <c r="I636" s="1"/>
      <c r="J636" s="1"/>
      <c r="K636" s="1"/>
      <c r="L636" s="1"/>
      <c r="M636" s="1"/>
      <c r="N636" s="1"/>
      <c r="O636" s="1"/>
      <c r="P636" s="1"/>
      <c r="Q636" s="1"/>
      <c r="R636" s="1"/>
      <c r="S636" s="1"/>
      <c r="T636" s="1"/>
      <c r="U636" s="1"/>
      <c r="V636" s="1"/>
      <c r="W636" s="1"/>
      <c r="X636" s="1"/>
      <c r="Y636" s="1"/>
      <c r="Z636" s="1"/>
      <c r="AA636" s="1"/>
      <c r="AB636" s="1"/>
      <c r="AC636" s="1" t="s">
        <v>5</v>
      </c>
      <c r="AD636" s="1"/>
      <c r="AE636" s="1" t="s">
        <v>1107</v>
      </c>
      <c r="AF636" s="1"/>
      <c r="AG636" s="1" t="s">
        <v>1080</v>
      </c>
      <c r="AH636" s="1" t="s">
        <v>1201</v>
      </c>
      <c r="AI636" s="1" t="s">
        <v>1190</v>
      </c>
      <c r="AJ636" s="1" t="s">
        <v>1190</v>
      </c>
      <c r="AK636" s="1">
        <v>13</v>
      </c>
      <c r="AL636" s="1" t="s">
        <v>520</v>
      </c>
    </row>
    <row r="637" spans="1:38" ht="14.25" hidden="1" customHeight="1" x14ac:dyDescent="0.25">
      <c r="A637" s="1" t="s">
        <v>1217</v>
      </c>
      <c r="B637" s="1" t="s">
        <v>557</v>
      </c>
      <c r="C637" s="1"/>
      <c r="D637" s="1"/>
      <c r="E637" s="1"/>
      <c r="F637" s="1">
        <v>13.109</v>
      </c>
      <c r="G637" s="1"/>
      <c r="H637" s="1"/>
      <c r="I637" s="1"/>
      <c r="J637" s="1"/>
      <c r="K637" s="1"/>
      <c r="L637" s="1"/>
      <c r="M637" s="1"/>
      <c r="N637" s="1"/>
      <c r="O637" s="1"/>
      <c r="P637" s="1"/>
      <c r="Q637" s="1"/>
      <c r="R637" s="1"/>
      <c r="S637" s="1"/>
      <c r="T637" s="1"/>
      <c r="U637" s="1"/>
      <c r="V637" s="1"/>
      <c r="W637" s="1"/>
      <c r="X637" s="1"/>
      <c r="Y637" s="1"/>
      <c r="Z637" s="1"/>
      <c r="AA637" s="1"/>
      <c r="AB637" s="1"/>
      <c r="AC637" s="1" t="s">
        <v>5</v>
      </c>
      <c r="AD637" s="1"/>
      <c r="AE637" s="1" t="s">
        <v>1107</v>
      </c>
      <c r="AF637" s="1"/>
      <c r="AG637" s="1" t="s">
        <v>1080</v>
      </c>
      <c r="AH637" s="1" t="s">
        <v>1201</v>
      </c>
      <c r="AI637" s="1" t="s">
        <v>1190</v>
      </c>
      <c r="AJ637" s="1" t="s">
        <v>1190</v>
      </c>
      <c r="AK637" s="1">
        <v>16</v>
      </c>
      <c r="AL637" s="1" t="s">
        <v>520</v>
      </c>
    </row>
    <row r="638" spans="1:38" ht="14.25" hidden="1" customHeight="1" x14ac:dyDescent="0.25">
      <c r="A638" s="1" t="s">
        <v>1218</v>
      </c>
      <c r="B638" s="1" t="s">
        <v>557</v>
      </c>
      <c r="C638" s="1"/>
      <c r="D638" s="1"/>
      <c r="E638" s="1"/>
      <c r="F638" s="1">
        <v>14.605</v>
      </c>
      <c r="G638" s="1"/>
      <c r="H638" s="1"/>
      <c r="I638" s="1"/>
      <c r="J638" s="1"/>
      <c r="K638" s="1"/>
      <c r="L638" s="1"/>
      <c r="M638" s="1"/>
      <c r="N638" s="1"/>
      <c r="O638" s="1"/>
      <c r="P638" s="1"/>
      <c r="Q638" s="1"/>
      <c r="R638" s="1"/>
      <c r="S638" s="1"/>
      <c r="T638" s="1"/>
      <c r="U638" s="1"/>
      <c r="V638" s="1"/>
      <c r="W638" s="1"/>
      <c r="X638" s="1"/>
      <c r="Y638" s="1"/>
      <c r="Z638" s="1"/>
      <c r="AA638" s="1"/>
      <c r="AB638" s="1"/>
      <c r="AC638" s="1" t="s">
        <v>5</v>
      </c>
      <c r="AD638" s="1"/>
      <c r="AE638" s="1" t="s">
        <v>1107</v>
      </c>
      <c r="AF638" s="1"/>
      <c r="AG638" s="1" t="s">
        <v>1080</v>
      </c>
      <c r="AH638" s="1" t="s">
        <v>1201</v>
      </c>
      <c r="AI638" s="1" t="s">
        <v>1190</v>
      </c>
      <c r="AJ638" s="1" t="s">
        <v>1190</v>
      </c>
      <c r="AK638" s="1">
        <v>19</v>
      </c>
      <c r="AL638" s="1" t="s">
        <v>520</v>
      </c>
    </row>
    <row r="639" spans="1:38" ht="14.25" hidden="1" customHeight="1" x14ac:dyDescent="0.25">
      <c r="A639" s="1" t="s">
        <v>1219</v>
      </c>
      <c r="B639" s="1" t="s">
        <v>557</v>
      </c>
      <c r="C639" s="1"/>
      <c r="D639" s="1"/>
      <c r="E639" s="1"/>
      <c r="F639" s="1">
        <v>5.2080000000000002</v>
      </c>
      <c r="G639" s="1"/>
      <c r="H639" s="1"/>
      <c r="I639" s="1"/>
      <c r="J639" s="1"/>
      <c r="K639" s="1"/>
      <c r="L639" s="1"/>
      <c r="M639" s="1"/>
      <c r="N639" s="1"/>
      <c r="O639" s="1"/>
      <c r="P639" s="1"/>
      <c r="Q639" s="1"/>
      <c r="R639" s="1"/>
      <c r="S639" s="1"/>
      <c r="T639" s="1"/>
      <c r="U639" s="1"/>
      <c r="V639" s="1"/>
      <c r="W639" s="1"/>
      <c r="X639" s="1"/>
      <c r="Y639" s="1"/>
      <c r="Z639" s="1"/>
      <c r="AA639" s="1"/>
      <c r="AB639" s="1"/>
      <c r="AC639" s="1" t="s">
        <v>5</v>
      </c>
      <c r="AD639" s="1"/>
      <c r="AE639" s="1" t="s">
        <v>1107</v>
      </c>
      <c r="AF639" s="1"/>
      <c r="AG639" s="1" t="s">
        <v>1080</v>
      </c>
      <c r="AH639" s="1" t="s">
        <v>1201</v>
      </c>
      <c r="AI639" s="1" t="s">
        <v>1190</v>
      </c>
      <c r="AJ639" s="1" t="s">
        <v>1190</v>
      </c>
      <c r="AK639" s="1">
        <v>6</v>
      </c>
      <c r="AL639" s="1" t="s">
        <v>520</v>
      </c>
    </row>
    <row r="640" spans="1:38" ht="14.25" hidden="1" customHeight="1" x14ac:dyDescent="0.25">
      <c r="A640" s="1" t="s">
        <v>1220</v>
      </c>
      <c r="B640" s="1" t="s">
        <v>516</v>
      </c>
      <c r="C640" s="1" t="s">
        <v>522</v>
      </c>
      <c r="D640" s="1">
        <v>3.1496062992125901E-2</v>
      </c>
      <c r="E640" s="1">
        <v>313.947603036803</v>
      </c>
      <c r="F640" s="1">
        <f t="shared" ref="F640:F642" si="18">D640/E640</f>
        <v>1.0032267387126293E-4</v>
      </c>
      <c r="G640" s="1">
        <v>488.43636354775498</v>
      </c>
      <c r="H640" s="1">
        <v>0.119422948313747</v>
      </c>
      <c r="I640" s="1">
        <v>0.9</v>
      </c>
      <c r="J640" s="1">
        <v>0.7</v>
      </c>
      <c r="K640" s="1">
        <v>0.7</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row>
    <row r="641" spans="1:38" ht="14.25" hidden="1" customHeight="1" x14ac:dyDescent="0.25">
      <c r="A641" s="1" t="s">
        <v>1221</v>
      </c>
      <c r="B641" s="1" t="s">
        <v>516</v>
      </c>
      <c r="C641" s="1" t="s">
        <v>522</v>
      </c>
      <c r="D641" s="1">
        <v>1.76</v>
      </c>
      <c r="E641" s="1">
        <v>5.01</v>
      </c>
      <c r="F641" s="1">
        <f t="shared" si="18"/>
        <v>0.35129740518962077</v>
      </c>
      <c r="G641" s="1">
        <v>116</v>
      </c>
      <c r="H641" s="1">
        <v>0.2</v>
      </c>
      <c r="I641" s="1"/>
      <c r="J641" s="1"/>
      <c r="K641" s="1"/>
      <c r="L641" s="1"/>
      <c r="M641" s="1"/>
      <c r="N641" s="1"/>
      <c r="O641" s="1"/>
      <c r="P641" s="1"/>
      <c r="Q641" s="1"/>
      <c r="R641" s="1"/>
      <c r="S641" s="1"/>
      <c r="T641" s="1"/>
      <c r="U641" s="1"/>
      <c r="V641" s="1"/>
      <c r="W641" s="1"/>
      <c r="X641" s="1"/>
      <c r="Y641" s="1"/>
      <c r="Z641" s="1"/>
      <c r="AA641" s="1"/>
      <c r="AB641" s="1"/>
      <c r="AC641" s="1" t="s">
        <v>5</v>
      </c>
      <c r="AD641" s="1" t="s">
        <v>569</v>
      </c>
      <c r="AE641" s="1" t="s">
        <v>559</v>
      </c>
      <c r="AF641" s="1" t="s">
        <v>1221</v>
      </c>
      <c r="AG641" s="1"/>
      <c r="AH641" s="1"/>
      <c r="AI641" s="1"/>
      <c r="AJ641" s="1"/>
      <c r="AK641" s="1"/>
      <c r="AL641" s="1" t="s">
        <v>520</v>
      </c>
    </row>
    <row r="642" spans="1:38" ht="14.25" hidden="1" customHeight="1" x14ac:dyDescent="0.25">
      <c r="A642" s="1" t="s">
        <v>1222</v>
      </c>
      <c r="B642" s="1" t="s">
        <v>516</v>
      </c>
      <c r="C642" s="1" t="s">
        <v>522</v>
      </c>
      <c r="D642" s="1">
        <v>1.01</v>
      </c>
      <c r="E642" s="1">
        <v>5.0304000000000002</v>
      </c>
      <c r="F642" s="1">
        <f t="shared" si="18"/>
        <v>0.20077926208651398</v>
      </c>
      <c r="G642" s="1">
        <v>116</v>
      </c>
      <c r="H642" s="1">
        <v>0.2</v>
      </c>
      <c r="I642" s="1"/>
      <c r="J642" s="1"/>
      <c r="K642" s="1"/>
      <c r="L642" s="1"/>
      <c r="M642" s="1"/>
      <c r="N642" s="1"/>
      <c r="O642" s="1"/>
      <c r="P642" s="1"/>
      <c r="Q642" s="1"/>
      <c r="R642" s="1"/>
      <c r="S642" s="1"/>
      <c r="T642" s="1"/>
      <c r="U642" s="1"/>
      <c r="V642" s="1"/>
      <c r="W642" s="1"/>
      <c r="X642" s="1"/>
      <c r="Y642" s="1"/>
      <c r="Z642" s="1"/>
      <c r="AA642" s="1"/>
      <c r="AB642" s="1"/>
      <c r="AC642" s="1" t="s">
        <v>5</v>
      </c>
      <c r="AD642" s="1" t="s">
        <v>569</v>
      </c>
      <c r="AE642" s="1" t="s">
        <v>559</v>
      </c>
      <c r="AF642" s="1" t="s">
        <v>1222</v>
      </c>
      <c r="AG642" s="1"/>
      <c r="AH642" s="1"/>
      <c r="AI642" s="1"/>
      <c r="AJ642" s="1"/>
      <c r="AK642" s="1"/>
      <c r="AL642" s="1" t="s">
        <v>520</v>
      </c>
    </row>
    <row r="643" spans="1:38" ht="14.25" hidden="1" customHeight="1" x14ac:dyDescent="0.25">
      <c r="A643" s="27" t="s">
        <v>1223</v>
      </c>
      <c r="B643" s="27" t="s">
        <v>516</v>
      </c>
      <c r="C643" s="27" t="s">
        <v>522</v>
      </c>
      <c r="D643" s="28">
        <v>0.75</v>
      </c>
      <c r="E643" s="28">
        <v>0.34691</v>
      </c>
      <c r="F643" s="27"/>
      <c r="G643" s="28">
        <v>18</v>
      </c>
      <c r="H643" s="28">
        <v>0.33</v>
      </c>
      <c r="I643" s="28">
        <v>0.9</v>
      </c>
      <c r="J643" s="28">
        <v>0.7</v>
      </c>
      <c r="K643" s="28">
        <v>0.9</v>
      </c>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row>
    <row r="644" spans="1:38" ht="14.25" hidden="1" customHeight="1" x14ac:dyDescent="0.25">
      <c r="A644" s="27" t="s">
        <v>1224</v>
      </c>
      <c r="B644" s="27" t="s">
        <v>516</v>
      </c>
      <c r="C644" s="27" t="s">
        <v>517</v>
      </c>
      <c r="D644" s="28">
        <v>4</v>
      </c>
      <c r="E644" s="28">
        <v>13.52932</v>
      </c>
      <c r="F644" s="27"/>
      <c r="G644" s="28">
        <v>139.78</v>
      </c>
      <c r="H644" s="28">
        <v>0.22</v>
      </c>
      <c r="I644" s="28">
        <v>0.75</v>
      </c>
      <c r="J644" s="28">
        <v>0.92</v>
      </c>
      <c r="K644" s="28">
        <v>0.75</v>
      </c>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row>
    <row r="645" spans="1:38" ht="14.25" hidden="1" customHeight="1" x14ac:dyDescent="0.25">
      <c r="A645" s="27" t="s">
        <v>1225</v>
      </c>
      <c r="B645" s="27" t="s">
        <v>516</v>
      </c>
      <c r="C645" s="27" t="s">
        <v>517</v>
      </c>
      <c r="D645" s="28">
        <v>0.63</v>
      </c>
      <c r="E645" s="28">
        <v>1.1101000000000001</v>
      </c>
      <c r="F645" s="27"/>
      <c r="G645" s="28">
        <v>40</v>
      </c>
      <c r="H645" s="28">
        <v>0.27</v>
      </c>
      <c r="I645" s="28">
        <v>0.9</v>
      </c>
      <c r="J645" s="28">
        <v>0.7</v>
      </c>
      <c r="K645" s="28">
        <v>0.5</v>
      </c>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row>
    <row r="646" spans="1:38" ht="14.25" hidden="1" customHeight="1" x14ac:dyDescent="0.25">
      <c r="A646" s="1" t="s">
        <v>1226</v>
      </c>
      <c r="B646" s="1" t="s">
        <v>557</v>
      </c>
      <c r="C646" s="1" t="s">
        <v>539</v>
      </c>
      <c r="D646" s="1"/>
      <c r="E646" s="1"/>
      <c r="F646" s="25">
        <v>16.369976600000001</v>
      </c>
      <c r="G646" s="1"/>
      <c r="H646" s="1"/>
      <c r="I646" s="1">
        <v>0.9</v>
      </c>
      <c r="J646" s="1">
        <v>0.7</v>
      </c>
      <c r="K646" s="1">
        <v>0.7</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row>
    <row r="647" spans="1:38" ht="14.25" hidden="1" customHeight="1" x14ac:dyDescent="0.25">
      <c r="A647" s="1" t="s">
        <v>1227</v>
      </c>
      <c r="B647" s="1" t="s">
        <v>516</v>
      </c>
      <c r="C647" s="1" t="s">
        <v>539</v>
      </c>
      <c r="D647" s="1">
        <v>1</v>
      </c>
      <c r="E647" s="1">
        <v>1.1796</v>
      </c>
      <c r="F647" s="1">
        <f t="shared" ref="F647:F666" si="19">D647/E647</f>
        <v>0.84774499830451</v>
      </c>
      <c r="G647" s="1">
        <v>43.93</v>
      </c>
      <c r="H647" s="1">
        <v>0.39</v>
      </c>
      <c r="I647" s="1"/>
      <c r="J647" s="1"/>
      <c r="K647" s="1"/>
      <c r="L647" s="1"/>
      <c r="M647" s="1"/>
      <c r="N647" s="1"/>
      <c r="O647" s="1"/>
      <c r="P647" s="1"/>
      <c r="Q647" s="1"/>
      <c r="R647" s="1"/>
      <c r="S647" s="1"/>
      <c r="T647" s="1"/>
      <c r="U647" s="1"/>
      <c r="V647" s="1"/>
      <c r="W647" s="1"/>
      <c r="X647" s="1"/>
      <c r="Y647" s="1"/>
      <c r="Z647" s="1"/>
      <c r="AA647" s="1"/>
      <c r="AB647" s="1"/>
      <c r="AC647" s="1" t="s">
        <v>5</v>
      </c>
      <c r="AD647" s="1" t="s">
        <v>552</v>
      </c>
      <c r="AE647" s="1" t="s">
        <v>643</v>
      </c>
      <c r="AF647" s="1" t="s">
        <v>1227</v>
      </c>
      <c r="AG647" s="1"/>
      <c r="AH647" s="1"/>
      <c r="AI647" s="1"/>
      <c r="AJ647" s="1"/>
      <c r="AK647" s="1"/>
      <c r="AL647" s="1" t="s">
        <v>520</v>
      </c>
    </row>
    <row r="648" spans="1:38" ht="14.25" hidden="1" customHeight="1" x14ac:dyDescent="0.25">
      <c r="A648" s="1" t="s">
        <v>1228</v>
      </c>
      <c r="B648" s="1" t="s">
        <v>516</v>
      </c>
      <c r="C648" s="1" t="s">
        <v>539</v>
      </c>
      <c r="D648" s="1">
        <v>0.5</v>
      </c>
      <c r="E648" s="1">
        <v>0.62039999999999995</v>
      </c>
      <c r="F648" s="1">
        <f t="shared" si="19"/>
        <v>0.80593165699548686</v>
      </c>
      <c r="G648" s="1">
        <v>41</v>
      </c>
      <c r="H648" s="1">
        <v>0.45</v>
      </c>
      <c r="I648" s="1"/>
      <c r="J648" s="1"/>
      <c r="K648" s="1"/>
      <c r="L648" s="1"/>
      <c r="M648" s="1"/>
      <c r="N648" s="1"/>
      <c r="O648" s="1"/>
      <c r="P648" s="1"/>
      <c r="Q648" s="1"/>
      <c r="R648" s="1"/>
      <c r="S648" s="1"/>
      <c r="T648" s="1"/>
      <c r="U648" s="1"/>
      <c r="V648" s="1"/>
      <c r="W648" s="1"/>
      <c r="X648" s="1"/>
      <c r="Y648" s="1"/>
      <c r="Z648" s="1"/>
      <c r="AA648" s="1"/>
      <c r="AB648" s="1"/>
      <c r="AC648" s="1" t="s">
        <v>5</v>
      </c>
      <c r="AD648" s="1" t="s">
        <v>552</v>
      </c>
      <c r="AE648" s="1" t="s">
        <v>927</v>
      </c>
      <c r="AF648" s="1" t="s">
        <v>1228</v>
      </c>
      <c r="AG648" s="1"/>
      <c r="AH648" s="1"/>
      <c r="AI648" s="1"/>
      <c r="AJ648" s="1"/>
      <c r="AK648" s="1"/>
      <c r="AL648" s="1" t="s">
        <v>520</v>
      </c>
    </row>
    <row r="649" spans="1:38" ht="14.25" hidden="1" customHeight="1" x14ac:dyDescent="0.25">
      <c r="A649" s="1" t="s">
        <v>1229</v>
      </c>
      <c r="B649" s="1" t="s">
        <v>516</v>
      </c>
      <c r="C649" s="1" t="s">
        <v>539</v>
      </c>
      <c r="D649" s="1">
        <v>0.75</v>
      </c>
      <c r="E649" s="1">
        <v>0.90959999999999996</v>
      </c>
      <c r="F649" s="1">
        <f t="shared" si="19"/>
        <v>0.82453825857519791</v>
      </c>
      <c r="G649" s="1">
        <v>41</v>
      </c>
      <c r="H649" s="1">
        <v>0.45</v>
      </c>
      <c r="I649" s="1"/>
      <c r="J649" s="1"/>
      <c r="K649" s="1"/>
      <c r="L649" s="1"/>
      <c r="M649" s="1"/>
      <c r="N649" s="1"/>
      <c r="O649" s="1"/>
      <c r="P649" s="1"/>
      <c r="Q649" s="1"/>
      <c r="R649" s="1"/>
      <c r="S649" s="1"/>
      <c r="T649" s="1"/>
      <c r="U649" s="1"/>
      <c r="V649" s="1"/>
      <c r="W649" s="1"/>
      <c r="X649" s="1"/>
      <c r="Y649" s="1"/>
      <c r="Z649" s="1"/>
      <c r="AA649" s="1"/>
      <c r="AB649" s="1"/>
      <c r="AC649" s="1" t="s">
        <v>5</v>
      </c>
      <c r="AD649" s="1" t="s">
        <v>552</v>
      </c>
      <c r="AE649" s="1" t="s">
        <v>927</v>
      </c>
      <c r="AF649" s="1" t="s">
        <v>1229</v>
      </c>
      <c r="AG649" s="1"/>
      <c r="AH649" s="1"/>
      <c r="AI649" s="1"/>
      <c r="AJ649" s="1"/>
      <c r="AK649" s="1"/>
      <c r="AL649" s="1" t="s">
        <v>520</v>
      </c>
    </row>
    <row r="650" spans="1:38" ht="14.25" hidden="1" customHeight="1" x14ac:dyDescent="0.25">
      <c r="A650" s="1" t="s">
        <v>1230</v>
      </c>
      <c r="B650" s="1" t="s">
        <v>516</v>
      </c>
      <c r="C650" s="1" t="s">
        <v>539</v>
      </c>
      <c r="D650" s="1">
        <v>0.63</v>
      </c>
      <c r="E650" s="1">
        <v>0.75959999999999905</v>
      </c>
      <c r="F650" s="1">
        <f t="shared" si="19"/>
        <v>0.82938388625592518</v>
      </c>
      <c r="G650" s="1">
        <v>41</v>
      </c>
      <c r="H650" s="1">
        <v>0.45</v>
      </c>
      <c r="I650" s="1"/>
      <c r="J650" s="1"/>
      <c r="K650" s="1"/>
      <c r="L650" s="1"/>
      <c r="M650" s="1"/>
      <c r="N650" s="1"/>
      <c r="O650" s="1"/>
      <c r="P650" s="1"/>
      <c r="Q650" s="1"/>
      <c r="R650" s="1"/>
      <c r="S650" s="1"/>
      <c r="T650" s="1"/>
      <c r="U650" s="1"/>
      <c r="V650" s="1"/>
      <c r="W650" s="1"/>
      <c r="X650" s="1"/>
      <c r="Y650" s="1"/>
      <c r="Z650" s="1"/>
      <c r="AA650" s="1"/>
      <c r="AB650" s="1"/>
      <c r="AC650" s="1" t="s">
        <v>5</v>
      </c>
      <c r="AD650" s="1" t="s">
        <v>552</v>
      </c>
      <c r="AE650" s="1" t="s">
        <v>927</v>
      </c>
      <c r="AF650" s="1" t="s">
        <v>1230</v>
      </c>
      <c r="AG650" s="1"/>
      <c r="AH650" s="1"/>
      <c r="AI650" s="1"/>
      <c r="AJ650" s="1"/>
      <c r="AK650" s="1"/>
      <c r="AL650" s="1" t="s">
        <v>520</v>
      </c>
    </row>
    <row r="651" spans="1:38" ht="14.25" hidden="1" customHeight="1" x14ac:dyDescent="0.25">
      <c r="A651" s="1" t="s">
        <v>1231</v>
      </c>
      <c r="B651" s="1" t="s">
        <v>516</v>
      </c>
      <c r="C651" s="1" t="s">
        <v>549</v>
      </c>
      <c r="D651" s="1">
        <v>1.5</v>
      </c>
      <c r="E651" s="1">
        <v>0.39960000000000001</v>
      </c>
      <c r="F651" s="1">
        <f t="shared" si="19"/>
        <v>3.7537537537537538</v>
      </c>
      <c r="G651" s="1">
        <v>10</v>
      </c>
      <c r="H651" s="1">
        <v>0.2</v>
      </c>
      <c r="I651" s="1"/>
      <c r="J651" s="1"/>
      <c r="K651" s="1"/>
      <c r="L651" s="1"/>
      <c r="M651" s="1"/>
      <c r="N651" s="1"/>
      <c r="O651" s="1"/>
      <c r="P651" s="1"/>
      <c r="Q651" s="1"/>
      <c r="R651" s="1"/>
      <c r="S651" s="1"/>
      <c r="T651" s="1"/>
      <c r="U651" s="1"/>
      <c r="V651" s="1"/>
      <c r="W651" s="1"/>
      <c r="X651" s="1"/>
      <c r="Y651" s="1"/>
      <c r="Z651" s="1"/>
      <c r="AA651" s="1"/>
      <c r="AB651" s="1"/>
      <c r="AC651" s="1" t="s">
        <v>5</v>
      </c>
      <c r="AD651" s="1" t="s">
        <v>552</v>
      </c>
      <c r="AE651" s="1" t="s">
        <v>668</v>
      </c>
      <c r="AF651" s="1" t="s">
        <v>1231</v>
      </c>
      <c r="AG651" s="1"/>
      <c r="AH651" s="1"/>
      <c r="AI651" s="1"/>
      <c r="AJ651" s="1"/>
      <c r="AK651" s="1"/>
      <c r="AL651" s="1" t="s">
        <v>520</v>
      </c>
    </row>
    <row r="652" spans="1:38" ht="14.25" hidden="1" customHeight="1" x14ac:dyDescent="0.25">
      <c r="A652" s="1" t="s">
        <v>1232</v>
      </c>
      <c r="B652" s="1" t="s">
        <v>516</v>
      </c>
      <c r="C652" s="1" t="s">
        <v>549</v>
      </c>
      <c r="D652" s="1">
        <v>1</v>
      </c>
      <c r="E652" s="1">
        <v>0.39960000000000001</v>
      </c>
      <c r="F652" s="1">
        <f t="shared" si="19"/>
        <v>2.5025025025025025</v>
      </c>
      <c r="G652" s="1">
        <v>10</v>
      </c>
      <c r="H652" s="1">
        <v>0.2</v>
      </c>
      <c r="I652" s="1"/>
      <c r="J652" s="1"/>
      <c r="K652" s="1"/>
      <c r="L652" s="1"/>
      <c r="M652" s="1"/>
      <c r="N652" s="1"/>
      <c r="O652" s="1"/>
      <c r="P652" s="1"/>
      <c r="Q652" s="1"/>
      <c r="R652" s="1"/>
      <c r="S652" s="1"/>
      <c r="T652" s="1"/>
      <c r="U652" s="1"/>
      <c r="V652" s="1"/>
      <c r="W652" s="1"/>
      <c r="X652" s="1"/>
      <c r="Y652" s="1"/>
      <c r="Z652" s="1"/>
      <c r="AA652" s="1"/>
      <c r="AB652" s="1"/>
      <c r="AC652" s="1" t="s">
        <v>5</v>
      </c>
      <c r="AD652" s="1" t="s">
        <v>552</v>
      </c>
      <c r="AE652" s="1" t="s">
        <v>668</v>
      </c>
      <c r="AF652" s="1" t="s">
        <v>1232</v>
      </c>
      <c r="AG652" s="1"/>
      <c r="AH652" s="1"/>
      <c r="AI652" s="1"/>
      <c r="AJ652" s="1"/>
      <c r="AK652" s="1"/>
      <c r="AL652" s="1" t="s">
        <v>520</v>
      </c>
    </row>
    <row r="653" spans="1:38" ht="14.25" hidden="1" customHeight="1" x14ac:dyDescent="0.25">
      <c r="A653" s="1" t="s">
        <v>1233</v>
      </c>
      <c r="B653" s="1" t="s">
        <v>516</v>
      </c>
      <c r="C653" s="1" t="s">
        <v>549</v>
      </c>
      <c r="D653" s="1">
        <v>2</v>
      </c>
      <c r="E653" s="1">
        <v>0.39960000000000001</v>
      </c>
      <c r="F653" s="1">
        <f t="shared" si="19"/>
        <v>5.005005005005005</v>
      </c>
      <c r="G653" s="1">
        <v>10</v>
      </c>
      <c r="H653" s="1">
        <v>0.2</v>
      </c>
      <c r="I653" s="1"/>
      <c r="J653" s="1"/>
      <c r="K653" s="1"/>
      <c r="L653" s="1"/>
      <c r="M653" s="1"/>
      <c r="N653" s="1"/>
      <c r="O653" s="1"/>
      <c r="P653" s="1"/>
      <c r="Q653" s="1"/>
      <c r="R653" s="1"/>
      <c r="S653" s="1"/>
      <c r="T653" s="1"/>
      <c r="U653" s="1"/>
      <c r="V653" s="1"/>
      <c r="W653" s="1"/>
      <c r="X653" s="1"/>
      <c r="Y653" s="1"/>
      <c r="Z653" s="1"/>
      <c r="AA653" s="1"/>
      <c r="AB653" s="1"/>
      <c r="AC653" s="1" t="s">
        <v>5</v>
      </c>
      <c r="AD653" s="1" t="s">
        <v>552</v>
      </c>
      <c r="AE653" s="1" t="s">
        <v>668</v>
      </c>
      <c r="AF653" s="1" t="s">
        <v>1233</v>
      </c>
      <c r="AG653" s="1"/>
      <c r="AH653" s="1"/>
      <c r="AI653" s="1"/>
      <c r="AJ653" s="1"/>
      <c r="AK653" s="1"/>
      <c r="AL653" s="1" t="s">
        <v>520</v>
      </c>
    </row>
    <row r="654" spans="1:38" ht="14.25" hidden="1" customHeight="1" x14ac:dyDescent="0.25">
      <c r="A654" s="1" t="s">
        <v>1234</v>
      </c>
      <c r="B654" s="1" t="s">
        <v>516</v>
      </c>
      <c r="C654" s="1" t="s">
        <v>549</v>
      </c>
      <c r="D654" s="1">
        <v>0.75</v>
      </c>
      <c r="E654" s="1">
        <v>0.39960000000000001</v>
      </c>
      <c r="F654" s="1">
        <f t="shared" si="19"/>
        <v>1.8768768768768769</v>
      </c>
      <c r="G654" s="1">
        <v>10</v>
      </c>
      <c r="H654" s="1">
        <v>0.2</v>
      </c>
      <c r="I654" s="1"/>
      <c r="J654" s="1"/>
      <c r="K654" s="1"/>
      <c r="L654" s="1"/>
      <c r="M654" s="1"/>
      <c r="N654" s="1"/>
      <c r="O654" s="1"/>
      <c r="P654" s="1"/>
      <c r="Q654" s="1"/>
      <c r="R654" s="1"/>
      <c r="S654" s="1"/>
      <c r="T654" s="1"/>
      <c r="U654" s="1"/>
      <c r="V654" s="1"/>
      <c r="W654" s="1"/>
      <c r="X654" s="1"/>
      <c r="Y654" s="1"/>
      <c r="Z654" s="1"/>
      <c r="AA654" s="1"/>
      <c r="AB654" s="1"/>
      <c r="AC654" s="1" t="s">
        <v>5</v>
      </c>
      <c r="AD654" s="1" t="s">
        <v>552</v>
      </c>
      <c r="AE654" s="1" t="s">
        <v>668</v>
      </c>
      <c r="AF654" s="1" t="s">
        <v>1234</v>
      </c>
      <c r="AG654" s="1"/>
      <c r="AH654" s="1"/>
      <c r="AI654" s="1"/>
      <c r="AJ654" s="1"/>
      <c r="AK654" s="1"/>
      <c r="AL654" s="1" t="s">
        <v>520</v>
      </c>
    </row>
    <row r="655" spans="1:38" ht="14.25" hidden="1" customHeight="1" x14ac:dyDescent="0.25">
      <c r="A655" s="1" t="s">
        <v>1235</v>
      </c>
      <c r="B655" s="1" t="s">
        <v>516</v>
      </c>
      <c r="C655" s="1" t="s">
        <v>522</v>
      </c>
      <c r="D655" s="1">
        <v>0.5</v>
      </c>
      <c r="E655" s="1">
        <v>0.6</v>
      </c>
      <c r="F655" s="1">
        <f t="shared" si="19"/>
        <v>0.83333333333333337</v>
      </c>
      <c r="G655" s="1">
        <v>25</v>
      </c>
      <c r="H655" s="1">
        <v>0.32</v>
      </c>
      <c r="I655" s="1"/>
      <c r="J655" s="1"/>
      <c r="K655" s="1"/>
      <c r="L655" s="1"/>
      <c r="M655" s="1"/>
      <c r="N655" s="1"/>
      <c r="O655" s="1"/>
      <c r="P655" s="1"/>
      <c r="Q655" s="1"/>
      <c r="R655" s="1"/>
      <c r="S655" s="1"/>
      <c r="T655" s="1"/>
      <c r="U655" s="1"/>
      <c r="V655" s="1"/>
      <c r="W655" s="1"/>
      <c r="X655" s="1"/>
      <c r="Y655" s="1"/>
      <c r="Z655" s="1"/>
      <c r="AA655" s="1"/>
      <c r="AB655" s="1"/>
      <c r="AC655" s="1" t="s">
        <v>5</v>
      </c>
      <c r="AD655" s="1" t="s">
        <v>552</v>
      </c>
      <c r="AE655" s="1" t="s">
        <v>559</v>
      </c>
      <c r="AF655" s="1" t="s">
        <v>1235</v>
      </c>
      <c r="AG655" s="1"/>
      <c r="AH655" s="1"/>
      <c r="AI655" s="1"/>
      <c r="AJ655" s="1"/>
      <c r="AK655" s="1"/>
      <c r="AL655" s="1" t="s">
        <v>520</v>
      </c>
    </row>
    <row r="656" spans="1:38" ht="14.25" hidden="1" customHeight="1" x14ac:dyDescent="0.25">
      <c r="A656" s="1" t="s">
        <v>1236</v>
      </c>
      <c r="B656" s="1" t="s">
        <v>516</v>
      </c>
      <c r="C656" s="1" t="s">
        <v>522</v>
      </c>
      <c r="D656" s="1">
        <v>0.5</v>
      </c>
      <c r="E656" s="1">
        <v>1.2995999999999901</v>
      </c>
      <c r="F656" s="1">
        <f t="shared" si="19"/>
        <v>0.38473376423515221</v>
      </c>
      <c r="G656" s="1">
        <v>38</v>
      </c>
      <c r="H656" s="1">
        <v>0.32</v>
      </c>
      <c r="I656" s="1"/>
      <c r="J656" s="1"/>
      <c r="K656" s="1"/>
      <c r="L656" s="1"/>
      <c r="M656" s="1"/>
      <c r="N656" s="1"/>
      <c r="O656" s="1"/>
      <c r="P656" s="1"/>
      <c r="Q656" s="1"/>
      <c r="R656" s="1"/>
      <c r="S656" s="1"/>
      <c r="T656" s="1"/>
      <c r="U656" s="1"/>
      <c r="V656" s="1"/>
      <c r="W656" s="1"/>
      <c r="X656" s="1"/>
      <c r="Y656" s="1"/>
      <c r="Z656" s="1"/>
      <c r="AA656" s="1"/>
      <c r="AB656" s="1"/>
      <c r="AC656" s="1" t="s">
        <v>5</v>
      </c>
      <c r="AD656" s="1" t="s">
        <v>552</v>
      </c>
      <c r="AE656" s="1" t="s">
        <v>559</v>
      </c>
      <c r="AF656" s="1" t="s">
        <v>1236</v>
      </c>
      <c r="AG656" s="1"/>
      <c r="AH656" s="1"/>
      <c r="AI656" s="1"/>
      <c r="AJ656" s="1"/>
      <c r="AK656" s="1"/>
      <c r="AL656" s="1" t="s">
        <v>520</v>
      </c>
    </row>
    <row r="657" spans="1:38" ht="14.25" hidden="1" customHeight="1" x14ac:dyDescent="0.25">
      <c r="A657" s="1" t="s">
        <v>1237</v>
      </c>
      <c r="B657" s="1" t="s">
        <v>516</v>
      </c>
      <c r="C657" s="1" t="s">
        <v>539</v>
      </c>
      <c r="D657" s="1">
        <v>1</v>
      </c>
      <c r="E657" s="1">
        <v>0.63959999999999995</v>
      </c>
      <c r="F657" s="1">
        <f t="shared" si="19"/>
        <v>1.5634771732332708</v>
      </c>
      <c r="G657" s="1">
        <v>23</v>
      </c>
      <c r="H657" s="1">
        <v>0.45</v>
      </c>
      <c r="I657" s="1"/>
      <c r="J657" s="1"/>
      <c r="K657" s="1"/>
      <c r="L657" s="1"/>
      <c r="M657" s="1"/>
      <c r="N657" s="1"/>
      <c r="O657" s="1"/>
      <c r="P657" s="1"/>
      <c r="Q657" s="1"/>
      <c r="R657" s="1"/>
      <c r="S657" s="1"/>
      <c r="T657" s="1"/>
      <c r="U657" s="1"/>
      <c r="V657" s="1"/>
      <c r="W657" s="1"/>
      <c r="X657" s="1"/>
      <c r="Y657" s="1"/>
      <c r="Z657" s="1"/>
      <c r="AA657" s="1"/>
      <c r="AB657" s="1"/>
      <c r="AC657" s="1" t="s">
        <v>5</v>
      </c>
      <c r="AD657" s="1" t="s">
        <v>552</v>
      </c>
      <c r="AE657" s="1" t="s">
        <v>643</v>
      </c>
      <c r="AF657" s="1" t="s">
        <v>1237</v>
      </c>
      <c r="AG657" s="1"/>
      <c r="AH657" s="1"/>
      <c r="AI657" s="1"/>
      <c r="AJ657" s="1"/>
      <c r="AK657" s="1"/>
      <c r="AL657" s="1" t="s">
        <v>520</v>
      </c>
    </row>
    <row r="658" spans="1:38" ht="14.25" hidden="1" customHeight="1" x14ac:dyDescent="0.25">
      <c r="A658" s="1" t="s">
        <v>1238</v>
      </c>
      <c r="B658" s="1" t="s">
        <v>516</v>
      </c>
      <c r="C658" s="1" t="s">
        <v>522</v>
      </c>
      <c r="D658" s="1">
        <v>1.01</v>
      </c>
      <c r="E658" s="1">
        <v>5.0304000000000002</v>
      </c>
      <c r="F658" s="1">
        <f t="shared" si="19"/>
        <v>0.20077926208651398</v>
      </c>
      <c r="G658" s="1">
        <v>116</v>
      </c>
      <c r="H658" s="1">
        <v>0.2</v>
      </c>
      <c r="I658" s="1"/>
      <c r="J658" s="1"/>
      <c r="K658" s="1"/>
      <c r="L658" s="1"/>
      <c r="M658" s="1"/>
      <c r="N658" s="1"/>
      <c r="O658" s="1"/>
      <c r="P658" s="1"/>
      <c r="Q658" s="1"/>
      <c r="R658" s="1"/>
      <c r="S658" s="1"/>
      <c r="T658" s="1"/>
      <c r="U658" s="1"/>
      <c r="V658" s="1"/>
      <c r="W658" s="1"/>
      <c r="X658" s="1"/>
      <c r="Y658" s="1"/>
      <c r="Z658" s="1"/>
      <c r="AA658" s="1"/>
      <c r="AB658" s="1"/>
      <c r="AC658" s="1" t="s">
        <v>5</v>
      </c>
      <c r="AD658" s="1" t="s">
        <v>569</v>
      </c>
      <c r="AE658" s="1" t="s">
        <v>559</v>
      </c>
      <c r="AF658" s="1" t="s">
        <v>1238</v>
      </c>
      <c r="AG658" s="1"/>
      <c r="AH658" s="1"/>
      <c r="AI658" s="1"/>
      <c r="AJ658" s="1"/>
      <c r="AK658" s="1"/>
      <c r="AL658" s="1" t="s">
        <v>520</v>
      </c>
    </row>
    <row r="659" spans="1:38" ht="14.25" hidden="1" customHeight="1" x14ac:dyDescent="0.25">
      <c r="A659" s="1" t="s">
        <v>1239</v>
      </c>
      <c r="B659" s="1" t="s">
        <v>516</v>
      </c>
      <c r="C659" s="1" t="s">
        <v>539</v>
      </c>
      <c r="D659" s="1">
        <v>1.5</v>
      </c>
      <c r="E659" s="1">
        <v>0.8004</v>
      </c>
      <c r="F659" s="1">
        <f t="shared" si="19"/>
        <v>1.8740629685157422</v>
      </c>
      <c r="G659" s="1">
        <v>30</v>
      </c>
      <c r="H659" s="1">
        <v>0.45</v>
      </c>
      <c r="I659" s="1"/>
      <c r="J659" s="1"/>
      <c r="K659" s="1"/>
      <c r="L659" s="1"/>
      <c r="M659" s="1"/>
      <c r="N659" s="1"/>
      <c r="O659" s="1"/>
      <c r="P659" s="1"/>
      <c r="Q659" s="1"/>
      <c r="R659" s="1"/>
      <c r="S659" s="1"/>
      <c r="T659" s="1"/>
      <c r="U659" s="1"/>
      <c r="V659" s="1"/>
      <c r="W659" s="1"/>
      <c r="X659" s="1"/>
      <c r="Y659" s="1"/>
      <c r="Z659" s="1"/>
      <c r="AA659" s="1"/>
      <c r="AB659" s="1"/>
      <c r="AC659" s="1" t="s">
        <v>5</v>
      </c>
      <c r="AD659" s="1" t="s">
        <v>518</v>
      </c>
      <c r="AE659" s="1" t="s">
        <v>927</v>
      </c>
      <c r="AF659" s="1" t="s">
        <v>1239</v>
      </c>
      <c r="AG659" s="1"/>
      <c r="AH659" s="1"/>
      <c r="AI659" s="1"/>
      <c r="AJ659" s="1"/>
      <c r="AK659" s="1"/>
      <c r="AL659" s="1" t="s">
        <v>520</v>
      </c>
    </row>
    <row r="660" spans="1:38" ht="14.25" hidden="1" customHeight="1" x14ac:dyDescent="0.25">
      <c r="A660" s="1" t="s">
        <v>1240</v>
      </c>
      <c r="B660" s="1" t="s">
        <v>516</v>
      </c>
      <c r="C660" s="1" t="s">
        <v>539</v>
      </c>
      <c r="D660" s="1">
        <v>1.25</v>
      </c>
      <c r="E660" s="1">
        <v>0.8004</v>
      </c>
      <c r="F660" s="1">
        <f t="shared" si="19"/>
        <v>1.5617191404297852</v>
      </c>
      <c r="G660" s="1">
        <v>30</v>
      </c>
      <c r="H660" s="1">
        <v>0.45</v>
      </c>
      <c r="I660" s="1"/>
      <c r="J660" s="1"/>
      <c r="K660" s="1"/>
      <c r="L660" s="1"/>
      <c r="M660" s="1"/>
      <c r="N660" s="1"/>
      <c r="O660" s="1"/>
      <c r="P660" s="1"/>
      <c r="Q660" s="1"/>
      <c r="R660" s="1"/>
      <c r="S660" s="1"/>
      <c r="T660" s="1"/>
      <c r="U660" s="1"/>
      <c r="V660" s="1"/>
      <c r="W660" s="1"/>
      <c r="X660" s="1"/>
      <c r="Y660" s="1"/>
      <c r="Z660" s="1"/>
      <c r="AA660" s="1"/>
      <c r="AB660" s="1"/>
      <c r="AC660" s="1" t="s">
        <v>5</v>
      </c>
      <c r="AD660" s="1" t="s">
        <v>518</v>
      </c>
      <c r="AE660" s="1" t="s">
        <v>927</v>
      </c>
      <c r="AF660" s="1" t="s">
        <v>1240</v>
      </c>
      <c r="AG660" s="1"/>
      <c r="AH660" s="1"/>
      <c r="AI660" s="1"/>
      <c r="AJ660" s="1"/>
      <c r="AK660" s="1"/>
      <c r="AL660" s="1" t="s">
        <v>520</v>
      </c>
    </row>
    <row r="661" spans="1:38" ht="14.25" hidden="1" customHeight="1" x14ac:dyDescent="0.25">
      <c r="A661" s="1" t="s">
        <v>1241</v>
      </c>
      <c r="B661" s="1" t="s">
        <v>516</v>
      </c>
      <c r="C661" s="1" t="s">
        <v>539</v>
      </c>
      <c r="D661" s="1">
        <v>1</v>
      </c>
      <c r="E661" s="1">
        <v>0.8004</v>
      </c>
      <c r="F661" s="1">
        <f t="shared" si="19"/>
        <v>1.249375312343828</v>
      </c>
      <c r="G661" s="1">
        <v>30</v>
      </c>
      <c r="H661" s="1">
        <v>0.45</v>
      </c>
      <c r="I661" s="1"/>
      <c r="J661" s="1"/>
      <c r="K661" s="1"/>
      <c r="L661" s="1"/>
      <c r="M661" s="1"/>
      <c r="N661" s="1"/>
      <c r="O661" s="1"/>
      <c r="P661" s="1"/>
      <c r="Q661" s="1"/>
      <c r="R661" s="1"/>
      <c r="S661" s="1"/>
      <c r="T661" s="1"/>
      <c r="U661" s="1"/>
      <c r="V661" s="1"/>
      <c r="W661" s="1"/>
      <c r="X661" s="1"/>
      <c r="Y661" s="1"/>
      <c r="Z661" s="1"/>
      <c r="AA661" s="1"/>
      <c r="AB661" s="1"/>
      <c r="AC661" s="1" t="s">
        <v>5</v>
      </c>
      <c r="AD661" s="1" t="s">
        <v>569</v>
      </c>
      <c r="AE661" s="1" t="s">
        <v>927</v>
      </c>
      <c r="AF661" s="1" t="s">
        <v>1241</v>
      </c>
      <c r="AG661" s="1"/>
      <c r="AH661" s="1"/>
      <c r="AI661" s="1"/>
      <c r="AJ661" s="1"/>
      <c r="AK661" s="1"/>
      <c r="AL661" s="1" t="s">
        <v>520</v>
      </c>
    </row>
    <row r="662" spans="1:38" ht="14.25" hidden="1" customHeight="1" x14ac:dyDescent="0.25">
      <c r="A662" s="1" t="s">
        <v>1242</v>
      </c>
      <c r="B662" s="1" t="s">
        <v>516</v>
      </c>
      <c r="C662" s="1" t="s">
        <v>539</v>
      </c>
      <c r="D662" s="1">
        <v>0.5</v>
      </c>
      <c r="E662" s="1">
        <v>0.8004</v>
      </c>
      <c r="F662" s="1">
        <f t="shared" si="19"/>
        <v>0.62468765617191402</v>
      </c>
      <c r="G662" s="1">
        <v>30</v>
      </c>
      <c r="H662" s="1">
        <v>0.45</v>
      </c>
      <c r="I662" s="1"/>
      <c r="J662" s="1"/>
      <c r="K662" s="1"/>
      <c r="L662" s="1"/>
      <c r="M662" s="1"/>
      <c r="N662" s="1"/>
      <c r="O662" s="1"/>
      <c r="P662" s="1"/>
      <c r="Q662" s="1"/>
      <c r="R662" s="1"/>
      <c r="S662" s="1"/>
      <c r="T662" s="1"/>
      <c r="U662" s="1"/>
      <c r="V662" s="1"/>
      <c r="W662" s="1"/>
      <c r="X662" s="1"/>
      <c r="Y662" s="1"/>
      <c r="Z662" s="1"/>
      <c r="AA662" s="1"/>
      <c r="AB662" s="1"/>
      <c r="AC662" s="1" t="s">
        <v>5</v>
      </c>
      <c r="AD662" s="1" t="s">
        <v>569</v>
      </c>
      <c r="AE662" s="1" t="s">
        <v>927</v>
      </c>
      <c r="AF662" s="1" t="s">
        <v>1242</v>
      </c>
      <c r="AG662" s="1"/>
      <c r="AH662" s="1"/>
      <c r="AI662" s="1"/>
      <c r="AJ662" s="1"/>
      <c r="AK662" s="1"/>
      <c r="AL662" s="1" t="s">
        <v>520</v>
      </c>
    </row>
    <row r="663" spans="1:38" ht="14.25" hidden="1" customHeight="1" x14ac:dyDescent="0.25">
      <c r="A663" s="1" t="s">
        <v>1243</v>
      </c>
      <c r="B663" s="1" t="s">
        <v>516</v>
      </c>
      <c r="C663" s="1" t="s">
        <v>539</v>
      </c>
      <c r="D663" s="1">
        <v>0.25</v>
      </c>
      <c r="E663" s="1">
        <v>0.8004</v>
      </c>
      <c r="F663" s="1">
        <f t="shared" si="19"/>
        <v>0.31234382808595701</v>
      </c>
      <c r="G663" s="1">
        <v>30</v>
      </c>
      <c r="H663" s="1">
        <v>0.45</v>
      </c>
      <c r="I663" s="1"/>
      <c r="J663" s="1"/>
      <c r="K663" s="1"/>
      <c r="L663" s="1"/>
      <c r="M663" s="1"/>
      <c r="N663" s="1"/>
      <c r="O663" s="1"/>
      <c r="P663" s="1"/>
      <c r="Q663" s="1"/>
      <c r="R663" s="1"/>
      <c r="S663" s="1"/>
      <c r="T663" s="1"/>
      <c r="U663" s="1"/>
      <c r="V663" s="1"/>
      <c r="W663" s="1"/>
      <c r="X663" s="1"/>
      <c r="Y663" s="1"/>
      <c r="Z663" s="1"/>
      <c r="AA663" s="1"/>
      <c r="AB663" s="1"/>
      <c r="AC663" s="1" t="s">
        <v>5</v>
      </c>
      <c r="AD663" s="1" t="s">
        <v>569</v>
      </c>
      <c r="AE663" s="1" t="s">
        <v>927</v>
      </c>
      <c r="AF663" s="1" t="s">
        <v>1243</v>
      </c>
      <c r="AG663" s="1"/>
      <c r="AH663" s="1"/>
      <c r="AI663" s="1"/>
      <c r="AJ663" s="1"/>
      <c r="AK663" s="1"/>
      <c r="AL663" s="1" t="s">
        <v>520</v>
      </c>
    </row>
    <row r="664" spans="1:38" ht="14.25" hidden="1" customHeight="1" x14ac:dyDescent="0.25">
      <c r="A664" s="1" t="s">
        <v>1244</v>
      </c>
      <c r="B664" s="1" t="s">
        <v>516</v>
      </c>
      <c r="C664" s="1" t="s">
        <v>539</v>
      </c>
      <c r="D664" s="1">
        <v>0.75</v>
      </c>
      <c r="E664" s="1">
        <v>0.8004</v>
      </c>
      <c r="F664" s="1">
        <f t="shared" si="19"/>
        <v>0.93703148425787108</v>
      </c>
      <c r="G664" s="1">
        <v>30</v>
      </c>
      <c r="H664" s="1">
        <v>0.45</v>
      </c>
      <c r="I664" s="1"/>
      <c r="J664" s="1"/>
      <c r="K664" s="1"/>
      <c r="L664" s="1"/>
      <c r="M664" s="1"/>
      <c r="N664" s="1"/>
      <c r="O664" s="1"/>
      <c r="P664" s="1"/>
      <c r="Q664" s="1"/>
      <c r="R664" s="1"/>
      <c r="S664" s="1"/>
      <c r="T664" s="1"/>
      <c r="U664" s="1"/>
      <c r="V664" s="1"/>
      <c r="W664" s="1"/>
      <c r="X664" s="1"/>
      <c r="Y664" s="1"/>
      <c r="Z664" s="1"/>
      <c r="AA664" s="1"/>
      <c r="AB664" s="1"/>
      <c r="AC664" s="1" t="s">
        <v>5</v>
      </c>
      <c r="AD664" s="1" t="s">
        <v>569</v>
      </c>
      <c r="AE664" s="1" t="s">
        <v>927</v>
      </c>
      <c r="AF664" s="1" t="s">
        <v>1244</v>
      </c>
      <c r="AG664" s="1"/>
      <c r="AH664" s="1"/>
      <c r="AI664" s="1"/>
      <c r="AJ664" s="1"/>
      <c r="AK664" s="1"/>
      <c r="AL664" s="1" t="s">
        <v>520</v>
      </c>
    </row>
    <row r="665" spans="1:38" ht="14.25" hidden="1" customHeight="1" x14ac:dyDescent="0.25">
      <c r="A665" s="1" t="s">
        <v>1245</v>
      </c>
      <c r="B665" s="1" t="s">
        <v>516</v>
      </c>
      <c r="C665" s="1" t="s">
        <v>539</v>
      </c>
      <c r="D665" s="1">
        <v>0.38</v>
      </c>
      <c r="E665" s="1">
        <v>0.8004</v>
      </c>
      <c r="F665" s="1">
        <f t="shared" si="19"/>
        <v>0.47476261869065467</v>
      </c>
      <c r="G665" s="1">
        <v>30</v>
      </c>
      <c r="H665" s="1">
        <v>0.45</v>
      </c>
      <c r="I665" s="1"/>
      <c r="J665" s="1"/>
      <c r="K665" s="1"/>
      <c r="L665" s="1"/>
      <c r="M665" s="1"/>
      <c r="N665" s="1"/>
      <c r="O665" s="1"/>
      <c r="P665" s="1"/>
      <c r="Q665" s="1"/>
      <c r="R665" s="1"/>
      <c r="S665" s="1"/>
      <c r="T665" s="1"/>
      <c r="U665" s="1"/>
      <c r="V665" s="1"/>
      <c r="W665" s="1"/>
      <c r="X665" s="1"/>
      <c r="Y665" s="1"/>
      <c r="Z665" s="1"/>
      <c r="AA665" s="1"/>
      <c r="AB665" s="1"/>
      <c r="AC665" s="1" t="s">
        <v>5</v>
      </c>
      <c r="AD665" s="1" t="s">
        <v>569</v>
      </c>
      <c r="AE665" s="1" t="s">
        <v>927</v>
      </c>
      <c r="AF665" s="1" t="s">
        <v>1245</v>
      </c>
      <c r="AG665" s="1"/>
      <c r="AH665" s="1"/>
      <c r="AI665" s="1"/>
      <c r="AJ665" s="1"/>
      <c r="AK665" s="1"/>
      <c r="AL665" s="1" t="s">
        <v>520</v>
      </c>
    </row>
    <row r="666" spans="1:38" ht="14.25" hidden="1" customHeight="1" x14ac:dyDescent="0.25">
      <c r="A666" s="1" t="s">
        <v>1246</v>
      </c>
      <c r="B666" s="1" t="s">
        <v>516</v>
      </c>
      <c r="C666" s="1" t="s">
        <v>539</v>
      </c>
      <c r="D666" s="1">
        <v>0.63</v>
      </c>
      <c r="E666" s="1">
        <v>0.8004</v>
      </c>
      <c r="F666" s="1">
        <f t="shared" si="19"/>
        <v>0.78710644677661168</v>
      </c>
      <c r="G666" s="1">
        <v>30</v>
      </c>
      <c r="H666" s="1">
        <v>0.45</v>
      </c>
      <c r="I666" s="1"/>
      <c r="J666" s="1"/>
      <c r="K666" s="1"/>
      <c r="L666" s="1"/>
      <c r="M666" s="1"/>
      <c r="N666" s="1"/>
      <c r="O666" s="1"/>
      <c r="P666" s="1"/>
      <c r="Q666" s="1"/>
      <c r="R666" s="1"/>
      <c r="S666" s="1"/>
      <c r="T666" s="1"/>
      <c r="U666" s="1"/>
      <c r="V666" s="1"/>
      <c r="W666" s="1"/>
      <c r="X666" s="1"/>
      <c r="Y666" s="1"/>
      <c r="Z666" s="1"/>
      <c r="AA666" s="1"/>
      <c r="AB666" s="1"/>
      <c r="AC666" s="1" t="s">
        <v>5</v>
      </c>
      <c r="AD666" s="1" t="s">
        <v>569</v>
      </c>
      <c r="AE666" s="1" t="s">
        <v>927</v>
      </c>
      <c r="AF666" s="1" t="s">
        <v>1246</v>
      </c>
      <c r="AG666" s="1"/>
      <c r="AH666" s="1"/>
      <c r="AI666" s="1"/>
      <c r="AJ666" s="1"/>
      <c r="AK666" s="1"/>
      <c r="AL666" s="1" t="s">
        <v>520</v>
      </c>
    </row>
    <row r="667" spans="1:38" ht="14.25" hidden="1" customHeight="1" x14ac:dyDescent="0.25">
      <c r="A667" s="27" t="s">
        <v>1247</v>
      </c>
      <c r="B667" s="27" t="s">
        <v>516</v>
      </c>
      <c r="C667" s="27" t="s">
        <v>522</v>
      </c>
      <c r="D667" s="28">
        <v>0.63</v>
      </c>
      <c r="E667" s="28">
        <v>0.83257000000000003</v>
      </c>
      <c r="F667" s="27"/>
      <c r="G667" s="28">
        <v>30</v>
      </c>
      <c r="H667" s="28">
        <v>0.45</v>
      </c>
      <c r="I667" s="28">
        <v>0.9</v>
      </c>
      <c r="J667" s="28">
        <v>0.7</v>
      </c>
      <c r="K667" s="28">
        <v>0.7</v>
      </c>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row>
    <row r="668" spans="1:38" ht="14.25" hidden="1" customHeight="1" x14ac:dyDescent="0.25">
      <c r="A668" s="1" t="s">
        <v>1248</v>
      </c>
      <c r="B668" s="1" t="s">
        <v>516</v>
      </c>
      <c r="C668" s="1" t="s">
        <v>522</v>
      </c>
      <c r="D668" s="1">
        <v>0.5</v>
      </c>
      <c r="E668" s="1">
        <v>0.50039999999999996</v>
      </c>
      <c r="F668" s="1">
        <f>D668/E668</f>
        <v>0.99920063948840931</v>
      </c>
      <c r="G668" s="1">
        <v>38</v>
      </c>
      <c r="H668" s="1">
        <v>0.32</v>
      </c>
      <c r="I668" s="1"/>
      <c r="J668" s="1"/>
      <c r="K668" s="1"/>
      <c r="L668" s="1"/>
      <c r="M668" s="1"/>
      <c r="N668" s="1"/>
      <c r="O668" s="1"/>
      <c r="P668" s="1"/>
      <c r="Q668" s="1"/>
      <c r="R668" s="1"/>
      <c r="S668" s="1"/>
      <c r="T668" s="1"/>
      <c r="U668" s="1"/>
      <c r="V668" s="1"/>
      <c r="W668" s="1"/>
      <c r="X668" s="1"/>
      <c r="Y668" s="1"/>
      <c r="Z668" s="1"/>
      <c r="AA668" s="1"/>
      <c r="AB668" s="1"/>
      <c r="AC668" s="1" t="s">
        <v>5</v>
      </c>
      <c r="AD668" s="1" t="s">
        <v>552</v>
      </c>
      <c r="AE668" s="1" t="s">
        <v>559</v>
      </c>
      <c r="AF668" s="1" t="s">
        <v>1248</v>
      </c>
      <c r="AG668" s="1"/>
      <c r="AH668" s="1"/>
      <c r="AI668" s="1"/>
      <c r="AJ668" s="1"/>
      <c r="AK668" s="1"/>
      <c r="AL668" s="1" t="s">
        <v>520</v>
      </c>
    </row>
    <row r="669" spans="1:38" ht="14.25" hidden="1" customHeight="1" x14ac:dyDescent="0.25">
      <c r="A669" s="1" t="s">
        <v>1249</v>
      </c>
      <c r="B669" s="1" t="s">
        <v>652</v>
      </c>
      <c r="C669" s="1"/>
      <c r="D669" s="1">
        <v>0.118110236220472</v>
      </c>
      <c r="E669" s="1">
        <v>6.24012461866438</v>
      </c>
      <c r="F669" s="1">
        <v>0.16025320984920199</v>
      </c>
      <c r="G669" s="1"/>
      <c r="H669" s="1"/>
      <c r="I669" s="1"/>
      <c r="J669" s="1"/>
      <c r="K669" s="1"/>
      <c r="L669" s="1"/>
      <c r="M669" s="1"/>
      <c r="N669" s="1"/>
      <c r="O669" s="1"/>
      <c r="P669" s="1" t="s">
        <v>653</v>
      </c>
      <c r="Q669" s="1">
        <v>0.74</v>
      </c>
      <c r="R669" s="1">
        <v>0.09</v>
      </c>
      <c r="S669" s="1">
        <v>0.1</v>
      </c>
      <c r="T669" s="1">
        <v>0.82</v>
      </c>
      <c r="U669" s="1">
        <v>0.11</v>
      </c>
      <c r="V669" s="1">
        <v>0.12</v>
      </c>
      <c r="W669" s="1">
        <v>0</v>
      </c>
      <c r="X669" s="1">
        <v>0.84</v>
      </c>
      <c r="Y669" s="1">
        <v>0.2</v>
      </c>
      <c r="Z669" s="1">
        <v>1</v>
      </c>
      <c r="AA669" s="1" t="b">
        <v>0</v>
      </c>
      <c r="AB669" s="1"/>
      <c r="AC669" s="1"/>
      <c r="AD669" s="1"/>
      <c r="AE669" s="1"/>
      <c r="AF669" s="1"/>
      <c r="AG669" s="1"/>
      <c r="AH669" s="1"/>
      <c r="AI669" s="1"/>
      <c r="AJ669" s="1"/>
      <c r="AK669" s="1"/>
      <c r="AL669" s="1"/>
    </row>
    <row r="670" spans="1:38" ht="14.25" hidden="1" customHeight="1" x14ac:dyDescent="0.25">
      <c r="A670" s="1" t="s">
        <v>1250</v>
      </c>
      <c r="B670" s="1" t="s">
        <v>652</v>
      </c>
      <c r="C670" s="1"/>
      <c r="D670" s="1">
        <v>0.23622047244094399</v>
      </c>
      <c r="E670" s="1">
        <v>6.24012461866438</v>
      </c>
      <c r="F670" s="1">
        <v>0.16025320984920199</v>
      </c>
      <c r="G670" s="1"/>
      <c r="H670" s="1"/>
      <c r="I670" s="1"/>
      <c r="J670" s="1"/>
      <c r="K670" s="1"/>
      <c r="L670" s="1"/>
      <c r="M670" s="1"/>
      <c r="N670" s="1"/>
      <c r="O670" s="1"/>
      <c r="P670" s="1" t="s">
        <v>653</v>
      </c>
      <c r="Q670" s="1">
        <v>0.68</v>
      </c>
      <c r="R670" s="1">
        <v>0.09</v>
      </c>
      <c r="S670" s="1">
        <v>0.1</v>
      </c>
      <c r="T670" s="1">
        <v>0.81</v>
      </c>
      <c r="U670" s="1">
        <v>0.11</v>
      </c>
      <c r="V670" s="1">
        <v>0.12</v>
      </c>
      <c r="W670" s="1">
        <v>0</v>
      </c>
      <c r="X670" s="1">
        <v>0.84</v>
      </c>
      <c r="Y670" s="1">
        <v>0.2</v>
      </c>
      <c r="Z670" s="1">
        <v>1</v>
      </c>
      <c r="AA670" s="1" t="b">
        <v>0</v>
      </c>
      <c r="AB670" s="1"/>
      <c r="AC670" s="1"/>
      <c r="AD670" s="1"/>
      <c r="AE670" s="1"/>
      <c r="AF670" s="1"/>
      <c r="AG670" s="1"/>
      <c r="AH670" s="1"/>
      <c r="AI670" s="1"/>
      <c r="AJ670" s="1"/>
      <c r="AK670" s="1"/>
      <c r="AL670" s="1"/>
    </row>
    <row r="671" spans="1:38" ht="14.25" hidden="1" customHeight="1" x14ac:dyDescent="0.25">
      <c r="A671" s="27" t="s">
        <v>1251</v>
      </c>
      <c r="B671" s="27" t="s">
        <v>516</v>
      </c>
      <c r="C671" s="27" t="s">
        <v>522</v>
      </c>
      <c r="D671" s="28">
        <v>4.7880700000000003</v>
      </c>
      <c r="E671" s="28">
        <v>0.15962999999999999</v>
      </c>
      <c r="F671" s="28">
        <v>30</v>
      </c>
      <c r="G671" s="28">
        <v>1</v>
      </c>
      <c r="H671" s="28">
        <v>0.27</v>
      </c>
      <c r="I671" s="28">
        <v>0.9</v>
      </c>
      <c r="J671" s="28">
        <v>0.7</v>
      </c>
      <c r="K671" s="28">
        <v>0.8</v>
      </c>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row>
    <row r="672" spans="1:38" ht="14.25" hidden="1" customHeight="1" x14ac:dyDescent="0.25">
      <c r="A672" s="27" t="s">
        <v>1252</v>
      </c>
      <c r="B672" s="27" t="s">
        <v>516</v>
      </c>
      <c r="C672" s="27" t="s">
        <v>522</v>
      </c>
      <c r="D672" s="28">
        <v>6.0648900000000001</v>
      </c>
      <c r="E672" s="28">
        <v>0.15962999999999999</v>
      </c>
      <c r="F672" s="28">
        <v>38</v>
      </c>
      <c r="G672" s="28">
        <v>1</v>
      </c>
      <c r="H672" s="28">
        <v>0.27</v>
      </c>
      <c r="I672" s="28">
        <v>0.9</v>
      </c>
      <c r="J672" s="28">
        <v>0.7</v>
      </c>
      <c r="K672" s="28">
        <v>0.8</v>
      </c>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row>
    <row r="673" spans="1:38" ht="14.25" hidden="1" customHeight="1" x14ac:dyDescent="0.25">
      <c r="A673" s="27" t="s">
        <v>1253</v>
      </c>
      <c r="B673" s="27" t="s">
        <v>516</v>
      </c>
      <c r="C673" s="27" t="s">
        <v>522</v>
      </c>
      <c r="D673" s="28">
        <v>3.9677099999999998</v>
      </c>
      <c r="E673" s="28">
        <v>0.15962999999999999</v>
      </c>
      <c r="F673" s="28">
        <v>24.86</v>
      </c>
      <c r="G673" s="28">
        <v>1</v>
      </c>
      <c r="H673" s="28">
        <v>0.27</v>
      </c>
      <c r="I673" s="28">
        <v>0.9</v>
      </c>
      <c r="J673" s="28">
        <v>0.7</v>
      </c>
      <c r="K673" s="28">
        <v>0.8</v>
      </c>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row>
    <row r="674" spans="1:38" ht="14.25" hidden="1" customHeight="1" x14ac:dyDescent="0.25">
      <c r="A674" s="1" t="s">
        <v>1254</v>
      </c>
      <c r="B674" s="1" t="s">
        <v>516</v>
      </c>
      <c r="C674" s="1" t="s">
        <v>525</v>
      </c>
      <c r="D674" s="1">
        <v>8</v>
      </c>
      <c r="E674" s="1">
        <v>0.33360000000000001</v>
      </c>
      <c r="F674" s="1">
        <f>D674/E674</f>
        <v>23.980815347721823</v>
      </c>
      <c r="G674" s="1">
        <v>1.19</v>
      </c>
      <c r="H674" s="1">
        <v>0.23</v>
      </c>
      <c r="I674" s="1"/>
      <c r="J674" s="1"/>
      <c r="K674" s="1"/>
      <c r="L674" s="1"/>
      <c r="M674" s="1"/>
      <c r="N674" s="1"/>
      <c r="O674" s="1"/>
      <c r="P674" s="1"/>
      <c r="Q674" s="1"/>
      <c r="R674" s="1"/>
      <c r="S674" s="1"/>
      <c r="T674" s="1"/>
      <c r="U674" s="1"/>
      <c r="V674" s="1"/>
      <c r="W674" s="1"/>
      <c r="X674" s="1"/>
      <c r="Y674" s="1"/>
      <c r="Z674" s="1"/>
      <c r="AA674" s="1"/>
      <c r="AB674" s="1"/>
      <c r="AC674" s="1" t="s">
        <v>5</v>
      </c>
      <c r="AD674" s="1" t="s">
        <v>569</v>
      </c>
      <c r="AE674" s="1" t="s">
        <v>668</v>
      </c>
      <c r="AF674" s="1" t="s">
        <v>1254</v>
      </c>
      <c r="AG674" s="1"/>
      <c r="AH674" s="1"/>
      <c r="AI674" s="1"/>
      <c r="AJ674" s="1"/>
      <c r="AK674" s="1"/>
      <c r="AL674" s="1" t="s">
        <v>520</v>
      </c>
    </row>
    <row r="675" spans="1:38" ht="14.25" hidden="1" customHeight="1" x14ac:dyDescent="0.25">
      <c r="A675" s="27" t="s">
        <v>1255</v>
      </c>
      <c r="B675" s="27" t="s">
        <v>516</v>
      </c>
      <c r="C675" s="27" t="s">
        <v>522</v>
      </c>
      <c r="D675" s="28">
        <v>2.2663500000000001</v>
      </c>
      <c r="E675" s="28">
        <v>0.15962999999999999</v>
      </c>
      <c r="F675" s="28">
        <v>14.2</v>
      </c>
      <c r="G675" s="28">
        <v>1</v>
      </c>
      <c r="H675" s="28">
        <v>0.27</v>
      </c>
      <c r="I675" s="28">
        <v>0.9</v>
      </c>
      <c r="J675" s="28">
        <v>0.7</v>
      </c>
      <c r="K675" s="28">
        <v>0.8</v>
      </c>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row>
    <row r="676" spans="1:38" ht="14.25" hidden="1" customHeight="1" x14ac:dyDescent="0.25">
      <c r="A676" s="27" t="s">
        <v>1256</v>
      </c>
      <c r="B676" s="27" t="s">
        <v>516</v>
      </c>
      <c r="C676" s="27" t="s">
        <v>522</v>
      </c>
      <c r="D676" s="28">
        <v>2.0588700000000002</v>
      </c>
      <c r="E676" s="28">
        <v>0.15962999999999999</v>
      </c>
      <c r="F676" s="28">
        <v>12.9</v>
      </c>
      <c r="G676" s="28">
        <v>1</v>
      </c>
      <c r="H676" s="28">
        <v>0.27</v>
      </c>
      <c r="I676" s="28">
        <v>0.9</v>
      </c>
      <c r="J676" s="28">
        <v>0.7</v>
      </c>
      <c r="K676" s="28">
        <v>0.8</v>
      </c>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row>
    <row r="677" spans="1:38" ht="14.25" hidden="1" customHeight="1" x14ac:dyDescent="0.25">
      <c r="A677" s="27" t="s">
        <v>1257</v>
      </c>
      <c r="B677" s="27" t="s">
        <v>516</v>
      </c>
      <c r="C677" s="27" t="s">
        <v>522</v>
      </c>
      <c r="D677" s="28">
        <v>2.83134</v>
      </c>
      <c r="E677" s="28">
        <v>0.15962999999999999</v>
      </c>
      <c r="F677" s="28">
        <v>17.739999999999998</v>
      </c>
      <c r="G677" s="28">
        <v>1</v>
      </c>
      <c r="H677" s="28">
        <v>0.27</v>
      </c>
      <c r="I677" s="28">
        <v>0.9</v>
      </c>
      <c r="J677" s="28">
        <v>0.7</v>
      </c>
      <c r="K677" s="28">
        <v>0.8</v>
      </c>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row>
    <row r="678" spans="1:38" ht="14.25" hidden="1" customHeight="1" x14ac:dyDescent="0.25">
      <c r="A678" s="27" t="s">
        <v>1258</v>
      </c>
      <c r="B678" s="27" t="s">
        <v>516</v>
      </c>
      <c r="C678" s="27" t="s">
        <v>522</v>
      </c>
      <c r="D678" s="28">
        <v>3.2366700000000002</v>
      </c>
      <c r="E678" s="28">
        <v>0.15962999999999999</v>
      </c>
      <c r="F678" s="28">
        <v>20.28</v>
      </c>
      <c r="G678" s="28">
        <v>1</v>
      </c>
      <c r="H678" s="28">
        <v>0.27</v>
      </c>
      <c r="I678" s="28">
        <v>0.9</v>
      </c>
      <c r="J678" s="28">
        <v>0.7</v>
      </c>
      <c r="K678" s="28">
        <v>0.8</v>
      </c>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row>
    <row r="679" spans="1:38" ht="14.25" hidden="1" customHeight="1" x14ac:dyDescent="0.25">
      <c r="A679" s="1" t="s">
        <v>1259</v>
      </c>
      <c r="B679" s="1" t="s">
        <v>516</v>
      </c>
      <c r="C679" s="1" t="s">
        <v>549</v>
      </c>
      <c r="D679" s="1">
        <v>18</v>
      </c>
      <c r="E679" s="1">
        <v>1.4796</v>
      </c>
      <c r="F679" s="1">
        <f>D679/E679</f>
        <v>12.165450121654501</v>
      </c>
      <c r="G679" s="1">
        <v>115</v>
      </c>
      <c r="H679" s="1">
        <v>0.2</v>
      </c>
      <c r="I679" s="1"/>
      <c r="J679" s="1"/>
      <c r="K679" s="1"/>
      <c r="L679" s="1"/>
      <c r="M679" s="1"/>
      <c r="N679" s="1"/>
      <c r="O679" s="1"/>
      <c r="P679" s="1"/>
      <c r="Q679" s="1"/>
      <c r="R679" s="1"/>
      <c r="S679" s="1"/>
      <c r="T679" s="1"/>
      <c r="U679" s="1"/>
      <c r="V679" s="1"/>
      <c r="W679" s="1"/>
      <c r="X679" s="1"/>
      <c r="Y679" s="1"/>
      <c r="Z679" s="1"/>
      <c r="AA679" s="1"/>
      <c r="AB679" s="1"/>
      <c r="AC679" s="1" t="s">
        <v>5</v>
      </c>
      <c r="AD679" s="1" t="s">
        <v>1260</v>
      </c>
      <c r="AE679" s="1" t="s">
        <v>1261</v>
      </c>
      <c r="AF679" s="1" t="s">
        <v>1259</v>
      </c>
      <c r="AG679" s="1"/>
      <c r="AH679" s="1"/>
      <c r="AI679" s="1"/>
      <c r="AJ679" s="1"/>
      <c r="AK679" s="1"/>
      <c r="AL679" s="1" t="s">
        <v>520</v>
      </c>
    </row>
    <row r="680" spans="1:38" ht="14.25" hidden="1" customHeight="1" x14ac:dyDescent="0.25">
      <c r="A680" s="1" t="s">
        <v>1262</v>
      </c>
      <c r="B680" s="1" t="s">
        <v>652</v>
      </c>
      <c r="C680" s="1"/>
      <c r="D680" s="1">
        <v>0.23622047244094399</v>
      </c>
      <c r="E680" s="1">
        <v>6.24012461866438</v>
      </c>
      <c r="F680" s="1">
        <v>0.16025320984920199</v>
      </c>
      <c r="G680" s="1"/>
      <c r="H680" s="1"/>
      <c r="I680" s="1"/>
      <c r="J680" s="1"/>
      <c r="K680" s="1"/>
      <c r="L680" s="1"/>
      <c r="M680" s="1"/>
      <c r="N680" s="1"/>
      <c r="O680" s="1"/>
      <c r="P680" s="1" t="s">
        <v>653</v>
      </c>
      <c r="Q680" s="1">
        <v>6.6000000000000003E-2</v>
      </c>
      <c r="R680" s="1">
        <v>0.34100000000000003</v>
      </c>
      <c r="S680" s="1">
        <v>0.49299999999999999</v>
      </c>
      <c r="T680" s="1">
        <v>0.08</v>
      </c>
      <c r="U680" s="1">
        <v>0.41</v>
      </c>
      <c r="V680" s="1">
        <v>0.37</v>
      </c>
      <c r="W680" s="1">
        <v>0</v>
      </c>
      <c r="X680" s="1">
        <v>0.84</v>
      </c>
      <c r="Y680" s="1">
        <v>0.4</v>
      </c>
      <c r="Z680" s="1">
        <v>1</v>
      </c>
      <c r="AA680" s="1" t="b">
        <v>0</v>
      </c>
      <c r="AB680" s="1"/>
      <c r="AC680" s="1"/>
      <c r="AD680" s="1"/>
      <c r="AE680" s="1"/>
      <c r="AF680" s="1"/>
      <c r="AG680" s="1"/>
      <c r="AH680" s="1"/>
      <c r="AI680" s="1"/>
      <c r="AJ680" s="1"/>
      <c r="AK680" s="1"/>
      <c r="AL680" s="1"/>
    </row>
    <row r="681" spans="1:38" ht="14.25" hidden="1" customHeight="1" x14ac:dyDescent="0.25">
      <c r="A681" s="1" t="s">
        <v>1263</v>
      </c>
      <c r="B681" s="1" t="s">
        <v>652</v>
      </c>
      <c r="C681" s="1"/>
      <c r="D681" s="1">
        <v>0.23622047244094399</v>
      </c>
      <c r="E681" s="1">
        <v>6.24012461866438</v>
      </c>
      <c r="F681" s="1">
        <v>0.16025320984920199</v>
      </c>
      <c r="G681" s="1"/>
      <c r="H681" s="1"/>
      <c r="I681" s="1"/>
      <c r="J681" s="1"/>
      <c r="K681" s="1"/>
      <c r="L681" s="1"/>
      <c r="M681" s="1"/>
      <c r="N681" s="1"/>
      <c r="O681" s="1"/>
      <c r="P681" s="1" t="s">
        <v>653</v>
      </c>
      <c r="Q681" s="1">
        <v>0.11</v>
      </c>
      <c r="R681" s="1">
        <v>0.27</v>
      </c>
      <c r="S681" s="1">
        <v>0.43</v>
      </c>
      <c r="T681" s="1">
        <v>0.14000000000000001</v>
      </c>
      <c r="U681" s="1">
        <v>0.31</v>
      </c>
      <c r="V681" s="1">
        <v>0.35</v>
      </c>
      <c r="W681" s="1">
        <v>0</v>
      </c>
      <c r="X681" s="1">
        <v>0.84</v>
      </c>
      <c r="Y681" s="1">
        <v>0.47</v>
      </c>
      <c r="Z681" s="1">
        <v>1</v>
      </c>
      <c r="AA681" s="1" t="b">
        <v>0</v>
      </c>
      <c r="AB681" s="1"/>
      <c r="AC681" s="1"/>
      <c r="AD681" s="1"/>
      <c r="AE681" s="1"/>
      <c r="AF681" s="1"/>
      <c r="AG681" s="1"/>
      <c r="AH681" s="1"/>
      <c r="AI681" s="1"/>
      <c r="AJ681" s="1"/>
      <c r="AK681" s="1"/>
      <c r="AL681" s="1"/>
    </row>
    <row r="682" spans="1:38" ht="14.25" hidden="1" customHeight="1" x14ac:dyDescent="0.25">
      <c r="A682" s="1" t="s">
        <v>1264</v>
      </c>
      <c r="B682" s="1" t="s">
        <v>652</v>
      </c>
      <c r="C682" s="1"/>
      <c r="D682" s="1">
        <v>0.23622047244094399</v>
      </c>
      <c r="E682" s="1">
        <v>6.24012461866438</v>
      </c>
      <c r="F682" s="1">
        <v>0.16025320984920199</v>
      </c>
      <c r="G682" s="1"/>
      <c r="H682" s="1"/>
      <c r="I682" s="1"/>
      <c r="J682" s="1"/>
      <c r="K682" s="1"/>
      <c r="L682" s="1"/>
      <c r="M682" s="1"/>
      <c r="N682" s="1"/>
      <c r="O682" s="1"/>
      <c r="P682" s="1" t="s">
        <v>653</v>
      </c>
      <c r="Q682" s="1">
        <v>0.06</v>
      </c>
      <c r="R682" s="1">
        <v>0.13</v>
      </c>
      <c r="S682" s="1">
        <v>0.42</v>
      </c>
      <c r="T682" s="1">
        <v>0.09</v>
      </c>
      <c r="U682" s="1">
        <v>0.14000000000000001</v>
      </c>
      <c r="V682" s="1">
        <v>0.35</v>
      </c>
      <c r="W682" s="1">
        <v>0</v>
      </c>
      <c r="X682" s="1">
        <v>0.84</v>
      </c>
      <c r="Y682" s="1">
        <v>0.47</v>
      </c>
      <c r="Z682" s="1">
        <v>1</v>
      </c>
      <c r="AA682" s="1" t="b">
        <v>0</v>
      </c>
      <c r="AB682" s="1"/>
      <c r="AC682" s="1"/>
      <c r="AD682" s="1"/>
      <c r="AE682" s="1"/>
      <c r="AF682" s="1"/>
      <c r="AG682" s="1"/>
      <c r="AH682" s="1"/>
      <c r="AI682" s="1"/>
      <c r="AJ682" s="1"/>
      <c r="AK682" s="1"/>
      <c r="AL682" s="1"/>
    </row>
    <row r="683" spans="1:38" ht="14.25" hidden="1" customHeight="1" x14ac:dyDescent="0.25">
      <c r="A683" s="1" t="s">
        <v>1265</v>
      </c>
      <c r="B683" s="1" t="s">
        <v>652</v>
      </c>
      <c r="C683" s="1"/>
      <c r="D683" s="1">
        <v>0.23622047244094399</v>
      </c>
      <c r="E683" s="1">
        <v>6.24012461866438</v>
      </c>
      <c r="F683" s="1">
        <v>0.16025320984920199</v>
      </c>
      <c r="G683" s="1"/>
      <c r="H683" s="1"/>
      <c r="I683" s="1"/>
      <c r="J683" s="1"/>
      <c r="K683" s="1"/>
      <c r="L683" s="1"/>
      <c r="M683" s="1"/>
      <c r="N683" s="1"/>
      <c r="O683" s="1"/>
      <c r="P683" s="1" t="s">
        <v>653</v>
      </c>
      <c r="Q683" s="1">
        <v>0.24</v>
      </c>
      <c r="R683" s="1">
        <v>0.16</v>
      </c>
      <c r="S683" s="1">
        <v>0.32</v>
      </c>
      <c r="T683" s="1">
        <v>0.3</v>
      </c>
      <c r="U683" s="1">
        <v>0.16</v>
      </c>
      <c r="V683" s="1">
        <v>0.28999999999999998</v>
      </c>
      <c r="W683" s="1">
        <v>0</v>
      </c>
      <c r="X683" s="1">
        <v>0.84</v>
      </c>
      <c r="Y683" s="1">
        <v>0.6</v>
      </c>
      <c r="Z683" s="1">
        <v>1</v>
      </c>
      <c r="AA683" s="1" t="b">
        <v>0</v>
      </c>
      <c r="AB683" s="1"/>
      <c r="AC683" s="1"/>
      <c r="AD683" s="1"/>
      <c r="AE683" s="1"/>
      <c r="AF683" s="1"/>
      <c r="AG683" s="1"/>
      <c r="AH683" s="1"/>
      <c r="AI683" s="1"/>
      <c r="AJ683" s="1"/>
      <c r="AK683" s="1"/>
      <c r="AL683" s="1"/>
    </row>
    <row r="684" spans="1:38" ht="14.25" hidden="1" customHeight="1" x14ac:dyDescent="0.25">
      <c r="A684" s="1" t="s">
        <v>1266</v>
      </c>
      <c r="B684" s="1" t="s">
        <v>652</v>
      </c>
      <c r="C684" s="1"/>
      <c r="D684" s="1">
        <v>0.23622047244094399</v>
      </c>
      <c r="E684" s="1">
        <v>6.24012461866438</v>
      </c>
      <c r="F684" s="1">
        <v>0.16025320984920199</v>
      </c>
      <c r="G684" s="1"/>
      <c r="H684" s="1"/>
      <c r="I684" s="1"/>
      <c r="J684" s="1"/>
      <c r="K684" s="1"/>
      <c r="L684" s="1"/>
      <c r="M684" s="1"/>
      <c r="N684" s="1"/>
      <c r="O684" s="1"/>
      <c r="P684" s="1" t="s">
        <v>653</v>
      </c>
      <c r="Q684" s="1">
        <v>0.15</v>
      </c>
      <c r="R684" s="1">
        <v>0.22</v>
      </c>
      <c r="S684" s="1">
        <v>0.38</v>
      </c>
      <c r="T684" s="1">
        <v>0.2</v>
      </c>
      <c r="U684" s="1">
        <v>0.23</v>
      </c>
      <c r="V684" s="1">
        <v>0.33</v>
      </c>
      <c r="W684" s="1">
        <v>0</v>
      </c>
      <c r="X684" s="1">
        <v>0.84</v>
      </c>
      <c r="Y684" s="1">
        <v>0.57999999999999996</v>
      </c>
      <c r="Z684" s="1">
        <v>1</v>
      </c>
      <c r="AA684" s="1" t="b">
        <v>0</v>
      </c>
      <c r="AB684" s="1"/>
      <c r="AC684" s="1"/>
      <c r="AD684" s="1"/>
      <c r="AE684" s="1"/>
      <c r="AF684" s="1"/>
      <c r="AG684" s="1"/>
      <c r="AH684" s="1"/>
      <c r="AI684" s="1"/>
      <c r="AJ684" s="1"/>
      <c r="AK684" s="1"/>
      <c r="AL684" s="1"/>
    </row>
    <row r="685" spans="1:38" ht="14.25" hidden="1" customHeight="1" x14ac:dyDescent="0.25">
      <c r="A685" s="1" t="s">
        <v>1267</v>
      </c>
      <c r="B685" s="1" t="s">
        <v>652</v>
      </c>
      <c r="C685" s="1"/>
      <c r="D685" s="1">
        <v>0.23622047244094399</v>
      </c>
      <c r="E685" s="1">
        <v>6.24012461866438</v>
      </c>
      <c r="F685" s="1">
        <v>0.16025320984920199</v>
      </c>
      <c r="G685" s="1"/>
      <c r="H685" s="1"/>
      <c r="I685" s="1"/>
      <c r="J685" s="1"/>
      <c r="K685" s="1"/>
      <c r="L685" s="1"/>
      <c r="M685" s="1"/>
      <c r="N685" s="1"/>
      <c r="O685" s="1"/>
      <c r="P685" s="1" t="s">
        <v>653</v>
      </c>
      <c r="Q685" s="1">
        <v>0.15</v>
      </c>
      <c r="R685" s="1">
        <v>0.09</v>
      </c>
      <c r="S685" s="1">
        <v>0.33</v>
      </c>
      <c r="T685" s="1">
        <v>0.18</v>
      </c>
      <c r="U685" s="1">
        <v>0.08</v>
      </c>
      <c r="V685" s="1">
        <v>0.28000000000000003</v>
      </c>
      <c r="W685" s="1">
        <v>0</v>
      </c>
      <c r="X685" s="1">
        <v>0.84</v>
      </c>
      <c r="Y685" s="1">
        <v>0.6</v>
      </c>
      <c r="Z685" s="1">
        <v>1</v>
      </c>
      <c r="AA685" s="1" t="b">
        <v>0</v>
      </c>
      <c r="AB685" s="1"/>
      <c r="AC685" s="1"/>
      <c r="AD685" s="1"/>
      <c r="AE685" s="1"/>
      <c r="AF685" s="1"/>
      <c r="AG685" s="1"/>
      <c r="AH685" s="1"/>
      <c r="AI685" s="1"/>
      <c r="AJ685" s="1"/>
      <c r="AK685" s="1"/>
      <c r="AL685" s="1"/>
    </row>
    <row r="686" spans="1:38" ht="14.25" hidden="1" customHeight="1" x14ac:dyDescent="0.25">
      <c r="A686" s="1" t="s">
        <v>1268</v>
      </c>
      <c r="B686" s="1" t="s">
        <v>652</v>
      </c>
      <c r="C686" s="1"/>
      <c r="D686" s="1">
        <v>0.23622047244094399</v>
      </c>
      <c r="E686" s="1">
        <v>6.24012461866438</v>
      </c>
      <c r="F686" s="1">
        <v>0.16025320984920199</v>
      </c>
      <c r="G686" s="1"/>
      <c r="H686" s="1"/>
      <c r="I686" s="1"/>
      <c r="J686" s="1"/>
      <c r="K686" s="1"/>
      <c r="L686" s="1"/>
      <c r="M686" s="1"/>
      <c r="N686" s="1"/>
      <c r="O686" s="1"/>
      <c r="P686" s="1" t="s">
        <v>653</v>
      </c>
      <c r="Q686" s="1">
        <v>0.1</v>
      </c>
      <c r="R686" s="1">
        <v>0.11</v>
      </c>
      <c r="S686" s="1">
        <v>0.41</v>
      </c>
      <c r="T686" s="1">
        <v>0.13</v>
      </c>
      <c r="U686" s="1">
        <v>0.1</v>
      </c>
      <c r="V686" s="1">
        <v>0.32</v>
      </c>
      <c r="W686" s="1">
        <v>0</v>
      </c>
      <c r="X686" s="1">
        <v>0.84</v>
      </c>
      <c r="Y686" s="1">
        <v>0.45</v>
      </c>
      <c r="Z686" s="1">
        <v>1</v>
      </c>
      <c r="AA686" s="1" t="b">
        <v>0</v>
      </c>
      <c r="AB686" s="1"/>
      <c r="AC686" s="1"/>
      <c r="AD686" s="1"/>
      <c r="AE686" s="1"/>
      <c r="AF686" s="1"/>
      <c r="AG686" s="1"/>
      <c r="AH686" s="1"/>
      <c r="AI686" s="1"/>
      <c r="AJ686" s="1"/>
      <c r="AK686" s="1"/>
      <c r="AL686" s="1"/>
    </row>
    <row r="687" spans="1:38" ht="14.25" hidden="1" customHeight="1" x14ac:dyDescent="0.25">
      <c r="A687" s="1" t="s">
        <v>1269</v>
      </c>
      <c r="B687" s="1" t="s">
        <v>652</v>
      </c>
      <c r="C687" s="1"/>
      <c r="D687" s="1">
        <v>0.23622047244094399</v>
      </c>
      <c r="E687" s="1">
        <v>6.24012461866438</v>
      </c>
      <c r="F687" s="1">
        <v>0.16025320984920199</v>
      </c>
      <c r="G687" s="1"/>
      <c r="H687" s="1"/>
      <c r="I687" s="1"/>
      <c r="J687" s="1"/>
      <c r="K687" s="1"/>
      <c r="L687" s="1"/>
      <c r="M687" s="1"/>
      <c r="N687" s="1"/>
      <c r="O687" s="1"/>
      <c r="P687" s="1" t="s">
        <v>653</v>
      </c>
      <c r="Q687" s="1">
        <v>0.2</v>
      </c>
      <c r="R687" s="1">
        <v>0.16</v>
      </c>
      <c r="S687" s="1">
        <v>0.39</v>
      </c>
      <c r="T687" s="1">
        <v>0.22</v>
      </c>
      <c r="U687" s="1">
        <v>0.17</v>
      </c>
      <c r="V687" s="1">
        <v>0.35</v>
      </c>
      <c r="W687" s="1">
        <v>0</v>
      </c>
      <c r="X687" s="1">
        <v>0.84</v>
      </c>
      <c r="Y687" s="1">
        <v>0.55000000000000004</v>
      </c>
      <c r="Z687" s="1">
        <v>1</v>
      </c>
      <c r="AA687" s="1" t="b">
        <v>0</v>
      </c>
      <c r="AB687" s="1"/>
      <c r="AC687" s="1"/>
      <c r="AD687" s="1"/>
      <c r="AE687" s="1"/>
      <c r="AF687" s="1"/>
      <c r="AG687" s="1"/>
      <c r="AH687" s="1"/>
      <c r="AI687" s="1"/>
      <c r="AJ687" s="1"/>
      <c r="AK687" s="1"/>
      <c r="AL687" s="1"/>
    </row>
    <row r="688" spans="1:38" ht="14.25" hidden="1" customHeight="1" x14ac:dyDescent="0.25">
      <c r="A688" s="1" t="s">
        <v>1270</v>
      </c>
      <c r="B688" s="1" t="s">
        <v>652</v>
      </c>
      <c r="C688" s="1"/>
      <c r="D688" s="1">
        <v>0.23622047244094399</v>
      </c>
      <c r="E688" s="1">
        <v>6.24012461866438</v>
      </c>
      <c r="F688" s="1">
        <v>0.16025320984920199</v>
      </c>
      <c r="G688" s="1"/>
      <c r="H688" s="1"/>
      <c r="I688" s="1"/>
      <c r="J688" s="1"/>
      <c r="K688" s="1"/>
      <c r="L688" s="1"/>
      <c r="M688" s="1"/>
      <c r="N688" s="1"/>
      <c r="O688" s="1"/>
      <c r="P688" s="1" t="s">
        <v>653</v>
      </c>
      <c r="Q688" s="1">
        <v>0.17</v>
      </c>
      <c r="R688" s="1">
        <v>0.2</v>
      </c>
      <c r="S688" s="1">
        <v>0.42</v>
      </c>
      <c r="T688" s="1">
        <v>0.19</v>
      </c>
      <c r="U688" s="1">
        <v>0.21</v>
      </c>
      <c r="V688" s="1">
        <v>0.38</v>
      </c>
      <c r="W688" s="1">
        <v>0</v>
      </c>
      <c r="X688" s="1">
        <v>0.84</v>
      </c>
      <c r="Y688" s="1">
        <v>0.51</v>
      </c>
      <c r="Z688" s="1">
        <v>1</v>
      </c>
      <c r="AA688" s="1" t="b">
        <v>0</v>
      </c>
      <c r="AB688" s="1"/>
      <c r="AC688" s="1"/>
      <c r="AD688" s="1"/>
      <c r="AE688" s="1"/>
      <c r="AF688" s="1"/>
      <c r="AG688" s="1"/>
      <c r="AH688" s="1"/>
      <c r="AI688" s="1"/>
      <c r="AJ688" s="1"/>
      <c r="AK688" s="1"/>
      <c r="AL688" s="1"/>
    </row>
    <row r="689" spans="1:38" ht="14.25" hidden="1" customHeight="1" x14ac:dyDescent="0.25">
      <c r="A689" s="1" t="s">
        <v>1271</v>
      </c>
      <c r="B689" s="1" t="s">
        <v>652</v>
      </c>
      <c r="C689" s="1"/>
      <c r="D689" s="1">
        <v>0.23622047244094399</v>
      </c>
      <c r="E689" s="1">
        <v>6.24012461866438</v>
      </c>
      <c r="F689" s="1">
        <v>0.16025320984920199</v>
      </c>
      <c r="G689" s="1"/>
      <c r="H689" s="1"/>
      <c r="I689" s="1"/>
      <c r="J689" s="1"/>
      <c r="K689" s="1"/>
      <c r="L689" s="1"/>
      <c r="M689" s="1"/>
      <c r="N689" s="1"/>
      <c r="O689" s="1"/>
      <c r="P689" s="1" t="s">
        <v>653</v>
      </c>
      <c r="Q689" s="1">
        <v>0.42899999999999999</v>
      </c>
      <c r="R689" s="1">
        <v>0.308</v>
      </c>
      <c r="S689" s="1">
        <v>0.379</v>
      </c>
      <c r="T689" s="1">
        <v>0.33400000000000002</v>
      </c>
      <c r="U689" s="1">
        <v>0.45300000000000001</v>
      </c>
      <c r="V689" s="1">
        <v>0.505</v>
      </c>
      <c r="W689" s="1">
        <v>0</v>
      </c>
      <c r="X689" s="1">
        <v>0.84</v>
      </c>
      <c r="Y689" s="1">
        <v>0.82</v>
      </c>
      <c r="Z689" s="1">
        <v>1</v>
      </c>
      <c r="AA689" s="1" t="b">
        <v>0</v>
      </c>
      <c r="AB689" s="1"/>
      <c r="AC689" s="1"/>
      <c r="AD689" s="1"/>
      <c r="AE689" s="1"/>
      <c r="AF689" s="1"/>
      <c r="AG689" s="1"/>
      <c r="AH689" s="1"/>
      <c r="AI689" s="1"/>
      <c r="AJ689" s="1"/>
      <c r="AK689" s="1"/>
      <c r="AL689" s="1"/>
    </row>
    <row r="690" spans="1:38" ht="14.25" hidden="1" customHeight="1" x14ac:dyDescent="0.25">
      <c r="A690" s="1" t="s">
        <v>1272</v>
      </c>
      <c r="B690" s="1" t="s">
        <v>652</v>
      </c>
      <c r="C690" s="1"/>
      <c r="D690" s="1">
        <v>0.23622047244094399</v>
      </c>
      <c r="E690" s="1">
        <v>6.24012461866438</v>
      </c>
      <c r="F690" s="1">
        <v>0.16025320984920199</v>
      </c>
      <c r="G690" s="1"/>
      <c r="H690" s="1"/>
      <c r="I690" s="1"/>
      <c r="J690" s="1"/>
      <c r="K690" s="1"/>
      <c r="L690" s="1"/>
      <c r="M690" s="1"/>
      <c r="N690" s="1"/>
      <c r="O690" s="1"/>
      <c r="P690" s="1" t="s">
        <v>653</v>
      </c>
      <c r="Q690" s="1">
        <v>0.3</v>
      </c>
      <c r="R690" s="1">
        <v>0.14000000000000001</v>
      </c>
      <c r="S690" s="1">
        <v>0.36</v>
      </c>
      <c r="T690" s="1">
        <v>0.25</v>
      </c>
      <c r="U690" s="1">
        <v>0.18</v>
      </c>
      <c r="V690" s="1">
        <v>0.45</v>
      </c>
      <c r="W690" s="1">
        <v>0</v>
      </c>
      <c r="X690" s="1">
        <v>0.84</v>
      </c>
      <c r="Y690" s="1">
        <v>0.82</v>
      </c>
      <c r="Z690" s="1">
        <v>1</v>
      </c>
      <c r="AA690" s="1" t="b">
        <v>0</v>
      </c>
      <c r="AB690" s="1"/>
      <c r="AC690" s="1"/>
      <c r="AD690" s="1"/>
      <c r="AE690" s="1"/>
      <c r="AF690" s="1"/>
      <c r="AG690" s="1"/>
      <c r="AH690" s="1"/>
      <c r="AI690" s="1"/>
      <c r="AJ690" s="1"/>
      <c r="AK690" s="1"/>
      <c r="AL690" s="1"/>
    </row>
    <row r="691" spans="1:38" ht="14.25" hidden="1" customHeight="1" x14ac:dyDescent="0.25">
      <c r="A691" s="1" t="s">
        <v>1273</v>
      </c>
      <c r="B691" s="1" t="s">
        <v>516</v>
      </c>
      <c r="C691" s="1" t="s">
        <v>525</v>
      </c>
      <c r="D691" s="1">
        <v>1</v>
      </c>
      <c r="E691" s="1">
        <v>9.9995999999999992</v>
      </c>
      <c r="F691" s="1">
        <f t="shared" ref="F691:F709" si="20">D691/E691</f>
        <v>0.10000400016000641</v>
      </c>
      <c r="G691" s="1">
        <v>159.74</v>
      </c>
      <c r="H691" s="1">
        <v>0.19</v>
      </c>
      <c r="I691" s="1"/>
      <c r="J691" s="1"/>
      <c r="K691" s="1"/>
      <c r="L691" s="1"/>
      <c r="M691" s="1"/>
      <c r="N691" s="1"/>
      <c r="O691" s="1"/>
      <c r="P691" s="1"/>
      <c r="Q691" s="1"/>
      <c r="R691" s="1"/>
      <c r="S691" s="1"/>
      <c r="T691" s="1"/>
      <c r="U691" s="1"/>
      <c r="V691" s="1"/>
      <c r="W691" s="1"/>
      <c r="X691" s="1"/>
      <c r="Y691" s="1"/>
      <c r="Z691" s="1"/>
      <c r="AA691" s="1"/>
      <c r="AB691" s="1"/>
      <c r="AC691" s="1" t="s">
        <v>5</v>
      </c>
      <c r="AD691" s="1" t="s">
        <v>569</v>
      </c>
      <c r="AE691" s="1" t="s">
        <v>527</v>
      </c>
      <c r="AF691" s="1" t="s">
        <v>1273</v>
      </c>
      <c r="AG691" s="1"/>
      <c r="AH691" s="1"/>
      <c r="AI691" s="1"/>
      <c r="AJ691" s="1"/>
      <c r="AK691" s="1"/>
      <c r="AL691" s="1" t="s">
        <v>520</v>
      </c>
    </row>
    <row r="692" spans="1:38" ht="14.25" hidden="1" customHeight="1" x14ac:dyDescent="0.25">
      <c r="A692" s="1" t="s">
        <v>1274</v>
      </c>
      <c r="B692" s="1" t="s">
        <v>516</v>
      </c>
      <c r="C692" s="1" t="s">
        <v>525</v>
      </c>
      <c r="D692" s="1">
        <v>0.5</v>
      </c>
      <c r="E692" s="1">
        <v>9.9995999999999992</v>
      </c>
      <c r="F692" s="1">
        <f t="shared" si="20"/>
        <v>5.0002000080003203E-2</v>
      </c>
      <c r="G692" s="1">
        <v>159.74</v>
      </c>
      <c r="H692" s="1">
        <v>0.19</v>
      </c>
      <c r="I692" s="1"/>
      <c r="J692" s="1"/>
      <c r="K692" s="1"/>
      <c r="L692" s="1"/>
      <c r="M692" s="1"/>
      <c r="N692" s="1"/>
      <c r="O692" s="1"/>
      <c r="P692" s="1"/>
      <c r="Q692" s="1"/>
      <c r="R692" s="1"/>
      <c r="S692" s="1"/>
      <c r="T692" s="1"/>
      <c r="U692" s="1"/>
      <c r="V692" s="1"/>
      <c r="W692" s="1"/>
      <c r="X692" s="1"/>
      <c r="Y692" s="1"/>
      <c r="Z692" s="1"/>
      <c r="AA692" s="1"/>
      <c r="AB692" s="1"/>
      <c r="AC692" s="1" t="s">
        <v>5</v>
      </c>
      <c r="AD692" s="1" t="s">
        <v>569</v>
      </c>
      <c r="AE692" s="1" t="s">
        <v>527</v>
      </c>
      <c r="AF692" s="1" t="s">
        <v>1274</v>
      </c>
      <c r="AG692" s="1"/>
      <c r="AH692" s="1"/>
      <c r="AI692" s="1"/>
      <c r="AJ692" s="1"/>
      <c r="AK692" s="1"/>
      <c r="AL692" s="1" t="s">
        <v>520</v>
      </c>
    </row>
    <row r="693" spans="1:38" ht="14.25" hidden="1" customHeight="1" x14ac:dyDescent="0.25">
      <c r="A693" s="1" t="s">
        <v>1275</v>
      </c>
      <c r="B693" s="1" t="s">
        <v>516</v>
      </c>
      <c r="C693" s="1" t="s">
        <v>517</v>
      </c>
      <c r="D693" s="1">
        <v>6.6653543307086602</v>
      </c>
      <c r="E693" s="1">
        <v>0.339740118127283</v>
      </c>
      <c r="F693" s="1">
        <f t="shared" si="20"/>
        <v>19.618979258173738</v>
      </c>
      <c r="G693" s="1">
        <v>16.543409552678298</v>
      </c>
      <c r="H693" s="1">
        <v>0.19986624629788899</v>
      </c>
      <c r="I693" s="1">
        <v>0.9</v>
      </c>
      <c r="J693" s="1">
        <v>0.7</v>
      </c>
      <c r="K693" s="1">
        <v>0.7</v>
      </c>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row>
    <row r="694" spans="1:38" ht="14.25" hidden="1" customHeight="1" x14ac:dyDescent="0.25">
      <c r="A694" s="1" t="s">
        <v>1276</v>
      </c>
      <c r="B694" s="1" t="s">
        <v>516</v>
      </c>
      <c r="C694" s="1" t="s">
        <v>525</v>
      </c>
      <c r="D694" s="1">
        <v>0.37401574803149601</v>
      </c>
      <c r="E694" s="1">
        <v>1.10935548776256</v>
      </c>
      <c r="F694" s="1">
        <f t="shared" si="20"/>
        <v>0.33714688587861225</v>
      </c>
      <c r="G694" s="1">
        <v>69.999847914425203</v>
      </c>
      <c r="H694" s="1">
        <v>0.348715009076144</v>
      </c>
      <c r="I694" s="1">
        <v>0.9</v>
      </c>
      <c r="J694" s="1">
        <v>0.7</v>
      </c>
      <c r="K694" s="1">
        <v>0.7</v>
      </c>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row>
    <row r="695" spans="1:38" ht="14.25" hidden="1" customHeight="1" x14ac:dyDescent="0.25">
      <c r="A695" s="1" t="s">
        <v>1277</v>
      </c>
      <c r="B695" s="1" t="s">
        <v>516</v>
      </c>
      <c r="C695" s="1" t="s">
        <v>525</v>
      </c>
      <c r="D695" s="31">
        <v>0.37401574803149601</v>
      </c>
      <c r="E695" s="31">
        <v>1.10935548776256</v>
      </c>
      <c r="F695" s="31">
        <f t="shared" si="20"/>
        <v>0.33714688587861225</v>
      </c>
      <c r="G695" s="31">
        <v>69.999847914425203</v>
      </c>
      <c r="H695" s="31">
        <v>0.348715009076144</v>
      </c>
      <c r="I695" s="31">
        <v>0.75</v>
      </c>
      <c r="J695" s="31">
        <v>0.37</v>
      </c>
      <c r="K695" s="31">
        <v>0.7</v>
      </c>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t="s">
        <v>1183</v>
      </c>
    </row>
    <row r="696" spans="1:38" ht="14.25" hidden="1" customHeight="1" x14ac:dyDescent="0.25">
      <c r="A696" s="1" t="s">
        <v>1278</v>
      </c>
      <c r="B696" s="1" t="s">
        <v>516</v>
      </c>
      <c r="C696" s="1" t="s">
        <v>525</v>
      </c>
      <c r="D696" s="1">
        <v>0.37401574803149601</v>
      </c>
      <c r="E696" s="1">
        <v>1.10935548776256</v>
      </c>
      <c r="F696" s="1">
        <f t="shared" si="20"/>
        <v>0.33714688587861225</v>
      </c>
      <c r="G696" s="1">
        <v>69.999847914425203</v>
      </c>
      <c r="H696" s="1">
        <v>0.348715009076144</v>
      </c>
      <c r="I696" s="1">
        <v>0.75</v>
      </c>
      <c r="J696" s="1">
        <v>0.45</v>
      </c>
      <c r="K696" s="1">
        <v>0.7</v>
      </c>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row>
    <row r="697" spans="1:38" ht="14.25" hidden="1" customHeight="1" x14ac:dyDescent="0.25">
      <c r="A697" s="1" t="s">
        <v>1279</v>
      </c>
      <c r="B697" s="1" t="s">
        <v>516</v>
      </c>
      <c r="C697" s="1" t="s">
        <v>525</v>
      </c>
      <c r="D697" s="1">
        <v>0.13</v>
      </c>
      <c r="E697" s="1">
        <v>8.3003999999999998</v>
      </c>
      <c r="F697" s="1">
        <f t="shared" si="20"/>
        <v>1.5661895812250012E-2</v>
      </c>
      <c r="G697" s="1">
        <v>141</v>
      </c>
      <c r="H697" s="1">
        <v>0.3</v>
      </c>
      <c r="I697" s="1"/>
      <c r="J697" s="1"/>
      <c r="K697" s="1"/>
      <c r="L697" s="1"/>
      <c r="M697" s="1"/>
      <c r="N697" s="1"/>
      <c r="O697" s="1"/>
      <c r="P697" s="1"/>
      <c r="Q697" s="1"/>
      <c r="R697" s="1"/>
      <c r="S697" s="1"/>
      <c r="T697" s="1"/>
      <c r="U697" s="1"/>
      <c r="V697" s="1"/>
      <c r="W697" s="1"/>
      <c r="X697" s="1"/>
      <c r="Y697" s="1"/>
      <c r="Z697" s="1"/>
      <c r="AA697" s="1"/>
      <c r="AB697" s="1"/>
      <c r="AC697" s="1" t="s">
        <v>5</v>
      </c>
      <c r="AD697" s="1" t="s">
        <v>552</v>
      </c>
      <c r="AE697" s="1" t="s">
        <v>658</v>
      </c>
      <c r="AF697" s="1" t="s">
        <v>1279</v>
      </c>
      <c r="AG697" s="1"/>
      <c r="AH697" s="1"/>
      <c r="AI697" s="1"/>
      <c r="AJ697" s="1"/>
      <c r="AK697" s="1"/>
      <c r="AL697" s="1" t="s">
        <v>520</v>
      </c>
    </row>
    <row r="698" spans="1:38" ht="14.25" hidden="1" customHeight="1" x14ac:dyDescent="0.25">
      <c r="A698" s="1" t="s">
        <v>1280</v>
      </c>
      <c r="B698" s="1" t="s">
        <v>516</v>
      </c>
      <c r="C698" s="1" t="s">
        <v>539</v>
      </c>
      <c r="D698" s="1">
        <v>1</v>
      </c>
      <c r="E698" s="1">
        <v>0.33960000000000001</v>
      </c>
      <c r="F698" s="1">
        <f t="shared" si="20"/>
        <v>2.944640753828033</v>
      </c>
      <c r="G698" s="1">
        <v>119</v>
      </c>
      <c r="H698" s="1">
        <v>0.48</v>
      </c>
      <c r="I698" s="1"/>
      <c r="J698" s="1"/>
      <c r="K698" s="1"/>
      <c r="L698" s="1"/>
      <c r="M698" s="1"/>
      <c r="N698" s="1"/>
      <c r="O698" s="1"/>
      <c r="P698" s="1"/>
      <c r="Q698" s="1"/>
      <c r="R698" s="1"/>
      <c r="S698" s="1"/>
      <c r="T698" s="1"/>
      <c r="U698" s="1"/>
      <c r="V698" s="1"/>
      <c r="W698" s="1"/>
      <c r="X698" s="1"/>
      <c r="Y698" s="1"/>
      <c r="Z698" s="1"/>
      <c r="AA698" s="1"/>
      <c r="AB698" s="1"/>
      <c r="AC698" s="1" t="s">
        <v>5</v>
      </c>
      <c r="AD698" s="1" t="s">
        <v>552</v>
      </c>
      <c r="AE698" s="1" t="s">
        <v>553</v>
      </c>
      <c r="AF698" s="1" t="s">
        <v>1280</v>
      </c>
      <c r="AG698" s="1"/>
      <c r="AH698" s="1"/>
      <c r="AI698" s="1"/>
      <c r="AJ698" s="1"/>
      <c r="AK698" s="1"/>
      <c r="AL698" s="1" t="s">
        <v>520</v>
      </c>
    </row>
    <row r="699" spans="1:38" ht="14.25" hidden="1" customHeight="1" x14ac:dyDescent="0.25">
      <c r="A699" s="1" t="s">
        <v>1281</v>
      </c>
      <c r="B699" s="1" t="s">
        <v>516</v>
      </c>
      <c r="C699" s="1" t="s">
        <v>522</v>
      </c>
      <c r="D699" s="1">
        <v>0.5</v>
      </c>
      <c r="E699" s="1">
        <v>5.4504000000000001</v>
      </c>
      <c r="F699" s="1">
        <f t="shared" si="20"/>
        <v>9.1736386320270064E-2</v>
      </c>
      <c r="G699" s="1">
        <v>105</v>
      </c>
      <c r="H699" s="1">
        <v>0.2</v>
      </c>
      <c r="I699" s="1"/>
      <c r="J699" s="1"/>
      <c r="K699" s="1"/>
      <c r="L699" s="1"/>
      <c r="M699" s="1"/>
      <c r="N699" s="1"/>
      <c r="O699" s="1"/>
      <c r="P699" s="1"/>
      <c r="Q699" s="1"/>
      <c r="R699" s="1"/>
      <c r="S699" s="1"/>
      <c r="T699" s="1"/>
      <c r="U699" s="1"/>
      <c r="V699" s="1"/>
      <c r="W699" s="1"/>
      <c r="X699" s="1"/>
      <c r="Y699" s="1"/>
      <c r="Z699" s="1"/>
      <c r="AA699" s="1"/>
      <c r="AB699" s="1"/>
      <c r="AC699" s="1" t="s">
        <v>5</v>
      </c>
      <c r="AD699" s="1" t="s">
        <v>552</v>
      </c>
      <c r="AE699" s="1" t="s">
        <v>559</v>
      </c>
      <c r="AF699" s="1" t="s">
        <v>1281</v>
      </c>
      <c r="AG699" s="1"/>
      <c r="AH699" s="1"/>
      <c r="AI699" s="1"/>
      <c r="AJ699" s="1"/>
      <c r="AK699" s="1"/>
      <c r="AL699" s="1" t="s">
        <v>520</v>
      </c>
    </row>
    <row r="700" spans="1:38" ht="14.25" hidden="1" customHeight="1" x14ac:dyDescent="0.25">
      <c r="A700" s="1" t="s">
        <v>1282</v>
      </c>
      <c r="B700" s="1" t="s">
        <v>516</v>
      </c>
      <c r="C700" s="1" t="s">
        <v>522</v>
      </c>
      <c r="D700" s="1">
        <v>0.75</v>
      </c>
      <c r="E700" s="1">
        <v>5.0796000000000001</v>
      </c>
      <c r="F700" s="1">
        <f t="shared" si="20"/>
        <v>0.14764942121426883</v>
      </c>
      <c r="G700" s="1">
        <v>116</v>
      </c>
      <c r="H700" s="1">
        <v>0.2</v>
      </c>
      <c r="I700" s="1"/>
      <c r="J700" s="1"/>
      <c r="K700" s="1"/>
      <c r="L700" s="1"/>
      <c r="M700" s="1"/>
      <c r="N700" s="1"/>
      <c r="O700" s="1"/>
      <c r="P700" s="1"/>
      <c r="Q700" s="1"/>
      <c r="R700" s="1"/>
      <c r="S700" s="1"/>
      <c r="T700" s="1"/>
      <c r="U700" s="1"/>
      <c r="V700" s="1"/>
      <c r="W700" s="1"/>
      <c r="X700" s="1"/>
      <c r="Y700" s="1"/>
      <c r="Z700" s="1"/>
      <c r="AA700" s="1"/>
      <c r="AB700" s="1"/>
      <c r="AC700" s="1" t="s">
        <v>5</v>
      </c>
      <c r="AD700" s="1" t="s">
        <v>552</v>
      </c>
      <c r="AE700" s="1" t="s">
        <v>559</v>
      </c>
      <c r="AF700" s="1" t="s">
        <v>1282</v>
      </c>
      <c r="AG700" s="1"/>
      <c r="AH700" s="1"/>
      <c r="AI700" s="1"/>
      <c r="AJ700" s="1"/>
      <c r="AK700" s="1"/>
      <c r="AL700" s="1" t="s">
        <v>520</v>
      </c>
    </row>
    <row r="701" spans="1:38" ht="14.25" hidden="1" customHeight="1" x14ac:dyDescent="0.25">
      <c r="A701" s="1" t="s">
        <v>1283</v>
      </c>
      <c r="B701" s="1" t="s">
        <v>516</v>
      </c>
      <c r="C701" s="1" t="s">
        <v>522</v>
      </c>
      <c r="D701" s="1">
        <v>0.38</v>
      </c>
      <c r="E701" s="1">
        <v>5.1504000000000003</v>
      </c>
      <c r="F701" s="1">
        <f t="shared" si="20"/>
        <v>7.3780677228953082E-2</v>
      </c>
      <c r="G701" s="1">
        <v>116</v>
      </c>
      <c r="H701" s="1">
        <v>0.2</v>
      </c>
      <c r="I701" s="1"/>
      <c r="J701" s="1"/>
      <c r="K701" s="1"/>
      <c r="L701" s="1"/>
      <c r="M701" s="1"/>
      <c r="N701" s="1"/>
      <c r="O701" s="1"/>
      <c r="P701" s="1"/>
      <c r="Q701" s="1"/>
      <c r="R701" s="1"/>
      <c r="S701" s="1"/>
      <c r="T701" s="1"/>
      <c r="U701" s="1"/>
      <c r="V701" s="1"/>
      <c r="W701" s="1"/>
      <c r="X701" s="1"/>
      <c r="Y701" s="1"/>
      <c r="Z701" s="1"/>
      <c r="AA701" s="1"/>
      <c r="AB701" s="1"/>
      <c r="AC701" s="1" t="s">
        <v>5</v>
      </c>
      <c r="AD701" s="1" t="s">
        <v>552</v>
      </c>
      <c r="AE701" s="1" t="s">
        <v>559</v>
      </c>
      <c r="AF701" s="1" t="s">
        <v>1283</v>
      </c>
      <c r="AG701" s="1"/>
      <c r="AH701" s="1"/>
      <c r="AI701" s="1"/>
      <c r="AJ701" s="1"/>
      <c r="AK701" s="1"/>
      <c r="AL701" s="1" t="s">
        <v>520</v>
      </c>
    </row>
    <row r="702" spans="1:38" ht="14.25" hidden="1" customHeight="1" x14ac:dyDescent="0.25">
      <c r="A702" s="1" t="s">
        <v>1284</v>
      </c>
      <c r="B702" s="1" t="s">
        <v>516</v>
      </c>
      <c r="C702" s="1" t="s">
        <v>522</v>
      </c>
      <c r="D702" s="1">
        <v>0.63</v>
      </c>
      <c r="E702" s="1">
        <v>5.6003999999999996</v>
      </c>
      <c r="F702" s="1">
        <f t="shared" si="20"/>
        <v>0.11249196485965289</v>
      </c>
      <c r="G702" s="1">
        <v>105</v>
      </c>
      <c r="H702" s="1">
        <v>0.2</v>
      </c>
      <c r="I702" s="1"/>
      <c r="J702" s="1"/>
      <c r="K702" s="1"/>
      <c r="L702" s="1"/>
      <c r="M702" s="1"/>
      <c r="N702" s="1"/>
      <c r="O702" s="1"/>
      <c r="P702" s="1"/>
      <c r="Q702" s="1"/>
      <c r="R702" s="1"/>
      <c r="S702" s="1"/>
      <c r="T702" s="1"/>
      <c r="U702" s="1"/>
      <c r="V702" s="1"/>
      <c r="W702" s="1"/>
      <c r="X702" s="1"/>
      <c r="Y702" s="1"/>
      <c r="Z702" s="1"/>
      <c r="AA702" s="1"/>
      <c r="AB702" s="1"/>
      <c r="AC702" s="1" t="s">
        <v>5</v>
      </c>
      <c r="AD702" s="1" t="s">
        <v>552</v>
      </c>
      <c r="AE702" s="1" t="s">
        <v>559</v>
      </c>
      <c r="AF702" s="1" t="s">
        <v>1284</v>
      </c>
      <c r="AG702" s="1"/>
      <c r="AH702" s="1"/>
      <c r="AI702" s="1"/>
      <c r="AJ702" s="1"/>
      <c r="AK702" s="1"/>
      <c r="AL702" s="1" t="s">
        <v>520</v>
      </c>
    </row>
    <row r="703" spans="1:38" ht="14.25" hidden="1" customHeight="1" x14ac:dyDescent="0.25">
      <c r="A703" s="1" t="s">
        <v>1285</v>
      </c>
      <c r="B703" s="1" t="s">
        <v>516</v>
      </c>
      <c r="C703" s="1" t="s">
        <v>522</v>
      </c>
      <c r="D703" s="1">
        <v>0.75</v>
      </c>
      <c r="E703" s="1">
        <v>5.7695999999999996</v>
      </c>
      <c r="F703" s="1">
        <f t="shared" si="20"/>
        <v>0.12999168053244592</v>
      </c>
      <c r="G703" s="1">
        <v>105</v>
      </c>
      <c r="H703" s="1">
        <v>0.2</v>
      </c>
      <c r="I703" s="1"/>
      <c r="J703" s="1"/>
      <c r="K703" s="1"/>
      <c r="L703" s="1"/>
      <c r="M703" s="1"/>
      <c r="N703" s="1"/>
      <c r="O703" s="1"/>
      <c r="P703" s="1"/>
      <c r="Q703" s="1"/>
      <c r="R703" s="1"/>
      <c r="S703" s="1"/>
      <c r="T703" s="1"/>
      <c r="U703" s="1"/>
      <c r="V703" s="1"/>
      <c r="W703" s="1"/>
      <c r="X703" s="1"/>
      <c r="Y703" s="1"/>
      <c r="Z703" s="1"/>
      <c r="AA703" s="1"/>
      <c r="AB703" s="1"/>
      <c r="AC703" s="1" t="s">
        <v>5</v>
      </c>
      <c r="AD703" s="1" t="s">
        <v>552</v>
      </c>
      <c r="AE703" s="1" t="s">
        <v>559</v>
      </c>
      <c r="AF703" s="1" t="s">
        <v>1285</v>
      </c>
      <c r="AG703" s="1"/>
      <c r="AH703" s="1"/>
      <c r="AI703" s="1"/>
      <c r="AJ703" s="1"/>
      <c r="AK703" s="1"/>
      <c r="AL703" s="1" t="s">
        <v>520</v>
      </c>
    </row>
    <row r="704" spans="1:38" ht="14.25" hidden="1" customHeight="1" x14ac:dyDescent="0.25">
      <c r="A704" s="1" t="s">
        <v>1286</v>
      </c>
      <c r="B704" s="1" t="s">
        <v>516</v>
      </c>
      <c r="C704" s="1" t="s">
        <v>525</v>
      </c>
      <c r="D704" s="1">
        <v>0.25</v>
      </c>
      <c r="E704" s="1">
        <v>1.1903999999999999</v>
      </c>
      <c r="F704" s="1">
        <f t="shared" si="20"/>
        <v>0.21001344086021506</v>
      </c>
      <c r="G704" s="1">
        <v>120</v>
      </c>
      <c r="H704" s="1">
        <v>0.24</v>
      </c>
      <c r="I704" s="1"/>
      <c r="J704" s="1"/>
      <c r="K704" s="1"/>
      <c r="L704" s="1"/>
      <c r="M704" s="1"/>
      <c r="N704" s="1"/>
      <c r="O704" s="1"/>
      <c r="P704" s="1"/>
      <c r="Q704" s="1"/>
      <c r="R704" s="1"/>
      <c r="S704" s="1"/>
      <c r="T704" s="1"/>
      <c r="U704" s="1"/>
      <c r="V704" s="1"/>
      <c r="W704" s="1"/>
      <c r="X704" s="1"/>
      <c r="Y704" s="1"/>
      <c r="Z704" s="1"/>
      <c r="AA704" s="1"/>
      <c r="AB704" s="1"/>
      <c r="AC704" s="1" t="s">
        <v>5</v>
      </c>
      <c r="AD704" s="1" t="s">
        <v>552</v>
      </c>
      <c r="AE704" s="1" t="s">
        <v>927</v>
      </c>
      <c r="AF704" s="1" t="s">
        <v>1286</v>
      </c>
      <c r="AG704" s="1"/>
      <c r="AH704" s="1"/>
      <c r="AI704" s="1"/>
      <c r="AJ704" s="1"/>
      <c r="AK704" s="1"/>
      <c r="AL704" s="1" t="s">
        <v>520</v>
      </c>
    </row>
    <row r="705" spans="1:38" ht="14.25" hidden="1" customHeight="1" x14ac:dyDescent="0.25">
      <c r="A705" s="1" t="s">
        <v>1287</v>
      </c>
      <c r="B705" s="1" t="s">
        <v>516</v>
      </c>
      <c r="C705" s="1" t="s">
        <v>525</v>
      </c>
      <c r="D705" s="1">
        <v>0.25</v>
      </c>
      <c r="E705" s="1">
        <v>1.6703999999999899</v>
      </c>
      <c r="F705" s="1">
        <f t="shared" si="20"/>
        <v>0.14966475095785531</v>
      </c>
      <c r="G705" s="1">
        <v>70</v>
      </c>
      <c r="H705" s="1">
        <v>0.36</v>
      </c>
      <c r="I705" s="1"/>
      <c r="J705" s="1"/>
      <c r="K705" s="1"/>
      <c r="L705" s="1"/>
      <c r="M705" s="1"/>
      <c r="N705" s="1"/>
      <c r="O705" s="1"/>
      <c r="P705" s="1"/>
      <c r="Q705" s="1"/>
      <c r="R705" s="1"/>
      <c r="S705" s="1"/>
      <c r="T705" s="1"/>
      <c r="U705" s="1"/>
      <c r="V705" s="1"/>
      <c r="W705" s="1"/>
      <c r="X705" s="1"/>
      <c r="Y705" s="1"/>
      <c r="Z705" s="1"/>
      <c r="AA705" s="1"/>
      <c r="AB705" s="1"/>
      <c r="AC705" s="1" t="s">
        <v>5</v>
      </c>
      <c r="AD705" s="1" t="s">
        <v>552</v>
      </c>
      <c r="AE705" s="1" t="s">
        <v>927</v>
      </c>
      <c r="AF705" s="1" t="s">
        <v>1287</v>
      </c>
      <c r="AG705" s="1"/>
      <c r="AH705" s="1"/>
      <c r="AI705" s="1"/>
      <c r="AJ705" s="1"/>
      <c r="AK705" s="1"/>
      <c r="AL705" s="1" t="s">
        <v>520</v>
      </c>
    </row>
    <row r="706" spans="1:38" ht="14.25" hidden="1" customHeight="1" x14ac:dyDescent="0.25">
      <c r="A706" s="1" t="s">
        <v>1288</v>
      </c>
      <c r="B706" s="1" t="s">
        <v>516</v>
      </c>
      <c r="C706" s="1" t="s">
        <v>517</v>
      </c>
      <c r="D706" s="1">
        <v>0.5</v>
      </c>
      <c r="E706" s="1">
        <v>0.56999999999999995</v>
      </c>
      <c r="F706" s="1">
        <f t="shared" si="20"/>
        <v>0.87719298245614041</v>
      </c>
      <c r="G706" s="1">
        <v>22</v>
      </c>
      <c r="H706" s="1">
        <v>0.31</v>
      </c>
      <c r="I706" s="1"/>
      <c r="J706" s="1"/>
      <c r="K706" s="1"/>
      <c r="L706" s="1"/>
      <c r="M706" s="1"/>
      <c r="N706" s="1"/>
      <c r="O706" s="1"/>
      <c r="P706" s="1"/>
      <c r="Q706" s="1"/>
      <c r="R706" s="1"/>
      <c r="S706" s="1"/>
      <c r="T706" s="1"/>
      <c r="U706" s="1"/>
      <c r="V706" s="1"/>
      <c r="W706" s="1"/>
      <c r="X706" s="1"/>
      <c r="Y706" s="1"/>
      <c r="Z706" s="1"/>
      <c r="AA706" s="1"/>
      <c r="AB706" s="1"/>
      <c r="AC706" s="1" t="s">
        <v>5</v>
      </c>
      <c r="AD706" s="1" t="s">
        <v>552</v>
      </c>
      <c r="AE706" s="1" t="s">
        <v>927</v>
      </c>
      <c r="AF706" s="1" t="s">
        <v>1288</v>
      </c>
      <c r="AG706" s="1"/>
      <c r="AH706" s="1"/>
      <c r="AI706" s="1"/>
      <c r="AJ706" s="1"/>
      <c r="AK706" s="1"/>
      <c r="AL706" s="1" t="s">
        <v>520</v>
      </c>
    </row>
    <row r="707" spans="1:38" ht="14.25" hidden="1" customHeight="1" x14ac:dyDescent="0.25">
      <c r="A707" s="1" t="s">
        <v>1289</v>
      </c>
      <c r="B707" s="1" t="s">
        <v>516</v>
      </c>
      <c r="C707" s="1" t="s">
        <v>517</v>
      </c>
      <c r="D707" s="1">
        <v>0.31</v>
      </c>
      <c r="E707" s="1">
        <v>0.21959999999999999</v>
      </c>
      <c r="F707" s="1">
        <f t="shared" si="20"/>
        <v>1.411657559198543</v>
      </c>
      <c r="G707" s="1">
        <v>22</v>
      </c>
      <c r="H707" s="1">
        <v>0.31</v>
      </c>
      <c r="I707" s="1"/>
      <c r="J707" s="1"/>
      <c r="K707" s="1"/>
      <c r="L707" s="1"/>
      <c r="M707" s="1"/>
      <c r="N707" s="1"/>
      <c r="O707" s="1"/>
      <c r="P707" s="1"/>
      <c r="Q707" s="1"/>
      <c r="R707" s="1"/>
      <c r="S707" s="1"/>
      <c r="T707" s="1"/>
      <c r="U707" s="1"/>
      <c r="V707" s="1"/>
      <c r="W707" s="1"/>
      <c r="X707" s="1"/>
      <c r="Y707" s="1"/>
      <c r="Z707" s="1"/>
      <c r="AA707" s="1"/>
      <c r="AB707" s="1"/>
      <c r="AC707" s="1" t="s">
        <v>5</v>
      </c>
      <c r="AD707" s="1" t="s">
        <v>552</v>
      </c>
      <c r="AE707" s="1" t="s">
        <v>927</v>
      </c>
      <c r="AF707" s="1" t="s">
        <v>1289</v>
      </c>
      <c r="AG707" s="1"/>
      <c r="AH707" s="1"/>
      <c r="AI707" s="1"/>
      <c r="AJ707" s="1"/>
      <c r="AK707" s="1"/>
      <c r="AL707" s="1" t="s">
        <v>520</v>
      </c>
    </row>
    <row r="708" spans="1:38" ht="14.25" hidden="1" customHeight="1" x14ac:dyDescent="0.25">
      <c r="A708" s="1" t="s">
        <v>1290</v>
      </c>
      <c r="B708" s="1" t="s">
        <v>516</v>
      </c>
      <c r="C708" s="1" t="s">
        <v>525</v>
      </c>
      <c r="D708" s="1">
        <v>0.5</v>
      </c>
      <c r="E708" s="1">
        <v>0.33960000000000001</v>
      </c>
      <c r="F708" s="1">
        <f t="shared" si="20"/>
        <v>1.4723203769140165</v>
      </c>
      <c r="G708" s="1">
        <v>70</v>
      </c>
      <c r="H708" s="1">
        <v>0.35</v>
      </c>
      <c r="I708" s="1"/>
      <c r="J708" s="1"/>
      <c r="K708" s="1"/>
      <c r="L708" s="1"/>
      <c r="M708" s="1"/>
      <c r="N708" s="1"/>
      <c r="O708" s="1"/>
      <c r="P708" s="1"/>
      <c r="Q708" s="1"/>
      <c r="R708" s="1"/>
      <c r="S708" s="1"/>
      <c r="T708" s="1"/>
      <c r="U708" s="1"/>
      <c r="V708" s="1"/>
      <c r="W708" s="1"/>
      <c r="X708" s="1"/>
      <c r="Y708" s="1"/>
      <c r="Z708" s="1"/>
      <c r="AA708" s="1"/>
      <c r="AB708" s="1"/>
      <c r="AC708" s="1" t="s">
        <v>5</v>
      </c>
      <c r="AD708" s="1" t="s">
        <v>552</v>
      </c>
      <c r="AE708" s="1" t="s">
        <v>927</v>
      </c>
      <c r="AF708" s="1" t="s">
        <v>1290</v>
      </c>
      <c r="AG708" s="1"/>
      <c r="AH708" s="1"/>
      <c r="AI708" s="1"/>
      <c r="AJ708" s="1"/>
      <c r="AK708" s="1"/>
      <c r="AL708" s="1" t="s">
        <v>520</v>
      </c>
    </row>
    <row r="709" spans="1:38" ht="14.25" hidden="1" customHeight="1" x14ac:dyDescent="0.25">
      <c r="A709" s="1" t="s">
        <v>1291</v>
      </c>
      <c r="B709" s="1" t="s">
        <v>516</v>
      </c>
      <c r="C709" s="1" t="s">
        <v>549</v>
      </c>
      <c r="D709" s="1">
        <v>0.75</v>
      </c>
      <c r="E709" s="1">
        <v>0.71040000000000003</v>
      </c>
      <c r="F709" s="1">
        <f t="shared" si="20"/>
        <v>1.0557432432432432</v>
      </c>
      <c r="G709" s="1">
        <v>22</v>
      </c>
      <c r="H709" s="1">
        <v>0.28000000000000003</v>
      </c>
      <c r="I709" s="1"/>
      <c r="J709" s="1"/>
      <c r="K709" s="1"/>
      <c r="L709" s="1"/>
      <c r="M709" s="1"/>
      <c r="N709" s="1"/>
      <c r="O709" s="1"/>
      <c r="P709" s="1"/>
      <c r="Q709" s="1"/>
      <c r="R709" s="1"/>
      <c r="S709" s="1"/>
      <c r="T709" s="1"/>
      <c r="U709" s="1"/>
      <c r="V709" s="1"/>
      <c r="W709" s="1"/>
      <c r="X709" s="1"/>
      <c r="Y709" s="1"/>
      <c r="Z709" s="1"/>
      <c r="AA709" s="1"/>
      <c r="AB709" s="1"/>
      <c r="AC709" s="1" t="s">
        <v>5</v>
      </c>
      <c r="AD709" s="1" t="s">
        <v>552</v>
      </c>
      <c r="AE709" s="1" t="s">
        <v>927</v>
      </c>
      <c r="AF709" s="1" t="s">
        <v>1291</v>
      </c>
      <c r="AG709" s="1"/>
      <c r="AH709" s="1"/>
      <c r="AI709" s="1"/>
      <c r="AJ709" s="1"/>
      <c r="AK709" s="1"/>
      <c r="AL709" s="1" t="s">
        <v>520</v>
      </c>
    </row>
    <row r="710" spans="1:38" ht="14.25" customHeight="1" x14ac:dyDescent="0.25">
      <c r="A710" s="1" t="s">
        <v>1292</v>
      </c>
      <c r="B710" s="1" t="s">
        <v>932</v>
      </c>
      <c r="C710" s="1"/>
      <c r="D710" s="1"/>
      <c r="E710" s="1"/>
      <c r="F710" s="1"/>
      <c r="G710" s="1"/>
      <c r="H710" s="1"/>
      <c r="I710" s="1"/>
      <c r="J710" s="1"/>
      <c r="K710" s="1"/>
      <c r="L710" s="1"/>
      <c r="M710" s="1">
        <v>1.23</v>
      </c>
      <c r="N710" s="1">
        <v>0.61</v>
      </c>
      <c r="O710" s="1">
        <v>0.25</v>
      </c>
      <c r="P710" s="1"/>
      <c r="Q710" s="1"/>
      <c r="R710" s="1"/>
      <c r="S710" s="1"/>
      <c r="T710" s="1"/>
      <c r="U710" s="1"/>
      <c r="V710" s="1"/>
      <c r="W710" s="1"/>
      <c r="X710" s="1"/>
      <c r="Y710" s="1"/>
      <c r="Z710" s="1"/>
      <c r="AA710" s="1"/>
      <c r="AB710" s="1"/>
      <c r="AC710" s="1"/>
      <c r="AD710" s="1"/>
      <c r="AE710" s="1"/>
      <c r="AF710" s="1"/>
      <c r="AG710" s="1"/>
      <c r="AH710" s="1"/>
      <c r="AI710" s="1"/>
      <c r="AJ710" s="1"/>
      <c r="AK710" s="1"/>
      <c r="AL710" s="1"/>
    </row>
    <row r="711" spans="1:38" ht="14.25" hidden="1" customHeight="1" x14ac:dyDescent="0.25">
      <c r="A711" s="1" t="s">
        <v>1293</v>
      </c>
      <c r="B711" s="1" t="s">
        <v>516</v>
      </c>
      <c r="C711" s="1" t="s">
        <v>522</v>
      </c>
      <c r="D711" s="1">
        <v>6.5</v>
      </c>
      <c r="E711" s="1">
        <v>0.24767999999999901</v>
      </c>
      <c r="F711" s="1">
        <f t="shared" ref="F711:F794" si="21">D711/E711</f>
        <v>26.243540051679691</v>
      </c>
      <c r="G711" s="1">
        <v>7.15</v>
      </c>
      <c r="H711" s="1">
        <v>0.3</v>
      </c>
      <c r="I711" s="1"/>
      <c r="J711" s="1"/>
      <c r="K711" s="1"/>
      <c r="L711" s="1"/>
      <c r="M711" s="1"/>
      <c r="N711" s="1"/>
      <c r="O711" s="1"/>
      <c r="P711" s="1"/>
      <c r="Q711" s="1"/>
      <c r="R711" s="1"/>
      <c r="S711" s="1"/>
      <c r="T711" s="1"/>
      <c r="U711" s="1"/>
      <c r="V711" s="1"/>
      <c r="W711" s="1"/>
      <c r="X711" s="1"/>
      <c r="Y711" s="1"/>
      <c r="Z711" s="1"/>
      <c r="AA711" s="1"/>
      <c r="AB711" s="1"/>
      <c r="AC711" s="1" t="s">
        <v>5</v>
      </c>
      <c r="AD711" s="1" t="s">
        <v>590</v>
      </c>
      <c r="AE711" s="1" t="s">
        <v>1294</v>
      </c>
      <c r="AF711" s="1" t="s">
        <v>1293</v>
      </c>
      <c r="AG711" s="1"/>
      <c r="AH711" s="1"/>
      <c r="AI711" s="1"/>
      <c r="AJ711" s="1"/>
      <c r="AK711" s="1"/>
      <c r="AL711" s="1" t="s">
        <v>520</v>
      </c>
    </row>
    <row r="712" spans="1:38" ht="14.25" hidden="1" customHeight="1" x14ac:dyDescent="0.25">
      <c r="A712" s="1" t="s">
        <v>1295</v>
      </c>
      <c r="B712" s="1" t="s">
        <v>516</v>
      </c>
      <c r="C712" s="1" t="s">
        <v>522</v>
      </c>
      <c r="D712" s="1">
        <v>6.5</v>
      </c>
      <c r="E712" s="1">
        <v>0.23147999999999999</v>
      </c>
      <c r="F712" s="1">
        <f t="shared" si="21"/>
        <v>28.080179713150166</v>
      </c>
      <c r="G712" s="1">
        <v>7.15</v>
      </c>
      <c r="H712" s="1">
        <v>0.3</v>
      </c>
      <c r="I712" s="1"/>
      <c r="J712" s="1"/>
      <c r="K712" s="1"/>
      <c r="L712" s="1"/>
      <c r="M712" s="1"/>
      <c r="N712" s="1"/>
      <c r="O712" s="1"/>
      <c r="P712" s="1"/>
      <c r="Q712" s="1"/>
      <c r="R712" s="1"/>
      <c r="S712" s="1"/>
      <c r="T712" s="1"/>
      <c r="U712" s="1"/>
      <c r="V712" s="1"/>
      <c r="W712" s="1"/>
      <c r="X712" s="1"/>
      <c r="Y712" s="1"/>
      <c r="Z712" s="1"/>
      <c r="AA712" s="1"/>
      <c r="AB712" s="1"/>
      <c r="AC712" s="1" t="s">
        <v>5</v>
      </c>
      <c r="AD712" s="1" t="s">
        <v>590</v>
      </c>
      <c r="AE712" s="1" t="s">
        <v>1294</v>
      </c>
      <c r="AF712" s="1" t="s">
        <v>1295</v>
      </c>
      <c r="AG712" s="1"/>
      <c r="AH712" s="1"/>
      <c r="AI712" s="1"/>
      <c r="AJ712" s="1"/>
      <c r="AK712" s="1"/>
      <c r="AL712" s="1" t="s">
        <v>520</v>
      </c>
    </row>
    <row r="713" spans="1:38" ht="14.25" hidden="1" customHeight="1" x14ac:dyDescent="0.25">
      <c r="A713" s="1" t="s">
        <v>1296</v>
      </c>
      <c r="B713" s="1" t="s">
        <v>516</v>
      </c>
      <c r="C713" s="1" t="s">
        <v>522</v>
      </c>
      <c r="D713" s="1">
        <v>6.5</v>
      </c>
      <c r="E713" s="1">
        <v>0.23951999999999901</v>
      </c>
      <c r="F713" s="1">
        <f t="shared" si="21"/>
        <v>27.137608550434315</v>
      </c>
      <c r="G713" s="1">
        <v>7.15</v>
      </c>
      <c r="H713" s="1">
        <v>0.3</v>
      </c>
      <c r="I713" s="1"/>
      <c r="J713" s="1"/>
      <c r="K713" s="1"/>
      <c r="L713" s="1"/>
      <c r="M713" s="1"/>
      <c r="N713" s="1"/>
      <c r="O713" s="1"/>
      <c r="P713" s="1"/>
      <c r="Q713" s="1"/>
      <c r="R713" s="1"/>
      <c r="S713" s="1"/>
      <c r="T713" s="1"/>
      <c r="U713" s="1"/>
      <c r="V713" s="1"/>
      <c r="W713" s="1"/>
      <c r="X713" s="1"/>
      <c r="Y713" s="1"/>
      <c r="Z713" s="1"/>
      <c r="AA713" s="1"/>
      <c r="AB713" s="1"/>
      <c r="AC713" s="1" t="s">
        <v>5</v>
      </c>
      <c r="AD713" s="1" t="s">
        <v>590</v>
      </c>
      <c r="AE713" s="1" t="s">
        <v>1294</v>
      </c>
      <c r="AF713" s="1" t="s">
        <v>1296</v>
      </c>
      <c r="AG713" s="1"/>
      <c r="AH713" s="1"/>
      <c r="AI713" s="1"/>
      <c r="AJ713" s="1"/>
      <c r="AK713" s="1"/>
      <c r="AL713" s="1" t="s">
        <v>520</v>
      </c>
    </row>
    <row r="714" spans="1:38" ht="14.25" hidden="1" customHeight="1" x14ac:dyDescent="0.25">
      <c r="A714" s="1" t="s">
        <v>1297</v>
      </c>
      <c r="B714" s="1" t="s">
        <v>516</v>
      </c>
      <c r="C714" s="1" t="s">
        <v>522</v>
      </c>
      <c r="D714" s="1">
        <v>8.25</v>
      </c>
      <c r="E714" s="1">
        <v>0.25356000000000001</v>
      </c>
      <c r="F714" s="1">
        <f t="shared" si="21"/>
        <v>32.536677709417887</v>
      </c>
      <c r="G714" s="1">
        <v>5.85</v>
      </c>
      <c r="H714" s="1">
        <v>0.28999999999999998</v>
      </c>
      <c r="I714" s="1"/>
      <c r="J714" s="1"/>
      <c r="K714" s="1"/>
      <c r="L714" s="1"/>
      <c r="M714" s="1"/>
      <c r="N714" s="1"/>
      <c r="O714" s="1"/>
      <c r="P714" s="1"/>
      <c r="Q714" s="1"/>
      <c r="R714" s="1"/>
      <c r="S714" s="1"/>
      <c r="T714" s="1"/>
      <c r="U714" s="1"/>
      <c r="V714" s="1"/>
      <c r="W714" s="1"/>
      <c r="X714" s="1"/>
      <c r="Y714" s="1"/>
      <c r="Z714" s="1"/>
      <c r="AA714" s="1"/>
      <c r="AB714" s="1"/>
      <c r="AC714" s="1" t="s">
        <v>5</v>
      </c>
      <c r="AD714" s="1" t="s">
        <v>590</v>
      </c>
      <c r="AE714" s="1" t="s">
        <v>1294</v>
      </c>
      <c r="AF714" s="1" t="s">
        <v>1297</v>
      </c>
      <c r="AG714" s="1"/>
      <c r="AH714" s="1"/>
      <c r="AI714" s="1"/>
      <c r="AJ714" s="1"/>
      <c r="AK714" s="1"/>
      <c r="AL714" s="1" t="s">
        <v>520</v>
      </c>
    </row>
    <row r="715" spans="1:38" ht="14.25" hidden="1" customHeight="1" x14ac:dyDescent="0.25">
      <c r="A715" s="1" t="s">
        <v>1298</v>
      </c>
      <c r="B715" s="1" t="s">
        <v>516</v>
      </c>
      <c r="C715" s="1" t="s">
        <v>522</v>
      </c>
      <c r="D715" s="1">
        <v>8.25</v>
      </c>
      <c r="E715" s="1">
        <v>0.24359999999999901</v>
      </c>
      <c r="F715" s="1">
        <f t="shared" si="21"/>
        <v>33.866995073891765</v>
      </c>
      <c r="G715" s="1">
        <v>5.85</v>
      </c>
      <c r="H715" s="1">
        <v>0.28999999999999998</v>
      </c>
      <c r="I715" s="1"/>
      <c r="J715" s="1"/>
      <c r="K715" s="1"/>
      <c r="L715" s="1"/>
      <c r="M715" s="1"/>
      <c r="N715" s="1"/>
      <c r="O715" s="1"/>
      <c r="P715" s="1"/>
      <c r="Q715" s="1"/>
      <c r="R715" s="1"/>
      <c r="S715" s="1"/>
      <c r="T715" s="1"/>
      <c r="U715" s="1"/>
      <c r="V715" s="1"/>
      <c r="W715" s="1"/>
      <c r="X715" s="1"/>
      <c r="Y715" s="1"/>
      <c r="Z715" s="1"/>
      <c r="AA715" s="1"/>
      <c r="AB715" s="1"/>
      <c r="AC715" s="1" t="s">
        <v>5</v>
      </c>
      <c r="AD715" s="1" t="s">
        <v>590</v>
      </c>
      <c r="AE715" s="1" t="s">
        <v>1294</v>
      </c>
      <c r="AF715" s="1" t="s">
        <v>1298</v>
      </c>
      <c r="AG715" s="1"/>
      <c r="AH715" s="1"/>
      <c r="AI715" s="1"/>
      <c r="AJ715" s="1"/>
      <c r="AK715" s="1"/>
      <c r="AL715" s="1" t="s">
        <v>520</v>
      </c>
    </row>
    <row r="716" spans="1:38" ht="14.25" hidden="1" customHeight="1" x14ac:dyDescent="0.25">
      <c r="A716" s="1" t="s">
        <v>1299</v>
      </c>
      <c r="B716" s="1" t="s">
        <v>516</v>
      </c>
      <c r="C716" s="1" t="s">
        <v>522</v>
      </c>
      <c r="D716" s="1">
        <v>8.25</v>
      </c>
      <c r="E716" s="1">
        <v>0.24359999999999901</v>
      </c>
      <c r="F716" s="1">
        <f t="shared" si="21"/>
        <v>33.866995073891765</v>
      </c>
      <c r="G716" s="1">
        <v>5.85</v>
      </c>
      <c r="H716" s="1">
        <v>0.28999999999999998</v>
      </c>
      <c r="I716" s="1"/>
      <c r="J716" s="1"/>
      <c r="K716" s="1"/>
      <c r="L716" s="1"/>
      <c r="M716" s="1"/>
      <c r="N716" s="1"/>
      <c r="O716" s="1"/>
      <c r="P716" s="1"/>
      <c r="Q716" s="1"/>
      <c r="R716" s="1"/>
      <c r="S716" s="1"/>
      <c r="T716" s="1"/>
      <c r="U716" s="1"/>
      <c r="V716" s="1"/>
      <c r="W716" s="1"/>
      <c r="X716" s="1"/>
      <c r="Y716" s="1"/>
      <c r="Z716" s="1"/>
      <c r="AA716" s="1"/>
      <c r="AB716" s="1"/>
      <c r="AC716" s="1" t="s">
        <v>5</v>
      </c>
      <c r="AD716" s="1" t="s">
        <v>590</v>
      </c>
      <c r="AE716" s="1" t="s">
        <v>1294</v>
      </c>
      <c r="AF716" s="1" t="s">
        <v>1299</v>
      </c>
      <c r="AG716" s="1"/>
      <c r="AH716" s="1"/>
      <c r="AI716" s="1"/>
      <c r="AJ716" s="1"/>
      <c r="AK716" s="1"/>
      <c r="AL716" s="1" t="s">
        <v>520</v>
      </c>
    </row>
    <row r="717" spans="1:38" ht="14.25" hidden="1" customHeight="1" x14ac:dyDescent="0.25">
      <c r="A717" s="1" t="s">
        <v>1300</v>
      </c>
      <c r="B717" s="1" t="s">
        <v>516</v>
      </c>
      <c r="C717" s="1" t="s">
        <v>522</v>
      </c>
      <c r="D717" s="1">
        <v>6.5</v>
      </c>
      <c r="E717" s="1">
        <v>0.1842</v>
      </c>
      <c r="F717" s="1">
        <f t="shared" si="21"/>
        <v>35.287730727470141</v>
      </c>
      <c r="G717" s="1">
        <v>7.15</v>
      </c>
      <c r="H717" s="1">
        <v>0.3</v>
      </c>
      <c r="I717" s="1"/>
      <c r="J717" s="1"/>
      <c r="K717" s="1"/>
      <c r="L717" s="1"/>
      <c r="M717" s="1"/>
      <c r="N717" s="1"/>
      <c r="O717" s="1"/>
      <c r="P717" s="1"/>
      <c r="Q717" s="1"/>
      <c r="R717" s="1"/>
      <c r="S717" s="1"/>
      <c r="T717" s="1"/>
      <c r="U717" s="1"/>
      <c r="V717" s="1"/>
      <c r="W717" s="1"/>
      <c r="X717" s="1"/>
      <c r="Y717" s="1"/>
      <c r="Z717" s="1"/>
      <c r="AA717" s="1"/>
      <c r="AB717" s="1"/>
      <c r="AC717" s="1" t="s">
        <v>5</v>
      </c>
      <c r="AD717" s="1" t="s">
        <v>590</v>
      </c>
      <c r="AE717" s="1" t="s">
        <v>1294</v>
      </c>
      <c r="AF717" s="1" t="s">
        <v>1300</v>
      </c>
      <c r="AG717" s="1"/>
      <c r="AH717" s="1"/>
      <c r="AI717" s="1"/>
      <c r="AJ717" s="1"/>
      <c r="AK717" s="1"/>
      <c r="AL717" s="1" t="s">
        <v>520</v>
      </c>
    </row>
    <row r="718" spans="1:38" ht="14.25" hidden="1" customHeight="1" x14ac:dyDescent="0.25">
      <c r="A718" s="1" t="s">
        <v>1301</v>
      </c>
      <c r="B718" s="1" t="s">
        <v>516</v>
      </c>
      <c r="C718" s="1" t="s">
        <v>522</v>
      </c>
      <c r="D718" s="1">
        <v>6.5</v>
      </c>
      <c r="E718" s="1">
        <v>0.16883999999999999</v>
      </c>
      <c r="F718" s="1">
        <f t="shared" si="21"/>
        <v>38.497986259180294</v>
      </c>
      <c r="G718" s="1">
        <v>7.15</v>
      </c>
      <c r="H718" s="1">
        <v>0.3</v>
      </c>
      <c r="I718" s="1"/>
      <c r="J718" s="1"/>
      <c r="K718" s="1"/>
      <c r="L718" s="1"/>
      <c r="M718" s="1"/>
      <c r="N718" s="1"/>
      <c r="O718" s="1"/>
      <c r="P718" s="1"/>
      <c r="Q718" s="1"/>
      <c r="R718" s="1"/>
      <c r="S718" s="1"/>
      <c r="T718" s="1"/>
      <c r="U718" s="1"/>
      <c r="V718" s="1"/>
      <c r="W718" s="1"/>
      <c r="X718" s="1"/>
      <c r="Y718" s="1"/>
      <c r="Z718" s="1"/>
      <c r="AA718" s="1"/>
      <c r="AB718" s="1"/>
      <c r="AC718" s="1" t="s">
        <v>5</v>
      </c>
      <c r="AD718" s="1" t="s">
        <v>590</v>
      </c>
      <c r="AE718" s="1" t="s">
        <v>1294</v>
      </c>
      <c r="AF718" s="1" t="s">
        <v>1301</v>
      </c>
      <c r="AG718" s="1"/>
      <c r="AH718" s="1"/>
      <c r="AI718" s="1"/>
      <c r="AJ718" s="1"/>
      <c r="AK718" s="1"/>
      <c r="AL718" s="1" t="s">
        <v>520</v>
      </c>
    </row>
    <row r="719" spans="1:38" ht="14.25" hidden="1" customHeight="1" x14ac:dyDescent="0.25">
      <c r="A719" s="1" t="s">
        <v>1302</v>
      </c>
      <c r="B719" s="1" t="s">
        <v>516</v>
      </c>
      <c r="C719" s="1" t="s">
        <v>522</v>
      </c>
      <c r="D719" s="1">
        <v>6.5</v>
      </c>
      <c r="E719" s="1">
        <v>0.16883999999999999</v>
      </c>
      <c r="F719" s="1">
        <f t="shared" si="21"/>
        <v>38.497986259180294</v>
      </c>
      <c r="G719" s="1">
        <v>7.15</v>
      </c>
      <c r="H719" s="1">
        <v>0.3</v>
      </c>
      <c r="I719" s="1"/>
      <c r="J719" s="1"/>
      <c r="K719" s="1"/>
      <c r="L719" s="1"/>
      <c r="M719" s="1"/>
      <c r="N719" s="1"/>
      <c r="O719" s="1"/>
      <c r="P719" s="1"/>
      <c r="Q719" s="1"/>
      <c r="R719" s="1"/>
      <c r="S719" s="1"/>
      <c r="T719" s="1"/>
      <c r="U719" s="1"/>
      <c r="V719" s="1"/>
      <c r="W719" s="1"/>
      <c r="X719" s="1"/>
      <c r="Y719" s="1"/>
      <c r="Z719" s="1"/>
      <c r="AA719" s="1"/>
      <c r="AB719" s="1"/>
      <c r="AC719" s="1" t="s">
        <v>5</v>
      </c>
      <c r="AD719" s="1" t="s">
        <v>590</v>
      </c>
      <c r="AE719" s="1" t="s">
        <v>1294</v>
      </c>
      <c r="AF719" s="1" t="s">
        <v>1302</v>
      </c>
      <c r="AG719" s="1"/>
      <c r="AH719" s="1"/>
      <c r="AI719" s="1"/>
      <c r="AJ719" s="1"/>
      <c r="AK719" s="1"/>
      <c r="AL719" s="1" t="s">
        <v>520</v>
      </c>
    </row>
    <row r="720" spans="1:38" ht="14.25" hidden="1" customHeight="1" x14ac:dyDescent="0.25">
      <c r="A720" s="1" t="s">
        <v>1303</v>
      </c>
      <c r="B720" s="1" t="s">
        <v>516</v>
      </c>
      <c r="C720" s="1" t="s">
        <v>522</v>
      </c>
      <c r="D720" s="1">
        <v>10.25</v>
      </c>
      <c r="E720" s="1">
        <v>0.26628000000000002</v>
      </c>
      <c r="F720" s="1">
        <f t="shared" si="21"/>
        <v>38.493315307195431</v>
      </c>
      <c r="G720" s="1">
        <v>4.9000000000000004</v>
      </c>
      <c r="H720" s="1">
        <v>0.28999999999999998</v>
      </c>
      <c r="I720" s="1"/>
      <c r="J720" s="1"/>
      <c r="K720" s="1"/>
      <c r="L720" s="1"/>
      <c r="M720" s="1"/>
      <c r="N720" s="1"/>
      <c r="O720" s="1"/>
      <c r="P720" s="1"/>
      <c r="Q720" s="1"/>
      <c r="R720" s="1"/>
      <c r="S720" s="1"/>
      <c r="T720" s="1"/>
      <c r="U720" s="1"/>
      <c r="V720" s="1"/>
      <c r="W720" s="1"/>
      <c r="X720" s="1"/>
      <c r="Y720" s="1"/>
      <c r="Z720" s="1"/>
      <c r="AA720" s="1"/>
      <c r="AB720" s="1"/>
      <c r="AC720" s="1" t="s">
        <v>5</v>
      </c>
      <c r="AD720" s="1" t="s">
        <v>590</v>
      </c>
      <c r="AE720" s="1" t="s">
        <v>1294</v>
      </c>
      <c r="AF720" s="1" t="s">
        <v>1303</v>
      </c>
      <c r="AG720" s="1"/>
      <c r="AH720" s="1"/>
      <c r="AI720" s="1"/>
      <c r="AJ720" s="1"/>
      <c r="AK720" s="1"/>
      <c r="AL720" s="1" t="s">
        <v>520</v>
      </c>
    </row>
    <row r="721" spans="1:38" ht="14.25" hidden="1" customHeight="1" x14ac:dyDescent="0.25">
      <c r="A721" s="1" t="s">
        <v>1304</v>
      </c>
      <c r="B721" s="1" t="s">
        <v>516</v>
      </c>
      <c r="C721" s="1" t="s">
        <v>522</v>
      </c>
      <c r="D721" s="1">
        <v>10.25</v>
      </c>
      <c r="E721" s="1">
        <v>0.2424</v>
      </c>
      <c r="F721" s="1">
        <f t="shared" si="21"/>
        <v>42.285478547854787</v>
      </c>
      <c r="G721" s="1">
        <v>4.9000000000000004</v>
      </c>
      <c r="H721" s="1">
        <v>0.28999999999999998</v>
      </c>
      <c r="I721" s="1"/>
      <c r="J721" s="1"/>
      <c r="K721" s="1"/>
      <c r="L721" s="1"/>
      <c r="M721" s="1"/>
      <c r="N721" s="1"/>
      <c r="O721" s="1"/>
      <c r="P721" s="1"/>
      <c r="Q721" s="1"/>
      <c r="R721" s="1"/>
      <c r="S721" s="1"/>
      <c r="T721" s="1"/>
      <c r="U721" s="1"/>
      <c r="V721" s="1"/>
      <c r="W721" s="1"/>
      <c r="X721" s="1"/>
      <c r="Y721" s="1"/>
      <c r="Z721" s="1"/>
      <c r="AA721" s="1"/>
      <c r="AB721" s="1"/>
      <c r="AC721" s="1" t="s">
        <v>5</v>
      </c>
      <c r="AD721" s="1" t="s">
        <v>590</v>
      </c>
      <c r="AE721" s="1" t="s">
        <v>1294</v>
      </c>
      <c r="AF721" s="1" t="s">
        <v>1304</v>
      </c>
      <c r="AG721" s="1"/>
      <c r="AH721" s="1"/>
      <c r="AI721" s="1"/>
      <c r="AJ721" s="1"/>
      <c r="AK721" s="1"/>
      <c r="AL721" s="1" t="s">
        <v>520</v>
      </c>
    </row>
    <row r="722" spans="1:38" ht="14.25" hidden="1" customHeight="1" x14ac:dyDescent="0.25">
      <c r="A722" s="1" t="s">
        <v>1305</v>
      </c>
      <c r="B722" s="1" t="s">
        <v>516</v>
      </c>
      <c r="C722" s="1" t="s">
        <v>522</v>
      </c>
      <c r="D722" s="1">
        <v>10.25</v>
      </c>
      <c r="E722" s="1">
        <v>0.25428000000000001</v>
      </c>
      <c r="F722" s="1">
        <f t="shared" si="21"/>
        <v>40.309894604373135</v>
      </c>
      <c r="G722" s="1">
        <v>4.9000000000000004</v>
      </c>
      <c r="H722" s="1">
        <v>0.28999999999999998</v>
      </c>
      <c r="I722" s="1"/>
      <c r="J722" s="1"/>
      <c r="K722" s="1"/>
      <c r="L722" s="1"/>
      <c r="M722" s="1"/>
      <c r="N722" s="1"/>
      <c r="O722" s="1"/>
      <c r="P722" s="1"/>
      <c r="Q722" s="1"/>
      <c r="R722" s="1"/>
      <c r="S722" s="1"/>
      <c r="T722" s="1"/>
      <c r="U722" s="1"/>
      <c r="V722" s="1"/>
      <c r="W722" s="1"/>
      <c r="X722" s="1"/>
      <c r="Y722" s="1"/>
      <c r="Z722" s="1"/>
      <c r="AA722" s="1"/>
      <c r="AB722" s="1"/>
      <c r="AC722" s="1" t="s">
        <v>5</v>
      </c>
      <c r="AD722" s="1" t="s">
        <v>590</v>
      </c>
      <c r="AE722" s="1" t="s">
        <v>1294</v>
      </c>
      <c r="AF722" s="1" t="s">
        <v>1305</v>
      </c>
      <c r="AG722" s="1"/>
      <c r="AH722" s="1"/>
      <c r="AI722" s="1"/>
      <c r="AJ722" s="1"/>
      <c r="AK722" s="1"/>
      <c r="AL722" s="1" t="s">
        <v>520</v>
      </c>
    </row>
    <row r="723" spans="1:38" ht="14.25" hidden="1" customHeight="1" x14ac:dyDescent="0.25">
      <c r="A723" s="1" t="s">
        <v>1306</v>
      </c>
      <c r="B723" s="1" t="s">
        <v>516</v>
      </c>
      <c r="C723" s="1" t="s">
        <v>522</v>
      </c>
      <c r="D723" s="1">
        <v>6.5</v>
      </c>
      <c r="E723" s="1">
        <v>0.32363999999999998</v>
      </c>
      <c r="F723" s="1">
        <f t="shared" si="21"/>
        <v>20.084043999505624</v>
      </c>
      <c r="G723" s="1">
        <v>7.15</v>
      </c>
      <c r="H723" s="1">
        <v>0.3</v>
      </c>
      <c r="I723" s="1"/>
      <c r="J723" s="1"/>
      <c r="K723" s="1"/>
      <c r="L723" s="1"/>
      <c r="M723" s="1"/>
      <c r="N723" s="1"/>
      <c r="O723" s="1"/>
      <c r="P723" s="1"/>
      <c r="Q723" s="1"/>
      <c r="R723" s="1"/>
      <c r="S723" s="1"/>
      <c r="T723" s="1"/>
      <c r="U723" s="1"/>
      <c r="V723" s="1"/>
      <c r="W723" s="1"/>
      <c r="X723" s="1"/>
      <c r="Y723" s="1"/>
      <c r="Z723" s="1"/>
      <c r="AA723" s="1"/>
      <c r="AB723" s="1"/>
      <c r="AC723" s="1" t="s">
        <v>5</v>
      </c>
      <c r="AD723" s="1" t="s">
        <v>590</v>
      </c>
      <c r="AE723" s="1" t="s">
        <v>1294</v>
      </c>
      <c r="AF723" s="1" t="s">
        <v>1306</v>
      </c>
      <c r="AG723" s="1"/>
      <c r="AH723" s="1"/>
      <c r="AI723" s="1"/>
      <c r="AJ723" s="1"/>
      <c r="AK723" s="1"/>
      <c r="AL723" s="1" t="s">
        <v>520</v>
      </c>
    </row>
    <row r="724" spans="1:38" ht="14.25" hidden="1" customHeight="1" x14ac:dyDescent="0.25">
      <c r="A724" s="1" t="s">
        <v>1307</v>
      </c>
      <c r="B724" s="1" t="s">
        <v>516</v>
      </c>
      <c r="C724" s="1" t="s">
        <v>522</v>
      </c>
      <c r="D724" s="1">
        <v>6.5</v>
      </c>
      <c r="E724" s="1">
        <v>0.29771999999999998</v>
      </c>
      <c r="F724" s="1">
        <f t="shared" si="21"/>
        <v>21.832594383984954</v>
      </c>
      <c r="G724" s="1">
        <v>7.15</v>
      </c>
      <c r="H724" s="1">
        <v>0.3</v>
      </c>
      <c r="I724" s="1"/>
      <c r="J724" s="1"/>
      <c r="K724" s="1"/>
      <c r="L724" s="1"/>
      <c r="M724" s="1"/>
      <c r="N724" s="1"/>
      <c r="O724" s="1"/>
      <c r="P724" s="1"/>
      <c r="Q724" s="1"/>
      <c r="R724" s="1"/>
      <c r="S724" s="1"/>
      <c r="T724" s="1"/>
      <c r="U724" s="1"/>
      <c r="V724" s="1"/>
      <c r="W724" s="1"/>
      <c r="X724" s="1"/>
      <c r="Y724" s="1"/>
      <c r="Z724" s="1"/>
      <c r="AA724" s="1"/>
      <c r="AB724" s="1"/>
      <c r="AC724" s="1" t="s">
        <v>5</v>
      </c>
      <c r="AD724" s="1" t="s">
        <v>590</v>
      </c>
      <c r="AE724" s="1" t="s">
        <v>1294</v>
      </c>
      <c r="AF724" s="1" t="s">
        <v>1307</v>
      </c>
      <c r="AG724" s="1"/>
      <c r="AH724" s="1"/>
      <c r="AI724" s="1"/>
      <c r="AJ724" s="1"/>
      <c r="AK724" s="1"/>
      <c r="AL724" s="1" t="s">
        <v>520</v>
      </c>
    </row>
    <row r="725" spans="1:38" ht="14.25" hidden="1" customHeight="1" x14ac:dyDescent="0.25">
      <c r="A725" s="1" t="s">
        <v>1308</v>
      </c>
      <c r="B725" s="1" t="s">
        <v>516</v>
      </c>
      <c r="C725" s="1" t="s">
        <v>522</v>
      </c>
      <c r="D725" s="1">
        <v>6.5</v>
      </c>
      <c r="E725" s="1">
        <v>0.30636000000000002</v>
      </c>
      <c r="F725" s="1">
        <f t="shared" si="21"/>
        <v>21.216869042955999</v>
      </c>
      <c r="G725" s="1">
        <v>7.15</v>
      </c>
      <c r="H725" s="1">
        <v>0.3</v>
      </c>
      <c r="I725" s="1"/>
      <c r="J725" s="1"/>
      <c r="K725" s="1"/>
      <c r="L725" s="1"/>
      <c r="M725" s="1"/>
      <c r="N725" s="1"/>
      <c r="O725" s="1"/>
      <c r="P725" s="1"/>
      <c r="Q725" s="1"/>
      <c r="R725" s="1"/>
      <c r="S725" s="1"/>
      <c r="T725" s="1"/>
      <c r="U725" s="1"/>
      <c r="V725" s="1"/>
      <c r="W725" s="1"/>
      <c r="X725" s="1"/>
      <c r="Y725" s="1"/>
      <c r="Z725" s="1"/>
      <c r="AA725" s="1"/>
      <c r="AB725" s="1"/>
      <c r="AC725" s="1" t="s">
        <v>5</v>
      </c>
      <c r="AD725" s="1" t="s">
        <v>590</v>
      </c>
      <c r="AE725" s="1" t="s">
        <v>1294</v>
      </c>
      <c r="AF725" s="1" t="s">
        <v>1308</v>
      </c>
      <c r="AG725" s="1"/>
      <c r="AH725" s="1"/>
      <c r="AI725" s="1"/>
      <c r="AJ725" s="1"/>
      <c r="AK725" s="1"/>
      <c r="AL725" s="1" t="s">
        <v>520</v>
      </c>
    </row>
    <row r="726" spans="1:38" ht="14.25" hidden="1" customHeight="1" x14ac:dyDescent="0.25">
      <c r="A726" s="1" t="s">
        <v>1309</v>
      </c>
      <c r="B726" s="1" t="s">
        <v>516</v>
      </c>
      <c r="C726" s="1" t="s">
        <v>522</v>
      </c>
      <c r="D726" s="1">
        <v>8.25</v>
      </c>
      <c r="E726" s="1">
        <v>0.31440000000000001</v>
      </c>
      <c r="F726" s="1">
        <f t="shared" si="21"/>
        <v>26.240458015267176</v>
      </c>
      <c r="G726" s="1">
        <v>5.85</v>
      </c>
      <c r="H726" s="1">
        <v>0.28999999999999998</v>
      </c>
      <c r="I726" s="1"/>
      <c r="J726" s="1"/>
      <c r="K726" s="1"/>
      <c r="L726" s="1"/>
      <c r="M726" s="1"/>
      <c r="N726" s="1"/>
      <c r="O726" s="1"/>
      <c r="P726" s="1"/>
      <c r="Q726" s="1"/>
      <c r="R726" s="1"/>
      <c r="S726" s="1"/>
      <c r="T726" s="1"/>
      <c r="U726" s="1"/>
      <c r="V726" s="1"/>
      <c r="W726" s="1"/>
      <c r="X726" s="1"/>
      <c r="Y726" s="1"/>
      <c r="Z726" s="1"/>
      <c r="AA726" s="1"/>
      <c r="AB726" s="1"/>
      <c r="AC726" s="1" t="s">
        <v>5</v>
      </c>
      <c r="AD726" s="1" t="s">
        <v>590</v>
      </c>
      <c r="AE726" s="1" t="s">
        <v>1294</v>
      </c>
      <c r="AF726" s="1" t="s">
        <v>1309</v>
      </c>
      <c r="AG726" s="1"/>
      <c r="AH726" s="1"/>
      <c r="AI726" s="1"/>
      <c r="AJ726" s="1"/>
      <c r="AK726" s="1"/>
      <c r="AL726" s="1" t="s">
        <v>520</v>
      </c>
    </row>
    <row r="727" spans="1:38" ht="14.25" hidden="1" customHeight="1" x14ac:dyDescent="0.25">
      <c r="A727" s="1" t="s">
        <v>1310</v>
      </c>
      <c r="B727" s="1" t="s">
        <v>516</v>
      </c>
      <c r="C727" s="1" t="s">
        <v>522</v>
      </c>
      <c r="D727" s="1">
        <v>8.25</v>
      </c>
      <c r="E727" s="1">
        <v>0.29375999999999902</v>
      </c>
      <c r="F727" s="1">
        <f t="shared" si="21"/>
        <v>28.084150326797481</v>
      </c>
      <c r="G727" s="1">
        <v>5.85</v>
      </c>
      <c r="H727" s="1">
        <v>0.28999999999999998</v>
      </c>
      <c r="I727" s="1"/>
      <c r="J727" s="1"/>
      <c r="K727" s="1"/>
      <c r="L727" s="1"/>
      <c r="M727" s="1"/>
      <c r="N727" s="1"/>
      <c r="O727" s="1"/>
      <c r="P727" s="1"/>
      <c r="Q727" s="1"/>
      <c r="R727" s="1"/>
      <c r="S727" s="1"/>
      <c r="T727" s="1"/>
      <c r="U727" s="1"/>
      <c r="V727" s="1"/>
      <c r="W727" s="1"/>
      <c r="X727" s="1"/>
      <c r="Y727" s="1"/>
      <c r="Z727" s="1"/>
      <c r="AA727" s="1"/>
      <c r="AB727" s="1"/>
      <c r="AC727" s="1" t="s">
        <v>5</v>
      </c>
      <c r="AD727" s="1" t="s">
        <v>590</v>
      </c>
      <c r="AE727" s="1" t="s">
        <v>1294</v>
      </c>
      <c r="AF727" s="1" t="s">
        <v>1310</v>
      </c>
      <c r="AG727" s="1"/>
      <c r="AH727" s="1"/>
      <c r="AI727" s="1"/>
      <c r="AJ727" s="1"/>
      <c r="AK727" s="1"/>
      <c r="AL727" s="1" t="s">
        <v>520</v>
      </c>
    </row>
    <row r="728" spans="1:38" ht="14.25" hidden="1" customHeight="1" x14ac:dyDescent="0.25">
      <c r="A728" s="1" t="s">
        <v>1311</v>
      </c>
      <c r="B728" s="1" t="s">
        <v>516</v>
      </c>
      <c r="C728" s="1" t="s">
        <v>522</v>
      </c>
      <c r="D728" s="1">
        <v>8.25</v>
      </c>
      <c r="E728" s="1">
        <v>0.30408000000000002</v>
      </c>
      <c r="F728" s="1">
        <f t="shared" si="21"/>
        <v>27.131018153117598</v>
      </c>
      <c r="G728" s="1">
        <v>5.85</v>
      </c>
      <c r="H728" s="1">
        <v>0.28999999999999998</v>
      </c>
      <c r="I728" s="1"/>
      <c r="J728" s="1"/>
      <c r="K728" s="1"/>
      <c r="L728" s="1"/>
      <c r="M728" s="1"/>
      <c r="N728" s="1"/>
      <c r="O728" s="1"/>
      <c r="P728" s="1"/>
      <c r="Q728" s="1"/>
      <c r="R728" s="1"/>
      <c r="S728" s="1"/>
      <c r="T728" s="1"/>
      <c r="U728" s="1"/>
      <c r="V728" s="1"/>
      <c r="W728" s="1"/>
      <c r="X728" s="1"/>
      <c r="Y728" s="1"/>
      <c r="Z728" s="1"/>
      <c r="AA728" s="1"/>
      <c r="AB728" s="1"/>
      <c r="AC728" s="1" t="s">
        <v>5</v>
      </c>
      <c r="AD728" s="1" t="s">
        <v>590</v>
      </c>
      <c r="AE728" s="1" t="s">
        <v>1294</v>
      </c>
      <c r="AF728" s="1" t="s">
        <v>1311</v>
      </c>
      <c r="AG728" s="1"/>
      <c r="AH728" s="1"/>
      <c r="AI728" s="1"/>
      <c r="AJ728" s="1"/>
      <c r="AK728" s="1"/>
      <c r="AL728" s="1" t="s">
        <v>520</v>
      </c>
    </row>
    <row r="729" spans="1:38" ht="14.25" hidden="1" customHeight="1" x14ac:dyDescent="0.25">
      <c r="A729" s="1" t="s">
        <v>1312</v>
      </c>
      <c r="B729" s="1" t="s">
        <v>516</v>
      </c>
      <c r="C729" s="1" t="s">
        <v>522</v>
      </c>
      <c r="D729" s="1">
        <v>6.5</v>
      </c>
      <c r="E729" s="1">
        <v>0.23147999999999999</v>
      </c>
      <c r="F729" s="1">
        <f t="shared" si="21"/>
        <v>28.080179713150166</v>
      </c>
      <c r="G729" s="1">
        <v>7.15</v>
      </c>
      <c r="H729" s="1">
        <v>0.3</v>
      </c>
      <c r="I729" s="1"/>
      <c r="J729" s="1"/>
      <c r="K729" s="1"/>
      <c r="L729" s="1"/>
      <c r="M729" s="1"/>
      <c r="N729" s="1"/>
      <c r="O729" s="1"/>
      <c r="P729" s="1"/>
      <c r="Q729" s="1"/>
      <c r="R729" s="1"/>
      <c r="S729" s="1"/>
      <c r="T729" s="1"/>
      <c r="U729" s="1"/>
      <c r="V729" s="1"/>
      <c r="W729" s="1"/>
      <c r="X729" s="1"/>
      <c r="Y729" s="1"/>
      <c r="Z729" s="1"/>
      <c r="AA729" s="1"/>
      <c r="AB729" s="1"/>
      <c r="AC729" s="1" t="s">
        <v>5</v>
      </c>
      <c r="AD729" s="1" t="s">
        <v>590</v>
      </c>
      <c r="AE729" s="1" t="s">
        <v>1294</v>
      </c>
      <c r="AF729" s="1" t="s">
        <v>1312</v>
      </c>
      <c r="AG729" s="1"/>
      <c r="AH729" s="1"/>
      <c r="AI729" s="1"/>
      <c r="AJ729" s="1"/>
      <c r="AK729" s="1"/>
      <c r="AL729" s="1" t="s">
        <v>520</v>
      </c>
    </row>
    <row r="730" spans="1:38" ht="14.25" hidden="1" customHeight="1" x14ac:dyDescent="0.25">
      <c r="A730" s="1" t="s">
        <v>1313</v>
      </c>
      <c r="B730" s="1" t="s">
        <v>516</v>
      </c>
      <c r="C730" s="1" t="s">
        <v>522</v>
      </c>
      <c r="D730" s="1">
        <v>6.5</v>
      </c>
      <c r="E730" s="1">
        <v>0.199679999999999</v>
      </c>
      <c r="F730" s="1">
        <f t="shared" si="21"/>
        <v>32.552083333333499</v>
      </c>
      <c r="G730" s="1">
        <v>7.15</v>
      </c>
      <c r="H730" s="1">
        <v>0.3</v>
      </c>
      <c r="I730" s="1"/>
      <c r="J730" s="1"/>
      <c r="K730" s="1"/>
      <c r="L730" s="1"/>
      <c r="M730" s="1"/>
      <c r="N730" s="1"/>
      <c r="O730" s="1"/>
      <c r="P730" s="1"/>
      <c r="Q730" s="1"/>
      <c r="R730" s="1"/>
      <c r="S730" s="1"/>
      <c r="T730" s="1"/>
      <c r="U730" s="1"/>
      <c r="V730" s="1"/>
      <c r="W730" s="1"/>
      <c r="X730" s="1"/>
      <c r="Y730" s="1"/>
      <c r="Z730" s="1"/>
      <c r="AA730" s="1"/>
      <c r="AB730" s="1"/>
      <c r="AC730" s="1" t="s">
        <v>5</v>
      </c>
      <c r="AD730" s="1" t="s">
        <v>590</v>
      </c>
      <c r="AE730" s="1" t="s">
        <v>1294</v>
      </c>
      <c r="AF730" s="1" t="s">
        <v>1313</v>
      </c>
      <c r="AG730" s="1"/>
      <c r="AH730" s="1"/>
      <c r="AI730" s="1"/>
      <c r="AJ730" s="1"/>
      <c r="AK730" s="1"/>
      <c r="AL730" s="1" t="s">
        <v>520</v>
      </c>
    </row>
    <row r="731" spans="1:38" ht="14.25" hidden="1" customHeight="1" x14ac:dyDescent="0.25">
      <c r="A731" s="1" t="s">
        <v>1314</v>
      </c>
      <c r="B731" s="1" t="s">
        <v>516</v>
      </c>
      <c r="C731" s="1" t="s">
        <v>522</v>
      </c>
      <c r="D731" s="1">
        <v>6.5</v>
      </c>
      <c r="E731" s="1">
        <v>0.20760000000000001</v>
      </c>
      <c r="F731" s="1">
        <f t="shared" si="21"/>
        <v>31.310211946050096</v>
      </c>
      <c r="G731" s="1">
        <v>7.15</v>
      </c>
      <c r="H731" s="1">
        <v>0.3</v>
      </c>
      <c r="I731" s="1"/>
      <c r="J731" s="1"/>
      <c r="K731" s="1"/>
      <c r="L731" s="1"/>
      <c r="M731" s="1"/>
      <c r="N731" s="1"/>
      <c r="O731" s="1"/>
      <c r="P731" s="1"/>
      <c r="Q731" s="1"/>
      <c r="R731" s="1"/>
      <c r="S731" s="1"/>
      <c r="T731" s="1"/>
      <c r="U731" s="1"/>
      <c r="V731" s="1"/>
      <c r="W731" s="1"/>
      <c r="X731" s="1"/>
      <c r="Y731" s="1"/>
      <c r="Z731" s="1"/>
      <c r="AA731" s="1"/>
      <c r="AB731" s="1"/>
      <c r="AC731" s="1" t="s">
        <v>5</v>
      </c>
      <c r="AD731" s="1" t="s">
        <v>590</v>
      </c>
      <c r="AE731" s="1" t="s">
        <v>1294</v>
      </c>
      <c r="AF731" s="1" t="s">
        <v>1314</v>
      </c>
      <c r="AG731" s="1"/>
      <c r="AH731" s="1"/>
      <c r="AI731" s="1"/>
      <c r="AJ731" s="1"/>
      <c r="AK731" s="1"/>
      <c r="AL731" s="1" t="s">
        <v>520</v>
      </c>
    </row>
    <row r="732" spans="1:38" ht="14.25" hidden="1" customHeight="1" x14ac:dyDescent="0.25">
      <c r="A732" s="1" t="s">
        <v>1315</v>
      </c>
      <c r="B732" s="1" t="s">
        <v>516</v>
      </c>
      <c r="C732" s="1" t="s">
        <v>522</v>
      </c>
      <c r="D732" s="1">
        <v>10.25</v>
      </c>
      <c r="E732" s="1">
        <v>0.315</v>
      </c>
      <c r="F732" s="1">
        <f t="shared" si="21"/>
        <v>32.539682539682538</v>
      </c>
      <c r="G732" s="1">
        <v>4.9000000000000004</v>
      </c>
      <c r="H732" s="1">
        <v>0.28999999999999998</v>
      </c>
      <c r="I732" s="1"/>
      <c r="J732" s="1"/>
      <c r="K732" s="1"/>
      <c r="L732" s="1"/>
      <c r="M732" s="1"/>
      <c r="N732" s="1"/>
      <c r="O732" s="1"/>
      <c r="P732" s="1"/>
      <c r="Q732" s="1"/>
      <c r="R732" s="1"/>
      <c r="S732" s="1"/>
      <c r="T732" s="1"/>
      <c r="U732" s="1"/>
      <c r="V732" s="1"/>
      <c r="W732" s="1"/>
      <c r="X732" s="1"/>
      <c r="Y732" s="1"/>
      <c r="Z732" s="1"/>
      <c r="AA732" s="1"/>
      <c r="AB732" s="1"/>
      <c r="AC732" s="1" t="s">
        <v>5</v>
      </c>
      <c r="AD732" s="1" t="s">
        <v>590</v>
      </c>
      <c r="AE732" s="1" t="s">
        <v>1294</v>
      </c>
      <c r="AF732" s="1" t="s">
        <v>1315</v>
      </c>
      <c r="AG732" s="1"/>
      <c r="AH732" s="1"/>
      <c r="AI732" s="1"/>
      <c r="AJ732" s="1"/>
      <c r="AK732" s="1"/>
      <c r="AL732" s="1" t="s">
        <v>520</v>
      </c>
    </row>
    <row r="733" spans="1:38" ht="14.25" hidden="1" customHeight="1" x14ac:dyDescent="0.25">
      <c r="A733" s="1" t="s">
        <v>1316</v>
      </c>
      <c r="B733" s="1" t="s">
        <v>516</v>
      </c>
      <c r="C733" s="1" t="s">
        <v>522</v>
      </c>
      <c r="D733" s="1">
        <v>10.25</v>
      </c>
      <c r="E733" s="1">
        <v>0.29039999999999999</v>
      </c>
      <c r="F733" s="1">
        <f t="shared" si="21"/>
        <v>35.296143250688708</v>
      </c>
      <c r="G733" s="1">
        <v>4.9000000000000004</v>
      </c>
      <c r="H733" s="1">
        <v>0.28999999999999998</v>
      </c>
      <c r="I733" s="1"/>
      <c r="J733" s="1"/>
      <c r="K733" s="1"/>
      <c r="L733" s="1"/>
      <c r="M733" s="1"/>
      <c r="N733" s="1"/>
      <c r="O733" s="1"/>
      <c r="P733" s="1"/>
      <c r="Q733" s="1"/>
      <c r="R733" s="1"/>
      <c r="S733" s="1"/>
      <c r="T733" s="1"/>
      <c r="U733" s="1"/>
      <c r="V733" s="1"/>
      <c r="W733" s="1"/>
      <c r="X733" s="1"/>
      <c r="Y733" s="1"/>
      <c r="Z733" s="1"/>
      <c r="AA733" s="1"/>
      <c r="AB733" s="1"/>
      <c r="AC733" s="1" t="s">
        <v>5</v>
      </c>
      <c r="AD733" s="1" t="s">
        <v>590</v>
      </c>
      <c r="AE733" s="1" t="s">
        <v>1294</v>
      </c>
      <c r="AF733" s="1" t="s">
        <v>1316</v>
      </c>
      <c r="AG733" s="1"/>
      <c r="AH733" s="1"/>
      <c r="AI733" s="1"/>
      <c r="AJ733" s="1"/>
      <c r="AK733" s="1"/>
      <c r="AL733" s="1" t="s">
        <v>520</v>
      </c>
    </row>
    <row r="734" spans="1:38" ht="14.25" hidden="1" customHeight="1" x14ac:dyDescent="0.25">
      <c r="A734" s="1" t="s">
        <v>1317</v>
      </c>
      <c r="B734" s="1" t="s">
        <v>516</v>
      </c>
      <c r="C734" s="1" t="s">
        <v>522</v>
      </c>
      <c r="D734" s="1">
        <v>10.25</v>
      </c>
      <c r="E734" s="1">
        <v>0.29039999999999999</v>
      </c>
      <c r="F734" s="1">
        <f t="shared" si="21"/>
        <v>35.296143250688708</v>
      </c>
      <c r="G734" s="1">
        <v>4.9000000000000004</v>
      </c>
      <c r="H734" s="1">
        <v>0.28999999999999998</v>
      </c>
      <c r="I734" s="1"/>
      <c r="J734" s="1"/>
      <c r="K734" s="1"/>
      <c r="L734" s="1"/>
      <c r="M734" s="1"/>
      <c r="N734" s="1"/>
      <c r="O734" s="1"/>
      <c r="P734" s="1"/>
      <c r="Q734" s="1"/>
      <c r="R734" s="1"/>
      <c r="S734" s="1"/>
      <c r="T734" s="1"/>
      <c r="U734" s="1"/>
      <c r="V734" s="1"/>
      <c r="W734" s="1"/>
      <c r="X734" s="1"/>
      <c r="Y734" s="1"/>
      <c r="Z734" s="1"/>
      <c r="AA734" s="1"/>
      <c r="AB734" s="1"/>
      <c r="AC734" s="1" t="s">
        <v>5</v>
      </c>
      <c r="AD734" s="1" t="s">
        <v>590</v>
      </c>
      <c r="AE734" s="1" t="s">
        <v>1294</v>
      </c>
      <c r="AF734" s="1" t="s">
        <v>1317</v>
      </c>
      <c r="AG734" s="1"/>
      <c r="AH734" s="1"/>
      <c r="AI734" s="1"/>
      <c r="AJ734" s="1"/>
      <c r="AK734" s="1"/>
      <c r="AL734" s="1" t="s">
        <v>520</v>
      </c>
    </row>
    <row r="735" spans="1:38" ht="14.25" hidden="1" customHeight="1" x14ac:dyDescent="0.25">
      <c r="A735" s="1" t="s">
        <v>1318</v>
      </c>
      <c r="B735" s="1" t="s">
        <v>516</v>
      </c>
      <c r="C735" s="1" t="s">
        <v>522</v>
      </c>
      <c r="D735" s="1">
        <v>4.5</v>
      </c>
      <c r="E735" s="1">
        <v>0.39311999999999903</v>
      </c>
      <c r="F735" s="1">
        <f t="shared" si="21"/>
        <v>11.446886446886475</v>
      </c>
      <c r="G735" s="1">
        <v>9.89</v>
      </c>
      <c r="H735" s="1">
        <v>0.31</v>
      </c>
      <c r="I735" s="1"/>
      <c r="J735" s="1"/>
      <c r="K735" s="1"/>
      <c r="L735" s="1"/>
      <c r="M735" s="1"/>
      <c r="N735" s="1"/>
      <c r="O735" s="1"/>
      <c r="P735" s="1"/>
      <c r="Q735" s="1"/>
      <c r="R735" s="1"/>
      <c r="S735" s="1"/>
      <c r="T735" s="1"/>
      <c r="U735" s="1"/>
      <c r="V735" s="1"/>
      <c r="W735" s="1"/>
      <c r="X735" s="1"/>
      <c r="Y735" s="1"/>
      <c r="Z735" s="1"/>
      <c r="AA735" s="1"/>
      <c r="AB735" s="1"/>
      <c r="AC735" s="1" t="s">
        <v>5</v>
      </c>
      <c r="AD735" s="1" t="s">
        <v>590</v>
      </c>
      <c r="AE735" s="1" t="s">
        <v>1319</v>
      </c>
      <c r="AF735" s="1" t="s">
        <v>1318</v>
      </c>
      <c r="AG735" s="1"/>
      <c r="AH735" s="1"/>
      <c r="AI735" s="1"/>
      <c r="AJ735" s="1"/>
      <c r="AK735" s="1"/>
      <c r="AL735" s="1" t="s">
        <v>520</v>
      </c>
    </row>
    <row r="736" spans="1:38" ht="14.25" hidden="1" customHeight="1" x14ac:dyDescent="0.25">
      <c r="A736" s="1" t="s">
        <v>1320</v>
      </c>
      <c r="B736" s="1" t="s">
        <v>516</v>
      </c>
      <c r="C736" s="1" t="s">
        <v>522</v>
      </c>
      <c r="D736" s="1">
        <v>4.5</v>
      </c>
      <c r="E736" s="1">
        <v>0.35304000000000002</v>
      </c>
      <c r="F736" s="1">
        <f t="shared" si="21"/>
        <v>12.746430999320189</v>
      </c>
      <c r="G736" s="1">
        <v>9.89</v>
      </c>
      <c r="H736" s="1">
        <v>0.31</v>
      </c>
      <c r="I736" s="1"/>
      <c r="J736" s="1"/>
      <c r="K736" s="1"/>
      <c r="L736" s="1"/>
      <c r="M736" s="1"/>
      <c r="N736" s="1"/>
      <c r="O736" s="1"/>
      <c r="P736" s="1"/>
      <c r="Q736" s="1"/>
      <c r="R736" s="1"/>
      <c r="S736" s="1"/>
      <c r="T736" s="1"/>
      <c r="U736" s="1"/>
      <c r="V736" s="1"/>
      <c r="W736" s="1"/>
      <c r="X736" s="1"/>
      <c r="Y736" s="1"/>
      <c r="Z736" s="1"/>
      <c r="AA736" s="1"/>
      <c r="AB736" s="1"/>
      <c r="AC736" s="1" t="s">
        <v>5</v>
      </c>
      <c r="AD736" s="1" t="s">
        <v>590</v>
      </c>
      <c r="AE736" s="1" t="s">
        <v>1319</v>
      </c>
      <c r="AF736" s="1" t="s">
        <v>1320</v>
      </c>
      <c r="AG736" s="1"/>
      <c r="AH736" s="1"/>
      <c r="AI736" s="1"/>
      <c r="AJ736" s="1"/>
      <c r="AK736" s="1"/>
      <c r="AL736" s="1" t="s">
        <v>520</v>
      </c>
    </row>
    <row r="737" spans="1:38" ht="14.25" hidden="1" customHeight="1" x14ac:dyDescent="0.25">
      <c r="A737" s="1" t="s">
        <v>1321</v>
      </c>
      <c r="B737" s="1" t="s">
        <v>516</v>
      </c>
      <c r="C737" s="1" t="s">
        <v>522</v>
      </c>
      <c r="D737" s="1">
        <v>48</v>
      </c>
      <c r="E737" s="1">
        <v>4.1399999999999997</v>
      </c>
      <c r="F737" s="1">
        <f t="shared" si="21"/>
        <v>11.594202898550726</v>
      </c>
      <c r="G737" s="1">
        <v>1.83</v>
      </c>
      <c r="H737" s="1">
        <v>0.27</v>
      </c>
      <c r="I737" s="1"/>
      <c r="J737" s="1"/>
      <c r="K737" s="1"/>
      <c r="L737" s="1"/>
      <c r="M737" s="1"/>
      <c r="N737" s="1"/>
      <c r="O737" s="1"/>
      <c r="P737" s="1"/>
      <c r="Q737" s="1"/>
      <c r="R737" s="1"/>
      <c r="S737" s="1"/>
      <c r="T737" s="1"/>
      <c r="U737" s="1"/>
      <c r="V737" s="1"/>
      <c r="W737" s="1"/>
      <c r="X737" s="1"/>
      <c r="Y737" s="1"/>
      <c r="Z737" s="1"/>
      <c r="AA737" s="1"/>
      <c r="AB737" s="1"/>
      <c r="AC737" s="1" t="s">
        <v>5</v>
      </c>
      <c r="AD737" s="1" t="s">
        <v>590</v>
      </c>
      <c r="AE737" s="1" t="s">
        <v>1322</v>
      </c>
      <c r="AF737" s="1" t="s">
        <v>1321</v>
      </c>
      <c r="AG737" s="1"/>
      <c r="AH737" s="1"/>
      <c r="AI737" s="1"/>
      <c r="AJ737" s="1"/>
      <c r="AK737" s="1"/>
      <c r="AL737" s="1" t="s">
        <v>520</v>
      </c>
    </row>
    <row r="738" spans="1:38" ht="14.25" hidden="1" customHeight="1" x14ac:dyDescent="0.25">
      <c r="A738" s="1" t="s">
        <v>1323</v>
      </c>
      <c r="B738" s="1" t="s">
        <v>516</v>
      </c>
      <c r="C738" s="1" t="s">
        <v>522</v>
      </c>
      <c r="D738" s="1">
        <v>4.5</v>
      </c>
      <c r="E738" s="1">
        <v>0.30299999999999999</v>
      </c>
      <c r="F738" s="1">
        <f t="shared" si="21"/>
        <v>14.851485148514852</v>
      </c>
      <c r="G738" s="1">
        <v>9.89</v>
      </c>
      <c r="H738" s="1">
        <v>0.31</v>
      </c>
      <c r="I738" s="1"/>
      <c r="J738" s="1"/>
      <c r="K738" s="1"/>
      <c r="L738" s="1"/>
      <c r="M738" s="1"/>
      <c r="N738" s="1"/>
      <c r="O738" s="1"/>
      <c r="P738" s="1"/>
      <c r="Q738" s="1"/>
      <c r="R738" s="1"/>
      <c r="S738" s="1"/>
      <c r="T738" s="1"/>
      <c r="U738" s="1"/>
      <c r="V738" s="1"/>
      <c r="W738" s="1"/>
      <c r="X738" s="1"/>
      <c r="Y738" s="1"/>
      <c r="Z738" s="1"/>
      <c r="AA738" s="1"/>
      <c r="AB738" s="1"/>
      <c r="AC738" s="1" t="s">
        <v>5</v>
      </c>
      <c r="AD738" s="1" t="s">
        <v>590</v>
      </c>
      <c r="AE738" s="1" t="s">
        <v>1319</v>
      </c>
      <c r="AF738" s="1" t="s">
        <v>1323</v>
      </c>
      <c r="AG738" s="1"/>
      <c r="AH738" s="1"/>
      <c r="AI738" s="1"/>
      <c r="AJ738" s="1"/>
      <c r="AK738" s="1"/>
      <c r="AL738" s="1" t="s">
        <v>520</v>
      </c>
    </row>
    <row r="739" spans="1:38" ht="14.25" hidden="1" customHeight="1" x14ac:dyDescent="0.25">
      <c r="A739" s="1" t="s">
        <v>1324</v>
      </c>
      <c r="B739" s="1" t="s">
        <v>516</v>
      </c>
      <c r="C739" s="1" t="s">
        <v>522</v>
      </c>
      <c r="D739" s="1">
        <v>4.5</v>
      </c>
      <c r="E739" s="1">
        <v>0.35868</v>
      </c>
      <c r="F739" s="1">
        <f t="shared" si="21"/>
        <v>12.546002007360322</v>
      </c>
      <c r="G739" s="1">
        <v>9.89</v>
      </c>
      <c r="H739" s="1">
        <v>0.31</v>
      </c>
      <c r="I739" s="1"/>
      <c r="J739" s="1"/>
      <c r="K739" s="1"/>
      <c r="L739" s="1"/>
      <c r="M739" s="1"/>
      <c r="N739" s="1"/>
      <c r="O739" s="1"/>
      <c r="P739" s="1"/>
      <c r="Q739" s="1"/>
      <c r="R739" s="1"/>
      <c r="S739" s="1"/>
      <c r="T739" s="1"/>
      <c r="U739" s="1"/>
      <c r="V739" s="1"/>
      <c r="W739" s="1"/>
      <c r="X739" s="1"/>
      <c r="Y739" s="1"/>
      <c r="Z739" s="1"/>
      <c r="AA739" s="1"/>
      <c r="AB739" s="1"/>
      <c r="AC739" s="1" t="s">
        <v>5</v>
      </c>
      <c r="AD739" s="1" t="s">
        <v>590</v>
      </c>
      <c r="AE739" s="1" t="s">
        <v>1319</v>
      </c>
      <c r="AF739" s="1" t="s">
        <v>1324</v>
      </c>
      <c r="AG739" s="1"/>
      <c r="AH739" s="1"/>
      <c r="AI739" s="1"/>
      <c r="AJ739" s="1"/>
      <c r="AK739" s="1"/>
      <c r="AL739" s="1" t="s">
        <v>520</v>
      </c>
    </row>
    <row r="740" spans="1:38" ht="14.25" hidden="1" customHeight="1" x14ac:dyDescent="0.25">
      <c r="A740" s="1" t="s">
        <v>1325</v>
      </c>
      <c r="B740" s="1" t="s">
        <v>516</v>
      </c>
      <c r="C740" s="1" t="s">
        <v>522</v>
      </c>
      <c r="D740" s="1">
        <v>4.5</v>
      </c>
      <c r="E740" s="1">
        <v>0.3306</v>
      </c>
      <c r="F740" s="1">
        <f t="shared" si="21"/>
        <v>13.611615245009075</v>
      </c>
      <c r="G740" s="1">
        <v>9.89</v>
      </c>
      <c r="H740" s="1">
        <v>0.31</v>
      </c>
      <c r="I740" s="1"/>
      <c r="J740" s="1"/>
      <c r="K740" s="1"/>
      <c r="L740" s="1"/>
      <c r="M740" s="1"/>
      <c r="N740" s="1"/>
      <c r="O740" s="1"/>
      <c r="P740" s="1"/>
      <c r="Q740" s="1"/>
      <c r="R740" s="1"/>
      <c r="S740" s="1"/>
      <c r="T740" s="1"/>
      <c r="U740" s="1"/>
      <c r="V740" s="1"/>
      <c r="W740" s="1"/>
      <c r="X740" s="1"/>
      <c r="Y740" s="1"/>
      <c r="Z740" s="1"/>
      <c r="AA740" s="1"/>
      <c r="AB740" s="1"/>
      <c r="AC740" s="1" t="s">
        <v>5</v>
      </c>
      <c r="AD740" s="1" t="s">
        <v>590</v>
      </c>
      <c r="AE740" s="1" t="s">
        <v>1319</v>
      </c>
      <c r="AF740" s="1" t="s">
        <v>1325</v>
      </c>
      <c r="AG740" s="1"/>
      <c r="AH740" s="1"/>
      <c r="AI740" s="1"/>
      <c r="AJ740" s="1"/>
      <c r="AK740" s="1"/>
      <c r="AL740" s="1" t="s">
        <v>520</v>
      </c>
    </row>
    <row r="741" spans="1:38" ht="14.25" hidden="1" customHeight="1" x14ac:dyDescent="0.25">
      <c r="A741" s="1" t="s">
        <v>1326</v>
      </c>
      <c r="B741" s="1" t="s">
        <v>516</v>
      </c>
      <c r="C741" s="1" t="s">
        <v>522</v>
      </c>
      <c r="D741" s="1">
        <v>4.5</v>
      </c>
      <c r="E741" s="1">
        <v>0.29208000000000001</v>
      </c>
      <c r="F741" s="1">
        <f t="shared" si="21"/>
        <v>15.406737880032868</v>
      </c>
      <c r="G741" s="1">
        <v>9.89</v>
      </c>
      <c r="H741" s="1">
        <v>0.31</v>
      </c>
      <c r="I741" s="1"/>
      <c r="J741" s="1"/>
      <c r="K741" s="1"/>
      <c r="L741" s="1"/>
      <c r="M741" s="1"/>
      <c r="N741" s="1"/>
      <c r="O741" s="1"/>
      <c r="P741" s="1"/>
      <c r="Q741" s="1"/>
      <c r="R741" s="1"/>
      <c r="S741" s="1"/>
      <c r="T741" s="1"/>
      <c r="U741" s="1"/>
      <c r="V741" s="1"/>
      <c r="W741" s="1"/>
      <c r="X741" s="1"/>
      <c r="Y741" s="1"/>
      <c r="Z741" s="1"/>
      <c r="AA741" s="1"/>
      <c r="AB741" s="1"/>
      <c r="AC741" s="1" t="s">
        <v>5</v>
      </c>
      <c r="AD741" s="1" t="s">
        <v>590</v>
      </c>
      <c r="AE741" s="1" t="s">
        <v>1319</v>
      </c>
      <c r="AF741" s="1" t="s">
        <v>1326</v>
      </c>
      <c r="AG741" s="1"/>
      <c r="AH741" s="1"/>
      <c r="AI741" s="1"/>
      <c r="AJ741" s="1"/>
      <c r="AK741" s="1"/>
      <c r="AL741" s="1" t="s">
        <v>520</v>
      </c>
    </row>
    <row r="742" spans="1:38" ht="14.25" hidden="1" customHeight="1" x14ac:dyDescent="0.25">
      <c r="A742" s="1" t="s">
        <v>1327</v>
      </c>
      <c r="B742" s="1" t="s">
        <v>516</v>
      </c>
      <c r="C742" s="1" t="s">
        <v>522</v>
      </c>
      <c r="D742" s="1">
        <v>4.5</v>
      </c>
      <c r="E742" s="1">
        <v>0.25968000000000002</v>
      </c>
      <c r="F742" s="1">
        <f t="shared" si="21"/>
        <v>17.329020332717189</v>
      </c>
      <c r="G742" s="1">
        <v>9.89</v>
      </c>
      <c r="H742" s="1">
        <v>0.31</v>
      </c>
      <c r="I742" s="1"/>
      <c r="J742" s="1"/>
      <c r="K742" s="1"/>
      <c r="L742" s="1"/>
      <c r="M742" s="1"/>
      <c r="N742" s="1"/>
      <c r="O742" s="1"/>
      <c r="P742" s="1"/>
      <c r="Q742" s="1"/>
      <c r="R742" s="1"/>
      <c r="S742" s="1"/>
      <c r="T742" s="1"/>
      <c r="U742" s="1"/>
      <c r="V742" s="1"/>
      <c r="W742" s="1"/>
      <c r="X742" s="1"/>
      <c r="Y742" s="1"/>
      <c r="Z742" s="1"/>
      <c r="AA742" s="1"/>
      <c r="AB742" s="1"/>
      <c r="AC742" s="1" t="s">
        <v>5</v>
      </c>
      <c r="AD742" s="1" t="s">
        <v>590</v>
      </c>
      <c r="AE742" s="1" t="s">
        <v>1319</v>
      </c>
      <c r="AF742" s="1" t="s">
        <v>1327</v>
      </c>
      <c r="AG742" s="1"/>
      <c r="AH742" s="1"/>
      <c r="AI742" s="1"/>
      <c r="AJ742" s="1"/>
      <c r="AK742" s="1"/>
      <c r="AL742" s="1" t="s">
        <v>520</v>
      </c>
    </row>
    <row r="743" spans="1:38" ht="14.25" hidden="1" customHeight="1" x14ac:dyDescent="0.25">
      <c r="A743" s="1" t="s">
        <v>1328</v>
      </c>
      <c r="B743" s="1" t="s">
        <v>516</v>
      </c>
      <c r="C743" s="1" t="s">
        <v>522</v>
      </c>
      <c r="D743" s="1">
        <v>4.5</v>
      </c>
      <c r="E743" s="1">
        <v>0.30299999999999999</v>
      </c>
      <c r="F743" s="1">
        <f t="shared" si="21"/>
        <v>14.851485148514852</v>
      </c>
      <c r="G743" s="1">
        <v>9.89</v>
      </c>
      <c r="H743" s="1">
        <v>0.31</v>
      </c>
      <c r="I743" s="1"/>
      <c r="J743" s="1"/>
      <c r="K743" s="1"/>
      <c r="L743" s="1"/>
      <c r="M743" s="1"/>
      <c r="N743" s="1"/>
      <c r="O743" s="1"/>
      <c r="P743" s="1"/>
      <c r="Q743" s="1"/>
      <c r="R743" s="1"/>
      <c r="S743" s="1"/>
      <c r="T743" s="1"/>
      <c r="U743" s="1"/>
      <c r="V743" s="1"/>
      <c r="W743" s="1"/>
      <c r="X743" s="1"/>
      <c r="Y743" s="1"/>
      <c r="Z743" s="1"/>
      <c r="AA743" s="1"/>
      <c r="AB743" s="1"/>
      <c r="AC743" s="1" t="s">
        <v>5</v>
      </c>
      <c r="AD743" s="1" t="s">
        <v>590</v>
      </c>
      <c r="AE743" s="1" t="s">
        <v>1319</v>
      </c>
      <c r="AF743" s="1" t="s">
        <v>1328</v>
      </c>
      <c r="AG743" s="1"/>
      <c r="AH743" s="1"/>
      <c r="AI743" s="1"/>
      <c r="AJ743" s="1"/>
      <c r="AK743" s="1"/>
      <c r="AL743" s="1" t="s">
        <v>520</v>
      </c>
    </row>
    <row r="744" spans="1:38" ht="14.25" hidden="1" customHeight="1" x14ac:dyDescent="0.25">
      <c r="A744" s="1" t="s">
        <v>1329</v>
      </c>
      <c r="B744" s="1" t="s">
        <v>516</v>
      </c>
      <c r="C744" s="1" t="s">
        <v>522</v>
      </c>
      <c r="D744" s="1">
        <v>6.5</v>
      </c>
      <c r="E744" s="1">
        <v>0.32496000000000003</v>
      </c>
      <c r="F744" s="1">
        <f t="shared" si="21"/>
        <v>20.002461841457407</v>
      </c>
      <c r="G744" s="1">
        <v>7.15</v>
      </c>
      <c r="H744" s="1">
        <v>0.3</v>
      </c>
      <c r="I744" s="1"/>
      <c r="J744" s="1"/>
      <c r="K744" s="1"/>
      <c r="L744" s="1"/>
      <c r="M744" s="1"/>
      <c r="N744" s="1"/>
      <c r="O744" s="1"/>
      <c r="P744" s="1"/>
      <c r="Q744" s="1"/>
      <c r="R744" s="1"/>
      <c r="S744" s="1"/>
      <c r="T744" s="1"/>
      <c r="U744" s="1"/>
      <c r="V744" s="1"/>
      <c r="W744" s="1"/>
      <c r="X744" s="1"/>
      <c r="Y744" s="1"/>
      <c r="Z744" s="1"/>
      <c r="AA744" s="1"/>
      <c r="AB744" s="1"/>
      <c r="AC744" s="1" t="s">
        <v>5</v>
      </c>
      <c r="AD744" s="1" t="s">
        <v>590</v>
      </c>
      <c r="AE744" s="1" t="s">
        <v>1322</v>
      </c>
      <c r="AF744" s="1" t="s">
        <v>1329</v>
      </c>
      <c r="AG744" s="1"/>
      <c r="AH744" s="1"/>
      <c r="AI744" s="1"/>
      <c r="AJ744" s="1"/>
      <c r="AK744" s="1"/>
      <c r="AL744" s="1" t="s">
        <v>520</v>
      </c>
    </row>
    <row r="745" spans="1:38" ht="14.25" hidden="1" customHeight="1" x14ac:dyDescent="0.25">
      <c r="A745" s="1" t="s">
        <v>1329</v>
      </c>
      <c r="B745" s="1" t="s">
        <v>516</v>
      </c>
      <c r="C745" s="1" t="s">
        <v>522</v>
      </c>
      <c r="D745" s="1">
        <v>6.5</v>
      </c>
      <c r="E745" s="1">
        <v>0.38279999999999997</v>
      </c>
      <c r="F745" s="1">
        <f t="shared" si="21"/>
        <v>16.98014629049112</v>
      </c>
      <c r="G745" s="1">
        <v>7.15</v>
      </c>
      <c r="H745" s="1">
        <v>0.3</v>
      </c>
      <c r="I745" s="1"/>
      <c r="J745" s="1"/>
      <c r="K745" s="1"/>
      <c r="L745" s="1"/>
      <c r="M745" s="1"/>
      <c r="N745" s="1"/>
      <c r="O745" s="1"/>
      <c r="P745" s="1"/>
      <c r="Q745" s="1"/>
      <c r="R745" s="1"/>
      <c r="S745" s="1"/>
      <c r="T745" s="1"/>
      <c r="U745" s="1"/>
      <c r="V745" s="1"/>
      <c r="W745" s="1"/>
      <c r="X745" s="1"/>
      <c r="Y745" s="1"/>
      <c r="Z745" s="1"/>
      <c r="AA745" s="1"/>
      <c r="AB745" s="1"/>
      <c r="AC745" s="1" t="s">
        <v>5</v>
      </c>
      <c r="AD745" s="1" t="s">
        <v>590</v>
      </c>
      <c r="AE745" s="1" t="s">
        <v>1319</v>
      </c>
      <c r="AF745" s="1" t="s">
        <v>1329</v>
      </c>
      <c r="AG745" s="1"/>
      <c r="AH745" s="1"/>
      <c r="AI745" s="1"/>
      <c r="AJ745" s="1"/>
      <c r="AK745" s="1"/>
      <c r="AL745" s="1" t="s">
        <v>520</v>
      </c>
    </row>
    <row r="746" spans="1:38" ht="14.25" hidden="1" customHeight="1" x14ac:dyDescent="0.25">
      <c r="A746" s="1" t="s">
        <v>1330</v>
      </c>
      <c r="B746" s="1" t="s">
        <v>516</v>
      </c>
      <c r="C746" s="1" t="s">
        <v>522</v>
      </c>
      <c r="D746" s="1">
        <v>6.5</v>
      </c>
      <c r="E746" s="1">
        <v>0.30215999999999998</v>
      </c>
      <c r="F746" s="1">
        <f t="shared" si="21"/>
        <v>21.51178183743712</v>
      </c>
      <c r="G746" s="1">
        <v>7.15</v>
      </c>
      <c r="H746" s="1">
        <v>0.3</v>
      </c>
      <c r="I746" s="1"/>
      <c r="J746" s="1"/>
      <c r="K746" s="1"/>
      <c r="L746" s="1"/>
      <c r="M746" s="1"/>
      <c r="N746" s="1"/>
      <c r="O746" s="1"/>
      <c r="P746" s="1"/>
      <c r="Q746" s="1"/>
      <c r="R746" s="1"/>
      <c r="S746" s="1"/>
      <c r="T746" s="1"/>
      <c r="U746" s="1"/>
      <c r="V746" s="1"/>
      <c r="W746" s="1"/>
      <c r="X746" s="1"/>
      <c r="Y746" s="1"/>
      <c r="Z746" s="1"/>
      <c r="AA746" s="1"/>
      <c r="AB746" s="1"/>
      <c r="AC746" s="1" t="s">
        <v>5</v>
      </c>
      <c r="AD746" s="1" t="s">
        <v>590</v>
      </c>
      <c r="AE746" s="1" t="s">
        <v>1322</v>
      </c>
      <c r="AF746" s="1" t="s">
        <v>1330</v>
      </c>
      <c r="AG746" s="1"/>
      <c r="AH746" s="1"/>
      <c r="AI746" s="1"/>
      <c r="AJ746" s="1"/>
      <c r="AK746" s="1"/>
      <c r="AL746" s="1" t="s">
        <v>520</v>
      </c>
    </row>
    <row r="747" spans="1:38" ht="14.25" hidden="1" customHeight="1" x14ac:dyDescent="0.25">
      <c r="A747" s="1" t="s">
        <v>1330</v>
      </c>
      <c r="B747" s="1" t="s">
        <v>516</v>
      </c>
      <c r="C747" s="1" t="s">
        <v>522</v>
      </c>
      <c r="D747" s="1">
        <v>6.5</v>
      </c>
      <c r="E747" s="1">
        <v>0.33695999999999998</v>
      </c>
      <c r="F747" s="1">
        <f t="shared" si="21"/>
        <v>19.290123456790123</v>
      </c>
      <c r="G747" s="1">
        <v>7.15</v>
      </c>
      <c r="H747" s="1">
        <v>0.3</v>
      </c>
      <c r="I747" s="1"/>
      <c r="J747" s="1"/>
      <c r="K747" s="1"/>
      <c r="L747" s="1"/>
      <c r="M747" s="1"/>
      <c r="N747" s="1"/>
      <c r="O747" s="1"/>
      <c r="P747" s="1"/>
      <c r="Q747" s="1"/>
      <c r="R747" s="1"/>
      <c r="S747" s="1"/>
      <c r="T747" s="1"/>
      <c r="U747" s="1"/>
      <c r="V747" s="1"/>
      <c r="W747" s="1"/>
      <c r="X747" s="1"/>
      <c r="Y747" s="1"/>
      <c r="Z747" s="1"/>
      <c r="AA747" s="1"/>
      <c r="AB747" s="1"/>
      <c r="AC747" s="1" t="s">
        <v>5</v>
      </c>
      <c r="AD747" s="1" t="s">
        <v>590</v>
      </c>
      <c r="AE747" s="1" t="s">
        <v>1319</v>
      </c>
      <c r="AF747" s="1" t="s">
        <v>1330</v>
      </c>
      <c r="AG747" s="1"/>
      <c r="AH747" s="1"/>
      <c r="AI747" s="1"/>
      <c r="AJ747" s="1"/>
      <c r="AK747" s="1"/>
      <c r="AL747" s="1" t="s">
        <v>520</v>
      </c>
    </row>
    <row r="748" spans="1:38" ht="14.25" hidden="1" customHeight="1" x14ac:dyDescent="0.25">
      <c r="A748" s="1" t="s">
        <v>1331</v>
      </c>
      <c r="B748" s="1" t="s">
        <v>516</v>
      </c>
      <c r="C748" s="1" t="s">
        <v>522</v>
      </c>
      <c r="D748" s="1">
        <v>48</v>
      </c>
      <c r="E748" s="1">
        <v>3.0396000000000001</v>
      </c>
      <c r="F748" s="1">
        <f t="shared" si="21"/>
        <v>15.791551519936833</v>
      </c>
      <c r="G748" s="1">
        <v>1.83</v>
      </c>
      <c r="H748" s="1">
        <v>0.27</v>
      </c>
      <c r="I748" s="1"/>
      <c r="J748" s="1"/>
      <c r="K748" s="1"/>
      <c r="L748" s="1"/>
      <c r="M748" s="1"/>
      <c r="N748" s="1"/>
      <c r="O748" s="1"/>
      <c r="P748" s="1"/>
      <c r="Q748" s="1"/>
      <c r="R748" s="1"/>
      <c r="S748" s="1"/>
      <c r="T748" s="1"/>
      <c r="U748" s="1"/>
      <c r="V748" s="1"/>
      <c r="W748" s="1"/>
      <c r="X748" s="1"/>
      <c r="Y748" s="1"/>
      <c r="Z748" s="1"/>
      <c r="AA748" s="1"/>
      <c r="AB748" s="1"/>
      <c r="AC748" s="1" t="s">
        <v>5</v>
      </c>
      <c r="AD748" s="1" t="s">
        <v>590</v>
      </c>
      <c r="AE748" s="1" t="s">
        <v>1322</v>
      </c>
      <c r="AF748" s="1" t="s">
        <v>1331</v>
      </c>
      <c r="AG748" s="1"/>
      <c r="AH748" s="1"/>
      <c r="AI748" s="1"/>
      <c r="AJ748" s="1"/>
      <c r="AK748" s="1"/>
      <c r="AL748" s="1" t="s">
        <v>520</v>
      </c>
    </row>
    <row r="749" spans="1:38" ht="14.25" hidden="1" customHeight="1" x14ac:dyDescent="0.25">
      <c r="A749" s="1" t="s">
        <v>1332</v>
      </c>
      <c r="B749" s="1" t="s">
        <v>516</v>
      </c>
      <c r="C749" s="1" t="s">
        <v>522</v>
      </c>
      <c r="D749" s="1">
        <v>6.5</v>
      </c>
      <c r="E749" s="1">
        <v>0.28692000000000001</v>
      </c>
      <c r="F749" s="1">
        <f t="shared" si="21"/>
        <v>22.654398438589155</v>
      </c>
      <c r="G749" s="1">
        <v>7.15</v>
      </c>
      <c r="H749" s="1">
        <v>0.3</v>
      </c>
      <c r="I749" s="1"/>
      <c r="J749" s="1"/>
      <c r="K749" s="1"/>
      <c r="L749" s="1"/>
      <c r="M749" s="1"/>
      <c r="N749" s="1"/>
      <c r="O749" s="1"/>
      <c r="P749" s="1"/>
      <c r="Q749" s="1"/>
      <c r="R749" s="1"/>
      <c r="S749" s="1"/>
      <c r="T749" s="1"/>
      <c r="U749" s="1"/>
      <c r="V749" s="1"/>
      <c r="W749" s="1"/>
      <c r="X749" s="1"/>
      <c r="Y749" s="1"/>
      <c r="Z749" s="1"/>
      <c r="AA749" s="1"/>
      <c r="AB749" s="1"/>
      <c r="AC749" s="1" t="s">
        <v>5</v>
      </c>
      <c r="AD749" s="1" t="s">
        <v>590</v>
      </c>
      <c r="AE749" s="1" t="s">
        <v>1322</v>
      </c>
      <c r="AF749" s="1" t="s">
        <v>1332</v>
      </c>
      <c r="AG749" s="1"/>
      <c r="AH749" s="1"/>
      <c r="AI749" s="1"/>
      <c r="AJ749" s="1"/>
      <c r="AK749" s="1"/>
      <c r="AL749" s="1" t="s">
        <v>520</v>
      </c>
    </row>
    <row r="750" spans="1:38" ht="14.25" hidden="1" customHeight="1" x14ac:dyDescent="0.25">
      <c r="A750" s="1" t="s">
        <v>1332</v>
      </c>
      <c r="B750" s="1" t="s">
        <v>516</v>
      </c>
      <c r="C750" s="1" t="s">
        <v>522</v>
      </c>
      <c r="D750" s="1">
        <v>6.5</v>
      </c>
      <c r="E750" s="1">
        <v>0.28452</v>
      </c>
      <c r="F750" s="1">
        <f t="shared" si="21"/>
        <v>22.845494165612259</v>
      </c>
      <c r="G750" s="1">
        <v>7.15</v>
      </c>
      <c r="H750" s="1">
        <v>0.3</v>
      </c>
      <c r="I750" s="1"/>
      <c r="J750" s="1"/>
      <c r="K750" s="1"/>
      <c r="L750" s="1"/>
      <c r="M750" s="1"/>
      <c r="N750" s="1"/>
      <c r="O750" s="1"/>
      <c r="P750" s="1"/>
      <c r="Q750" s="1"/>
      <c r="R750" s="1"/>
      <c r="S750" s="1"/>
      <c r="T750" s="1"/>
      <c r="U750" s="1"/>
      <c r="V750" s="1"/>
      <c r="W750" s="1"/>
      <c r="X750" s="1"/>
      <c r="Y750" s="1"/>
      <c r="Z750" s="1"/>
      <c r="AA750" s="1"/>
      <c r="AB750" s="1"/>
      <c r="AC750" s="1" t="s">
        <v>5</v>
      </c>
      <c r="AD750" s="1" t="s">
        <v>590</v>
      </c>
      <c r="AE750" s="1" t="s">
        <v>1319</v>
      </c>
      <c r="AF750" s="1" t="s">
        <v>1332</v>
      </c>
      <c r="AG750" s="1"/>
      <c r="AH750" s="1"/>
      <c r="AI750" s="1"/>
      <c r="AJ750" s="1"/>
      <c r="AK750" s="1"/>
      <c r="AL750" s="1" t="s">
        <v>520</v>
      </c>
    </row>
    <row r="751" spans="1:38" ht="14.25" hidden="1" customHeight="1" x14ac:dyDescent="0.25">
      <c r="A751" s="1" t="s">
        <v>1333</v>
      </c>
      <c r="B751" s="1" t="s">
        <v>516</v>
      </c>
      <c r="C751" s="1" t="s">
        <v>522</v>
      </c>
      <c r="D751" s="1">
        <v>6.5</v>
      </c>
      <c r="E751" s="1">
        <v>0.30959999999999999</v>
      </c>
      <c r="F751" s="1">
        <f t="shared" si="21"/>
        <v>20.99483204134367</v>
      </c>
      <c r="G751" s="1">
        <v>7.15</v>
      </c>
      <c r="H751" s="1">
        <v>0.3</v>
      </c>
      <c r="I751" s="1"/>
      <c r="J751" s="1"/>
      <c r="K751" s="1"/>
      <c r="L751" s="1"/>
      <c r="M751" s="1"/>
      <c r="N751" s="1"/>
      <c r="O751" s="1"/>
      <c r="P751" s="1"/>
      <c r="Q751" s="1"/>
      <c r="R751" s="1"/>
      <c r="S751" s="1"/>
      <c r="T751" s="1"/>
      <c r="U751" s="1"/>
      <c r="V751" s="1"/>
      <c r="W751" s="1"/>
      <c r="X751" s="1"/>
      <c r="Y751" s="1"/>
      <c r="Z751" s="1"/>
      <c r="AA751" s="1"/>
      <c r="AB751" s="1"/>
      <c r="AC751" s="1" t="s">
        <v>5</v>
      </c>
      <c r="AD751" s="1" t="s">
        <v>590</v>
      </c>
      <c r="AE751" s="1" t="s">
        <v>1322</v>
      </c>
      <c r="AF751" s="1" t="s">
        <v>1333</v>
      </c>
      <c r="AG751" s="1"/>
      <c r="AH751" s="1"/>
      <c r="AI751" s="1"/>
      <c r="AJ751" s="1"/>
      <c r="AK751" s="1"/>
      <c r="AL751" s="1" t="s">
        <v>520</v>
      </c>
    </row>
    <row r="752" spans="1:38" ht="14.25" hidden="1" customHeight="1" x14ac:dyDescent="0.25">
      <c r="A752" s="1" t="s">
        <v>1333</v>
      </c>
      <c r="B752" s="1" t="s">
        <v>516</v>
      </c>
      <c r="C752" s="1" t="s">
        <v>522</v>
      </c>
      <c r="D752" s="1">
        <v>6.5</v>
      </c>
      <c r="E752" s="1">
        <v>0.35208</v>
      </c>
      <c r="F752" s="1">
        <f t="shared" si="21"/>
        <v>18.461713246989319</v>
      </c>
      <c r="G752" s="1">
        <v>7.15</v>
      </c>
      <c r="H752" s="1">
        <v>0.3</v>
      </c>
      <c r="I752" s="1"/>
      <c r="J752" s="1"/>
      <c r="K752" s="1"/>
      <c r="L752" s="1"/>
      <c r="M752" s="1"/>
      <c r="N752" s="1"/>
      <c r="O752" s="1"/>
      <c r="P752" s="1"/>
      <c r="Q752" s="1"/>
      <c r="R752" s="1"/>
      <c r="S752" s="1"/>
      <c r="T752" s="1"/>
      <c r="U752" s="1"/>
      <c r="V752" s="1"/>
      <c r="W752" s="1"/>
      <c r="X752" s="1"/>
      <c r="Y752" s="1"/>
      <c r="Z752" s="1"/>
      <c r="AA752" s="1"/>
      <c r="AB752" s="1"/>
      <c r="AC752" s="1" t="s">
        <v>5</v>
      </c>
      <c r="AD752" s="1" t="s">
        <v>590</v>
      </c>
      <c r="AE752" s="1" t="s">
        <v>1319</v>
      </c>
      <c r="AF752" s="1" t="s">
        <v>1333</v>
      </c>
      <c r="AG752" s="1"/>
      <c r="AH752" s="1"/>
      <c r="AI752" s="1"/>
      <c r="AJ752" s="1"/>
      <c r="AK752" s="1"/>
      <c r="AL752" s="1" t="s">
        <v>520</v>
      </c>
    </row>
    <row r="753" spans="1:38" ht="14.25" hidden="1" customHeight="1" x14ac:dyDescent="0.25">
      <c r="A753" s="1" t="s">
        <v>1334</v>
      </c>
      <c r="B753" s="1" t="s">
        <v>516</v>
      </c>
      <c r="C753" s="1" t="s">
        <v>522</v>
      </c>
      <c r="D753" s="1">
        <v>8.5</v>
      </c>
      <c r="E753" s="1">
        <v>0.33611999999999997</v>
      </c>
      <c r="F753" s="1">
        <f t="shared" si="21"/>
        <v>25.2885874092586</v>
      </c>
      <c r="G753" s="1">
        <v>5.71</v>
      </c>
      <c r="H753" s="1">
        <v>0.28999999999999998</v>
      </c>
      <c r="I753" s="1"/>
      <c r="J753" s="1"/>
      <c r="K753" s="1"/>
      <c r="L753" s="1"/>
      <c r="M753" s="1"/>
      <c r="N753" s="1"/>
      <c r="O753" s="1"/>
      <c r="P753" s="1"/>
      <c r="Q753" s="1"/>
      <c r="R753" s="1"/>
      <c r="S753" s="1"/>
      <c r="T753" s="1"/>
      <c r="U753" s="1"/>
      <c r="V753" s="1"/>
      <c r="W753" s="1"/>
      <c r="X753" s="1"/>
      <c r="Y753" s="1"/>
      <c r="Z753" s="1"/>
      <c r="AA753" s="1"/>
      <c r="AB753" s="1"/>
      <c r="AC753" s="1" t="s">
        <v>5</v>
      </c>
      <c r="AD753" s="1" t="s">
        <v>590</v>
      </c>
      <c r="AE753" s="1" t="s">
        <v>1322</v>
      </c>
      <c r="AF753" s="1" t="s">
        <v>1334</v>
      </c>
      <c r="AG753" s="1"/>
      <c r="AH753" s="1"/>
      <c r="AI753" s="1"/>
      <c r="AJ753" s="1"/>
      <c r="AK753" s="1"/>
      <c r="AL753" s="1" t="s">
        <v>520</v>
      </c>
    </row>
    <row r="754" spans="1:38" ht="14.25" hidden="1" customHeight="1" x14ac:dyDescent="0.25">
      <c r="A754" s="1" t="s">
        <v>1335</v>
      </c>
      <c r="B754" s="1" t="s">
        <v>516</v>
      </c>
      <c r="C754" s="1" t="s">
        <v>522</v>
      </c>
      <c r="D754" s="1">
        <v>8.25</v>
      </c>
      <c r="E754" s="1">
        <v>0.37991999999999998</v>
      </c>
      <c r="F754" s="1">
        <f t="shared" si="21"/>
        <v>21.715097915350601</v>
      </c>
      <c r="G754" s="1">
        <v>5.85</v>
      </c>
      <c r="H754" s="1">
        <v>0.28999999999999998</v>
      </c>
      <c r="I754" s="1"/>
      <c r="J754" s="1"/>
      <c r="K754" s="1"/>
      <c r="L754" s="1"/>
      <c r="M754" s="1"/>
      <c r="N754" s="1"/>
      <c r="O754" s="1"/>
      <c r="P754" s="1"/>
      <c r="Q754" s="1"/>
      <c r="R754" s="1"/>
      <c r="S754" s="1"/>
      <c r="T754" s="1"/>
      <c r="U754" s="1"/>
      <c r="V754" s="1"/>
      <c r="W754" s="1"/>
      <c r="X754" s="1"/>
      <c r="Y754" s="1"/>
      <c r="Z754" s="1"/>
      <c r="AA754" s="1"/>
      <c r="AB754" s="1"/>
      <c r="AC754" s="1" t="s">
        <v>5</v>
      </c>
      <c r="AD754" s="1" t="s">
        <v>590</v>
      </c>
      <c r="AE754" s="1" t="s">
        <v>1319</v>
      </c>
      <c r="AF754" s="1" t="s">
        <v>1335</v>
      </c>
      <c r="AG754" s="1"/>
      <c r="AH754" s="1"/>
      <c r="AI754" s="1"/>
      <c r="AJ754" s="1"/>
      <c r="AK754" s="1"/>
      <c r="AL754" s="1" t="s">
        <v>520</v>
      </c>
    </row>
    <row r="755" spans="1:38" ht="14.25" hidden="1" customHeight="1" x14ac:dyDescent="0.25">
      <c r="A755" s="1" t="s">
        <v>1336</v>
      </c>
      <c r="B755" s="1" t="s">
        <v>516</v>
      </c>
      <c r="C755" s="1" t="s">
        <v>522</v>
      </c>
      <c r="D755" s="1">
        <v>8.5</v>
      </c>
      <c r="E755" s="1">
        <v>0.29759999999999998</v>
      </c>
      <c r="F755" s="1">
        <f t="shared" si="21"/>
        <v>28.561827956989248</v>
      </c>
      <c r="G755" s="1">
        <v>5.71</v>
      </c>
      <c r="H755" s="1">
        <v>0.28999999999999998</v>
      </c>
      <c r="I755" s="1"/>
      <c r="J755" s="1"/>
      <c r="K755" s="1"/>
      <c r="L755" s="1"/>
      <c r="M755" s="1"/>
      <c r="N755" s="1"/>
      <c r="O755" s="1"/>
      <c r="P755" s="1"/>
      <c r="Q755" s="1"/>
      <c r="R755" s="1"/>
      <c r="S755" s="1"/>
      <c r="T755" s="1"/>
      <c r="U755" s="1"/>
      <c r="V755" s="1"/>
      <c r="W755" s="1"/>
      <c r="X755" s="1"/>
      <c r="Y755" s="1"/>
      <c r="Z755" s="1"/>
      <c r="AA755" s="1"/>
      <c r="AB755" s="1"/>
      <c r="AC755" s="1" t="s">
        <v>5</v>
      </c>
      <c r="AD755" s="1" t="s">
        <v>590</v>
      </c>
      <c r="AE755" s="1" t="s">
        <v>1322</v>
      </c>
      <c r="AF755" s="1" t="s">
        <v>1336</v>
      </c>
      <c r="AG755" s="1"/>
      <c r="AH755" s="1"/>
      <c r="AI755" s="1"/>
      <c r="AJ755" s="1"/>
      <c r="AK755" s="1"/>
      <c r="AL755" s="1" t="s">
        <v>520</v>
      </c>
    </row>
    <row r="756" spans="1:38" ht="14.25" hidden="1" customHeight="1" x14ac:dyDescent="0.25">
      <c r="A756" s="1" t="s">
        <v>1337</v>
      </c>
      <c r="B756" s="1" t="s">
        <v>516</v>
      </c>
      <c r="C756" s="1" t="s">
        <v>522</v>
      </c>
      <c r="D756" s="1">
        <v>8.25</v>
      </c>
      <c r="E756" s="1">
        <v>0.32363999999999998</v>
      </c>
      <c r="F756" s="1">
        <f t="shared" si="21"/>
        <v>25.49128661475714</v>
      </c>
      <c r="G756" s="1">
        <v>5.85</v>
      </c>
      <c r="H756" s="1">
        <v>0.28999999999999998</v>
      </c>
      <c r="I756" s="1"/>
      <c r="J756" s="1"/>
      <c r="K756" s="1"/>
      <c r="L756" s="1"/>
      <c r="M756" s="1"/>
      <c r="N756" s="1"/>
      <c r="O756" s="1"/>
      <c r="P756" s="1"/>
      <c r="Q756" s="1"/>
      <c r="R756" s="1"/>
      <c r="S756" s="1"/>
      <c r="T756" s="1"/>
      <c r="U756" s="1"/>
      <c r="V756" s="1"/>
      <c r="W756" s="1"/>
      <c r="X756" s="1"/>
      <c r="Y756" s="1"/>
      <c r="Z756" s="1"/>
      <c r="AA756" s="1"/>
      <c r="AB756" s="1"/>
      <c r="AC756" s="1" t="s">
        <v>5</v>
      </c>
      <c r="AD756" s="1" t="s">
        <v>590</v>
      </c>
      <c r="AE756" s="1" t="s">
        <v>1319</v>
      </c>
      <c r="AF756" s="1" t="s">
        <v>1337</v>
      </c>
      <c r="AG756" s="1"/>
      <c r="AH756" s="1"/>
      <c r="AI756" s="1"/>
      <c r="AJ756" s="1"/>
      <c r="AK756" s="1"/>
      <c r="AL756" s="1" t="s">
        <v>520</v>
      </c>
    </row>
    <row r="757" spans="1:38" ht="14.25" hidden="1" customHeight="1" x14ac:dyDescent="0.25">
      <c r="A757" s="1" t="s">
        <v>1338</v>
      </c>
      <c r="B757" s="1" t="s">
        <v>516</v>
      </c>
      <c r="C757" s="1" t="s">
        <v>522</v>
      </c>
      <c r="D757" s="1">
        <v>48</v>
      </c>
      <c r="E757" s="1">
        <v>2.45688</v>
      </c>
      <c r="F757" s="1">
        <f t="shared" si="21"/>
        <v>19.536973722770345</v>
      </c>
      <c r="G757" s="1">
        <v>1.83</v>
      </c>
      <c r="H757" s="1">
        <v>0.27</v>
      </c>
      <c r="I757" s="1"/>
      <c r="J757" s="1"/>
      <c r="K757" s="1"/>
      <c r="L757" s="1"/>
      <c r="M757" s="1"/>
      <c r="N757" s="1"/>
      <c r="O757" s="1"/>
      <c r="P757" s="1"/>
      <c r="Q757" s="1"/>
      <c r="R757" s="1"/>
      <c r="S757" s="1"/>
      <c r="T757" s="1"/>
      <c r="U757" s="1"/>
      <c r="V757" s="1"/>
      <c r="W757" s="1"/>
      <c r="X757" s="1"/>
      <c r="Y757" s="1"/>
      <c r="Z757" s="1"/>
      <c r="AA757" s="1"/>
      <c r="AB757" s="1"/>
      <c r="AC757" s="1" t="s">
        <v>5</v>
      </c>
      <c r="AD757" s="1" t="s">
        <v>590</v>
      </c>
      <c r="AE757" s="1" t="s">
        <v>1322</v>
      </c>
      <c r="AF757" s="1" t="s">
        <v>1338</v>
      </c>
      <c r="AG757" s="1"/>
      <c r="AH757" s="1"/>
      <c r="AI757" s="1"/>
      <c r="AJ757" s="1"/>
      <c r="AK757" s="1"/>
      <c r="AL757" s="1" t="s">
        <v>520</v>
      </c>
    </row>
    <row r="758" spans="1:38" ht="14.25" hidden="1" customHeight="1" x14ac:dyDescent="0.25">
      <c r="A758" s="1" t="s">
        <v>1339</v>
      </c>
      <c r="B758" s="1" t="s">
        <v>516</v>
      </c>
      <c r="C758" s="1" t="s">
        <v>522</v>
      </c>
      <c r="D758" s="1">
        <v>8.5</v>
      </c>
      <c r="E758" s="1">
        <v>0.29759999999999998</v>
      </c>
      <c r="F758" s="1">
        <f t="shared" si="21"/>
        <v>28.561827956989248</v>
      </c>
      <c r="G758" s="1">
        <v>5.71</v>
      </c>
      <c r="H758" s="1">
        <v>0.28999999999999998</v>
      </c>
      <c r="I758" s="1"/>
      <c r="J758" s="1"/>
      <c r="K758" s="1"/>
      <c r="L758" s="1"/>
      <c r="M758" s="1"/>
      <c r="N758" s="1"/>
      <c r="O758" s="1"/>
      <c r="P758" s="1"/>
      <c r="Q758" s="1"/>
      <c r="R758" s="1"/>
      <c r="S758" s="1"/>
      <c r="T758" s="1"/>
      <c r="U758" s="1"/>
      <c r="V758" s="1"/>
      <c r="W758" s="1"/>
      <c r="X758" s="1"/>
      <c r="Y758" s="1"/>
      <c r="Z758" s="1"/>
      <c r="AA758" s="1"/>
      <c r="AB758" s="1"/>
      <c r="AC758" s="1" t="s">
        <v>5</v>
      </c>
      <c r="AD758" s="1" t="s">
        <v>590</v>
      </c>
      <c r="AE758" s="1" t="s">
        <v>1322</v>
      </c>
      <c r="AF758" s="1" t="s">
        <v>1339</v>
      </c>
      <c r="AG758" s="1"/>
      <c r="AH758" s="1"/>
      <c r="AI758" s="1"/>
      <c r="AJ758" s="1"/>
      <c r="AK758" s="1"/>
      <c r="AL758" s="1" t="s">
        <v>520</v>
      </c>
    </row>
    <row r="759" spans="1:38" ht="14.25" hidden="1" customHeight="1" x14ac:dyDescent="0.25">
      <c r="A759" s="1" t="s">
        <v>1340</v>
      </c>
      <c r="B759" s="1" t="s">
        <v>516</v>
      </c>
      <c r="C759" s="1" t="s">
        <v>522</v>
      </c>
      <c r="D759" s="1">
        <v>8.25</v>
      </c>
      <c r="E759" s="1">
        <v>0.27767999999999998</v>
      </c>
      <c r="F759" s="1">
        <f t="shared" si="21"/>
        <v>29.7104580812446</v>
      </c>
      <c r="G759" s="1">
        <v>5.85</v>
      </c>
      <c r="H759" s="1">
        <v>0.28999999999999998</v>
      </c>
      <c r="I759" s="1"/>
      <c r="J759" s="1"/>
      <c r="K759" s="1"/>
      <c r="L759" s="1"/>
      <c r="M759" s="1"/>
      <c r="N759" s="1"/>
      <c r="O759" s="1"/>
      <c r="P759" s="1"/>
      <c r="Q759" s="1"/>
      <c r="R759" s="1"/>
      <c r="S759" s="1"/>
      <c r="T759" s="1"/>
      <c r="U759" s="1"/>
      <c r="V759" s="1"/>
      <c r="W759" s="1"/>
      <c r="X759" s="1"/>
      <c r="Y759" s="1"/>
      <c r="Z759" s="1"/>
      <c r="AA759" s="1"/>
      <c r="AB759" s="1"/>
      <c r="AC759" s="1" t="s">
        <v>5</v>
      </c>
      <c r="AD759" s="1" t="s">
        <v>590</v>
      </c>
      <c r="AE759" s="1" t="s">
        <v>1319</v>
      </c>
      <c r="AF759" s="1" t="s">
        <v>1340</v>
      </c>
      <c r="AG759" s="1"/>
      <c r="AH759" s="1"/>
      <c r="AI759" s="1"/>
      <c r="AJ759" s="1"/>
      <c r="AK759" s="1"/>
      <c r="AL759" s="1" t="s">
        <v>520</v>
      </c>
    </row>
    <row r="760" spans="1:38" ht="14.25" hidden="1" customHeight="1" x14ac:dyDescent="0.25">
      <c r="A760" s="1" t="s">
        <v>1341</v>
      </c>
      <c r="B760" s="1" t="s">
        <v>516</v>
      </c>
      <c r="C760" s="1" t="s">
        <v>522</v>
      </c>
      <c r="D760" s="1">
        <v>8.5</v>
      </c>
      <c r="E760" s="1">
        <v>0.30719999999999997</v>
      </c>
      <c r="F760" s="1">
        <f t="shared" si="21"/>
        <v>27.669270833333336</v>
      </c>
      <c r="G760" s="1">
        <v>5.71</v>
      </c>
      <c r="H760" s="1">
        <v>0.28999999999999998</v>
      </c>
      <c r="I760" s="1"/>
      <c r="J760" s="1"/>
      <c r="K760" s="1"/>
      <c r="L760" s="1"/>
      <c r="M760" s="1"/>
      <c r="N760" s="1"/>
      <c r="O760" s="1"/>
      <c r="P760" s="1"/>
      <c r="Q760" s="1"/>
      <c r="R760" s="1"/>
      <c r="S760" s="1"/>
      <c r="T760" s="1"/>
      <c r="U760" s="1"/>
      <c r="V760" s="1"/>
      <c r="W760" s="1"/>
      <c r="X760" s="1"/>
      <c r="Y760" s="1"/>
      <c r="Z760" s="1"/>
      <c r="AA760" s="1"/>
      <c r="AB760" s="1"/>
      <c r="AC760" s="1" t="s">
        <v>5</v>
      </c>
      <c r="AD760" s="1" t="s">
        <v>590</v>
      </c>
      <c r="AE760" s="1" t="s">
        <v>1322</v>
      </c>
      <c r="AF760" s="1" t="s">
        <v>1341</v>
      </c>
      <c r="AG760" s="1"/>
      <c r="AH760" s="1"/>
      <c r="AI760" s="1"/>
      <c r="AJ760" s="1"/>
      <c r="AK760" s="1"/>
      <c r="AL760" s="1" t="s">
        <v>520</v>
      </c>
    </row>
    <row r="761" spans="1:38" ht="14.25" hidden="1" customHeight="1" x14ac:dyDescent="0.25">
      <c r="A761" s="1" t="s">
        <v>1342</v>
      </c>
      <c r="B761" s="1" t="s">
        <v>516</v>
      </c>
      <c r="C761" s="1" t="s">
        <v>522</v>
      </c>
      <c r="D761" s="1">
        <v>8.25</v>
      </c>
      <c r="E761" s="1">
        <v>0.34236</v>
      </c>
      <c r="F761" s="1">
        <f t="shared" si="21"/>
        <v>24.097441289870311</v>
      </c>
      <c r="G761" s="1">
        <v>5.85</v>
      </c>
      <c r="H761" s="1">
        <v>0.28999999999999998</v>
      </c>
      <c r="I761" s="1"/>
      <c r="J761" s="1"/>
      <c r="K761" s="1"/>
      <c r="L761" s="1"/>
      <c r="M761" s="1"/>
      <c r="N761" s="1"/>
      <c r="O761" s="1"/>
      <c r="P761" s="1"/>
      <c r="Q761" s="1"/>
      <c r="R761" s="1"/>
      <c r="S761" s="1"/>
      <c r="T761" s="1"/>
      <c r="U761" s="1"/>
      <c r="V761" s="1"/>
      <c r="W761" s="1"/>
      <c r="X761" s="1"/>
      <c r="Y761" s="1"/>
      <c r="Z761" s="1"/>
      <c r="AA761" s="1"/>
      <c r="AB761" s="1"/>
      <c r="AC761" s="1" t="s">
        <v>5</v>
      </c>
      <c r="AD761" s="1" t="s">
        <v>590</v>
      </c>
      <c r="AE761" s="1" t="s">
        <v>1319</v>
      </c>
      <c r="AF761" s="1" t="s">
        <v>1342</v>
      </c>
      <c r="AG761" s="1"/>
      <c r="AH761" s="1"/>
      <c r="AI761" s="1"/>
      <c r="AJ761" s="1"/>
      <c r="AK761" s="1"/>
      <c r="AL761" s="1" t="s">
        <v>520</v>
      </c>
    </row>
    <row r="762" spans="1:38" ht="14.25" hidden="1" customHeight="1" x14ac:dyDescent="0.25">
      <c r="A762" s="1" t="s">
        <v>1343</v>
      </c>
      <c r="B762" s="1" t="s">
        <v>516</v>
      </c>
      <c r="C762" s="1" t="s">
        <v>522</v>
      </c>
      <c r="D762" s="1">
        <v>6.5</v>
      </c>
      <c r="E762" s="1">
        <v>0.23483999999999999</v>
      </c>
      <c r="F762" s="1">
        <f t="shared" si="21"/>
        <v>27.678419349344235</v>
      </c>
      <c r="G762" s="1">
        <v>7.15</v>
      </c>
      <c r="H762" s="1">
        <v>0.3</v>
      </c>
      <c r="I762" s="1"/>
      <c r="J762" s="1"/>
      <c r="K762" s="1"/>
      <c r="L762" s="1"/>
      <c r="M762" s="1"/>
      <c r="N762" s="1"/>
      <c r="O762" s="1"/>
      <c r="P762" s="1"/>
      <c r="Q762" s="1"/>
      <c r="R762" s="1"/>
      <c r="S762" s="1"/>
      <c r="T762" s="1"/>
      <c r="U762" s="1"/>
      <c r="V762" s="1"/>
      <c r="W762" s="1"/>
      <c r="X762" s="1"/>
      <c r="Y762" s="1"/>
      <c r="Z762" s="1"/>
      <c r="AA762" s="1"/>
      <c r="AB762" s="1"/>
      <c r="AC762" s="1" t="s">
        <v>5</v>
      </c>
      <c r="AD762" s="1" t="s">
        <v>590</v>
      </c>
      <c r="AE762" s="1" t="s">
        <v>1322</v>
      </c>
      <c r="AF762" s="1" t="s">
        <v>1343</v>
      </c>
      <c r="AG762" s="1"/>
      <c r="AH762" s="1"/>
      <c r="AI762" s="1"/>
      <c r="AJ762" s="1"/>
      <c r="AK762" s="1"/>
      <c r="AL762" s="1" t="s">
        <v>520</v>
      </c>
    </row>
    <row r="763" spans="1:38" ht="14.25" hidden="1" customHeight="1" x14ac:dyDescent="0.25">
      <c r="A763" s="1" t="s">
        <v>1343</v>
      </c>
      <c r="B763" s="1" t="s">
        <v>516</v>
      </c>
      <c r="C763" s="1" t="s">
        <v>522</v>
      </c>
      <c r="D763" s="1">
        <v>6.5</v>
      </c>
      <c r="E763" s="1">
        <v>0.29927999999999999</v>
      </c>
      <c r="F763" s="1">
        <f t="shared" si="21"/>
        <v>21.718791766907245</v>
      </c>
      <c r="G763" s="1">
        <v>7.15</v>
      </c>
      <c r="H763" s="1">
        <v>0.3</v>
      </c>
      <c r="I763" s="1"/>
      <c r="J763" s="1"/>
      <c r="K763" s="1"/>
      <c r="L763" s="1"/>
      <c r="M763" s="1"/>
      <c r="N763" s="1"/>
      <c r="O763" s="1"/>
      <c r="P763" s="1"/>
      <c r="Q763" s="1"/>
      <c r="R763" s="1"/>
      <c r="S763" s="1"/>
      <c r="T763" s="1"/>
      <c r="U763" s="1"/>
      <c r="V763" s="1"/>
      <c r="W763" s="1"/>
      <c r="X763" s="1"/>
      <c r="Y763" s="1"/>
      <c r="Z763" s="1"/>
      <c r="AA763" s="1"/>
      <c r="AB763" s="1"/>
      <c r="AC763" s="1" t="s">
        <v>5</v>
      </c>
      <c r="AD763" s="1" t="s">
        <v>590</v>
      </c>
      <c r="AE763" s="1" t="s">
        <v>1319</v>
      </c>
      <c r="AF763" s="1" t="s">
        <v>1343</v>
      </c>
      <c r="AG763" s="1"/>
      <c r="AH763" s="1"/>
      <c r="AI763" s="1"/>
      <c r="AJ763" s="1"/>
      <c r="AK763" s="1"/>
      <c r="AL763" s="1" t="s">
        <v>520</v>
      </c>
    </row>
    <row r="764" spans="1:38" ht="14.25" hidden="1" customHeight="1" x14ac:dyDescent="0.25">
      <c r="A764" s="1" t="s">
        <v>1344</v>
      </c>
      <c r="B764" s="1" t="s">
        <v>516</v>
      </c>
      <c r="C764" s="1" t="s">
        <v>522</v>
      </c>
      <c r="D764" s="1">
        <v>6.5</v>
      </c>
      <c r="E764" s="1">
        <v>0.212999999999999</v>
      </c>
      <c r="F764" s="1">
        <f t="shared" si="21"/>
        <v>30.516431924882774</v>
      </c>
      <c r="G764" s="1">
        <v>7.15</v>
      </c>
      <c r="H764" s="1">
        <v>0.3</v>
      </c>
      <c r="I764" s="1"/>
      <c r="J764" s="1"/>
      <c r="K764" s="1"/>
      <c r="L764" s="1"/>
      <c r="M764" s="1"/>
      <c r="N764" s="1"/>
      <c r="O764" s="1"/>
      <c r="P764" s="1"/>
      <c r="Q764" s="1"/>
      <c r="R764" s="1"/>
      <c r="S764" s="1"/>
      <c r="T764" s="1"/>
      <c r="U764" s="1"/>
      <c r="V764" s="1"/>
      <c r="W764" s="1"/>
      <c r="X764" s="1"/>
      <c r="Y764" s="1"/>
      <c r="Z764" s="1"/>
      <c r="AA764" s="1"/>
      <c r="AB764" s="1"/>
      <c r="AC764" s="1" t="s">
        <v>5</v>
      </c>
      <c r="AD764" s="1" t="s">
        <v>590</v>
      </c>
      <c r="AE764" s="1" t="s">
        <v>1322</v>
      </c>
      <c r="AF764" s="1" t="s">
        <v>1344</v>
      </c>
      <c r="AG764" s="1"/>
      <c r="AH764" s="1"/>
      <c r="AI764" s="1"/>
      <c r="AJ764" s="1"/>
      <c r="AK764" s="1"/>
      <c r="AL764" s="1" t="s">
        <v>520</v>
      </c>
    </row>
    <row r="765" spans="1:38" ht="14.25" hidden="1" customHeight="1" x14ac:dyDescent="0.25">
      <c r="A765" s="1" t="s">
        <v>1344</v>
      </c>
      <c r="B765" s="1" t="s">
        <v>516</v>
      </c>
      <c r="C765" s="1" t="s">
        <v>522</v>
      </c>
      <c r="D765" s="1">
        <v>6.5</v>
      </c>
      <c r="E765" s="1">
        <v>0.24767999999999901</v>
      </c>
      <c r="F765" s="1">
        <f t="shared" si="21"/>
        <v>26.243540051679691</v>
      </c>
      <c r="G765" s="1">
        <v>7.15</v>
      </c>
      <c r="H765" s="1">
        <v>0.3</v>
      </c>
      <c r="I765" s="1"/>
      <c r="J765" s="1"/>
      <c r="K765" s="1"/>
      <c r="L765" s="1"/>
      <c r="M765" s="1"/>
      <c r="N765" s="1"/>
      <c r="O765" s="1"/>
      <c r="P765" s="1"/>
      <c r="Q765" s="1"/>
      <c r="R765" s="1"/>
      <c r="S765" s="1"/>
      <c r="T765" s="1"/>
      <c r="U765" s="1"/>
      <c r="V765" s="1"/>
      <c r="W765" s="1"/>
      <c r="X765" s="1"/>
      <c r="Y765" s="1"/>
      <c r="Z765" s="1"/>
      <c r="AA765" s="1"/>
      <c r="AB765" s="1"/>
      <c r="AC765" s="1" t="s">
        <v>5</v>
      </c>
      <c r="AD765" s="1" t="s">
        <v>590</v>
      </c>
      <c r="AE765" s="1" t="s">
        <v>1319</v>
      </c>
      <c r="AF765" s="1" t="s">
        <v>1344</v>
      </c>
      <c r="AG765" s="1"/>
      <c r="AH765" s="1"/>
      <c r="AI765" s="1"/>
      <c r="AJ765" s="1"/>
      <c r="AK765" s="1"/>
      <c r="AL765" s="1" t="s">
        <v>520</v>
      </c>
    </row>
    <row r="766" spans="1:38" ht="14.25" hidden="1" customHeight="1" x14ac:dyDescent="0.25">
      <c r="A766" s="1" t="s">
        <v>1345</v>
      </c>
      <c r="B766" s="1" t="s">
        <v>516</v>
      </c>
      <c r="C766" s="1" t="s">
        <v>522</v>
      </c>
      <c r="D766" s="1">
        <v>6.5</v>
      </c>
      <c r="E766" s="1">
        <v>0.20579999999999901</v>
      </c>
      <c r="F766" s="1">
        <f t="shared" si="21"/>
        <v>31.584062196307247</v>
      </c>
      <c r="G766" s="1">
        <v>7.15</v>
      </c>
      <c r="H766" s="1">
        <v>0.3</v>
      </c>
      <c r="I766" s="1"/>
      <c r="J766" s="1"/>
      <c r="K766" s="1"/>
      <c r="L766" s="1"/>
      <c r="M766" s="1"/>
      <c r="N766" s="1"/>
      <c r="O766" s="1"/>
      <c r="P766" s="1"/>
      <c r="Q766" s="1"/>
      <c r="R766" s="1"/>
      <c r="S766" s="1"/>
      <c r="T766" s="1"/>
      <c r="U766" s="1"/>
      <c r="V766" s="1"/>
      <c r="W766" s="1"/>
      <c r="X766" s="1"/>
      <c r="Y766" s="1"/>
      <c r="Z766" s="1"/>
      <c r="AA766" s="1"/>
      <c r="AB766" s="1"/>
      <c r="AC766" s="1" t="s">
        <v>5</v>
      </c>
      <c r="AD766" s="1" t="s">
        <v>590</v>
      </c>
      <c r="AE766" s="1" t="s">
        <v>1322</v>
      </c>
      <c r="AF766" s="1" t="s">
        <v>1345</v>
      </c>
      <c r="AG766" s="1"/>
      <c r="AH766" s="1"/>
      <c r="AI766" s="1"/>
      <c r="AJ766" s="1"/>
      <c r="AK766" s="1"/>
      <c r="AL766" s="1" t="s">
        <v>520</v>
      </c>
    </row>
    <row r="767" spans="1:38" ht="14.25" hidden="1" customHeight="1" x14ac:dyDescent="0.25">
      <c r="A767" s="1" t="s">
        <v>1345</v>
      </c>
      <c r="B767" s="1" t="s">
        <v>516</v>
      </c>
      <c r="C767" s="1" t="s">
        <v>522</v>
      </c>
      <c r="D767" s="1">
        <v>6.5</v>
      </c>
      <c r="E767" s="1">
        <v>0.21876000000000001</v>
      </c>
      <c r="F767" s="1">
        <f t="shared" si="21"/>
        <v>29.71292740903273</v>
      </c>
      <c r="G767" s="1">
        <v>7.15</v>
      </c>
      <c r="H767" s="1">
        <v>0.3</v>
      </c>
      <c r="I767" s="1"/>
      <c r="J767" s="1"/>
      <c r="K767" s="1"/>
      <c r="L767" s="1"/>
      <c r="M767" s="1"/>
      <c r="N767" s="1"/>
      <c r="O767" s="1"/>
      <c r="P767" s="1"/>
      <c r="Q767" s="1"/>
      <c r="R767" s="1"/>
      <c r="S767" s="1"/>
      <c r="T767" s="1"/>
      <c r="U767" s="1"/>
      <c r="V767" s="1"/>
      <c r="W767" s="1"/>
      <c r="X767" s="1"/>
      <c r="Y767" s="1"/>
      <c r="Z767" s="1"/>
      <c r="AA767" s="1"/>
      <c r="AB767" s="1"/>
      <c r="AC767" s="1" t="s">
        <v>5</v>
      </c>
      <c r="AD767" s="1" t="s">
        <v>590</v>
      </c>
      <c r="AE767" s="1" t="s">
        <v>1319</v>
      </c>
      <c r="AF767" s="1" t="s">
        <v>1345</v>
      </c>
      <c r="AG767" s="1"/>
      <c r="AH767" s="1"/>
      <c r="AI767" s="1"/>
      <c r="AJ767" s="1"/>
      <c r="AK767" s="1"/>
      <c r="AL767" s="1" t="s">
        <v>520</v>
      </c>
    </row>
    <row r="768" spans="1:38" ht="14.25" hidden="1" customHeight="1" x14ac:dyDescent="0.25">
      <c r="A768" s="1" t="s">
        <v>1346</v>
      </c>
      <c r="B768" s="1" t="s">
        <v>516</v>
      </c>
      <c r="C768" s="1" t="s">
        <v>522</v>
      </c>
      <c r="D768" s="1">
        <v>6.5</v>
      </c>
      <c r="E768" s="1">
        <v>0.212999999999999</v>
      </c>
      <c r="F768" s="1">
        <f t="shared" si="21"/>
        <v>30.516431924882774</v>
      </c>
      <c r="G768" s="1">
        <v>7.15</v>
      </c>
      <c r="H768" s="1">
        <v>0.3</v>
      </c>
      <c r="I768" s="1"/>
      <c r="J768" s="1"/>
      <c r="K768" s="1"/>
      <c r="L768" s="1"/>
      <c r="M768" s="1"/>
      <c r="N768" s="1"/>
      <c r="O768" s="1"/>
      <c r="P768" s="1"/>
      <c r="Q768" s="1"/>
      <c r="R768" s="1"/>
      <c r="S768" s="1"/>
      <c r="T768" s="1"/>
      <c r="U768" s="1"/>
      <c r="V768" s="1"/>
      <c r="W768" s="1"/>
      <c r="X768" s="1"/>
      <c r="Y768" s="1"/>
      <c r="Z768" s="1"/>
      <c r="AA768" s="1"/>
      <c r="AB768" s="1"/>
      <c r="AC768" s="1" t="s">
        <v>5</v>
      </c>
      <c r="AD768" s="1" t="s">
        <v>590</v>
      </c>
      <c r="AE768" s="1" t="s">
        <v>1322</v>
      </c>
      <c r="AF768" s="1" t="s">
        <v>1346</v>
      </c>
      <c r="AG768" s="1"/>
      <c r="AH768" s="1"/>
      <c r="AI768" s="1"/>
      <c r="AJ768" s="1"/>
      <c r="AK768" s="1"/>
      <c r="AL768" s="1" t="s">
        <v>520</v>
      </c>
    </row>
    <row r="769" spans="1:38" ht="14.25" hidden="1" customHeight="1" x14ac:dyDescent="0.25">
      <c r="A769" s="1" t="s">
        <v>1346</v>
      </c>
      <c r="B769" s="1" t="s">
        <v>516</v>
      </c>
      <c r="C769" s="1" t="s">
        <v>522</v>
      </c>
      <c r="D769" s="1">
        <v>6.5</v>
      </c>
      <c r="E769" s="1">
        <v>0.26232</v>
      </c>
      <c r="F769" s="1">
        <f t="shared" si="21"/>
        <v>24.778896004879538</v>
      </c>
      <c r="G769" s="1">
        <v>7.15</v>
      </c>
      <c r="H769" s="1">
        <v>0.3</v>
      </c>
      <c r="I769" s="1"/>
      <c r="J769" s="1"/>
      <c r="K769" s="1"/>
      <c r="L769" s="1"/>
      <c r="M769" s="1"/>
      <c r="N769" s="1"/>
      <c r="O769" s="1"/>
      <c r="P769" s="1"/>
      <c r="Q769" s="1"/>
      <c r="R769" s="1"/>
      <c r="S769" s="1"/>
      <c r="T769" s="1"/>
      <c r="U769" s="1"/>
      <c r="V769" s="1"/>
      <c r="W769" s="1"/>
      <c r="X769" s="1"/>
      <c r="Y769" s="1"/>
      <c r="Z769" s="1"/>
      <c r="AA769" s="1"/>
      <c r="AB769" s="1"/>
      <c r="AC769" s="1" t="s">
        <v>5</v>
      </c>
      <c r="AD769" s="1" t="s">
        <v>590</v>
      </c>
      <c r="AE769" s="1" t="s">
        <v>1319</v>
      </c>
      <c r="AF769" s="1" t="s">
        <v>1346</v>
      </c>
      <c r="AG769" s="1"/>
      <c r="AH769" s="1"/>
      <c r="AI769" s="1"/>
      <c r="AJ769" s="1"/>
      <c r="AK769" s="1"/>
      <c r="AL769" s="1" t="s">
        <v>520</v>
      </c>
    </row>
    <row r="770" spans="1:38" ht="14.25" hidden="1" customHeight="1" x14ac:dyDescent="0.25">
      <c r="A770" s="1" t="s">
        <v>1347</v>
      </c>
      <c r="B770" s="1" t="s">
        <v>516</v>
      </c>
      <c r="C770" s="1" t="s">
        <v>522</v>
      </c>
      <c r="D770" s="1">
        <v>10.25</v>
      </c>
      <c r="E770" s="1">
        <v>0.31307999999999903</v>
      </c>
      <c r="F770" s="1">
        <f t="shared" si="21"/>
        <v>32.739235978024887</v>
      </c>
      <c r="G770" s="1">
        <v>4.9000000000000004</v>
      </c>
      <c r="H770" s="1">
        <v>0.28999999999999998</v>
      </c>
      <c r="I770" s="1"/>
      <c r="J770" s="1"/>
      <c r="K770" s="1"/>
      <c r="L770" s="1"/>
      <c r="M770" s="1"/>
      <c r="N770" s="1"/>
      <c r="O770" s="1"/>
      <c r="P770" s="1"/>
      <c r="Q770" s="1"/>
      <c r="R770" s="1"/>
      <c r="S770" s="1"/>
      <c r="T770" s="1"/>
      <c r="U770" s="1"/>
      <c r="V770" s="1"/>
      <c r="W770" s="1"/>
      <c r="X770" s="1"/>
      <c r="Y770" s="1"/>
      <c r="Z770" s="1"/>
      <c r="AA770" s="1"/>
      <c r="AB770" s="1"/>
      <c r="AC770" s="1" t="s">
        <v>5</v>
      </c>
      <c r="AD770" s="1" t="s">
        <v>590</v>
      </c>
      <c r="AE770" s="1" t="s">
        <v>1322</v>
      </c>
      <c r="AF770" s="1" t="s">
        <v>1347</v>
      </c>
      <c r="AG770" s="1"/>
      <c r="AH770" s="1"/>
      <c r="AI770" s="1"/>
      <c r="AJ770" s="1"/>
      <c r="AK770" s="1"/>
      <c r="AL770" s="1" t="s">
        <v>520</v>
      </c>
    </row>
    <row r="771" spans="1:38" ht="14.25" hidden="1" customHeight="1" x14ac:dyDescent="0.25">
      <c r="A771" s="1" t="s">
        <v>1347</v>
      </c>
      <c r="B771" s="1" t="s">
        <v>516</v>
      </c>
      <c r="C771" s="1" t="s">
        <v>522</v>
      </c>
      <c r="D771" s="1">
        <v>10.25</v>
      </c>
      <c r="E771" s="1">
        <v>0.37919999999999998</v>
      </c>
      <c r="F771" s="1">
        <f t="shared" si="21"/>
        <v>27.030590717299578</v>
      </c>
      <c r="G771" s="1">
        <v>4.9000000000000004</v>
      </c>
      <c r="H771" s="1">
        <v>0.28999999999999998</v>
      </c>
      <c r="I771" s="1"/>
      <c r="J771" s="1"/>
      <c r="K771" s="1"/>
      <c r="L771" s="1"/>
      <c r="M771" s="1"/>
      <c r="N771" s="1"/>
      <c r="O771" s="1"/>
      <c r="P771" s="1"/>
      <c r="Q771" s="1"/>
      <c r="R771" s="1"/>
      <c r="S771" s="1"/>
      <c r="T771" s="1"/>
      <c r="U771" s="1"/>
      <c r="V771" s="1"/>
      <c r="W771" s="1"/>
      <c r="X771" s="1"/>
      <c r="Y771" s="1"/>
      <c r="Z771" s="1"/>
      <c r="AA771" s="1"/>
      <c r="AB771" s="1"/>
      <c r="AC771" s="1" t="s">
        <v>5</v>
      </c>
      <c r="AD771" s="1" t="s">
        <v>590</v>
      </c>
      <c r="AE771" s="1" t="s">
        <v>1319</v>
      </c>
      <c r="AF771" s="1" t="s">
        <v>1347</v>
      </c>
      <c r="AG771" s="1"/>
      <c r="AH771" s="1"/>
      <c r="AI771" s="1"/>
      <c r="AJ771" s="1"/>
      <c r="AK771" s="1"/>
      <c r="AL771" s="1" t="s">
        <v>520</v>
      </c>
    </row>
    <row r="772" spans="1:38" ht="14.25" hidden="1" customHeight="1" x14ac:dyDescent="0.25">
      <c r="A772" s="1" t="s">
        <v>1348</v>
      </c>
      <c r="B772" s="1" t="s">
        <v>516</v>
      </c>
      <c r="C772" s="1" t="s">
        <v>522</v>
      </c>
      <c r="D772" s="1">
        <v>10.25</v>
      </c>
      <c r="E772" s="1">
        <v>0.29039999999999999</v>
      </c>
      <c r="F772" s="1">
        <f t="shared" si="21"/>
        <v>35.296143250688708</v>
      </c>
      <c r="G772" s="1">
        <v>4.9000000000000004</v>
      </c>
      <c r="H772" s="1">
        <v>0.28999999999999998</v>
      </c>
      <c r="I772" s="1"/>
      <c r="J772" s="1"/>
      <c r="K772" s="1"/>
      <c r="L772" s="1"/>
      <c r="M772" s="1"/>
      <c r="N772" s="1"/>
      <c r="O772" s="1"/>
      <c r="P772" s="1"/>
      <c r="Q772" s="1"/>
      <c r="R772" s="1"/>
      <c r="S772" s="1"/>
      <c r="T772" s="1"/>
      <c r="U772" s="1"/>
      <c r="V772" s="1"/>
      <c r="W772" s="1"/>
      <c r="X772" s="1"/>
      <c r="Y772" s="1"/>
      <c r="Z772" s="1"/>
      <c r="AA772" s="1"/>
      <c r="AB772" s="1"/>
      <c r="AC772" s="1" t="s">
        <v>5</v>
      </c>
      <c r="AD772" s="1" t="s">
        <v>590</v>
      </c>
      <c r="AE772" s="1" t="s">
        <v>1322</v>
      </c>
      <c r="AF772" s="1" t="s">
        <v>1348</v>
      </c>
      <c r="AG772" s="1"/>
      <c r="AH772" s="1"/>
      <c r="AI772" s="1"/>
      <c r="AJ772" s="1"/>
      <c r="AK772" s="1"/>
      <c r="AL772" s="1" t="s">
        <v>520</v>
      </c>
    </row>
    <row r="773" spans="1:38" ht="14.25" hidden="1" customHeight="1" x14ac:dyDescent="0.25">
      <c r="A773" s="1" t="s">
        <v>1348</v>
      </c>
      <c r="B773" s="1" t="s">
        <v>516</v>
      </c>
      <c r="C773" s="1" t="s">
        <v>522</v>
      </c>
      <c r="D773" s="1">
        <v>10.25</v>
      </c>
      <c r="E773" s="1">
        <v>0.32244</v>
      </c>
      <c r="F773" s="1">
        <f t="shared" si="21"/>
        <v>31.788859942935119</v>
      </c>
      <c r="G773" s="1">
        <v>4.9000000000000004</v>
      </c>
      <c r="H773" s="1">
        <v>0.28999999999999998</v>
      </c>
      <c r="I773" s="1"/>
      <c r="J773" s="1"/>
      <c r="K773" s="1"/>
      <c r="L773" s="1"/>
      <c r="M773" s="1"/>
      <c r="N773" s="1"/>
      <c r="O773" s="1"/>
      <c r="P773" s="1"/>
      <c r="Q773" s="1"/>
      <c r="R773" s="1"/>
      <c r="S773" s="1"/>
      <c r="T773" s="1"/>
      <c r="U773" s="1"/>
      <c r="V773" s="1"/>
      <c r="W773" s="1"/>
      <c r="X773" s="1"/>
      <c r="Y773" s="1"/>
      <c r="Z773" s="1"/>
      <c r="AA773" s="1"/>
      <c r="AB773" s="1"/>
      <c r="AC773" s="1" t="s">
        <v>5</v>
      </c>
      <c r="AD773" s="1" t="s">
        <v>590</v>
      </c>
      <c r="AE773" s="1" t="s">
        <v>1319</v>
      </c>
      <c r="AF773" s="1" t="s">
        <v>1348</v>
      </c>
      <c r="AG773" s="1"/>
      <c r="AH773" s="1"/>
      <c r="AI773" s="1"/>
      <c r="AJ773" s="1"/>
      <c r="AK773" s="1"/>
      <c r="AL773" s="1" t="s">
        <v>520</v>
      </c>
    </row>
    <row r="774" spans="1:38" ht="14.25" hidden="1" customHeight="1" x14ac:dyDescent="0.25">
      <c r="A774" s="1" t="s">
        <v>1349</v>
      </c>
      <c r="B774" s="1" t="s">
        <v>516</v>
      </c>
      <c r="C774" s="1" t="s">
        <v>522</v>
      </c>
      <c r="D774" s="1">
        <v>48</v>
      </c>
      <c r="E774" s="1">
        <v>2.2296</v>
      </c>
      <c r="F774" s="1">
        <f t="shared" si="21"/>
        <v>21.528525296017222</v>
      </c>
      <c r="G774" s="1">
        <v>1.83</v>
      </c>
      <c r="H774" s="1">
        <v>0.27</v>
      </c>
      <c r="I774" s="1"/>
      <c r="J774" s="1"/>
      <c r="K774" s="1"/>
      <c r="L774" s="1"/>
      <c r="M774" s="1"/>
      <c r="N774" s="1"/>
      <c r="O774" s="1"/>
      <c r="P774" s="1"/>
      <c r="Q774" s="1"/>
      <c r="R774" s="1"/>
      <c r="S774" s="1"/>
      <c r="T774" s="1"/>
      <c r="U774" s="1"/>
      <c r="V774" s="1"/>
      <c r="W774" s="1"/>
      <c r="X774" s="1"/>
      <c r="Y774" s="1"/>
      <c r="Z774" s="1"/>
      <c r="AA774" s="1"/>
      <c r="AB774" s="1"/>
      <c r="AC774" s="1" t="s">
        <v>5</v>
      </c>
      <c r="AD774" s="1" t="s">
        <v>590</v>
      </c>
      <c r="AE774" s="1" t="s">
        <v>1322</v>
      </c>
      <c r="AF774" s="1" t="s">
        <v>1349</v>
      </c>
      <c r="AG774" s="1"/>
      <c r="AH774" s="1"/>
      <c r="AI774" s="1"/>
      <c r="AJ774" s="1"/>
      <c r="AK774" s="1"/>
      <c r="AL774" s="1" t="s">
        <v>520</v>
      </c>
    </row>
    <row r="775" spans="1:38" ht="14.25" hidden="1" customHeight="1" x14ac:dyDescent="0.25">
      <c r="A775" s="1" t="s">
        <v>1350</v>
      </c>
      <c r="B775" s="1" t="s">
        <v>516</v>
      </c>
      <c r="C775" s="1" t="s">
        <v>522</v>
      </c>
      <c r="D775" s="1">
        <v>10.25</v>
      </c>
      <c r="E775" s="1">
        <v>0.27911999999999998</v>
      </c>
      <c r="F775" s="1">
        <f t="shared" si="21"/>
        <v>36.722556606477504</v>
      </c>
      <c r="G775" s="1">
        <v>4.9000000000000004</v>
      </c>
      <c r="H775" s="1">
        <v>0.28999999999999998</v>
      </c>
      <c r="I775" s="1"/>
      <c r="J775" s="1"/>
      <c r="K775" s="1"/>
      <c r="L775" s="1"/>
      <c r="M775" s="1"/>
      <c r="N775" s="1"/>
      <c r="O775" s="1"/>
      <c r="P775" s="1"/>
      <c r="Q775" s="1"/>
      <c r="R775" s="1"/>
      <c r="S775" s="1"/>
      <c r="T775" s="1"/>
      <c r="U775" s="1"/>
      <c r="V775" s="1"/>
      <c r="W775" s="1"/>
      <c r="X775" s="1"/>
      <c r="Y775" s="1"/>
      <c r="Z775" s="1"/>
      <c r="AA775" s="1"/>
      <c r="AB775" s="1"/>
      <c r="AC775" s="1" t="s">
        <v>5</v>
      </c>
      <c r="AD775" s="1" t="s">
        <v>590</v>
      </c>
      <c r="AE775" s="1" t="s">
        <v>1322</v>
      </c>
      <c r="AF775" s="1" t="s">
        <v>1350</v>
      </c>
      <c r="AG775" s="1"/>
      <c r="AH775" s="1"/>
      <c r="AI775" s="1"/>
      <c r="AJ775" s="1"/>
      <c r="AK775" s="1"/>
      <c r="AL775" s="1" t="s">
        <v>520</v>
      </c>
    </row>
    <row r="776" spans="1:38" ht="14.25" hidden="1" customHeight="1" x14ac:dyDescent="0.25">
      <c r="A776" s="1" t="s">
        <v>1350</v>
      </c>
      <c r="B776" s="1" t="s">
        <v>516</v>
      </c>
      <c r="C776" s="1" t="s">
        <v>522</v>
      </c>
      <c r="D776" s="1">
        <v>10.25</v>
      </c>
      <c r="E776" s="1">
        <v>0.27755999999999997</v>
      </c>
      <c r="F776" s="1">
        <f t="shared" si="21"/>
        <v>36.928952298602105</v>
      </c>
      <c r="G776" s="1">
        <v>4.9000000000000004</v>
      </c>
      <c r="H776" s="1">
        <v>0.28999999999999998</v>
      </c>
      <c r="I776" s="1"/>
      <c r="J776" s="1"/>
      <c r="K776" s="1"/>
      <c r="L776" s="1"/>
      <c r="M776" s="1"/>
      <c r="N776" s="1"/>
      <c r="O776" s="1"/>
      <c r="P776" s="1"/>
      <c r="Q776" s="1"/>
      <c r="R776" s="1"/>
      <c r="S776" s="1"/>
      <c r="T776" s="1"/>
      <c r="U776" s="1"/>
      <c r="V776" s="1"/>
      <c r="W776" s="1"/>
      <c r="X776" s="1"/>
      <c r="Y776" s="1"/>
      <c r="Z776" s="1"/>
      <c r="AA776" s="1"/>
      <c r="AB776" s="1"/>
      <c r="AC776" s="1" t="s">
        <v>5</v>
      </c>
      <c r="AD776" s="1" t="s">
        <v>590</v>
      </c>
      <c r="AE776" s="1" t="s">
        <v>1319</v>
      </c>
      <c r="AF776" s="1" t="s">
        <v>1350</v>
      </c>
      <c r="AG776" s="1"/>
      <c r="AH776" s="1"/>
      <c r="AI776" s="1"/>
      <c r="AJ776" s="1"/>
      <c r="AK776" s="1"/>
      <c r="AL776" s="1" t="s">
        <v>520</v>
      </c>
    </row>
    <row r="777" spans="1:38" ht="14.25" hidden="1" customHeight="1" x14ac:dyDescent="0.25">
      <c r="A777" s="1" t="s">
        <v>1351</v>
      </c>
      <c r="B777" s="1" t="s">
        <v>516</v>
      </c>
      <c r="C777" s="1" t="s">
        <v>522</v>
      </c>
      <c r="D777" s="1">
        <v>10.25</v>
      </c>
      <c r="E777" s="1">
        <v>0.30168</v>
      </c>
      <c r="F777" s="1">
        <f t="shared" si="21"/>
        <v>33.97639883320074</v>
      </c>
      <c r="G777" s="1">
        <v>4.9000000000000004</v>
      </c>
      <c r="H777" s="1">
        <v>0.28999999999999998</v>
      </c>
      <c r="I777" s="1"/>
      <c r="J777" s="1"/>
      <c r="K777" s="1"/>
      <c r="L777" s="1"/>
      <c r="M777" s="1"/>
      <c r="N777" s="1"/>
      <c r="O777" s="1"/>
      <c r="P777" s="1"/>
      <c r="Q777" s="1"/>
      <c r="R777" s="1"/>
      <c r="S777" s="1"/>
      <c r="T777" s="1"/>
      <c r="U777" s="1"/>
      <c r="V777" s="1"/>
      <c r="W777" s="1"/>
      <c r="X777" s="1"/>
      <c r="Y777" s="1"/>
      <c r="Z777" s="1"/>
      <c r="AA777" s="1"/>
      <c r="AB777" s="1"/>
      <c r="AC777" s="1" t="s">
        <v>5</v>
      </c>
      <c r="AD777" s="1" t="s">
        <v>590</v>
      </c>
      <c r="AE777" s="1" t="s">
        <v>1322</v>
      </c>
      <c r="AF777" s="1" t="s">
        <v>1351</v>
      </c>
      <c r="AG777" s="1"/>
      <c r="AH777" s="1"/>
      <c r="AI777" s="1"/>
      <c r="AJ777" s="1"/>
      <c r="AK777" s="1"/>
      <c r="AL777" s="1" t="s">
        <v>520</v>
      </c>
    </row>
    <row r="778" spans="1:38" ht="14.25" hidden="1" customHeight="1" x14ac:dyDescent="0.25">
      <c r="A778" s="1" t="s">
        <v>1351</v>
      </c>
      <c r="B778" s="1" t="s">
        <v>516</v>
      </c>
      <c r="C778" s="1" t="s">
        <v>522</v>
      </c>
      <c r="D778" s="1">
        <v>10.25</v>
      </c>
      <c r="E778" s="1">
        <v>0.34499999999999997</v>
      </c>
      <c r="F778" s="1">
        <f t="shared" si="21"/>
        <v>29.710144927536234</v>
      </c>
      <c r="G778" s="1">
        <v>4.9000000000000004</v>
      </c>
      <c r="H778" s="1">
        <v>0.28999999999999998</v>
      </c>
      <c r="I778" s="1"/>
      <c r="J778" s="1"/>
      <c r="K778" s="1"/>
      <c r="L778" s="1"/>
      <c r="M778" s="1"/>
      <c r="N778" s="1"/>
      <c r="O778" s="1"/>
      <c r="P778" s="1"/>
      <c r="Q778" s="1"/>
      <c r="R778" s="1"/>
      <c r="S778" s="1"/>
      <c r="T778" s="1"/>
      <c r="U778" s="1"/>
      <c r="V778" s="1"/>
      <c r="W778" s="1"/>
      <c r="X778" s="1"/>
      <c r="Y778" s="1"/>
      <c r="Z778" s="1"/>
      <c r="AA778" s="1"/>
      <c r="AB778" s="1"/>
      <c r="AC778" s="1" t="s">
        <v>5</v>
      </c>
      <c r="AD778" s="1" t="s">
        <v>590</v>
      </c>
      <c r="AE778" s="1" t="s">
        <v>1319</v>
      </c>
      <c r="AF778" s="1" t="s">
        <v>1351</v>
      </c>
      <c r="AG778" s="1"/>
      <c r="AH778" s="1"/>
      <c r="AI778" s="1"/>
      <c r="AJ778" s="1"/>
      <c r="AK778" s="1"/>
      <c r="AL778" s="1" t="s">
        <v>520</v>
      </c>
    </row>
    <row r="779" spans="1:38" ht="14.25" hidden="1" customHeight="1" x14ac:dyDescent="0.25">
      <c r="A779" s="1" t="s">
        <v>1352</v>
      </c>
      <c r="B779" s="1" t="s">
        <v>516</v>
      </c>
      <c r="C779" s="1" t="s">
        <v>522</v>
      </c>
      <c r="D779" s="1">
        <v>12.25</v>
      </c>
      <c r="E779" s="1">
        <v>0.32016</v>
      </c>
      <c r="F779" s="1">
        <f t="shared" si="21"/>
        <v>38.262118940529739</v>
      </c>
      <c r="G779" s="1">
        <v>4.2699999999999996</v>
      </c>
      <c r="H779" s="1">
        <v>0.28000000000000003</v>
      </c>
      <c r="I779" s="1"/>
      <c r="J779" s="1"/>
      <c r="K779" s="1"/>
      <c r="L779" s="1"/>
      <c r="M779" s="1"/>
      <c r="N779" s="1"/>
      <c r="O779" s="1"/>
      <c r="P779" s="1"/>
      <c r="Q779" s="1"/>
      <c r="R779" s="1"/>
      <c r="S779" s="1"/>
      <c r="T779" s="1"/>
      <c r="U779" s="1"/>
      <c r="V779" s="1"/>
      <c r="W779" s="1"/>
      <c r="X779" s="1"/>
      <c r="Y779" s="1"/>
      <c r="Z779" s="1"/>
      <c r="AA779" s="1"/>
      <c r="AB779" s="1"/>
      <c r="AC779" s="1" t="s">
        <v>5</v>
      </c>
      <c r="AD779" s="1" t="s">
        <v>590</v>
      </c>
      <c r="AE779" s="1" t="s">
        <v>1322</v>
      </c>
      <c r="AF779" s="1" t="s">
        <v>1352</v>
      </c>
      <c r="AG779" s="1"/>
      <c r="AH779" s="1"/>
      <c r="AI779" s="1"/>
      <c r="AJ779" s="1"/>
      <c r="AK779" s="1"/>
      <c r="AL779" s="1" t="s">
        <v>520</v>
      </c>
    </row>
    <row r="780" spans="1:38" ht="14.25" hidden="1" customHeight="1" x14ac:dyDescent="0.25">
      <c r="A780" s="1" t="s">
        <v>1352</v>
      </c>
      <c r="B780" s="1" t="s">
        <v>516</v>
      </c>
      <c r="C780" s="1" t="s">
        <v>522</v>
      </c>
      <c r="D780" s="1">
        <v>12.25</v>
      </c>
      <c r="E780" s="1">
        <v>0.35843999999999998</v>
      </c>
      <c r="F780" s="1">
        <f t="shared" si="21"/>
        <v>34.175873228434327</v>
      </c>
      <c r="G780" s="1">
        <v>4.2699999999999996</v>
      </c>
      <c r="H780" s="1">
        <v>0.28000000000000003</v>
      </c>
      <c r="I780" s="1"/>
      <c r="J780" s="1"/>
      <c r="K780" s="1"/>
      <c r="L780" s="1"/>
      <c r="M780" s="1"/>
      <c r="N780" s="1"/>
      <c r="O780" s="1"/>
      <c r="P780" s="1"/>
      <c r="Q780" s="1"/>
      <c r="R780" s="1"/>
      <c r="S780" s="1"/>
      <c r="T780" s="1"/>
      <c r="U780" s="1"/>
      <c r="V780" s="1"/>
      <c r="W780" s="1"/>
      <c r="X780" s="1"/>
      <c r="Y780" s="1"/>
      <c r="Z780" s="1"/>
      <c r="AA780" s="1"/>
      <c r="AB780" s="1"/>
      <c r="AC780" s="1" t="s">
        <v>5</v>
      </c>
      <c r="AD780" s="1" t="s">
        <v>590</v>
      </c>
      <c r="AE780" s="1" t="s">
        <v>1319</v>
      </c>
      <c r="AF780" s="1" t="s">
        <v>1352</v>
      </c>
      <c r="AG780" s="1"/>
      <c r="AH780" s="1"/>
      <c r="AI780" s="1"/>
      <c r="AJ780" s="1"/>
      <c r="AK780" s="1"/>
      <c r="AL780" s="1" t="s">
        <v>520</v>
      </c>
    </row>
    <row r="781" spans="1:38" ht="14.25" hidden="1" customHeight="1" x14ac:dyDescent="0.25">
      <c r="A781" s="1" t="s">
        <v>1353</v>
      </c>
      <c r="B781" s="1" t="s">
        <v>516</v>
      </c>
      <c r="C781" s="1" t="s">
        <v>522</v>
      </c>
      <c r="D781" s="1">
        <v>12.25</v>
      </c>
      <c r="E781" s="1">
        <v>0.2802</v>
      </c>
      <c r="F781" s="1">
        <f t="shared" si="21"/>
        <v>43.718772305496074</v>
      </c>
      <c r="G781" s="1">
        <v>4.2699999999999996</v>
      </c>
      <c r="H781" s="1">
        <v>0.28000000000000003</v>
      </c>
      <c r="I781" s="1"/>
      <c r="J781" s="1"/>
      <c r="K781" s="1"/>
      <c r="L781" s="1"/>
      <c r="M781" s="1"/>
      <c r="N781" s="1"/>
      <c r="O781" s="1"/>
      <c r="P781" s="1"/>
      <c r="Q781" s="1"/>
      <c r="R781" s="1"/>
      <c r="S781" s="1"/>
      <c r="T781" s="1"/>
      <c r="U781" s="1"/>
      <c r="V781" s="1"/>
      <c r="W781" s="1"/>
      <c r="X781" s="1"/>
      <c r="Y781" s="1"/>
      <c r="Z781" s="1"/>
      <c r="AA781" s="1"/>
      <c r="AB781" s="1"/>
      <c r="AC781" s="1" t="s">
        <v>5</v>
      </c>
      <c r="AD781" s="1" t="s">
        <v>590</v>
      </c>
      <c r="AE781" s="1" t="s">
        <v>1322</v>
      </c>
      <c r="AF781" s="1" t="s">
        <v>1353</v>
      </c>
      <c r="AG781" s="1"/>
      <c r="AH781" s="1"/>
      <c r="AI781" s="1"/>
      <c r="AJ781" s="1"/>
      <c r="AK781" s="1"/>
      <c r="AL781" s="1" t="s">
        <v>520</v>
      </c>
    </row>
    <row r="782" spans="1:38" ht="14.25" hidden="1" customHeight="1" x14ac:dyDescent="0.25">
      <c r="A782" s="1" t="s">
        <v>1353</v>
      </c>
      <c r="B782" s="1" t="s">
        <v>516</v>
      </c>
      <c r="C782" s="1" t="s">
        <v>522</v>
      </c>
      <c r="D782" s="1">
        <v>12.25</v>
      </c>
      <c r="E782" s="1">
        <v>0.31847999999999999</v>
      </c>
      <c r="F782" s="1">
        <f t="shared" si="21"/>
        <v>38.463953780457175</v>
      </c>
      <c r="G782" s="1">
        <v>4.2699999999999996</v>
      </c>
      <c r="H782" s="1">
        <v>0.28000000000000003</v>
      </c>
      <c r="I782" s="1"/>
      <c r="J782" s="1"/>
      <c r="K782" s="1"/>
      <c r="L782" s="1"/>
      <c r="M782" s="1"/>
      <c r="N782" s="1"/>
      <c r="O782" s="1"/>
      <c r="P782" s="1"/>
      <c r="Q782" s="1"/>
      <c r="R782" s="1"/>
      <c r="S782" s="1"/>
      <c r="T782" s="1"/>
      <c r="U782" s="1"/>
      <c r="V782" s="1"/>
      <c r="W782" s="1"/>
      <c r="X782" s="1"/>
      <c r="Y782" s="1"/>
      <c r="Z782" s="1"/>
      <c r="AA782" s="1"/>
      <c r="AB782" s="1"/>
      <c r="AC782" s="1" t="s">
        <v>5</v>
      </c>
      <c r="AD782" s="1" t="s">
        <v>590</v>
      </c>
      <c r="AE782" s="1" t="s">
        <v>1319</v>
      </c>
      <c r="AF782" s="1" t="s">
        <v>1353</v>
      </c>
      <c r="AG782" s="1"/>
      <c r="AH782" s="1"/>
      <c r="AI782" s="1"/>
      <c r="AJ782" s="1"/>
      <c r="AK782" s="1"/>
      <c r="AL782" s="1" t="s">
        <v>520</v>
      </c>
    </row>
    <row r="783" spans="1:38" ht="14.25" hidden="1" customHeight="1" x14ac:dyDescent="0.25">
      <c r="A783" s="1" t="s">
        <v>1354</v>
      </c>
      <c r="B783" s="1" t="s">
        <v>516</v>
      </c>
      <c r="C783" s="1" t="s">
        <v>522</v>
      </c>
      <c r="D783" s="1">
        <v>12.25</v>
      </c>
      <c r="E783" s="1">
        <v>0.26700000000000002</v>
      </c>
      <c r="F783" s="1">
        <f t="shared" si="21"/>
        <v>45.880149812734082</v>
      </c>
      <c r="G783" s="1">
        <v>4.2699999999999996</v>
      </c>
      <c r="H783" s="1">
        <v>0.28000000000000003</v>
      </c>
      <c r="I783" s="1"/>
      <c r="J783" s="1"/>
      <c r="K783" s="1"/>
      <c r="L783" s="1"/>
      <c r="M783" s="1"/>
      <c r="N783" s="1"/>
      <c r="O783" s="1"/>
      <c r="P783" s="1"/>
      <c r="Q783" s="1"/>
      <c r="R783" s="1"/>
      <c r="S783" s="1"/>
      <c r="T783" s="1"/>
      <c r="U783" s="1"/>
      <c r="V783" s="1"/>
      <c r="W783" s="1"/>
      <c r="X783" s="1"/>
      <c r="Y783" s="1"/>
      <c r="Z783" s="1"/>
      <c r="AA783" s="1"/>
      <c r="AB783" s="1"/>
      <c r="AC783" s="1" t="s">
        <v>5</v>
      </c>
      <c r="AD783" s="1" t="s">
        <v>590</v>
      </c>
      <c r="AE783" s="1" t="s">
        <v>1322</v>
      </c>
      <c r="AF783" s="1" t="s">
        <v>1354</v>
      </c>
      <c r="AG783" s="1"/>
      <c r="AH783" s="1"/>
      <c r="AI783" s="1"/>
      <c r="AJ783" s="1"/>
      <c r="AK783" s="1"/>
      <c r="AL783" s="1" t="s">
        <v>520</v>
      </c>
    </row>
    <row r="784" spans="1:38" ht="14.25" hidden="1" customHeight="1" x14ac:dyDescent="0.25">
      <c r="A784" s="1" t="s">
        <v>1354</v>
      </c>
      <c r="B784" s="1" t="s">
        <v>516</v>
      </c>
      <c r="C784" s="1" t="s">
        <v>522</v>
      </c>
      <c r="D784" s="1">
        <v>12.25</v>
      </c>
      <c r="E784" s="1">
        <v>0.27900000000000003</v>
      </c>
      <c r="F784" s="1">
        <f t="shared" si="21"/>
        <v>43.906810035842291</v>
      </c>
      <c r="G784" s="1">
        <v>4.2699999999999996</v>
      </c>
      <c r="H784" s="1">
        <v>0.28000000000000003</v>
      </c>
      <c r="I784" s="1"/>
      <c r="J784" s="1"/>
      <c r="K784" s="1"/>
      <c r="L784" s="1"/>
      <c r="M784" s="1"/>
      <c r="N784" s="1"/>
      <c r="O784" s="1"/>
      <c r="P784" s="1"/>
      <c r="Q784" s="1"/>
      <c r="R784" s="1"/>
      <c r="S784" s="1"/>
      <c r="T784" s="1"/>
      <c r="U784" s="1"/>
      <c r="V784" s="1"/>
      <c r="W784" s="1"/>
      <c r="X784" s="1"/>
      <c r="Y784" s="1"/>
      <c r="Z784" s="1"/>
      <c r="AA784" s="1"/>
      <c r="AB784" s="1"/>
      <c r="AC784" s="1" t="s">
        <v>5</v>
      </c>
      <c r="AD784" s="1" t="s">
        <v>590</v>
      </c>
      <c r="AE784" s="1" t="s">
        <v>1319</v>
      </c>
      <c r="AF784" s="1" t="s">
        <v>1354</v>
      </c>
      <c r="AG784" s="1"/>
      <c r="AH784" s="1"/>
      <c r="AI784" s="1"/>
      <c r="AJ784" s="1"/>
      <c r="AK784" s="1"/>
      <c r="AL784" s="1" t="s">
        <v>520</v>
      </c>
    </row>
    <row r="785" spans="1:38" ht="14.25" hidden="1" customHeight="1" x14ac:dyDescent="0.25">
      <c r="A785" s="1" t="s">
        <v>1355</v>
      </c>
      <c r="B785" s="1" t="s">
        <v>516</v>
      </c>
      <c r="C785" s="1" t="s">
        <v>522</v>
      </c>
      <c r="D785" s="1">
        <v>12.25</v>
      </c>
      <c r="E785" s="1">
        <v>0.29352</v>
      </c>
      <c r="F785" s="1">
        <f t="shared" si="21"/>
        <v>41.734805124011991</v>
      </c>
      <c r="G785" s="1">
        <v>4.2699999999999996</v>
      </c>
      <c r="H785" s="1">
        <v>0.28000000000000003</v>
      </c>
      <c r="I785" s="1"/>
      <c r="J785" s="1"/>
      <c r="K785" s="1"/>
      <c r="L785" s="1"/>
      <c r="M785" s="1"/>
      <c r="N785" s="1"/>
      <c r="O785" s="1"/>
      <c r="P785" s="1"/>
      <c r="Q785" s="1"/>
      <c r="R785" s="1"/>
      <c r="S785" s="1"/>
      <c r="T785" s="1"/>
      <c r="U785" s="1"/>
      <c r="V785" s="1"/>
      <c r="W785" s="1"/>
      <c r="X785" s="1"/>
      <c r="Y785" s="1"/>
      <c r="Z785" s="1"/>
      <c r="AA785" s="1"/>
      <c r="AB785" s="1"/>
      <c r="AC785" s="1" t="s">
        <v>5</v>
      </c>
      <c r="AD785" s="1" t="s">
        <v>590</v>
      </c>
      <c r="AE785" s="1" t="s">
        <v>1322</v>
      </c>
      <c r="AF785" s="1" t="s">
        <v>1355</v>
      </c>
      <c r="AG785" s="1"/>
      <c r="AH785" s="1"/>
      <c r="AI785" s="1"/>
      <c r="AJ785" s="1"/>
      <c r="AK785" s="1"/>
      <c r="AL785" s="1" t="s">
        <v>520</v>
      </c>
    </row>
    <row r="786" spans="1:38" ht="14.25" hidden="1" customHeight="1" x14ac:dyDescent="0.25">
      <c r="A786" s="1" t="s">
        <v>1355</v>
      </c>
      <c r="B786" s="1" t="s">
        <v>516</v>
      </c>
      <c r="C786" s="1" t="s">
        <v>522</v>
      </c>
      <c r="D786" s="1">
        <v>12.25</v>
      </c>
      <c r="E786" s="1">
        <v>0.34511999999999998</v>
      </c>
      <c r="F786" s="1">
        <f t="shared" si="21"/>
        <v>35.494900324524806</v>
      </c>
      <c r="G786" s="1">
        <v>4.2699999999999996</v>
      </c>
      <c r="H786" s="1">
        <v>0.28000000000000003</v>
      </c>
      <c r="I786" s="1"/>
      <c r="J786" s="1"/>
      <c r="K786" s="1"/>
      <c r="L786" s="1"/>
      <c r="M786" s="1"/>
      <c r="N786" s="1"/>
      <c r="O786" s="1"/>
      <c r="P786" s="1"/>
      <c r="Q786" s="1"/>
      <c r="R786" s="1"/>
      <c r="S786" s="1"/>
      <c r="T786" s="1"/>
      <c r="U786" s="1"/>
      <c r="V786" s="1"/>
      <c r="W786" s="1"/>
      <c r="X786" s="1"/>
      <c r="Y786" s="1"/>
      <c r="Z786" s="1"/>
      <c r="AA786" s="1"/>
      <c r="AB786" s="1"/>
      <c r="AC786" s="1" t="s">
        <v>5</v>
      </c>
      <c r="AD786" s="1" t="s">
        <v>590</v>
      </c>
      <c r="AE786" s="1" t="s">
        <v>1319</v>
      </c>
      <c r="AF786" s="1" t="s">
        <v>1355</v>
      </c>
      <c r="AG786" s="1"/>
      <c r="AH786" s="1"/>
      <c r="AI786" s="1"/>
      <c r="AJ786" s="1"/>
      <c r="AK786" s="1"/>
      <c r="AL786" s="1" t="s">
        <v>520</v>
      </c>
    </row>
    <row r="787" spans="1:38" ht="14.25" hidden="1" customHeight="1" x14ac:dyDescent="0.25">
      <c r="A787" s="1" t="s">
        <v>1356</v>
      </c>
      <c r="B787" s="1" t="s">
        <v>516</v>
      </c>
      <c r="C787" s="1" t="s">
        <v>522</v>
      </c>
      <c r="D787" s="1">
        <v>10.25</v>
      </c>
      <c r="E787" s="1">
        <v>0.22344</v>
      </c>
      <c r="F787" s="1">
        <f t="shared" si="21"/>
        <v>45.873612602935914</v>
      </c>
      <c r="G787" s="1">
        <v>4.9000000000000004</v>
      </c>
      <c r="H787" s="1">
        <v>0.28999999999999998</v>
      </c>
      <c r="I787" s="1"/>
      <c r="J787" s="1"/>
      <c r="K787" s="1"/>
      <c r="L787" s="1"/>
      <c r="M787" s="1"/>
      <c r="N787" s="1"/>
      <c r="O787" s="1"/>
      <c r="P787" s="1"/>
      <c r="Q787" s="1"/>
      <c r="R787" s="1"/>
      <c r="S787" s="1"/>
      <c r="T787" s="1"/>
      <c r="U787" s="1"/>
      <c r="V787" s="1"/>
      <c r="W787" s="1"/>
      <c r="X787" s="1"/>
      <c r="Y787" s="1"/>
      <c r="Z787" s="1"/>
      <c r="AA787" s="1"/>
      <c r="AB787" s="1"/>
      <c r="AC787" s="1" t="s">
        <v>5</v>
      </c>
      <c r="AD787" s="1" t="s">
        <v>590</v>
      </c>
      <c r="AE787" s="1" t="s">
        <v>1322</v>
      </c>
      <c r="AF787" s="1" t="s">
        <v>1356</v>
      </c>
      <c r="AG787" s="1"/>
      <c r="AH787" s="1"/>
      <c r="AI787" s="1"/>
      <c r="AJ787" s="1"/>
      <c r="AK787" s="1"/>
      <c r="AL787" s="1" t="s">
        <v>520</v>
      </c>
    </row>
    <row r="788" spans="1:38" ht="14.25" hidden="1" customHeight="1" x14ac:dyDescent="0.25">
      <c r="A788" s="1" t="s">
        <v>1356</v>
      </c>
      <c r="B788" s="1" t="s">
        <v>516</v>
      </c>
      <c r="C788" s="1" t="s">
        <v>522</v>
      </c>
      <c r="D788" s="1">
        <v>10.25</v>
      </c>
      <c r="E788" s="1">
        <v>0.3</v>
      </c>
      <c r="F788" s="1">
        <f t="shared" si="21"/>
        <v>34.166666666666671</v>
      </c>
      <c r="G788" s="1">
        <v>4.9000000000000004</v>
      </c>
      <c r="H788" s="1">
        <v>0.28999999999999998</v>
      </c>
      <c r="I788" s="1"/>
      <c r="J788" s="1"/>
      <c r="K788" s="1"/>
      <c r="L788" s="1"/>
      <c r="M788" s="1"/>
      <c r="N788" s="1"/>
      <c r="O788" s="1"/>
      <c r="P788" s="1"/>
      <c r="Q788" s="1"/>
      <c r="R788" s="1"/>
      <c r="S788" s="1"/>
      <c r="T788" s="1"/>
      <c r="U788" s="1"/>
      <c r="V788" s="1"/>
      <c r="W788" s="1"/>
      <c r="X788" s="1"/>
      <c r="Y788" s="1"/>
      <c r="Z788" s="1"/>
      <c r="AA788" s="1"/>
      <c r="AB788" s="1"/>
      <c r="AC788" s="1" t="s">
        <v>5</v>
      </c>
      <c r="AD788" s="1" t="s">
        <v>590</v>
      </c>
      <c r="AE788" s="1" t="s">
        <v>1319</v>
      </c>
      <c r="AF788" s="1" t="s">
        <v>1356</v>
      </c>
      <c r="AG788" s="1"/>
      <c r="AH788" s="1"/>
      <c r="AI788" s="1"/>
      <c r="AJ788" s="1"/>
      <c r="AK788" s="1"/>
      <c r="AL788" s="1" t="s">
        <v>520</v>
      </c>
    </row>
    <row r="789" spans="1:38" ht="14.25" hidden="1" customHeight="1" x14ac:dyDescent="0.25">
      <c r="A789" s="1" t="s">
        <v>1357</v>
      </c>
      <c r="B789" s="1" t="s">
        <v>516</v>
      </c>
      <c r="C789" s="1" t="s">
        <v>522</v>
      </c>
      <c r="D789" s="1">
        <v>10.25</v>
      </c>
      <c r="E789" s="1">
        <v>0.19044</v>
      </c>
      <c r="F789" s="1">
        <f t="shared" si="21"/>
        <v>53.82272631800042</v>
      </c>
      <c r="G789" s="1">
        <v>4.9000000000000004</v>
      </c>
      <c r="H789" s="1">
        <v>0.28999999999999998</v>
      </c>
      <c r="I789" s="1"/>
      <c r="J789" s="1"/>
      <c r="K789" s="1"/>
      <c r="L789" s="1"/>
      <c r="M789" s="1"/>
      <c r="N789" s="1"/>
      <c r="O789" s="1"/>
      <c r="P789" s="1"/>
      <c r="Q789" s="1"/>
      <c r="R789" s="1"/>
      <c r="S789" s="1"/>
      <c r="T789" s="1"/>
      <c r="U789" s="1"/>
      <c r="V789" s="1"/>
      <c r="W789" s="1"/>
      <c r="X789" s="1"/>
      <c r="Y789" s="1"/>
      <c r="Z789" s="1"/>
      <c r="AA789" s="1"/>
      <c r="AB789" s="1"/>
      <c r="AC789" s="1" t="s">
        <v>5</v>
      </c>
      <c r="AD789" s="1" t="s">
        <v>590</v>
      </c>
      <c r="AE789" s="1" t="s">
        <v>1322</v>
      </c>
      <c r="AF789" s="1" t="s">
        <v>1357</v>
      </c>
      <c r="AG789" s="1"/>
      <c r="AH789" s="1"/>
      <c r="AI789" s="1"/>
      <c r="AJ789" s="1"/>
      <c r="AK789" s="1"/>
      <c r="AL789" s="1" t="s">
        <v>520</v>
      </c>
    </row>
    <row r="790" spans="1:38" ht="14.25" hidden="1" customHeight="1" x14ac:dyDescent="0.25">
      <c r="A790" s="1" t="s">
        <v>1357</v>
      </c>
      <c r="B790" s="1" t="s">
        <v>516</v>
      </c>
      <c r="C790" s="1" t="s">
        <v>522</v>
      </c>
      <c r="D790" s="1">
        <v>10.25</v>
      </c>
      <c r="E790" s="1">
        <v>0.2334</v>
      </c>
      <c r="F790" s="1">
        <f t="shared" si="21"/>
        <v>43.916023993144819</v>
      </c>
      <c r="G790" s="1">
        <v>4.9000000000000004</v>
      </c>
      <c r="H790" s="1">
        <v>0.28999999999999998</v>
      </c>
      <c r="I790" s="1"/>
      <c r="J790" s="1"/>
      <c r="K790" s="1"/>
      <c r="L790" s="1"/>
      <c r="M790" s="1"/>
      <c r="N790" s="1"/>
      <c r="O790" s="1"/>
      <c r="P790" s="1"/>
      <c r="Q790" s="1"/>
      <c r="R790" s="1"/>
      <c r="S790" s="1"/>
      <c r="T790" s="1"/>
      <c r="U790" s="1"/>
      <c r="V790" s="1"/>
      <c r="W790" s="1"/>
      <c r="X790" s="1"/>
      <c r="Y790" s="1"/>
      <c r="Z790" s="1"/>
      <c r="AA790" s="1"/>
      <c r="AB790" s="1"/>
      <c r="AC790" s="1" t="s">
        <v>5</v>
      </c>
      <c r="AD790" s="1" t="s">
        <v>590</v>
      </c>
      <c r="AE790" s="1" t="s">
        <v>1319</v>
      </c>
      <c r="AF790" s="1" t="s">
        <v>1357</v>
      </c>
      <c r="AG790" s="1"/>
      <c r="AH790" s="1"/>
      <c r="AI790" s="1"/>
      <c r="AJ790" s="1"/>
      <c r="AK790" s="1"/>
      <c r="AL790" s="1" t="s">
        <v>520</v>
      </c>
    </row>
    <row r="791" spans="1:38" ht="14.25" hidden="1" customHeight="1" x14ac:dyDescent="0.25">
      <c r="A791" s="1" t="s">
        <v>1358</v>
      </c>
      <c r="B791" s="1" t="s">
        <v>516</v>
      </c>
      <c r="C791" s="1" t="s">
        <v>522</v>
      </c>
      <c r="D791" s="1">
        <v>10.25</v>
      </c>
      <c r="E791" s="1">
        <v>0.17951999999999901</v>
      </c>
      <c r="F791" s="1">
        <f t="shared" si="21"/>
        <v>57.09670231729087</v>
      </c>
      <c r="G791" s="1">
        <v>4.9000000000000004</v>
      </c>
      <c r="H791" s="1">
        <v>0.28999999999999998</v>
      </c>
      <c r="I791" s="1"/>
      <c r="J791" s="1"/>
      <c r="K791" s="1"/>
      <c r="L791" s="1"/>
      <c r="M791" s="1"/>
      <c r="N791" s="1"/>
      <c r="O791" s="1"/>
      <c r="P791" s="1"/>
      <c r="Q791" s="1"/>
      <c r="R791" s="1"/>
      <c r="S791" s="1"/>
      <c r="T791" s="1"/>
      <c r="U791" s="1"/>
      <c r="V791" s="1"/>
      <c r="W791" s="1"/>
      <c r="X791" s="1"/>
      <c r="Y791" s="1"/>
      <c r="Z791" s="1"/>
      <c r="AA791" s="1"/>
      <c r="AB791" s="1"/>
      <c r="AC791" s="1" t="s">
        <v>5</v>
      </c>
      <c r="AD791" s="1" t="s">
        <v>590</v>
      </c>
      <c r="AE791" s="1" t="s">
        <v>1322</v>
      </c>
      <c r="AF791" s="1" t="s">
        <v>1358</v>
      </c>
      <c r="AG791" s="1"/>
      <c r="AH791" s="1"/>
      <c r="AI791" s="1"/>
      <c r="AJ791" s="1"/>
      <c r="AK791" s="1"/>
      <c r="AL791" s="1" t="s">
        <v>520</v>
      </c>
    </row>
    <row r="792" spans="1:38" ht="14.25" hidden="1" customHeight="1" x14ac:dyDescent="0.25">
      <c r="A792" s="1" t="s">
        <v>1358</v>
      </c>
      <c r="B792" s="1" t="s">
        <v>516</v>
      </c>
      <c r="C792" s="1" t="s">
        <v>522</v>
      </c>
      <c r="D792" s="1">
        <v>10.25</v>
      </c>
      <c r="E792" s="1">
        <v>0.21156</v>
      </c>
      <c r="F792" s="1">
        <f t="shared" si="21"/>
        <v>48.449612403100772</v>
      </c>
      <c r="G792" s="1">
        <v>4.9000000000000004</v>
      </c>
      <c r="H792" s="1">
        <v>0.28999999999999998</v>
      </c>
      <c r="I792" s="1"/>
      <c r="J792" s="1"/>
      <c r="K792" s="1"/>
      <c r="L792" s="1"/>
      <c r="M792" s="1"/>
      <c r="N792" s="1"/>
      <c r="O792" s="1"/>
      <c r="P792" s="1"/>
      <c r="Q792" s="1"/>
      <c r="R792" s="1"/>
      <c r="S792" s="1"/>
      <c r="T792" s="1"/>
      <c r="U792" s="1"/>
      <c r="V792" s="1"/>
      <c r="W792" s="1"/>
      <c r="X792" s="1"/>
      <c r="Y792" s="1"/>
      <c r="Z792" s="1"/>
      <c r="AA792" s="1"/>
      <c r="AB792" s="1"/>
      <c r="AC792" s="1" t="s">
        <v>5</v>
      </c>
      <c r="AD792" s="1" t="s">
        <v>590</v>
      </c>
      <c r="AE792" s="1" t="s">
        <v>1319</v>
      </c>
      <c r="AF792" s="1" t="s">
        <v>1358</v>
      </c>
      <c r="AG792" s="1"/>
      <c r="AH792" s="1"/>
      <c r="AI792" s="1"/>
      <c r="AJ792" s="1"/>
      <c r="AK792" s="1"/>
      <c r="AL792" s="1" t="s">
        <v>520</v>
      </c>
    </row>
    <row r="793" spans="1:38" ht="14.25" hidden="1" customHeight="1" x14ac:dyDescent="0.25">
      <c r="A793" s="1" t="s">
        <v>1359</v>
      </c>
      <c r="B793" s="1" t="s">
        <v>516</v>
      </c>
      <c r="C793" s="1" t="s">
        <v>522</v>
      </c>
      <c r="D793" s="1">
        <v>10.25</v>
      </c>
      <c r="E793" s="1">
        <v>0.20135999999999901</v>
      </c>
      <c r="F793" s="1">
        <f t="shared" si="21"/>
        <v>50.903853794199691</v>
      </c>
      <c r="G793" s="1">
        <v>4.9000000000000004</v>
      </c>
      <c r="H793" s="1">
        <v>0.28999999999999998</v>
      </c>
      <c r="I793" s="1"/>
      <c r="J793" s="1"/>
      <c r="K793" s="1"/>
      <c r="L793" s="1"/>
      <c r="M793" s="1"/>
      <c r="N793" s="1"/>
      <c r="O793" s="1"/>
      <c r="P793" s="1"/>
      <c r="Q793" s="1"/>
      <c r="R793" s="1"/>
      <c r="S793" s="1"/>
      <c r="T793" s="1"/>
      <c r="U793" s="1"/>
      <c r="V793" s="1"/>
      <c r="W793" s="1"/>
      <c r="X793" s="1"/>
      <c r="Y793" s="1"/>
      <c r="Z793" s="1"/>
      <c r="AA793" s="1"/>
      <c r="AB793" s="1"/>
      <c r="AC793" s="1" t="s">
        <v>5</v>
      </c>
      <c r="AD793" s="1" t="s">
        <v>590</v>
      </c>
      <c r="AE793" s="1" t="s">
        <v>1322</v>
      </c>
      <c r="AF793" s="1" t="s">
        <v>1359</v>
      </c>
      <c r="AG793" s="1"/>
      <c r="AH793" s="1"/>
      <c r="AI793" s="1"/>
      <c r="AJ793" s="1"/>
      <c r="AK793" s="1"/>
      <c r="AL793" s="1" t="s">
        <v>520</v>
      </c>
    </row>
    <row r="794" spans="1:38" ht="14.25" hidden="1" customHeight="1" x14ac:dyDescent="0.25">
      <c r="A794" s="1" t="s">
        <v>1359</v>
      </c>
      <c r="B794" s="1" t="s">
        <v>516</v>
      </c>
      <c r="C794" s="1" t="s">
        <v>522</v>
      </c>
      <c r="D794" s="1">
        <v>10.25</v>
      </c>
      <c r="E794" s="1">
        <v>0.25547999999999998</v>
      </c>
      <c r="F794" s="1">
        <f t="shared" si="21"/>
        <v>40.120557382182561</v>
      </c>
      <c r="G794" s="1">
        <v>4.9000000000000004</v>
      </c>
      <c r="H794" s="1">
        <v>0.28999999999999998</v>
      </c>
      <c r="I794" s="1"/>
      <c r="J794" s="1"/>
      <c r="K794" s="1"/>
      <c r="L794" s="1"/>
      <c r="M794" s="1"/>
      <c r="N794" s="1"/>
      <c r="O794" s="1"/>
      <c r="P794" s="1"/>
      <c r="Q794" s="1"/>
      <c r="R794" s="1"/>
      <c r="S794" s="1"/>
      <c r="T794" s="1"/>
      <c r="U794" s="1"/>
      <c r="V794" s="1"/>
      <c r="W794" s="1"/>
      <c r="X794" s="1"/>
      <c r="Y794" s="1"/>
      <c r="Z794" s="1"/>
      <c r="AA794" s="1"/>
      <c r="AB794" s="1"/>
      <c r="AC794" s="1" t="s">
        <v>5</v>
      </c>
      <c r="AD794" s="1" t="s">
        <v>590</v>
      </c>
      <c r="AE794" s="1" t="s">
        <v>1319</v>
      </c>
      <c r="AF794" s="1" t="s">
        <v>1359</v>
      </c>
      <c r="AG794" s="1"/>
      <c r="AH794" s="1"/>
      <c r="AI794" s="1"/>
      <c r="AJ794" s="1"/>
      <c r="AK794" s="1"/>
      <c r="AL794" s="1" t="s">
        <v>520</v>
      </c>
    </row>
    <row r="795" spans="1:38" ht="14.25" hidden="1" customHeight="1" x14ac:dyDescent="0.25">
      <c r="A795" s="1" t="s">
        <v>1360</v>
      </c>
      <c r="B795" s="1"/>
      <c r="C795" s="1"/>
      <c r="D795" s="1"/>
      <c r="E795" s="1"/>
      <c r="F795" s="1">
        <v>0</v>
      </c>
      <c r="G795" s="1"/>
      <c r="H795" s="1"/>
      <c r="I795" s="1"/>
      <c r="J795" s="1"/>
      <c r="K795" s="1"/>
      <c r="L795" s="1"/>
      <c r="M795" s="1"/>
      <c r="N795" s="1"/>
      <c r="O795" s="1"/>
      <c r="P795" s="1"/>
      <c r="Q795" s="1"/>
      <c r="R795" s="1"/>
      <c r="S795" s="1"/>
      <c r="T795" s="1"/>
      <c r="U795" s="1"/>
      <c r="V795" s="1"/>
      <c r="W795" s="1"/>
      <c r="X795" s="1"/>
      <c r="Y795" s="1"/>
      <c r="Z795" s="1"/>
      <c r="AA795" s="1"/>
      <c r="AB795" s="1">
        <v>0</v>
      </c>
      <c r="AC795" s="1"/>
      <c r="AD795" s="1"/>
      <c r="AE795" s="1"/>
      <c r="AF795" s="1"/>
      <c r="AG795" s="1"/>
      <c r="AH795" s="1"/>
      <c r="AI795" s="1"/>
      <c r="AJ795" s="1"/>
      <c r="AK795" s="1"/>
      <c r="AL795" s="1"/>
    </row>
    <row r="796" spans="1:38" ht="14.25" hidden="1" customHeight="1" x14ac:dyDescent="0.25">
      <c r="A796" s="1" t="s">
        <v>1361</v>
      </c>
      <c r="B796" s="1"/>
      <c r="C796" s="1"/>
      <c r="D796" s="1"/>
      <c r="E796" s="1"/>
      <c r="F796" s="1">
        <f t="shared" ref="F796:F799" si="22">1/50</f>
        <v>0.02</v>
      </c>
      <c r="G796" s="1"/>
      <c r="H796" s="1"/>
      <c r="I796" s="1"/>
      <c r="J796" s="1"/>
      <c r="K796" s="1"/>
      <c r="L796" s="1"/>
      <c r="M796" s="1"/>
      <c r="N796" s="1"/>
      <c r="O796" s="1"/>
      <c r="P796" s="1"/>
      <c r="Q796" s="1"/>
      <c r="R796" s="1"/>
      <c r="S796" s="1"/>
      <c r="T796" s="1"/>
      <c r="U796" s="1"/>
      <c r="V796" s="1"/>
      <c r="W796" s="1"/>
      <c r="X796" s="1"/>
      <c r="Y796" s="1"/>
      <c r="Z796" s="1"/>
      <c r="AA796" s="1"/>
      <c r="AB796" s="1">
        <v>4.0039999999999996</v>
      </c>
      <c r="AC796" s="1"/>
      <c r="AD796" s="1"/>
      <c r="AE796" s="1"/>
      <c r="AF796" s="1"/>
      <c r="AG796" s="1"/>
      <c r="AH796" s="1"/>
      <c r="AI796" s="1"/>
      <c r="AJ796" s="1"/>
      <c r="AK796" s="1"/>
      <c r="AL796" s="1"/>
    </row>
    <row r="797" spans="1:38" ht="14.25" hidden="1" customHeight="1" x14ac:dyDescent="0.25">
      <c r="A797" s="1" t="s">
        <v>1362</v>
      </c>
      <c r="B797" s="1"/>
      <c r="C797" s="1"/>
      <c r="D797" s="1"/>
      <c r="E797" s="1"/>
      <c r="F797" s="1">
        <f t="shared" si="22"/>
        <v>0.02</v>
      </c>
      <c r="G797" s="1"/>
      <c r="H797" s="1"/>
      <c r="I797" s="1"/>
      <c r="J797" s="1"/>
      <c r="K797" s="1"/>
      <c r="L797" s="1"/>
      <c r="M797" s="1"/>
      <c r="N797" s="1"/>
      <c r="O797" s="1"/>
      <c r="P797" s="1"/>
      <c r="Q797" s="1"/>
      <c r="R797" s="1"/>
      <c r="S797" s="1"/>
      <c r="T797" s="1"/>
      <c r="U797" s="1"/>
      <c r="V797" s="1"/>
      <c r="W797" s="1"/>
      <c r="X797" s="1"/>
      <c r="Y797" s="1"/>
      <c r="Z797" s="1"/>
      <c r="AA797" s="1"/>
      <c r="AB797" s="1">
        <v>5.157</v>
      </c>
      <c r="AC797" s="1"/>
      <c r="AD797" s="1"/>
      <c r="AE797" s="1"/>
      <c r="AF797" s="1"/>
      <c r="AG797" s="1"/>
      <c r="AH797" s="1"/>
      <c r="AI797" s="1"/>
      <c r="AJ797" s="1"/>
      <c r="AK797" s="1"/>
      <c r="AL797" s="1"/>
    </row>
    <row r="798" spans="1:38" ht="14.25" hidden="1" customHeight="1" x14ac:dyDescent="0.25">
      <c r="A798" s="1" t="s">
        <v>1363</v>
      </c>
      <c r="B798" s="1"/>
      <c r="C798" s="1"/>
      <c r="D798" s="1"/>
      <c r="E798" s="1"/>
      <c r="F798" s="1">
        <f t="shared" si="22"/>
        <v>0.02</v>
      </c>
      <c r="G798" s="1"/>
      <c r="H798" s="1"/>
      <c r="I798" s="1"/>
      <c r="J798" s="1"/>
      <c r="K798" s="1"/>
      <c r="L798" s="1"/>
      <c r="M798" s="1"/>
      <c r="N798" s="1"/>
      <c r="O798" s="1"/>
      <c r="P798" s="1"/>
      <c r="Q798" s="1"/>
      <c r="R798" s="1"/>
      <c r="S798" s="1"/>
      <c r="T798" s="1"/>
      <c r="U798" s="1"/>
      <c r="V798" s="1"/>
      <c r="W798" s="1"/>
      <c r="X798" s="1"/>
      <c r="Y798" s="1"/>
      <c r="Z798" s="1"/>
      <c r="AA798" s="1"/>
      <c r="AB798" s="1">
        <v>8.5039999999999996</v>
      </c>
      <c r="AC798" s="1"/>
      <c r="AD798" s="1"/>
      <c r="AE798" s="1"/>
      <c r="AF798" s="1"/>
      <c r="AG798" s="1"/>
      <c r="AH798" s="1"/>
      <c r="AI798" s="1"/>
      <c r="AJ798" s="1"/>
      <c r="AK798" s="1"/>
      <c r="AL798" s="1"/>
    </row>
    <row r="799" spans="1:38" ht="14.25" hidden="1" customHeight="1" x14ac:dyDescent="0.25">
      <c r="A799" s="1" t="s">
        <v>1364</v>
      </c>
      <c r="B799" s="1"/>
      <c r="C799" s="1"/>
      <c r="D799" s="1"/>
      <c r="E799" s="1"/>
      <c r="F799" s="1">
        <f t="shared" si="22"/>
        <v>0.02</v>
      </c>
      <c r="G799" s="1"/>
      <c r="H799" s="1"/>
      <c r="I799" s="1"/>
      <c r="J799" s="1"/>
      <c r="K799" s="1"/>
      <c r="L799" s="1"/>
      <c r="M799" s="1"/>
      <c r="N799" s="1"/>
      <c r="O799" s="1"/>
      <c r="P799" s="1"/>
      <c r="Q799" s="1"/>
      <c r="R799" s="1"/>
      <c r="S799" s="1"/>
      <c r="T799" s="1"/>
      <c r="U799" s="1"/>
      <c r="V799" s="1"/>
      <c r="W799" s="1"/>
      <c r="X799" s="1"/>
      <c r="Y799" s="1"/>
      <c r="Z799" s="1"/>
      <c r="AA799" s="1"/>
      <c r="AB799" s="1">
        <v>28.07</v>
      </c>
      <c r="AC799" s="1"/>
      <c r="AD799" s="1"/>
      <c r="AE799" s="1"/>
      <c r="AF799" s="1"/>
      <c r="AG799" s="1"/>
      <c r="AH799" s="1"/>
      <c r="AI799" s="1"/>
      <c r="AJ799" s="1"/>
      <c r="AK799" s="1"/>
      <c r="AL799" s="1"/>
    </row>
    <row r="800" spans="1:38" ht="14.25" hidden="1" customHeight="1" x14ac:dyDescent="0.25">
      <c r="A800" s="1" t="s">
        <v>1365</v>
      </c>
      <c r="B800" s="1" t="s">
        <v>516</v>
      </c>
      <c r="C800" s="1" t="s">
        <v>525</v>
      </c>
      <c r="D800" s="1">
        <v>0.5</v>
      </c>
      <c r="E800" s="1">
        <v>11.0304</v>
      </c>
      <c r="F800" s="1">
        <f t="shared" ref="F800:F830" si="23">D800/E800</f>
        <v>4.5329271830577313E-2</v>
      </c>
      <c r="G800" s="1">
        <v>119.81</v>
      </c>
      <c r="H800" s="1">
        <v>0.3</v>
      </c>
      <c r="I800" s="1"/>
      <c r="J800" s="1"/>
      <c r="K800" s="1"/>
      <c r="L800" s="1"/>
      <c r="M800" s="1"/>
      <c r="N800" s="1"/>
      <c r="O800" s="1"/>
      <c r="P800" s="1"/>
      <c r="Q800" s="1"/>
      <c r="R800" s="1"/>
      <c r="S800" s="1"/>
      <c r="T800" s="1"/>
      <c r="U800" s="1"/>
      <c r="V800" s="1"/>
      <c r="W800" s="1"/>
      <c r="X800" s="1"/>
      <c r="Y800" s="1"/>
      <c r="Z800" s="1"/>
      <c r="AA800" s="1"/>
      <c r="AB800" s="1"/>
      <c r="AC800" s="1" t="s">
        <v>5</v>
      </c>
      <c r="AD800" s="1" t="s">
        <v>569</v>
      </c>
      <c r="AE800" s="1" t="s">
        <v>527</v>
      </c>
      <c r="AF800" s="1" t="s">
        <v>1365</v>
      </c>
      <c r="AG800" s="1"/>
      <c r="AH800" s="1"/>
      <c r="AI800" s="1"/>
      <c r="AJ800" s="1"/>
      <c r="AK800" s="1"/>
      <c r="AL800" s="1" t="s">
        <v>520</v>
      </c>
    </row>
    <row r="801" spans="1:38" ht="14.25" hidden="1" customHeight="1" x14ac:dyDescent="0.25">
      <c r="A801" s="1" t="s">
        <v>1366</v>
      </c>
      <c r="B801" s="1" t="s">
        <v>516</v>
      </c>
      <c r="C801" s="1" t="s">
        <v>525</v>
      </c>
      <c r="D801" s="1">
        <v>0.5</v>
      </c>
      <c r="E801" s="1">
        <v>11.0304</v>
      </c>
      <c r="F801" s="1">
        <f t="shared" si="23"/>
        <v>4.5329271830577313E-2</v>
      </c>
      <c r="G801" s="1">
        <v>119.81</v>
      </c>
      <c r="H801" s="1">
        <v>0.3</v>
      </c>
      <c r="I801" s="1"/>
      <c r="J801" s="1"/>
      <c r="K801" s="1"/>
      <c r="L801" s="1"/>
      <c r="M801" s="1"/>
      <c r="N801" s="1"/>
      <c r="O801" s="1"/>
      <c r="P801" s="1"/>
      <c r="Q801" s="1"/>
      <c r="R801" s="1"/>
      <c r="S801" s="1"/>
      <c r="T801" s="1"/>
      <c r="U801" s="1"/>
      <c r="V801" s="1"/>
      <c r="W801" s="1"/>
      <c r="X801" s="1"/>
      <c r="Y801" s="1"/>
      <c r="Z801" s="1"/>
      <c r="AA801" s="1"/>
      <c r="AB801" s="1"/>
      <c r="AC801" s="1" t="s">
        <v>5</v>
      </c>
      <c r="AD801" s="1" t="s">
        <v>552</v>
      </c>
      <c r="AE801" s="1" t="s">
        <v>553</v>
      </c>
      <c r="AF801" s="1" t="s">
        <v>1366</v>
      </c>
      <c r="AG801" s="1"/>
      <c r="AH801" s="1"/>
      <c r="AI801" s="1"/>
      <c r="AJ801" s="1"/>
      <c r="AK801" s="1"/>
      <c r="AL801" s="1" t="s">
        <v>520</v>
      </c>
    </row>
    <row r="802" spans="1:38" ht="14.25" hidden="1" customHeight="1" x14ac:dyDescent="0.25">
      <c r="A802" s="1" t="s">
        <v>1367</v>
      </c>
      <c r="B802" s="1" t="s">
        <v>516</v>
      </c>
      <c r="C802" s="1" t="s">
        <v>549</v>
      </c>
      <c r="D802" s="1">
        <v>3.5</v>
      </c>
      <c r="E802" s="1">
        <v>0.32040000000000002</v>
      </c>
      <c r="F802" s="1">
        <f t="shared" si="23"/>
        <v>10.923845193508114</v>
      </c>
      <c r="G802" s="1">
        <v>4.5999999999999996</v>
      </c>
      <c r="H802" s="1">
        <v>0.34</v>
      </c>
      <c r="I802" s="1"/>
      <c r="J802" s="1"/>
      <c r="K802" s="1"/>
      <c r="L802" s="1"/>
      <c r="M802" s="1"/>
      <c r="N802" s="1"/>
      <c r="O802" s="1"/>
      <c r="P802" s="1"/>
      <c r="Q802" s="1"/>
      <c r="R802" s="1"/>
      <c r="S802" s="1"/>
      <c r="T802" s="1"/>
      <c r="U802" s="1"/>
      <c r="V802" s="1"/>
      <c r="W802" s="1"/>
      <c r="X802" s="1"/>
      <c r="Y802" s="1"/>
      <c r="Z802" s="1"/>
      <c r="AA802" s="1"/>
      <c r="AB802" s="1"/>
      <c r="AC802" s="1" t="s">
        <v>5</v>
      </c>
      <c r="AD802" s="1" t="s">
        <v>552</v>
      </c>
      <c r="AE802" s="1" t="s">
        <v>1368</v>
      </c>
      <c r="AF802" s="1" t="s">
        <v>1367</v>
      </c>
      <c r="AG802" s="1"/>
      <c r="AH802" s="1"/>
      <c r="AI802" s="1"/>
      <c r="AJ802" s="1"/>
      <c r="AK802" s="1"/>
      <c r="AL802" s="1" t="s">
        <v>520</v>
      </c>
    </row>
    <row r="803" spans="1:38" ht="14.25" hidden="1" customHeight="1" x14ac:dyDescent="0.25">
      <c r="A803" s="1" t="s">
        <v>1369</v>
      </c>
      <c r="B803" s="1" t="s">
        <v>516</v>
      </c>
      <c r="C803" s="1" t="s">
        <v>549</v>
      </c>
      <c r="D803" s="1">
        <v>4.5</v>
      </c>
      <c r="E803" s="1">
        <v>0.32040000000000002</v>
      </c>
      <c r="F803" s="1">
        <f t="shared" si="23"/>
        <v>14.044943820224718</v>
      </c>
      <c r="G803" s="1">
        <v>4.5999999999999996</v>
      </c>
      <c r="H803" s="1">
        <v>0.34</v>
      </c>
      <c r="I803" s="1"/>
      <c r="J803" s="1"/>
      <c r="K803" s="1"/>
      <c r="L803" s="1"/>
      <c r="M803" s="1"/>
      <c r="N803" s="1"/>
      <c r="O803" s="1"/>
      <c r="P803" s="1"/>
      <c r="Q803" s="1"/>
      <c r="R803" s="1"/>
      <c r="S803" s="1"/>
      <c r="T803" s="1"/>
      <c r="U803" s="1"/>
      <c r="V803" s="1"/>
      <c r="W803" s="1"/>
      <c r="X803" s="1"/>
      <c r="Y803" s="1"/>
      <c r="Z803" s="1"/>
      <c r="AA803" s="1"/>
      <c r="AB803" s="1"/>
      <c r="AC803" s="1" t="s">
        <v>5</v>
      </c>
      <c r="AD803" s="1" t="s">
        <v>552</v>
      </c>
      <c r="AE803" s="1" t="s">
        <v>1368</v>
      </c>
      <c r="AF803" s="1" t="s">
        <v>1369</v>
      </c>
      <c r="AG803" s="1"/>
      <c r="AH803" s="1"/>
      <c r="AI803" s="1"/>
      <c r="AJ803" s="1"/>
      <c r="AK803" s="1"/>
      <c r="AL803" s="1" t="s">
        <v>520</v>
      </c>
    </row>
    <row r="804" spans="1:38" ht="14.25" hidden="1" customHeight="1" x14ac:dyDescent="0.25">
      <c r="A804" s="1" t="s">
        <v>1370</v>
      </c>
      <c r="B804" s="1" t="s">
        <v>516</v>
      </c>
      <c r="C804" s="1" t="s">
        <v>549</v>
      </c>
      <c r="D804" s="1">
        <v>4</v>
      </c>
      <c r="E804" s="1">
        <v>0.32040000000000002</v>
      </c>
      <c r="F804" s="1">
        <f t="shared" si="23"/>
        <v>12.484394506866415</v>
      </c>
      <c r="G804" s="1">
        <v>4.5999999999999996</v>
      </c>
      <c r="H804" s="1">
        <v>0.34</v>
      </c>
      <c r="I804" s="1"/>
      <c r="J804" s="1"/>
      <c r="K804" s="1"/>
      <c r="L804" s="1"/>
      <c r="M804" s="1"/>
      <c r="N804" s="1"/>
      <c r="O804" s="1"/>
      <c r="P804" s="1"/>
      <c r="Q804" s="1"/>
      <c r="R804" s="1"/>
      <c r="S804" s="1"/>
      <c r="T804" s="1"/>
      <c r="U804" s="1"/>
      <c r="V804" s="1"/>
      <c r="W804" s="1"/>
      <c r="X804" s="1"/>
      <c r="Y804" s="1"/>
      <c r="Z804" s="1"/>
      <c r="AA804" s="1"/>
      <c r="AB804" s="1"/>
      <c r="AC804" s="1" t="s">
        <v>5</v>
      </c>
      <c r="AD804" s="1" t="s">
        <v>552</v>
      </c>
      <c r="AE804" s="1" t="s">
        <v>1368</v>
      </c>
      <c r="AF804" s="1" t="s">
        <v>1370</v>
      </c>
      <c r="AG804" s="1"/>
      <c r="AH804" s="1"/>
      <c r="AI804" s="1"/>
      <c r="AJ804" s="1"/>
      <c r="AK804" s="1"/>
      <c r="AL804" s="1" t="s">
        <v>520</v>
      </c>
    </row>
    <row r="805" spans="1:38" ht="14.25" hidden="1" customHeight="1" x14ac:dyDescent="0.25">
      <c r="A805" s="1" t="s">
        <v>1371</v>
      </c>
      <c r="B805" s="1" t="s">
        <v>516</v>
      </c>
      <c r="C805" s="1" t="s">
        <v>549</v>
      </c>
      <c r="D805" s="1">
        <v>5.5</v>
      </c>
      <c r="E805" s="1">
        <v>0.32040000000000002</v>
      </c>
      <c r="F805" s="1">
        <f t="shared" si="23"/>
        <v>17.166042446941322</v>
      </c>
      <c r="G805" s="1">
        <v>4.5999999999999996</v>
      </c>
      <c r="H805" s="1">
        <v>0.34</v>
      </c>
      <c r="I805" s="1"/>
      <c r="J805" s="1"/>
      <c r="K805" s="1"/>
      <c r="L805" s="1"/>
      <c r="M805" s="1"/>
      <c r="N805" s="1"/>
      <c r="O805" s="1"/>
      <c r="P805" s="1"/>
      <c r="Q805" s="1"/>
      <c r="R805" s="1"/>
      <c r="S805" s="1"/>
      <c r="T805" s="1"/>
      <c r="U805" s="1"/>
      <c r="V805" s="1"/>
      <c r="W805" s="1"/>
      <c r="X805" s="1"/>
      <c r="Y805" s="1"/>
      <c r="Z805" s="1"/>
      <c r="AA805" s="1"/>
      <c r="AB805" s="1"/>
      <c r="AC805" s="1" t="s">
        <v>5</v>
      </c>
      <c r="AD805" s="1" t="s">
        <v>552</v>
      </c>
      <c r="AE805" s="1" t="s">
        <v>1368</v>
      </c>
      <c r="AF805" s="1" t="s">
        <v>1371</v>
      </c>
      <c r="AG805" s="1"/>
      <c r="AH805" s="1"/>
      <c r="AI805" s="1"/>
      <c r="AJ805" s="1"/>
      <c r="AK805" s="1"/>
      <c r="AL805" s="1" t="s">
        <v>520</v>
      </c>
    </row>
    <row r="806" spans="1:38" ht="14.25" hidden="1" customHeight="1" x14ac:dyDescent="0.25">
      <c r="A806" s="1" t="s">
        <v>1372</v>
      </c>
      <c r="B806" s="1" t="s">
        <v>516</v>
      </c>
      <c r="C806" s="1" t="s">
        <v>549</v>
      </c>
      <c r="D806" s="1">
        <v>5</v>
      </c>
      <c r="E806" s="1">
        <v>0.32040000000000002</v>
      </c>
      <c r="F806" s="1">
        <f t="shared" si="23"/>
        <v>15.605493133583021</v>
      </c>
      <c r="G806" s="1">
        <v>4.5999999999999996</v>
      </c>
      <c r="H806" s="1">
        <v>0.34</v>
      </c>
      <c r="I806" s="1"/>
      <c r="J806" s="1"/>
      <c r="K806" s="1"/>
      <c r="L806" s="1"/>
      <c r="M806" s="1"/>
      <c r="N806" s="1"/>
      <c r="O806" s="1"/>
      <c r="P806" s="1"/>
      <c r="Q806" s="1"/>
      <c r="R806" s="1"/>
      <c r="S806" s="1"/>
      <c r="T806" s="1"/>
      <c r="U806" s="1"/>
      <c r="V806" s="1"/>
      <c r="W806" s="1"/>
      <c r="X806" s="1"/>
      <c r="Y806" s="1"/>
      <c r="Z806" s="1"/>
      <c r="AA806" s="1"/>
      <c r="AB806" s="1"/>
      <c r="AC806" s="1" t="s">
        <v>5</v>
      </c>
      <c r="AD806" s="1" t="s">
        <v>552</v>
      </c>
      <c r="AE806" s="1" t="s">
        <v>1368</v>
      </c>
      <c r="AF806" s="1" t="s">
        <v>1372</v>
      </c>
      <c r="AG806" s="1"/>
      <c r="AH806" s="1"/>
      <c r="AI806" s="1"/>
      <c r="AJ806" s="1"/>
      <c r="AK806" s="1"/>
      <c r="AL806" s="1" t="s">
        <v>520</v>
      </c>
    </row>
    <row r="807" spans="1:38" ht="14.25" hidden="1" customHeight="1" x14ac:dyDescent="0.25">
      <c r="A807" s="1" t="s">
        <v>1373</v>
      </c>
      <c r="B807" s="1" t="s">
        <v>516</v>
      </c>
      <c r="C807" s="1" t="s">
        <v>549</v>
      </c>
      <c r="D807" s="1">
        <v>6.5</v>
      </c>
      <c r="E807" s="1">
        <v>0.32040000000000002</v>
      </c>
      <c r="F807" s="1">
        <f t="shared" si="23"/>
        <v>20.287141073657928</v>
      </c>
      <c r="G807" s="1">
        <v>4.5999999999999996</v>
      </c>
      <c r="H807" s="1">
        <v>0.34</v>
      </c>
      <c r="I807" s="1"/>
      <c r="J807" s="1"/>
      <c r="K807" s="1"/>
      <c r="L807" s="1"/>
      <c r="M807" s="1"/>
      <c r="N807" s="1"/>
      <c r="O807" s="1"/>
      <c r="P807" s="1"/>
      <c r="Q807" s="1"/>
      <c r="R807" s="1"/>
      <c r="S807" s="1"/>
      <c r="T807" s="1"/>
      <c r="U807" s="1"/>
      <c r="V807" s="1"/>
      <c r="W807" s="1"/>
      <c r="X807" s="1"/>
      <c r="Y807" s="1"/>
      <c r="Z807" s="1"/>
      <c r="AA807" s="1"/>
      <c r="AB807" s="1"/>
      <c r="AC807" s="1" t="s">
        <v>5</v>
      </c>
      <c r="AD807" s="1" t="s">
        <v>552</v>
      </c>
      <c r="AE807" s="1" t="s">
        <v>1368</v>
      </c>
      <c r="AF807" s="1" t="s">
        <v>1373</v>
      </c>
      <c r="AG807" s="1"/>
      <c r="AH807" s="1"/>
      <c r="AI807" s="1"/>
      <c r="AJ807" s="1"/>
      <c r="AK807" s="1"/>
      <c r="AL807" s="1" t="s">
        <v>520</v>
      </c>
    </row>
    <row r="808" spans="1:38" ht="14.25" hidden="1" customHeight="1" x14ac:dyDescent="0.25">
      <c r="A808" s="1" t="s">
        <v>1374</v>
      </c>
      <c r="B808" s="1" t="s">
        <v>516</v>
      </c>
      <c r="C808" s="1" t="s">
        <v>549</v>
      </c>
      <c r="D808" s="1">
        <v>6</v>
      </c>
      <c r="E808" s="1">
        <v>0.32040000000000002</v>
      </c>
      <c r="F808" s="1">
        <f t="shared" si="23"/>
        <v>18.726591760299623</v>
      </c>
      <c r="G808" s="1">
        <v>4.5999999999999996</v>
      </c>
      <c r="H808" s="1">
        <v>0.34</v>
      </c>
      <c r="I808" s="1"/>
      <c r="J808" s="1"/>
      <c r="K808" s="1"/>
      <c r="L808" s="1"/>
      <c r="M808" s="1"/>
      <c r="N808" s="1"/>
      <c r="O808" s="1"/>
      <c r="P808" s="1"/>
      <c r="Q808" s="1"/>
      <c r="R808" s="1"/>
      <c r="S808" s="1"/>
      <c r="T808" s="1"/>
      <c r="U808" s="1"/>
      <c r="V808" s="1"/>
      <c r="W808" s="1"/>
      <c r="X808" s="1"/>
      <c r="Y808" s="1"/>
      <c r="Z808" s="1"/>
      <c r="AA808" s="1"/>
      <c r="AB808" s="1"/>
      <c r="AC808" s="1" t="s">
        <v>5</v>
      </c>
      <c r="AD808" s="1" t="s">
        <v>552</v>
      </c>
      <c r="AE808" s="1" t="s">
        <v>1368</v>
      </c>
      <c r="AF808" s="1" t="s">
        <v>1374</v>
      </c>
      <c r="AG808" s="1"/>
      <c r="AH808" s="1"/>
      <c r="AI808" s="1"/>
      <c r="AJ808" s="1"/>
      <c r="AK808" s="1"/>
      <c r="AL808" s="1" t="s">
        <v>520</v>
      </c>
    </row>
    <row r="809" spans="1:38" ht="14.25" hidden="1" customHeight="1" x14ac:dyDescent="0.25">
      <c r="A809" s="1" t="s">
        <v>1375</v>
      </c>
      <c r="B809" s="1" t="s">
        <v>516</v>
      </c>
      <c r="C809" s="1" t="s">
        <v>517</v>
      </c>
      <c r="D809" s="1">
        <v>3.5</v>
      </c>
      <c r="E809" s="1">
        <v>0.27</v>
      </c>
      <c r="F809" s="1">
        <f t="shared" si="23"/>
        <v>12.962962962962962</v>
      </c>
      <c r="G809" s="1">
        <v>3.9</v>
      </c>
      <c r="H809" s="1">
        <v>0.23</v>
      </c>
      <c r="I809" s="1"/>
      <c r="J809" s="1"/>
      <c r="K809" s="1"/>
      <c r="L809" s="1"/>
      <c r="M809" s="1"/>
      <c r="N809" s="1"/>
      <c r="O809" s="1"/>
      <c r="P809" s="1"/>
      <c r="Q809" s="1"/>
      <c r="R809" s="1"/>
      <c r="S809" s="1"/>
      <c r="T809" s="1"/>
      <c r="U809" s="1"/>
      <c r="V809" s="1"/>
      <c r="W809" s="1"/>
      <c r="X809" s="1"/>
      <c r="Y809" s="1"/>
      <c r="Z809" s="1"/>
      <c r="AA809" s="1"/>
      <c r="AB809" s="1"/>
      <c r="AC809" s="1" t="s">
        <v>5</v>
      </c>
      <c r="AD809" s="1" t="s">
        <v>552</v>
      </c>
      <c r="AE809" s="1" t="s">
        <v>1368</v>
      </c>
      <c r="AF809" s="1" t="s">
        <v>1375</v>
      </c>
      <c r="AG809" s="1"/>
      <c r="AH809" s="1"/>
      <c r="AI809" s="1"/>
      <c r="AJ809" s="1"/>
      <c r="AK809" s="1"/>
      <c r="AL809" s="1" t="s">
        <v>520</v>
      </c>
    </row>
    <row r="810" spans="1:38" ht="14.25" hidden="1" customHeight="1" x14ac:dyDescent="0.25">
      <c r="A810" s="1" t="s">
        <v>1376</v>
      </c>
      <c r="B810" s="1" t="s">
        <v>516</v>
      </c>
      <c r="C810" s="1" t="s">
        <v>517</v>
      </c>
      <c r="D810" s="1">
        <v>4.5</v>
      </c>
      <c r="E810" s="1">
        <v>0.27</v>
      </c>
      <c r="F810" s="1">
        <f t="shared" si="23"/>
        <v>16.666666666666664</v>
      </c>
      <c r="G810" s="1">
        <v>3.9</v>
      </c>
      <c r="H810" s="1">
        <v>0.23</v>
      </c>
      <c r="I810" s="1"/>
      <c r="J810" s="1"/>
      <c r="K810" s="1"/>
      <c r="L810" s="1"/>
      <c r="M810" s="1"/>
      <c r="N810" s="1"/>
      <c r="O810" s="1"/>
      <c r="P810" s="1"/>
      <c r="Q810" s="1"/>
      <c r="R810" s="1"/>
      <c r="S810" s="1"/>
      <c r="T810" s="1"/>
      <c r="U810" s="1"/>
      <c r="V810" s="1"/>
      <c r="W810" s="1"/>
      <c r="X810" s="1"/>
      <c r="Y810" s="1"/>
      <c r="Z810" s="1"/>
      <c r="AA810" s="1"/>
      <c r="AB810" s="1"/>
      <c r="AC810" s="1" t="s">
        <v>5</v>
      </c>
      <c r="AD810" s="1" t="s">
        <v>552</v>
      </c>
      <c r="AE810" s="1" t="s">
        <v>1368</v>
      </c>
      <c r="AF810" s="1" t="s">
        <v>1376</v>
      </c>
      <c r="AG810" s="1"/>
      <c r="AH810" s="1"/>
      <c r="AI810" s="1"/>
      <c r="AJ810" s="1"/>
      <c r="AK810" s="1"/>
      <c r="AL810" s="1" t="s">
        <v>520</v>
      </c>
    </row>
    <row r="811" spans="1:38" ht="14.25" hidden="1" customHeight="1" x14ac:dyDescent="0.25">
      <c r="A811" s="1" t="s">
        <v>1377</v>
      </c>
      <c r="B811" s="1" t="s">
        <v>516</v>
      </c>
      <c r="C811" s="1" t="s">
        <v>517</v>
      </c>
      <c r="D811" s="1">
        <v>4</v>
      </c>
      <c r="E811" s="1">
        <v>0.27</v>
      </c>
      <c r="F811" s="1">
        <f t="shared" si="23"/>
        <v>14.814814814814813</v>
      </c>
      <c r="G811" s="1">
        <v>3.9</v>
      </c>
      <c r="H811" s="1">
        <v>0.23</v>
      </c>
      <c r="I811" s="1"/>
      <c r="J811" s="1"/>
      <c r="K811" s="1"/>
      <c r="L811" s="1"/>
      <c r="M811" s="1"/>
      <c r="N811" s="1"/>
      <c r="O811" s="1"/>
      <c r="P811" s="1"/>
      <c r="Q811" s="1"/>
      <c r="R811" s="1"/>
      <c r="S811" s="1"/>
      <c r="T811" s="1"/>
      <c r="U811" s="1"/>
      <c r="V811" s="1"/>
      <c r="W811" s="1"/>
      <c r="X811" s="1"/>
      <c r="Y811" s="1"/>
      <c r="Z811" s="1"/>
      <c r="AA811" s="1"/>
      <c r="AB811" s="1"/>
      <c r="AC811" s="1" t="s">
        <v>5</v>
      </c>
      <c r="AD811" s="1" t="s">
        <v>552</v>
      </c>
      <c r="AE811" s="1" t="s">
        <v>1368</v>
      </c>
      <c r="AF811" s="1" t="s">
        <v>1377</v>
      </c>
      <c r="AG811" s="1"/>
      <c r="AH811" s="1"/>
      <c r="AI811" s="1"/>
      <c r="AJ811" s="1"/>
      <c r="AK811" s="1"/>
      <c r="AL811" s="1" t="s">
        <v>520</v>
      </c>
    </row>
    <row r="812" spans="1:38" ht="14.25" hidden="1" customHeight="1" x14ac:dyDescent="0.25">
      <c r="A812" s="1" t="s">
        <v>1378</v>
      </c>
      <c r="B812" s="1" t="s">
        <v>516</v>
      </c>
      <c r="C812" s="1" t="s">
        <v>517</v>
      </c>
      <c r="D812" s="1">
        <v>5.5</v>
      </c>
      <c r="E812" s="1">
        <v>0.27</v>
      </c>
      <c r="F812" s="1">
        <f t="shared" si="23"/>
        <v>20.37037037037037</v>
      </c>
      <c r="G812" s="1">
        <v>3.9</v>
      </c>
      <c r="H812" s="1">
        <v>0.23</v>
      </c>
      <c r="I812" s="1"/>
      <c r="J812" s="1"/>
      <c r="K812" s="1"/>
      <c r="L812" s="1"/>
      <c r="M812" s="1"/>
      <c r="N812" s="1"/>
      <c r="O812" s="1"/>
      <c r="P812" s="1"/>
      <c r="Q812" s="1"/>
      <c r="R812" s="1"/>
      <c r="S812" s="1"/>
      <c r="T812" s="1"/>
      <c r="U812" s="1"/>
      <c r="V812" s="1"/>
      <c r="W812" s="1"/>
      <c r="X812" s="1"/>
      <c r="Y812" s="1"/>
      <c r="Z812" s="1"/>
      <c r="AA812" s="1"/>
      <c r="AB812" s="1"/>
      <c r="AC812" s="1" t="s">
        <v>5</v>
      </c>
      <c r="AD812" s="1" t="s">
        <v>552</v>
      </c>
      <c r="AE812" s="1" t="s">
        <v>1368</v>
      </c>
      <c r="AF812" s="1" t="s">
        <v>1378</v>
      </c>
      <c r="AG812" s="1"/>
      <c r="AH812" s="1"/>
      <c r="AI812" s="1"/>
      <c r="AJ812" s="1"/>
      <c r="AK812" s="1"/>
      <c r="AL812" s="1" t="s">
        <v>520</v>
      </c>
    </row>
    <row r="813" spans="1:38" ht="14.25" hidden="1" customHeight="1" x14ac:dyDescent="0.25">
      <c r="A813" s="1" t="s">
        <v>1379</v>
      </c>
      <c r="B813" s="1" t="s">
        <v>516</v>
      </c>
      <c r="C813" s="1" t="s">
        <v>517</v>
      </c>
      <c r="D813" s="1">
        <v>5</v>
      </c>
      <c r="E813" s="1">
        <v>0.27</v>
      </c>
      <c r="F813" s="1">
        <f t="shared" si="23"/>
        <v>18.518518518518519</v>
      </c>
      <c r="G813" s="1">
        <v>3.9</v>
      </c>
      <c r="H813" s="1">
        <v>0.23</v>
      </c>
      <c r="I813" s="1"/>
      <c r="J813" s="1"/>
      <c r="K813" s="1"/>
      <c r="L813" s="1"/>
      <c r="M813" s="1"/>
      <c r="N813" s="1"/>
      <c r="O813" s="1"/>
      <c r="P813" s="1"/>
      <c r="Q813" s="1"/>
      <c r="R813" s="1"/>
      <c r="S813" s="1"/>
      <c r="T813" s="1"/>
      <c r="U813" s="1"/>
      <c r="V813" s="1"/>
      <c r="W813" s="1"/>
      <c r="X813" s="1"/>
      <c r="Y813" s="1"/>
      <c r="Z813" s="1"/>
      <c r="AA813" s="1"/>
      <c r="AB813" s="1"/>
      <c r="AC813" s="1" t="s">
        <v>5</v>
      </c>
      <c r="AD813" s="1" t="s">
        <v>552</v>
      </c>
      <c r="AE813" s="1" t="s">
        <v>1368</v>
      </c>
      <c r="AF813" s="1" t="s">
        <v>1379</v>
      </c>
      <c r="AG813" s="1"/>
      <c r="AH813" s="1"/>
      <c r="AI813" s="1"/>
      <c r="AJ813" s="1"/>
      <c r="AK813" s="1"/>
      <c r="AL813" s="1" t="s">
        <v>520</v>
      </c>
    </row>
    <row r="814" spans="1:38" ht="14.25" hidden="1" customHeight="1" x14ac:dyDescent="0.25">
      <c r="A814" s="1" t="s">
        <v>1380</v>
      </c>
      <c r="B814" s="1" t="s">
        <v>516</v>
      </c>
      <c r="C814" s="1" t="s">
        <v>517</v>
      </c>
      <c r="D814" s="1">
        <v>6.5</v>
      </c>
      <c r="E814" s="1">
        <v>0.27</v>
      </c>
      <c r="F814" s="1">
        <f t="shared" si="23"/>
        <v>24.074074074074073</v>
      </c>
      <c r="G814" s="1">
        <v>3.9</v>
      </c>
      <c r="H814" s="1">
        <v>0.23</v>
      </c>
      <c r="I814" s="1"/>
      <c r="J814" s="1"/>
      <c r="K814" s="1"/>
      <c r="L814" s="1"/>
      <c r="M814" s="1"/>
      <c r="N814" s="1"/>
      <c r="O814" s="1"/>
      <c r="P814" s="1"/>
      <c r="Q814" s="1"/>
      <c r="R814" s="1"/>
      <c r="S814" s="1"/>
      <c r="T814" s="1"/>
      <c r="U814" s="1"/>
      <c r="V814" s="1"/>
      <c r="W814" s="1"/>
      <c r="X814" s="1"/>
      <c r="Y814" s="1"/>
      <c r="Z814" s="1"/>
      <c r="AA814" s="1"/>
      <c r="AB814" s="1"/>
      <c r="AC814" s="1" t="s">
        <v>5</v>
      </c>
      <c r="AD814" s="1" t="s">
        <v>552</v>
      </c>
      <c r="AE814" s="1" t="s">
        <v>1368</v>
      </c>
      <c r="AF814" s="1" t="s">
        <v>1380</v>
      </c>
      <c r="AG814" s="1"/>
      <c r="AH814" s="1"/>
      <c r="AI814" s="1"/>
      <c r="AJ814" s="1"/>
      <c r="AK814" s="1"/>
      <c r="AL814" s="1" t="s">
        <v>520</v>
      </c>
    </row>
    <row r="815" spans="1:38" ht="14.25" hidden="1" customHeight="1" x14ac:dyDescent="0.25">
      <c r="A815" s="1" t="s">
        <v>1381</v>
      </c>
      <c r="B815" s="1" t="s">
        <v>516</v>
      </c>
      <c r="C815" s="1" t="s">
        <v>517</v>
      </c>
      <c r="D815" s="1">
        <v>6</v>
      </c>
      <c r="E815" s="1">
        <v>0.27</v>
      </c>
      <c r="F815" s="1">
        <f t="shared" si="23"/>
        <v>22.222222222222221</v>
      </c>
      <c r="G815" s="1">
        <v>3.9</v>
      </c>
      <c r="H815" s="1">
        <v>0.23</v>
      </c>
      <c r="I815" s="1"/>
      <c r="J815" s="1"/>
      <c r="K815" s="1"/>
      <c r="L815" s="1"/>
      <c r="M815" s="1"/>
      <c r="N815" s="1"/>
      <c r="O815" s="1"/>
      <c r="P815" s="1"/>
      <c r="Q815" s="1"/>
      <c r="R815" s="1"/>
      <c r="S815" s="1"/>
      <c r="T815" s="1"/>
      <c r="U815" s="1"/>
      <c r="V815" s="1"/>
      <c r="W815" s="1"/>
      <c r="X815" s="1"/>
      <c r="Y815" s="1"/>
      <c r="Z815" s="1"/>
      <c r="AA815" s="1"/>
      <c r="AB815" s="1"/>
      <c r="AC815" s="1" t="s">
        <v>5</v>
      </c>
      <c r="AD815" s="1" t="s">
        <v>552</v>
      </c>
      <c r="AE815" s="1" t="s">
        <v>1368</v>
      </c>
      <c r="AF815" s="1" t="s">
        <v>1381</v>
      </c>
      <c r="AG815" s="1"/>
      <c r="AH815" s="1"/>
      <c r="AI815" s="1"/>
      <c r="AJ815" s="1"/>
      <c r="AK815" s="1"/>
      <c r="AL815" s="1" t="s">
        <v>520</v>
      </c>
    </row>
    <row r="816" spans="1:38" ht="14.25" hidden="1" customHeight="1" x14ac:dyDescent="0.25">
      <c r="A816" s="1" t="s">
        <v>1382</v>
      </c>
      <c r="B816" s="1" t="s">
        <v>516</v>
      </c>
      <c r="C816" s="1" t="s">
        <v>549</v>
      </c>
      <c r="D816" s="1">
        <v>3.5</v>
      </c>
      <c r="E816" s="1">
        <v>0.3</v>
      </c>
      <c r="F816" s="1">
        <f t="shared" si="23"/>
        <v>11.666666666666668</v>
      </c>
      <c r="G816" s="1">
        <v>0.5</v>
      </c>
      <c r="H816" s="1">
        <v>0.35</v>
      </c>
      <c r="I816" s="1"/>
      <c r="J816" s="1"/>
      <c r="K816" s="1"/>
      <c r="L816" s="1"/>
      <c r="M816" s="1"/>
      <c r="N816" s="1"/>
      <c r="O816" s="1"/>
      <c r="P816" s="1"/>
      <c r="Q816" s="1"/>
      <c r="R816" s="1"/>
      <c r="S816" s="1"/>
      <c r="T816" s="1"/>
      <c r="U816" s="1"/>
      <c r="V816" s="1"/>
      <c r="W816" s="1"/>
      <c r="X816" s="1"/>
      <c r="Y816" s="1"/>
      <c r="Z816" s="1"/>
      <c r="AA816" s="1"/>
      <c r="AB816" s="1"/>
      <c r="AC816" s="1" t="s">
        <v>5</v>
      </c>
      <c r="AD816" s="1" t="s">
        <v>552</v>
      </c>
      <c r="AE816" s="1" t="s">
        <v>1368</v>
      </c>
      <c r="AF816" s="1" t="s">
        <v>1382</v>
      </c>
      <c r="AG816" s="1"/>
      <c r="AH816" s="1"/>
      <c r="AI816" s="1"/>
      <c r="AJ816" s="1"/>
      <c r="AK816" s="1"/>
      <c r="AL816" s="1" t="s">
        <v>520</v>
      </c>
    </row>
    <row r="817" spans="1:38" ht="14.25" hidden="1" customHeight="1" x14ac:dyDescent="0.25">
      <c r="A817" s="1" t="s">
        <v>1383</v>
      </c>
      <c r="B817" s="1" t="s">
        <v>516</v>
      </c>
      <c r="C817" s="1" t="s">
        <v>549</v>
      </c>
      <c r="D817" s="1">
        <v>4.5</v>
      </c>
      <c r="E817" s="1">
        <v>0.3</v>
      </c>
      <c r="F817" s="1">
        <f t="shared" si="23"/>
        <v>15</v>
      </c>
      <c r="G817" s="1">
        <v>0.5</v>
      </c>
      <c r="H817" s="1">
        <v>0.35</v>
      </c>
      <c r="I817" s="1"/>
      <c r="J817" s="1"/>
      <c r="K817" s="1"/>
      <c r="L817" s="1"/>
      <c r="M817" s="1"/>
      <c r="N817" s="1"/>
      <c r="O817" s="1"/>
      <c r="P817" s="1"/>
      <c r="Q817" s="1"/>
      <c r="R817" s="1"/>
      <c r="S817" s="1"/>
      <c r="T817" s="1"/>
      <c r="U817" s="1"/>
      <c r="V817" s="1"/>
      <c r="W817" s="1"/>
      <c r="X817" s="1"/>
      <c r="Y817" s="1"/>
      <c r="Z817" s="1"/>
      <c r="AA817" s="1"/>
      <c r="AB817" s="1"/>
      <c r="AC817" s="1" t="s">
        <v>5</v>
      </c>
      <c r="AD817" s="1" t="s">
        <v>552</v>
      </c>
      <c r="AE817" s="1" t="s">
        <v>1368</v>
      </c>
      <c r="AF817" s="1" t="s">
        <v>1383</v>
      </c>
      <c r="AG817" s="1"/>
      <c r="AH817" s="1"/>
      <c r="AI817" s="1"/>
      <c r="AJ817" s="1"/>
      <c r="AK817" s="1"/>
      <c r="AL817" s="1" t="s">
        <v>520</v>
      </c>
    </row>
    <row r="818" spans="1:38" ht="14.25" hidden="1" customHeight="1" x14ac:dyDescent="0.25">
      <c r="A818" s="1" t="s">
        <v>1384</v>
      </c>
      <c r="B818" s="1" t="s">
        <v>516</v>
      </c>
      <c r="C818" s="1" t="s">
        <v>549</v>
      </c>
      <c r="D818" s="1">
        <v>4</v>
      </c>
      <c r="E818" s="1">
        <v>0.3</v>
      </c>
      <c r="F818" s="1">
        <f t="shared" si="23"/>
        <v>13.333333333333334</v>
      </c>
      <c r="G818" s="1">
        <v>0.5</v>
      </c>
      <c r="H818" s="1">
        <v>0.35</v>
      </c>
      <c r="I818" s="1"/>
      <c r="J818" s="1"/>
      <c r="K818" s="1"/>
      <c r="L818" s="1"/>
      <c r="M818" s="1"/>
      <c r="N818" s="1"/>
      <c r="O818" s="1"/>
      <c r="P818" s="1"/>
      <c r="Q818" s="1"/>
      <c r="R818" s="1"/>
      <c r="S818" s="1"/>
      <c r="T818" s="1"/>
      <c r="U818" s="1"/>
      <c r="V818" s="1"/>
      <c r="W818" s="1"/>
      <c r="X818" s="1"/>
      <c r="Y818" s="1"/>
      <c r="Z818" s="1"/>
      <c r="AA818" s="1"/>
      <c r="AB818" s="1"/>
      <c r="AC818" s="1" t="s">
        <v>5</v>
      </c>
      <c r="AD818" s="1" t="s">
        <v>552</v>
      </c>
      <c r="AE818" s="1" t="s">
        <v>1368</v>
      </c>
      <c r="AF818" s="1" t="s">
        <v>1384</v>
      </c>
      <c r="AG818" s="1"/>
      <c r="AH818" s="1"/>
      <c r="AI818" s="1"/>
      <c r="AJ818" s="1"/>
      <c r="AK818" s="1"/>
      <c r="AL818" s="1" t="s">
        <v>520</v>
      </c>
    </row>
    <row r="819" spans="1:38" ht="14.25" hidden="1" customHeight="1" x14ac:dyDescent="0.25">
      <c r="A819" s="1" t="s">
        <v>1385</v>
      </c>
      <c r="B819" s="1" t="s">
        <v>516</v>
      </c>
      <c r="C819" s="1" t="s">
        <v>549</v>
      </c>
      <c r="D819" s="1">
        <v>5.5</v>
      </c>
      <c r="E819" s="1">
        <v>0.3</v>
      </c>
      <c r="F819" s="1">
        <f t="shared" si="23"/>
        <v>18.333333333333336</v>
      </c>
      <c r="G819" s="1">
        <v>0.5</v>
      </c>
      <c r="H819" s="1">
        <v>0.35</v>
      </c>
      <c r="I819" s="1"/>
      <c r="J819" s="1"/>
      <c r="K819" s="1"/>
      <c r="L819" s="1"/>
      <c r="M819" s="1"/>
      <c r="N819" s="1"/>
      <c r="O819" s="1"/>
      <c r="P819" s="1"/>
      <c r="Q819" s="1"/>
      <c r="R819" s="1"/>
      <c r="S819" s="1"/>
      <c r="T819" s="1"/>
      <c r="U819" s="1"/>
      <c r="V819" s="1"/>
      <c r="W819" s="1"/>
      <c r="X819" s="1"/>
      <c r="Y819" s="1"/>
      <c r="Z819" s="1"/>
      <c r="AA819" s="1"/>
      <c r="AB819" s="1"/>
      <c r="AC819" s="1" t="s">
        <v>5</v>
      </c>
      <c r="AD819" s="1" t="s">
        <v>552</v>
      </c>
      <c r="AE819" s="1" t="s">
        <v>1368</v>
      </c>
      <c r="AF819" s="1" t="s">
        <v>1385</v>
      </c>
      <c r="AG819" s="1"/>
      <c r="AH819" s="1"/>
      <c r="AI819" s="1"/>
      <c r="AJ819" s="1"/>
      <c r="AK819" s="1"/>
      <c r="AL819" s="1" t="s">
        <v>520</v>
      </c>
    </row>
    <row r="820" spans="1:38" ht="14.25" hidden="1" customHeight="1" x14ac:dyDescent="0.25">
      <c r="A820" s="1" t="s">
        <v>1386</v>
      </c>
      <c r="B820" s="1" t="s">
        <v>516</v>
      </c>
      <c r="C820" s="1" t="s">
        <v>549</v>
      </c>
      <c r="D820" s="1">
        <v>5</v>
      </c>
      <c r="E820" s="1">
        <v>0.3</v>
      </c>
      <c r="F820" s="1">
        <f t="shared" si="23"/>
        <v>16.666666666666668</v>
      </c>
      <c r="G820" s="1">
        <v>0.5</v>
      </c>
      <c r="H820" s="1">
        <v>0.35</v>
      </c>
      <c r="I820" s="1"/>
      <c r="J820" s="1"/>
      <c r="K820" s="1"/>
      <c r="L820" s="1"/>
      <c r="M820" s="1"/>
      <c r="N820" s="1"/>
      <c r="O820" s="1"/>
      <c r="P820" s="1"/>
      <c r="Q820" s="1"/>
      <c r="R820" s="1"/>
      <c r="S820" s="1"/>
      <c r="T820" s="1"/>
      <c r="U820" s="1"/>
      <c r="V820" s="1"/>
      <c r="W820" s="1"/>
      <c r="X820" s="1"/>
      <c r="Y820" s="1"/>
      <c r="Z820" s="1"/>
      <c r="AA820" s="1"/>
      <c r="AB820" s="1"/>
      <c r="AC820" s="1" t="s">
        <v>5</v>
      </c>
      <c r="AD820" s="1" t="s">
        <v>552</v>
      </c>
      <c r="AE820" s="1" t="s">
        <v>1368</v>
      </c>
      <c r="AF820" s="1" t="s">
        <v>1386</v>
      </c>
      <c r="AG820" s="1"/>
      <c r="AH820" s="1"/>
      <c r="AI820" s="1"/>
      <c r="AJ820" s="1"/>
      <c r="AK820" s="1"/>
      <c r="AL820" s="1" t="s">
        <v>520</v>
      </c>
    </row>
    <row r="821" spans="1:38" ht="14.25" hidden="1" customHeight="1" x14ac:dyDescent="0.25">
      <c r="A821" s="1" t="s">
        <v>1387</v>
      </c>
      <c r="B821" s="1" t="s">
        <v>516</v>
      </c>
      <c r="C821" s="1" t="s">
        <v>549</v>
      </c>
      <c r="D821" s="1">
        <v>6.5</v>
      </c>
      <c r="E821" s="1">
        <v>0.3</v>
      </c>
      <c r="F821" s="1">
        <f t="shared" si="23"/>
        <v>21.666666666666668</v>
      </c>
      <c r="G821" s="1">
        <v>0.5</v>
      </c>
      <c r="H821" s="1">
        <v>0.35</v>
      </c>
      <c r="I821" s="1"/>
      <c r="J821" s="1"/>
      <c r="K821" s="1"/>
      <c r="L821" s="1"/>
      <c r="M821" s="1"/>
      <c r="N821" s="1"/>
      <c r="O821" s="1"/>
      <c r="P821" s="1"/>
      <c r="Q821" s="1"/>
      <c r="R821" s="1"/>
      <c r="S821" s="1"/>
      <c r="T821" s="1"/>
      <c r="U821" s="1"/>
      <c r="V821" s="1"/>
      <c r="W821" s="1"/>
      <c r="X821" s="1"/>
      <c r="Y821" s="1"/>
      <c r="Z821" s="1"/>
      <c r="AA821" s="1"/>
      <c r="AB821" s="1"/>
      <c r="AC821" s="1" t="s">
        <v>5</v>
      </c>
      <c r="AD821" s="1" t="s">
        <v>552</v>
      </c>
      <c r="AE821" s="1" t="s">
        <v>1368</v>
      </c>
      <c r="AF821" s="1" t="s">
        <v>1387</v>
      </c>
      <c r="AG821" s="1"/>
      <c r="AH821" s="1"/>
      <c r="AI821" s="1"/>
      <c r="AJ821" s="1"/>
      <c r="AK821" s="1"/>
      <c r="AL821" s="1" t="s">
        <v>520</v>
      </c>
    </row>
    <row r="822" spans="1:38" ht="14.25" hidden="1" customHeight="1" x14ac:dyDescent="0.25">
      <c r="A822" s="1" t="s">
        <v>1388</v>
      </c>
      <c r="B822" s="1" t="s">
        <v>516</v>
      </c>
      <c r="C822" s="1" t="s">
        <v>549</v>
      </c>
      <c r="D822" s="1">
        <v>6</v>
      </c>
      <c r="E822" s="1">
        <v>0.3</v>
      </c>
      <c r="F822" s="1">
        <f t="shared" si="23"/>
        <v>20</v>
      </c>
      <c r="G822" s="1">
        <v>0.5</v>
      </c>
      <c r="H822" s="1">
        <v>0.35</v>
      </c>
      <c r="I822" s="1"/>
      <c r="J822" s="1"/>
      <c r="K822" s="1"/>
      <c r="L822" s="1"/>
      <c r="M822" s="1"/>
      <c r="N822" s="1"/>
      <c r="O822" s="1"/>
      <c r="P822" s="1"/>
      <c r="Q822" s="1"/>
      <c r="R822" s="1"/>
      <c r="S822" s="1"/>
      <c r="T822" s="1"/>
      <c r="U822" s="1"/>
      <c r="V822" s="1"/>
      <c r="W822" s="1"/>
      <c r="X822" s="1"/>
      <c r="Y822" s="1"/>
      <c r="Z822" s="1"/>
      <c r="AA822" s="1"/>
      <c r="AB822" s="1"/>
      <c r="AC822" s="1" t="s">
        <v>5</v>
      </c>
      <c r="AD822" s="1" t="s">
        <v>552</v>
      </c>
      <c r="AE822" s="1" t="s">
        <v>1368</v>
      </c>
      <c r="AF822" s="1" t="s">
        <v>1388</v>
      </c>
      <c r="AG822" s="1"/>
      <c r="AH822" s="1"/>
      <c r="AI822" s="1"/>
      <c r="AJ822" s="1"/>
      <c r="AK822" s="1"/>
      <c r="AL822" s="1" t="s">
        <v>520</v>
      </c>
    </row>
    <row r="823" spans="1:38" ht="14.25" hidden="1" customHeight="1" x14ac:dyDescent="0.25">
      <c r="A823" s="1" t="s">
        <v>1389</v>
      </c>
      <c r="B823" s="1" t="s">
        <v>516</v>
      </c>
      <c r="C823" s="1" t="s">
        <v>549</v>
      </c>
      <c r="D823" s="1">
        <v>3.5</v>
      </c>
      <c r="E823" s="1">
        <v>0.20004</v>
      </c>
      <c r="F823" s="1">
        <f t="shared" si="23"/>
        <v>17.496500699860029</v>
      </c>
      <c r="G823" s="1">
        <v>3</v>
      </c>
      <c r="H823" s="1">
        <v>0.35</v>
      </c>
      <c r="I823" s="1"/>
      <c r="J823" s="1"/>
      <c r="K823" s="1"/>
      <c r="L823" s="1"/>
      <c r="M823" s="1"/>
      <c r="N823" s="1"/>
      <c r="O823" s="1"/>
      <c r="P823" s="1"/>
      <c r="Q823" s="1"/>
      <c r="R823" s="1"/>
      <c r="S823" s="1"/>
      <c r="T823" s="1"/>
      <c r="U823" s="1"/>
      <c r="V823" s="1"/>
      <c r="W823" s="1"/>
      <c r="X823" s="1"/>
      <c r="Y823" s="1"/>
      <c r="Z823" s="1"/>
      <c r="AA823" s="1"/>
      <c r="AB823" s="1"/>
      <c r="AC823" s="1" t="s">
        <v>5</v>
      </c>
      <c r="AD823" s="1" t="s">
        <v>552</v>
      </c>
      <c r="AE823" s="1" t="s">
        <v>1368</v>
      </c>
      <c r="AF823" s="1" t="s">
        <v>1389</v>
      </c>
      <c r="AG823" s="1"/>
      <c r="AH823" s="1"/>
      <c r="AI823" s="1"/>
      <c r="AJ823" s="1"/>
      <c r="AK823" s="1"/>
      <c r="AL823" s="1" t="s">
        <v>520</v>
      </c>
    </row>
    <row r="824" spans="1:38" ht="14.25" hidden="1" customHeight="1" x14ac:dyDescent="0.25">
      <c r="A824" s="1" t="s">
        <v>1390</v>
      </c>
      <c r="B824" s="1" t="s">
        <v>516</v>
      </c>
      <c r="C824" s="1" t="s">
        <v>549</v>
      </c>
      <c r="D824" s="1">
        <v>4.5</v>
      </c>
      <c r="E824" s="1">
        <v>0.20004</v>
      </c>
      <c r="F824" s="1">
        <f t="shared" si="23"/>
        <v>22.495500899820037</v>
      </c>
      <c r="G824" s="1">
        <v>3</v>
      </c>
      <c r="H824" s="1">
        <v>0.35</v>
      </c>
      <c r="I824" s="1"/>
      <c r="J824" s="1"/>
      <c r="K824" s="1"/>
      <c r="L824" s="1"/>
      <c r="M824" s="1"/>
      <c r="N824" s="1"/>
      <c r="O824" s="1"/>
      <c r="P824" s="1"/>
      <c r="Q824" s="1"/>
      <c r="R824" s="1"/>
      <c r="S824" s="1"/>
      <c r="T824" s="1"/>
      <c r="U824" s="1"/>
      <c r="V824" s="1"/>
      <c r="W824" s="1"/>
      <c r="X824" s="1"/>
      <c r="Y824" s="1"/>
      <c r="Z824" s="1"/>
      <c r="AA824" s="1"/>
      <c r="AB824" s="1"/>
      <c r="AC824" s="1" t="s">
        <v>5</v>
      </c>
      <c r="AD824" s="1" t="s">
        <v>552</v>
      </c>
      <c r="AE824" s="1" t="s">
        <v>1368</v>
      </c>
      <c r="AF824" s="1" t="s">
        <v>1390</v>
      </c>
      <c r="AG824" s="1"/>
      <c r="AH824" s="1"/>
      <c r="AI824" s="1"/>
      <c r="AJ824" s="1"/>
      <c r="AK824" s="1"/>
      <c r="AL824" s="1" t="s">
        <v>520</v>
      </c>
    </row>
    <row r="825" spans="1:38" ht="14.25" hidden="1" customHeight="1" x14ac:dyDescent="0.25">
      <c r="A825" s="1" t="s">
        <v>1391</v>
      </c>
      <c r="B825" s="1" t="s">
        <v>516</v>
      </c>
      <c r="C825" s="1" t="s">
        <v>549</v>
      </c>
      <c r="D825" s="1">
        <v>4</v>
      </c>
      <c r="E825" s="1">
        <v>0.20004</v>
      </c>
      <c r="F825" s="1">
        <f t="shared" si="23"/>
        <v>19.996000799840033</v>
      </c>
      <c r="G825" s="1">
        <v>3</v>
      </c>
      <c r="H825" s="1">
        <v>0.35</v>
      </c>
      <c r="I825" s="1"/>
      <c r="J825" s="1"/>
      <c r="K825" s="1"/>
      <c r="L825" s="1"/>
      <c r="M825" s="1"/>
      <c r="N825" s="1"/>
      <c r="O825" s="1"/>
      <c r="P825" s="1"/>
      <c r="Q825" s="1"/>
      <c r="R825" s="1"/>
      <c r="S825" s="1"/>
      <c r="T825" s="1"/>
      <c r="U825" s="1"/>
      <c r="V825" s="1"/>
      <c r="W825" s="1"/>
      <c r="X825" s="1"/>
      <c r="Y825" s="1"/>
      <c r="Z825" s="1"/>
      <c r="AA825" s="1"/>
      <c r="AB825" s="1"/>
      <c r="AC825" s="1" t="s">
        <v>5</v>
      </c>
      <c r="AD825" s="1" t="s">
        <v>552</v>
      </c>
      <c r="AE825" s="1" t="s">
        <v>1368</v>
      </c>
      <c r="AF825" s="1" t="s">
        <v>1391</v>
      </c>
      <c r="AG825" s="1"/>
      <c r="AH825" s="1"/>
      <c r="AI825" s="1"/>
      <c r="AJ825" s="1"/>
      <c r="AK825" s="1"/>
      <c r="AL825" s="1" t="s">
        <v>520</v>
      </c>
    </row>
    <row r="826" spans="1:38" ht="14.25" hidden="1" customHeight="1" x14ac:dyDescent="0.25">
      <c r="A826" s="1" t="s">
        <v>1392</v>
      </c>
      <c r="B826" s="1" t="s">
        <v>516</v>
      </c>
      <c r="C826" s="1" t="s">
        <v>549</v>
      </c>
      <c r="D826" s="1">
        <v>5.5</v>
      </c>
      <c r="E826" s="1">
        <v>0.20004</v>
      </c>
      <c r="F826" s="1">
        <f t="shared" si="23"/>
        <v>27.494501099780045</v>
      </c>
      <c r="G826" s="1">
        <v>3</v>
      </c>
      <c r="H826" s="1">
        <v>0.35</v>
      </c>
      <c r="I826" s="1"/>
      <c r="J826" s="1"/>
      <c r="K826" s="1"/>
      <c r="L826" s="1"/>
      <c r="M826" s="1"/>
      <c r="N826" s="1"/>
      <c r="O826" s="1"/>
      <c r="P826" s="1"/>
      <c r="Q826" s="1"/>
      <c r="R826" s="1"/>
      <c r="S826" s="1"/>
      <c r="T826" s="1"/>
      <c r="U826" s="1"/>
      <c r="V826" s="1"/>
      <c r="W826" s="1"/>
      <c r="X826" s="1"/>
      <c r="Y826" s="1"/>
      <c r="Z826" s="1"/>
      <c r="AA826" s="1"/>
      <c r="AB826" s="1"/>
      <c r="AC826" s="1" t="s">
        <v>5</v>
      </c>
      <c r="AD826" s="1" t="s">
        <v>552</v>
      </c>
      <c r="AE826" s="1" t="s">
        <v>1368</v>
      </c>
      <c r="AF826" s="1" t="s">
        <v>1392</v>
      </c>
      <c r="AG826" s="1"/>
      <c r="AH826" s="1"/>
      <c r="AI826" s="1"/>
      <c r="AJ826" s="1"/>
      <c r="AK826" s="1"/>
      <c r="AL826" s="1" t="s">
        <v>520</v>
      </c>
    </row>
    <row r="827" spans="1:38" ht="14.25" hidden="1" customHeight="1" x14ac:dyDescent="0.25">
      <c r="A827" s="1" t="s">
        <v>1393</v>
      </c>
      <c r="B827" s="1" t="s">
        <v>516</v>
      </c>
      <c r="C827" s="1" t="s">
        <v>549</v>
      </c>
      <c r="D827" s="1">
        <v>5</v>
      </c>
      <c r="E827" s="1">
        <v>0.20004</v>
      </c>
      <c r="F827" s="1">
        <f t="shared" si="23"/>
        <v>24.995000999800041</v>
      </c>
      <c r="G827" s="1">
        <v>3</v>
      </c>
      <c r="H827" s="1">
        <v>0.35</v>
      </c>
      <c r="I827" s="1"/>
      <c r="J827" s="1"/>
      <c r="K827" s="1"/>
      <c r="L827" s="1"/>
      <c r="M827" s="1"/>
      <c r="N827" s="1"/>
      <c r="O827" s="1"/>
      <c r="P827" s="1"/>
      <c r="Q827" s="1"/>
      <c r="R827" s="1"/>
      <c r="S827" s="1"/>
      <c r="T827" s="1"/>
      <c r="U827" s="1"/>
      <c r="V827" s="1"/>
      <c r="W827" s="1"/>
      <c r="X827" s="1"/>
      <c r="Y827" s="1"/>
      <c r="Z827" s="1"/>
      <c r="AA827" s="1"/>
      <c r="AB827" s="1"/>
      <c r="AC827" s="1" t="s">
        <v>5</v>
      </c>
      <c r="AD827" s="1" t="s">
        <v>552</v>
      </c>
      <c r="AE827" s="1" t="s">
        <v>1368</v>
      </c>
      <c r="AF827" s="1" t="s">
        <v>1393</v>
      </c>
      <c r="AG827" s="1"/>
      <c r="AH827" s="1"/>
      <c r="AI827" s="1"/>
      <c r="AJ827" s="1"/>
      <c r="AK827" s="1"/>
      <c r="AL827" s="1" t="s">
        <v>520</v>
      </c>
    </row>
    <row r="828" spans="1:38" ht="14.25" hidden="1" customHeight="1" x14ac:dyDescent="0.25">
      <c r="A828" s="1" t="s">
        <v>1394</v>
      </c>
      <c r="B828" s="1" t="s">
        <v>516</v>
      </c>
      <c r="C828" s="1" t="s">
        <v>549</v>
      </c>
      <c r="D828" s="1">
        <v>6.5</v>
      </c>
      <c r="E828" s="1">
        <v>0.20004</v>
      </c>
      <c r="F828" s="1">
        <f t="shared" si="23"/>
        <v>32.493501299740053</v>
      </c>
      <c r="G828" s="1">
        <v>3</v>
      </c>
      <c r="H828" s="1">
        <v>0.35</v>
      </c>
      <c r="I828" s="1"/>
      <c r="J828" s="1"/>
      <c r="K828" s="1"/>
      <c r="L828" s="1"/>
      <c r="M828" s="1"/>
      <c r="N828" s="1"/>
      <c r="O828" s="1"/>
      <c r="P828" s="1"/>
      <c r="Q828" s="1"/>
      <c r="R828" s="1"/>
      <c r="S828" s="1"/>
      <c r="T828" s="1"/>
      <c r="U828" s="1"/>
      <c r="V828" s="1"/>
      <c r="W828" s="1"/>
      <c r="X828" s="1"/>
      <c r="Y828" s="1"/>
      <c r="Z828" s="1"/>
      <c r="AA828" s="1"/>
      <c r="AB828" s="1"/>
      <c r="AC828" s="1" t="s">
        <v>5</v>
      </c>
      <c r="AD828" s="1" t="s">
        <v>552</v>
      </c>
      <c r="AE828" s="1" t="s">
        <v>1368</v>
      </c>
      <c r="AF828" s="1" t="s">
        <v>1394</v>
      </c>
      <c r="AG828" s="1"/>
      <c r="AH828" s="1"/>
      <c r="AI828" s="1"/>
      <c r="AJ828" s="1"/>
      <c r="AK828" s="1"/>
      <c r="AL828" s="1" t="s">
        <v>520</v>
      </c>
    </row>
    <row r="829" spans="1:38" ht="14.25" hidden="1" customHeight="1" x14ac:dyDescent="0.25">
      <c r="A829" s="1" t="s">
        <v>1395</v>
      </c>
      <c r="B829" s="1" t="s">
        <v>516</v>
      </c>
      <c r="C829" s="1" t="s">
        <v>549</v>
      </c>
      <c r="D829" s="1">
        <v>6</v>
      </c>
      <c r="E829" s="1">
        <v>0.20004</v>
      </c>
      <c r="F829" s="1">
        <f t="shared" si="23"/>
        <v>29.994001199760049</v>
      </c>
      <c r="G829" s="1">
        <v>3</v>
      </c>
      <c r="H829" s="1">
        <v>0.35</v>
      </c>
      <c r="I829" s="1"/>
      <c r="J829" s="1"/>
      <c r="K829" s="1"/>
      <c r="L829" s="1"/>
      <c r="M829" s="1"/>
      <c r="N829" s="1"/>
      <c r="O829" s="1"/>
      <c r="P829" s="1"/>
      <c r="Q829" s="1"/>
      <c r="R829" s="1"/>
      <c r="S829" s="1"/>
      <c r="T829" s="1"/>
      <c r="U829" s="1"/>
      <c r="V829" s="1"/>
      <c r="W829" s="1"/>
      <c r="X829" s="1"/>
      <c r="Y829" s="1"/>
      <c r="Z829" s="1"/>
      <c r="AA829" s="1"/>
      <c r="AB829" s="1"/>
      <c r="AC829" s="1" t="s">
        <v>5</v>
      </c>
      <c r="AD829" s="1" t="s">
        <v>552</v>
      </c>
      <c r="AE829" s="1" t="s">
        <v>1368</v>
      </c>
      <c r="AF829" s="1" t="s">
        <v>1395</v>
      </c>
      <c r="AG829" s="1"/>
      <c r="AH829" s="1"/>
      <c r="AI829" s="1"/>
      <c r="AJ829" s="1"/>
      <c r="AK829" s="1"/>
      <c r="AL829" s="1" t="s">
        <v>520</v>
      </c>
    </row>
    <row r="830" spans="1:38" ht="14.25" hidden="1" customHeight="1" x14ac:dyDescent="0.25">
      <c r="A830" s="1" t="s">
        <v>1396</v>
      </c>
      <c r="B830" s="1" t="s">
        <v>516</v>
      </c>
      <c r="C830" s="1" t="s">
        <v>539</v>
      </c>
      <c r="D830" s="1">
        <v>5.9055118110236204</v>
      </c>
      <c r="E830" s="1">
        <v>0.83201661582191699</v>
      </c>
      <c r="F830" s="1">
        <f t="shared" si="23"/>
        <v>7.0978291763918611</v>
      </c>
      <c r="G830" s="1">
        <v>33.711098711117998</v>
      </c>
      <c r="H830" s="1">
        <v>0.28900353491927</v>
      </c>
      <c r="I830" s="1">
        <v>0.9</v>
      </c>
      <c r="J830" s="1">
        <v>0.7</v>
      </c>
      <c r="K830" s="1">
        <v>0.7</v>
      </c>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row>
    <row r="831" spans="1:38" ht="14.25" hidden="1" customHeight="1" x14ac:dyDescent="0.25">
      <c r="A831" s="27" t="s">
        <v>1397</v>
      </c>
      <c r="B831" s="27" t="s">
        <v>516</v>
      </c>
      <c r="C831" s="27" t="s">
        <v>539</v>
      </c>
      <c r="D831" s="28">
        <v>5.91</v>
      </c>
      <c r="E831" s="28">
        <v>0.83257000000000003</v>
      </c>
      <c r="F831" s="27"/>
      <c r="G831" s="28">
        <v>33.71</v>
      </c>
      <c r="H831" s="28">
        <v>0.28999999999999998</v>
      </c>
      <c r="I831" s="28">
        <v>0.9</v>
      </c>
      <c r="J831" s="28">
        <v>0.7</v>
      </c>
      <c r="K831" s="28">
        <v>0.7</v>
      </c>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row>
    <row r="832" spans="1:38" ht="14.25" hidden="1" customHeight="1" x14ac:dyDescent="0.25">
      <c r="A832" s="1" t="s">
        <v>1398</v>
      </c>
      <c r="B832" s="1" t="s">
        <v>516</v>
      </c>
      <c r="C832" s="1" t="s">
        <v>517</v>
      </c>
      <c r="D832" s="1">
        <v>0.79835618012994902</v>
      </c>
      <c r="E832" s="1">
        <v>0.339740118127283</v>
      </c>
      <c r="F832" s="1">
        <f t="shared" ref="F832:F862" si="24">D832/E832</f>
        <v>2.3499025800386821</v>
      </c>
      <c r="G832" s="1">
        <v>16.543409552678298</v>
      </c>
      <c r="H832" s="1">
        <v>0.19986624629788899</v>
      </c>
      <c r="I832" s="1">
        <v>0.9</v>
      </c>
      <c r="J832" s="1">
        <v>0.7</v>
      </c>
      <c r="K832" s="1">
        <v>0.7</v>
      </c>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row>
    <row r="833" spans="1:38" ht="14.25" hidden="1" customHeight="1" x14ac:dyDescent="0.25">
      <c r="A833" s="1" t="s">
        <v>1399</v>
      </c>
      <c r="B833" s="1" t="s">
        <v>516</v>
      </c>
      <c r="C833" s="1" t="s">
        <v>517</v>
      </c>
      <c r="D833" s="1">
        <v>0.34789088499999998</v>
      </c>
      <c r="E833" s="1">
        <v>0.339740118127283</v>
      </c>
      <c r="F833" s="1">
        <f t="shared" si="24"/>
        <v>1.0239911816056511</v>
      </c>
      <c r="G833" s="1">
        <v>16.543409552678298</v>
      </c>
      <c r="H833" s="1">
        <v>0.19986624629788899</v>
      </c>
      <c r="I833" s="1">
        <v>0.9</v>
      </c>
      <c r="J833" s="1">
        <v>0.7</v>
      </c>
      <c r="K833" s="1">
        <v>0.7</v>
      </c>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row>
    <row r="834" spans="1:38" ht="14.25" hidden="1" customHeight="1" x14ac:dyDescent="0.25">
      <c r="A834" s="1" t="s">
        <v>1400</v>
      </c>
      <c r="B834" s="1" t="s">
        <v>516</v>
      </c>
      <c r="C834" s="1" t="s">
        <v>517</v>
      </c>
      <c r="D834" s="1">
        <v>3.5000070949698201</v>
      </c>
      <c r="E834" s="1">
        <v>0.58321722145058097</v>
      </c>
      <c r="F834" s="1">
        <f t="shared" si="24"/>
        <v>6.0012066966482642</v>
      </c>
      <c r="G834" s="1">
        <v>40.0399738713433</v>
      </c>
      <c r="H834" s="1">
        <v>0.11991974868616501</v>
      </c>
      <c r="I834" s="1">
        <v>0.9</v>
      </c>
      <c r="J834" s="1">
        <v>0.7</v>
      </c>
      <c r="K834" s="1">
        <v>0.7</v>
      </c>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row>
    <row r="835" spans="1:38" ht="14.25" hidden="1" customHeight="1" x14ac:dyDescent="0.25">
      <c r="A835" s="1" t="s">
        <v>1401</v>
      </c>
      <c r="B835" s="1" t="s">
        <v>516</v>
      </c>
      <c r="C835" s="1" t="s">
        <v>517</v>
      </c>
      <c r="D835" s="1">
        <v>1</v>
      </c>
      <c r="E835" s="1">
        <v>12.504</v>
      </c>
      <c r="F835" s="1">
        <f t="shared" si="24"/>
        <v>7.9974408189379398E-2</v>
      </c>
      <c r="G835" s="1">
        <v>139.78</v>
      </c>
      <c r="H835" s="1">
        <v>0.22</v>
      </c>
      <c r="I835" s="1"/>
      <c r="J835" s="1"/>
      <c r="K835" s="1"/>
      <c r="L835" s="1"/>
      <c r="M835" s="1"/>
      <c r="N835" s="1"/>
      <c r="O835" s="1"/>
      <c r="P835" s="1"/>
      <c r="Q835" s="1"/>
      <c r="R835" s="1"/>
      <c r="S835" s="1"/>
      <c r="T835" s="1"/>
      <c r="U835" s="1"/>
      <c r="V835" s="1"/>
      <c r="W835" s="1"/>
      <c r="X835" s="1"/>
      <c r="Y835" s="1"/>
      <c r="Z835" s="1"/>
      <c r="AA835" s="1"/>
      <c r="AB835" s="1"/>
      <c r="AC835" s="1" t="s">
        <v>5</v>
      </c>
      <c r="AD835" s="1" t="s">
        <v>569</v>
      </c>
      <c r="AE835" s="1" t="s">
        <v>519</v>
      </c>
      <c r="AF835" s="1" t="s">
        <v>1401</v>
      </c>
      <c r="AG835" s="1"/>
      <c r="AH835" s="1"/>
      <c r="AI835" s="1"/>
      <c r="AJ835" s="1"/>
      <c r="AK835" s="1"/>
      <c r="AL835" s="1" t="s">
        <v>520</v>
      </c>
    </row>
    <row r="836" spans="1:38" ht="14.25" hidden="1" customHeight="1" x14ac:dyDescent="0.25">
      <c r="A836" s="1" t="s">
        <v>1402</v>
      </c>
      <c r="B836" s="1" t="s">
        <v>516</v>
      </c>
      <c r="C836" s="1" t="s">
        <v>522</v>
      </c>
      <c r="D836" s="1">
        <v>19.5</v>
      </c>
      <c r="E836" s="1">
        <v>0.65039999999999998</v>
      </c>
      <c r="F836" s="1">
        <f t="shared" si="24"/>
        <v>29.981549815498155</v>
      </c>
      <c r="G836" s="1">
        <v>12.95</v>
      </c>
      <c r="H836" s="1">
        <v>0.11</v>
      </c>
      <c r="I836" s="1"/>
      <c r="J836" s="1"/>
      <c r="K836" s="1"/>
      <c r="L836" s="1"/>
      <c r="M836" s="1"/>
      <c r="N836" s="1"/>
      <c r="O836" s="1"/>
      <c r="P836" s="1"/>
      <c r="Q836" s="1"/>
      <c r="R836" s="1"/>
      <c r="S836" s="1"/>
      <c r="T836" s="1"/>
      <c r="U836" s="1"/>
      <c r="V836" s="1"/>
      <c r="W836" s="1"/>
      <c r="X836" s="1"/>
      <c r="Y836" s="1"/>
      <c r="Z836" s="1"/>
      <c r="AA836" s="1"/>
      <c r="AB836" s="1"/>
      <c r="AC836" s="1" t="s">
        <v>5</v>
      </c>
      <c r="AD836" s="1" t="s">
        <v>590</v>
      </c>
      <c r="AE836" s="1" t="s">
        <v>1403</v>
      </c>
      <c r="AF836" s="1" t="s">
        <v>1402</v>
      </c>
      <c r="AG836" s="1"/>
      <c r="AH836" s="1"/>
      <c r="AI836" s="1"/>
      <c r="AJ836" s="1"/>
      <c r="AK836" s="1"/>
      <c r="AL836" s="1" t="s">
        <v>520</v>
      </c>
    </row>
    <row r="837" spans="1:38" ht="14.25" hidden="1" customHeight="1" x14ac:dyDescent="0.25">
      <c r="A837" s="1" t="s">
        <v>1404</v>
      </c>
      <c r="B837" s="1" t="s">
        <v>516</v>
      </c>
      <c r="C837" s="1" t="s">
        <v>522</v>
      </c>
      <c r="D837" s="1">
        <v>2.27</v>
      </c>
      <c r="E837" s="1">
        <v>0.81</v>
      </c>
      <c r="F837" s="1">
        <f t="shared" si="24"/>
        <v>2.8024691358024691</v>
      </c>
      <c r="G837" s="1">
        <v>29.09</v>
      </c>
      <c r="H837" s="1">
        <v>0.26</v>
      </c>
      <c r="I837" s="1"/>
      <c r="J837" s="1"/>
      <c r="K837" s="1"/>
      <c r="L837" s="1"/>
      <c r="M837" s="1"/>
      <c r="N837" s="1"/>
      <c r="O837" s="1"/>
      <c r="P837" s="1"/>
      <c r="Q837" s="1"/>
      <c r="R837" s="1"/>
      <c r="S837" s="1"/>
      <c r="T837" s="1"/>
      <c r="U837" s="1"/>
      <c r="V837" s="1"/>
      <c r="W837" s="1"/>
      <c r="X837" s="1"/>
      <c r="Y837" s="1"/>
      <c r="Z837" s="1"/>
      <c r="AA837" s="1"/>
      <c r="AB837" s="1"/>
      <c r="AC837" s="1" t="s">
        <v>5</v>
      </c>
      <c r="AD837" s="1" t="s">
        <v>590</v>
      </c>
      <c r="AE837" s="1" t="s">
        <v>591</v>
      </c>
      <c r="AF837" s="1" t="s">
        <v>1404</v>
      </c>
      <c r="AG837" s="1"/>
      <c r="AH837" s="1"/>
      <c r="AI837" s="1"/>
      <c r="AJ837" s="1"/>
      <c r="AK837" s="1"/>
      <c r="AL837" s="1" t="s">
        <v>520</v>
      </c>
    </row>
    <row r="838" spans="1:38" ht="14.25" hidden="1" customHeight="1" x14ac:dyDescent="0.25">
      <c r="A838" s="1" t="s">
        <v>1405</v>
      </c>
      <c r="B838" s="1" t="s">
        <v>516</v>
      </c>
      <c r="C838" s="1" t="s">
        <v>522</v>
      </c>
      <c r="D838" s="1">
        <v>3.27</v>
      </c>
      <c r="E838" s="1">
        <v>0.53039999999999998</v>
      </c>
      <c r="F838" s="1">
        <f t="shared" si="24"/>
        <v>6.1651583710407243</v>
      </c>
      <c r="G838" s="1">
        <v>20.440000000000001</v>
      </c>
      <c r="H838" s="1">
        <v>0.26</v>
      </c>
      <c r="I838" s="1"/>
      <c r="J838" s="1"/>
      <c r="K838" s="1"/>
      <c r="L838" s="1"/>
      <c r="M838" s="1"/>
      <c r="N838" s="1"/>
      <c r="O838" s="1"/>
      <c r="P838" s="1"/>
      <c r="Q838" s="1"/>
      <c r="R838" s="1"/>
      <c r="S838" s="1"/>
      <c r="T838" s="1"/>
      <c r="U838" s="1"/>
      <c r="V838" s="1"/>
      <c r="W838" s="1"/>
      <c r="X838" s="1"/>
      <c r="Y838" s="1"/>
      <c r="Z838" s="1"/>
      <c r="AA838" s="1"/>
      <c r="AB838" s="1"/>
      <c r="AC838" s="1" t="s">
        <v>5</v>
      </c>
      <c r="AD838" s="1" t="s">
        <v>590</v>
      </c>
      <c r="AE838" s="1" t="s">
        <v>591</v>
      </c>
      <c r="AF838" s="1" t="s">
        <v>1405</v>
      </c>
      <c r="AG838" s="1"/>
      <c r="AH838" s="1"/>
      <c r="AI838" s="1"/>
      <c r="AJ838" s="1"/>
      <c r="AK838" s="1"/>
      <c r="AL838" s="1" t="s">
        <v>520</v>
      </c>
    </row>
    <row r="839" spans="1:38" ht="14.25" hidden="1" customHeight="1" x14ac:dyDescent="0.25">
      <c r="A839" s="1" t="s">
        <v>1406</v>
      </c>
      <c r="B839" s="1" t="s">
        <v>516</v>
      </c>
      <c r="C839" s="1" t="s">
        <v>522</v>
      </c>
      <c r="D839" s="1">
        <v>4.47</v>
      </c>
      <c r="E839" s="1">
        <v>0.64763999999999999</v>
      </c>
      <c r="F839" s="1">
        <f t="shared" si="24"/>
        <v>6.9019825829164345</v>
      </c>
      <c r="G839" s="1">
        <v>15.23</v>
      </c>
      <c r="H839" s="1">
        <v>0.27</v>
      </c>
      <c r="I839" s="1"/>
      <c r="J839" s="1"/>
      <c r="K839" s="1"/>
      <c r="L839" s="1"/>
      <c r="M839" s="1"/>
      <c r="N839" s="1"/>
      <c r="O839" s="1"/>
      <c r="P839" s="1"/>
      <c r="Q839" s="1"/>
      <c r="R839" s="1"/>
      <c r="S839" s="1"/>
      <c r="T839" s="1"/>
      <c r="U839" s="1"/>
      <c r="V839" s="1"/>
      <c r="W839" s="1"/>
      <c r="X839" s="1"/>
      <c r="Y839" s="1"/>
      <c r="Z839" s="1"/>
      <c r="AA839" s="1"/>
      <c r="AB839" s="1"/>
      <c r="AC839" s="1" t="s">
        <v>5</v>
      </c>
      <c r="AD839" s="1" t="s">
        <v>590</v>
      </c>
      <c r="AE839" s="1" t="s">
        <v>591</v>
      </c>
      <c r="AF839" s="1" t="s">
        <v>1406</v>
      </c>
      <c r="AG839" s="1"/>
      <c r="AH839" s="1"/>
      <c r="AI839" s="1"/>
      <c r="AJ839" s="1"/>
      <c r="AK839" s="1"/>
      <c r="AL839" s="1" t="s">
        <v>520</v>
      </c>
    </row>
    <row r="840" spans="1:38" ht="14.25" hidden="1" customHeight="1" x14ac:dyDescent="0.25">
      <c r="A840" s="1" t="s">
        <v>1407</v>
      </c>
      <c r="B840" s="1" t="s">
        <v>516</v>
      </c>
      <c r="C840" s="1" t="s">
        <v>522</v>
      </c>
      <c r="D840" s="1">
        <v>5.67</v>
      </c>
      <c r="E840" s="1">
        <v>0.77039999999999997</v>
      </c>
      <c r="F840" s="1">
        <f t="shared" si="24"/>
        <v>7.3598130841121501</v>
      </c>
      <c r="G840" s="1">
        <v>12.22</v>
      </c>
      <c r="H840" s="1">
        <v>0.27</v>
      </c>
      <c r="I840" s="1"/>
      <c r="J840" s="1"/>
      <c r="K840" s="1"/>
      <c r="L840" s="1"/>
      <c r="M840" s="1"/>
      <c r="N840" s="1"/>
      <c r="O840" s="1"/>
      <c r="P840" s="1"/>
      <c r="Q840" s="1"/>
      <c r="R840" s="1"/>
      <c r="S840" s="1"/>
      <c r="T840" s="1"/>
      <c r="U840" s="1"/>
      <c r="V840" s="1"/>
      <c r="W840" s="1"/>
      <c r="X840" s="1"/>
      <c r="Y840" s="1"/>
      <c r="Z840" s="1"/>
      <c r="AA840" s="1"/>
      <c r="AB840" s="1"/>
      <c r="AC840" s="1" t="s">
        <v>5</v>
      </c>
      <c r="AD840" s="1" t="s">
        <v>590</v>
      </c>
      <c r="AE840" s="1" t="s">
        <v>591</v>
      </c>
      <c r="AF840" s="1" t="s">
        <v>1407</v>
      </c>
      <c r="AG840" s="1"/>
      <c r="AH840" s="1"/>
      <c r="AI840" s="1"/>
      <c r="AJ840" s="1"/>
      <c r="AK840" s="1"/>
      <c r="AL840" s="1" t="s">
        <v>520</v>
      </c>
    </row>
    <row r="841" spans="1:38" ht="14.25" hidden="1" customHeight="1" x14ac:dyDescent="0.25">
      <c r="A841" s="1" t="s">
        <v>1408</v>
      </c>
      <c r="B841" s="1" t="s">
        <v>516</v>
      </c>
      <c r="C841" s="1" t="s">
        <v>522</v>
      </c>
      <c r="D841" s="1">
        <v>6.87</v>
      </c>
      <c r="E841" s="1">
        <v>0.89039999999999997</v>
      </c>
      <c r="F841" s="1">
        <f t="shared" si="24"/>
        <v>7.7156334231805932</v>
      </c>
      <c r="G841" s="1">
        <v>10.26</v>
      </c>
      <c r="H841" s="1">
        <v>0.27</v>
      </c>
      <c r="I841" s="1"/>
      <c r="J841" s="1"/>
      <c r="K841" s="1"/>
      <c r="L841" s="1"/>
      <c r="M841" s="1"/>
      <c r="N841" s="1"/>
      <c r="O841" s="1"/>
      <c r="P841" s="1"/>
      <c r="Q841" s="1"/>
      <c r="R841" s="1"/>
      <c r="S841" s="1"/>
      <c r="T841" s="1"/>
      <c r="U841" s="1"/>
      <c r="V841" s="1"/>
      <c r="W841" s="1"/>
      <c r="X841" s="1"/>
      <c r="Y841" s="1"/>
      <c r="Z841" s="1"/>
      <c r="AA841" s="1"/>
      <c r="AB841" s="1"/>
      <c r="AC841" s="1" t="s">
        <v>5</v>
      </c>
      <c r="AD841" s="1" t="s">
        <v>590</v>
      </c>
      <c r="AE841" s="1" t="s">
        <v>591</v>
      </c>
      <c r="AF841" s="1" t="s">
        <v>1408</v>
      </c>
      <c r="AG841" s="1"/>
      <c r="AH841" s="1"/>
      <c r="AI841" s="1"/>
      <c r="AJ841" s="1"/>
      <c r="AK841" s="1"/>
      <c r="AL841" s="1" t="s">
        <v>520</v>
      </c>
    </row>
    <row r="842" spans="1:38" ht="14.25" hidden="1" customHeight="1" x14ac:dyDescent="0.25">
      <c r="A842" s="1" t="s">
        <v>1409</v>
      </c>
      <c r="B842" s="1" t="s">
        <v>516</v>
      </c>
      <c r="C842" s="1" t="s">
        <v>522</v>
      </c>
      <c r="D842" s="1">
        <v>8.07</v>
      </c>
      <c r="E842" s="1">
        <v>1.02</v>
      </c>
      <c r="F842" s="1">
        <f t="shared" si="24"/>
        <v>7.9117647058823533</v>
      </c>
      <c r="G842" s="1">
        <v>8.8800000000000008</v>
      </c>
      <c r="H842" s="1">
        <v>0.27</v>
      </c>
      <c r="I842" s="1"/>
      <c r="J842" s="1"/>
      <c r="K842" s="1"/>
      <c r="L842" s="1"/>
      <c r="M842" s="1"/>
      <c r="N842" s="1"/>
      <c r="O842" s="1"/>
      <c r="P842" s="1"/>
      <c r="Q842" s="1"/>
      <c r="R842" s="1"/>
      <c r="S842" s="1"/>
      <c r="T842" s="1"/>
      <c r="U842" s="1"/>
      <c r="V842" s="1"/>
      <c r="W842" s="1"/>
      <c r="X842" s="1"/>
      <c r="Y842" s="1"/>
      <c r="Z842" s="1"/>
      <c r="AA842" s="1"/>
      <c r="AB842" s="1"/>
      <c r="AC842" s="1" t="s">
        <v>5</v>
      </c>
      <c r="AD842" s="1" t="s">
        <v>590</v>
      </c>
      <c r="AE842" s="1" t="s">
        <v>591</v>
      </c>
      <c r="AF842" s="1" t="s">
        <v>1409</v>
      </c>
      <c r="AG842" s="1"/>
      <c r="AH842" s="1"/>
      <c r="AI842" s="1"/>
      <c r="AJ842" s="1"/>
      <c r="AK842" s="1"/>
      <c r="AL842" s="1" t="s">
        <v>520</v>
      </c>
    </row>
    <row r="843" spans="1:38" ht="14.25" hidden="1" customHeight="1" x14ac:dyDescent="0.25">
      <c r="A843" s="1" t="s">
        <v>1410</v>
      </c>
      <c r="B843" s="1" t="s">
        <v>516</v>
      </c>
      <c r="C843" s="1" t="s">
        <v>522</v>
      </c>
      <c r="D843" s="1">
        <v>1.83</v>
      </c>
      <c r="E843" s="1">
        <v>0.39</v>
      </c>
      <c r="F843" s="1">
        <f t="shared" si="24"/>
        <v>4.6923076923076925</v>
      </c>
      <c r="G843" s="1">
        <v>35.69</v>
      </c>
      <c r="H843" s="1">
        <v>0.26</v>
      </c>
      <c r="I843" s="1"/>
      <c r="J843" s="1"/>
      <c r="K843" s="1"/>
      <c r="L843" s="1"/>
      <c r="M843" s="1"/>
      <c r="N843" s="1"/>
      <c r="O843" s="1"/>
      <c r="P843" s="1"/>
      <c r="Q843" s="1"/>
      <c r="R843" s="1"/>
      <c r="S843" s="1"/>
      <c r="T843" s="1"/>
      <c r="U843" s="1"/>
      <c r="V843" s="1"/>
      <c r="W843" s="1"/>
      <c r="X843" s="1"/>
      <c r="Y843" s="1"/>
      <c r="Z843" s="1"/>
      <c r="AA843" s="1"/>
      <c r="AB843" s="1"/>
      <c r="AC843" s="1" t="s">
        <v>5</v>
      </c>
      <c r="AD843" s="1" t="s">
        <v>590</v>
      </c>
      <c r="AE843" s="1" t="s">
        <v>591</v>
      </c>
      <c r="AF843" s="1" t="s">
        <v>1410</v>
      </c>
      <c r="AG843" s="1"/>
      <c r="AH843" s="1"/>
      <c r="AI843" s="1"/>
      <c r="AJ843" s="1"/>
      <c r="AK843" s="1"/>
      <c r="AL843" s="1" t="s">
        <v>520</v>
      </c>
    </row>
    <row r="844" spans="1:38" ht="14.25" hidden="1" customHeight="1" x14ac:dyDescent="0.25">
      <c r="A844" s="1" t="s">
        <v>1411</v>
      </c>
      <c r="B844" s="1" t="s">
        <v>516</v>
      </c>
      <c r="C844" s="1" t="s">
        <v>522</v>
      </c>
      <c r="D844" s="1">
        <v>2.5499999999999998</v>
      </c>
      <c r="E844" s="1">
        <v>0.45960000000000001</v>
      </c>
      <c r="F844" s="1">
        <f t="shared" si="24"/>
        <v>5.5483028720626626</v>
      </c>
      <c r="G844" s="1">
        <v>25.92</v>
      </c>
      <c r="H844" s="1">
        <v>0.26</v>
      </c>
      <c r="I844" s="1"/>
      <c r="J844" s="1"/>
      <c r="K844" s="1"/>
      <c r="L844" s="1"/>
      <c r="M844" s="1"/>
      <c r="N844" s="1"/>
      <c r="O844" s="1"/>
      <c r="P844" s="1"/>
      <c r="Q844" s="1"/>
      <c r="R844" s="1"/>
      <c r="S844" s="1"/>
      <c r="T844" s="1"/>
      <c r="U844" s="1"/>
      <c r="V844" s="1"/>
      <c r="W844" s="1"/>
      <c r="X844" s="1"/>
      <c r="Y844" s="1"/>
      <c r="Z844" s="1"/>
      <c r="AA844" s="1"/>
      <c r="AB844" s="1"/>
      <c r="AC844" s="1" t="s">
        <v>5</v>
      </c>
      <c r="AD844" s="1" t="s">
        <v>590</v>
      </c>
      <c r="AE844" s="1" t="s">
        <v>591</v>
      </c>
      <c r="AF844" s="1" t="s">
        <v>1411</v>
      </c>
      <c r="AG844" s="1"/>
      <c r="AH844" s="1"/>
      <c r="AI844" s="1"/>
      <c r="AJ844" s="1"/>
      <c r="AK844" s="1"/>
      <c r="AL844" s="1" t="s">
        <v>520</v>
      </c>
    </row>
    <row r="845" spans="1:38" ht="14.25" hidden="1" customHeight="1" x14ac:dyDescent="0.25">
      <c r="A845" s="1" t="s">
        <v>1412</v>
      </c>
      <c r="B845" s="1" t="s">
        <v>516</v>
      </c>
      <c r="C845" s="1" t="s">
        <v>522</v>
      </c>
      <c r="D845" s="1">
        <v>2.52</v>
      </c>
      <c r="E845" s="1">
        <v>1.2804</v>
      </c>
      <c r="F845" s="1">
        <f t="shared" si="24"/>
        <v>1.9681349578256795</v>
      </c>
      <c r="G845" s="1">
        <v>41.9</v>
      </c>
      <c r="H845" s="1">
        <v>0.26</v>
      </c>
      <c r="I845" s="1"/>
      <c r="J845" s="1"/>
      <c r="K845" s="1"/>
      <c r="L845" s="1"/>
      <c r="M845" s="1"/>
      <c r="N845" s="1"/>
      <c r="O845" s="1"/>
      <c r="P845" s="1"/>
      <c r="Q845" s="1"/>
      <c r="R845" s="1"/>
      <c r="S845" s="1"/>
      <c r="T845" s="1"/>
      <c r="U845" s="1"/>
      <c r="V845" s="1"/>
      <c r="W845" s="1"/>
      <c r="X845" s="1"/>
      <c r="Y845" s="1"/>
      <c r="Z845" s="1"/>
      <c r="AA845" s="1"/>
      <c r="AB845" s="1"/>
      <c r="AC845" s="1" t="s">
        <v>5</v>
      </c>
      <c r="AD845" s="1" t="s">
        <v>590</v>
      </c>
      <c r="AE845" s="1" t="s">
        <v>591</v>
      </c>
      <c r="AF845" s="1" t="s">
        <v>1412</v>
      </c>
      <c r="AG845" s="1"/>
      <c r="AH845" s="1"/>
      <c r="AI845" s="1"/>
      <c r="AJ845" s="1"/>
      <c r="AK845" s="1"/>
      <c r="AL845" s="1" t="s">
        <v>520</v>
      </c>
    </row>
    <row r="846" spans="1:38" ht="14.25" hidden="1" customHeight="1" x14ac:dyDescent="0.25">
      <c r="A846" s="1" t="s">
        <v>1413</v>
      </c>
      <c r="B846" s="1" t="s">
        <v>516</v>
      </c>
      <c r="C846" s="1" t="s">
        <v>522</v>
      </c>
      <c r="D846" s="1">
        <v>3.52</v>
      </c>
      <c r="E846" s="1">
        <v>0.59040000000000004</v>
      </c>
      <c r="F846" s="1">
        <f t="shared" si="24"/>
        <v>5.9620596205962055</v>
      </c>
      <c r="G846" s="1">
        <v>30.2</v>
      </c>
      <c r="H846" s="1">
        <v>0.26</v>
      </c>
      <c r="I846" s="1"/>
      <c r="J846" s="1"/>
      <c r="K846" s="1"/>
      <c r="L846" s="1"/>
      <c r="M846" s="1"/>
      <c r="N846" s="1"/>
      <c r="O846" s="1"/>
      <c r="P846" s="1"/>
      <c r="Q846" s="1"/>
      <c r="R846" s="1"/>
      <c r="S846" s="1"/>
      <c r="T846" s="1"/>
      <c r="U846" s="1"/>
      <c r="V846" s="1"/>
      <c r="W846" s="1"/>
      <c r="X846" s="1"/>
      <c r="Y846" s="1"/>
      <c r="Z846" s="1"/>
      <c r="AA846" s="1"/>
      <c r="AB846" s="1"/>
      <c r="AC846" s="1" t="s">
        <v>5</v>
      </c>
      <c r="AD846" s="1" t="s">
        <v>590</v>
      </c>
      <c r="AE846" s="1" t="s">
        <v>591</v>
      </c>
      <c r="AF846" s="1" t="s">
        <v>1413</v>
      </c>
      <c r="AG846" s="1"/>
      <c r="AH846" s="1"/>
      <c r="AI846" s="1"/>
      <c r="AJ846" s="1"/>
      <c r="AK846" s="1"/>
      <c r="AL846" s="1" t="s">
        <v>520</v>
      </c>
    </row>
    <row r="847" spans="1:38" ht="14.25" hidden="1" customHeight="1" x14ac:dyDescent="0.25">
      <c r="A847" s="1" t="s">
        <v>1414</v>
      </c>
      <c r="B847" s="1" t="s">
        <v>516</v>
      </c>
      <c r="C847" s="1" t="s">
        <v>522</v>
      </c>
      <c r="D847" s="1">
        <v>4.72</v>
      </c>
      <c r="E847" s="1">
        <v>0.6996</v>
      </c>
      <c r="F847" s="1">
        <f t="shared" si="24"/>
        <v>6.7467124070897651</v>
      </c>
      <c r="G847" s="1">
        <v>22.79</v>
      </c>
      <c r="H847" s="1">
        <v>0.26</v>
      </c>
      <c r="I847" s="1"/>
      <c r="J847" s="1"/>
      <c r="K847" s="1"/>
      <c r="L847" s="1"/>
      <c r="M847" s="1"/>
      <c r="N847" s="1"/>
      <c r="O847" s="1"/>
      <c r="P847" s="1"/>
      <c r="Q847" s="1"/>
      <c r="R847" s="1"/>
      <c r="S847" s="1"/>
      <c r="T847" s="1"/>
      <c r="U847" s="1"/>
      <c r="V847" s="1"/>
      <c r="W847" s="1"/>
      <c r="X847" s="1"/>
      <c r="Y847" s="1"/>
      <c r="Z847" s="1"/>
      <c r="AA847" s="1"/>
      <c r="AB847" s="1"/>
      <c r="AC847" s="1" t="s">
        <v>5</v>
      </c>
      <c r="AD847" s="1" t="s">
        <v>590</v>
      </c>
      <c r="AE847" s="1" t="s">
        <v>591</v>
      </c>
      <c r="AF847" s="1" t="s">
        <v>1414</v>
      </c>
      <c r="AG847" s="1"/>
      <c r="AH847" s="1"/>
      <c r="AI847" s="1"/>
      <c r="AJ847" s="1"/>
      <c r="AK847" s="1"/>
      <c r="AL847" s="1" t="s">
        <v>520</v>
      </c>
    </row>
    <row r="848" spans="1:38" ht="14.25" hidden="1" customHeight="1" x14ac:dyDescent="0.25">
      <c r="A848" s="1" t="s">
        <v>1415</v>
      </c>
      <c r="B848" s="1" t="s">
        <v>516</v>
      </c>
      <c r="C848" s="1" t="s">
        <v>522</v>
      </c>
      <c r="D848" s="1">
        <v>5.92</v>
      </c>
      <c r="E848" s="1">
        <v>0.81323999999999996</v>
      </c>
      <c r="F848" s="1">
        <f t="shared" si="24"/>
        <v>7.2795238797894841</v>
      </c>
      <c r="G848" s="1">
        <v>18.37</v>
      </c>
      <c r="H848" s="1">
        <v>0.26</v>
      </c>
      <c r="I848" s="1"/>
      <c r="J848" s="1"/>
      <c r="K848" s="1"/>
      <c r="L848" s="1"/>
      <c r="M848" s="1"/>
      <c r="N848" s="1"/>
      <c r="O848" s="1"/>
      <c r="P848" s="1"/>
      <c r="Q848" s="1"/>
      <c r="R848" s="1"/>
      <c r="S848" s="1"/>
      <c r="T848" s="1"/>
      <c r="U848" s="1"/>
      <c r="V848" s="1"/>
      <c r="W848" s="1"/>
      <c r="X848" s="1"/>
      <c r="Y848" s="1"/>
      <c r="Z848" s="1"/>
      <c r="AA848" s="1"/>
      <c r="AB848" s="1"/>
      <c r="AC848" s="1" t="s">
        <v>5</v>
      </c>
      <c r="AD848" s="1" t="s">
        <v>590</v>
      </c>
      <c r="AE848" s="1" t="s">
        <v>591</v>
      </c>
      <c r="AF848" s="1" t="s">
        <v>1415</v>
      </c>
      <c r="AG848" s="1"/>
      <c r="AH848" s="1"/>
      <c r="AI848" s="1"/>
      <c r="AJ848" s="1"/>
      <c r="AK848" s="1"/>
      <c r="AL848" s="1" t="s">
        <v>520</v>
      </c>
    </row>
    <row r="849" spans="1:38" ht="14.25" hidden="1" customHeight="1" x14ac:dyDescent="0.25">
      <c r="A849" s="1" t="s">
        <v>1416</v>
      </c>
      <c r="B849" s="1" t="s">
        <v>516</v>
      </c>
      <c r="C849" s="1" t="s">
        <v>522</v>
      </c>
      <c r="D849" s="1">
        <v>7.12</v>
      </c>
      <c r="E849" s="1">
        <v>0.93371999999999999</v>
      </c>
      <c r="F849" s="1">
        <f t="shared" si="24"/>
        <v>7.6254123291779123</v>
      </c>
      <c r="G849" s="1">
        <v>15.45</v>
      </c>
      <c r="H849" s="1">
        <v>0.27</v>
      </c>
      <c r="I849" s="1"/>
      <c r="J849" s="1"/>
      <c r="K849" s="1"/>
      <c r="L849" s="1"/>
      <c r="M849" s="1"/>
      <c r="N849" s="1"/>
      <c r="O849" s="1"/>
      <c r="P849" s="1"/>
      <c r="Q849" s="1"/>
      <c r="R849" s="1"/>
      <c r="S849" s="1"/>
      <c r="T849" s="1"/>
      <c r="U849" s="1"/>
      <c r="V849" s="1"/>
      <c r="W849" s="1"/>
      <c r="X849" s="1"/>
      <c r="Y849" s="1"/>
      <c r="Z849" s="1"/>
      <c r="AA849" s="1"/>
      <c r="AB849" s="1"/>
      <c r="AC849" s="1" t="s">
        <v>5</v>
      </c>
      <c r="AD849" s="1" t="s">
        <v>590</v>
      </c>
      <c r="AE849" s="1" t="s">
        <v>591</v>
      </c>
      <c r="AF849" s="1" t="s">
        <v>1416</v>
      </c>
      <c r="AG849" s="1"/>
      <c r="AH849" s="1"/>
      <c r="AI849" s="1"/>
      <c r="AJ849" s="1"/>
      <c r="AK849" s="1"/>
      <c r="AL849" s="1" t="s">
        <v>520</v>
      </c>
    </row>
    <row r="850" spans="1:38" ht="14.25" hidden="1" customHeight="1" x14ac:dyDescent="0.25">
      <c r="A850" s="1" t="s">
        <v>1417</v>
      </c>
      <c r="B850" s="1" t="s">
        <v>516</v>
      </c>
      <c r="C850" s="1" t="s">
        <v>522</v>
      </c>
      <c r="D850" s="1">
        <v>8.32</v>
      </c>
      <c r="E850" s="1">
        <v>1.0499999999999901</v>
      </c>
      <c r="F850" s="1">
        <f t="shared" si="24"/>
        <v>7.9238095238095996</v>
      </c>
      <c r="G850" s="1">
        <v>13.37</v>
      </c>
      <c r="H850" s="1">
        <v>0.27</v>
      </c>
      <c r="I850" s="1"/>
      <c r="J850" s="1"/>
      <c r="K850" s="1"/>
      <c r="L850" s="1"/>
      <c r="M850" s="1"/>
      <c r="N850" s="1"/>
      <c r="O850" s="1"/>
      <c r="P850" s="1"/>
      <c r="Q850" s="1"/>
      <c r="R850" s="1"/>
      <c r="S850" s="1"/>
      <c r="T850" s="1"/>
      <c r="U850" s="1"/>
      <c r="V850" s="1"/>
      <c r="W850" s="1"/>
      <c r="X850" s="1"/>
      <c r="Y850" s="1"/>
      <c r="Z850" s="1"/>
      <c r="AA850" s="1"/>
      <c r="AB850" s="1"/>
      <c r="AC850" s="1" t="s">
        <v>5</v>
      </c>
      <c r="AD850" s="1" t="s">
        <v>590</v>
      </c>
      <c r="AE850" s="1" t="s">
        <v>591</v>
      </c>
      <c r="AF850" s="1" t="s">
        <v>1417</v>
      </c>
      <c r="AG850" s="1"/>
      <c r="AH850" s="1"/>
      <c r="AI850" s="1"/>
      <c r="AJ850" s="1"/>
      <c r="AK850" s="1"/>
      <c r="AL850" s="1" t="s">
        <v>520</v>
      </c>
    </row>
    <row r="851" spans="1:38" ht="14.25" hidden="1" customHeight="1" x14ac:dyDescent="0.25">
      <c r="A851" s="1" t="s">
        <v>1418</v>
      </c>
      <c r="B851" s="1" t="s">
        <v>516</v>
      </c>
      <c r="C851" s="1" t="s">
        <v>522</v>
      </c>
      <c r="D851" s="1">
        <v>2.08</v>
      </c>
      <c r="E851" s="1">
        <v>0.48624000000000001</v>
      </c>
      <c r="F851" s="1">
        <f t="shared" si="24"/>
        <v>4.2777229351760448</v>
      </c>
      <c r="G851" s="1">
        <v>50.36</v>
      </c>
      <c r="H851" s="1">
        <v>0.25</v>
      </c>
      <c r="I851" s="1"/>
      <c r="J851" s="1"/>
      <c r="K851" s="1"/>
      <c r="L851" s="1"/>
      <c r="M851" s="1"/>
      <c r="N851" s="1"/>
      <c r="O851" s="1"/>
      <c r="P851" s="1"/>
      <c r="Q851" s="1"/>
      <c r="R851" s="1"/>
      <c r="S851" s="1"/>
      <c r="T851" s="1"/>
      <c r="U851" s="1"/>
      <c r="V851" s="1"/>
      <c r="W851" s="1"/>
      <c r="X851" s="1"/>
      <c r="Y851" s="1"/>
      <c r="Z851" s="1"/>
      <c r="AA851" s="1"/>
      <c r="AB851" s="1"/>
      <c r="AC851" s="1" t="s">
        <v>5</v>
      </c>
      <c r="AD851" s="1" t="s">
        <v>590</v>
      </c>
      <c r="AE851" s="1" t="s">
        <v>591</v>
      </c>
      <c r="AF851" s="1" t="s">
        <v>1418</v>
      </c>
      <c r="AG851" s="1"/>
      <c r="AH851" s="1"/>
      <c r="AI851" s="1"/>
      <c r="AJ851" s="1"/>
      <c r="AK851" s="1"/>
      <c r="AL851" s="1" t="s">
        <v>520</v>
      </c>
    </row>
    <row r="852" spans="1:38" ht="14.25" hidden="1" customHeight="1" x14ac:dyDescent="0.25">
      <c r="A852" s="1" t="s">
        <v>1419</v>
      </c>
      <c r="B852" s="1" t="s">
        <v>516</v>
      </c>
      <c r="C852" s="1" t="s">
        <v>522</v>
      </c>
      <c r="D852" s="1">
        <v>2.8</v>
      </c>
      <c r="E852" s="1">
        <v>0.53039999999999998</v>
      </c>
      <c r="F852" s="1">
        <f t="shared" si="24"/>
        <v>5.2790346907993966</v>
      </c>
      <c r="G852" s="1">
        <v>37.69</v>
      </c>
      <c r="H852" s="1">
        <v>0.26</v>
      </c>
      <c r="I852" s="1"/>
      <c r="J852" s="1"/>
      <c r="K852" s="1"/>
      <c r="L852" s="1"/>
      <c r="M852" s="1"/>
      <c r="N852" s="1"/>
      <c r="O852" s="1"/>
      <c r="P852" s="1"/>
      <c r="Q852" s="1"/>
      <c r="R852" s="1"/>
      <c r="S852" s="1"/>
      <c r="T852" s="1"/>
      <c r="U852" s="1"/>
      <c r="V852" s="1"/>
      <c r="W852" s="1"/>
      <c r="X852" s="1"/>
      <c r="Y852" s="1"/>
      <c r="Z852" s="1"/>
      <c r="AA852" s="1"/>
      <c r="AB852" s="1"/>
      <c r="AC852" s="1" t="s">
        <v>5</v>
      </c>
      <c r="AD852" s="1" t="s">
        <v>590</v>
      </c>
      <c r="AE852" s="1" t="s">
        <v>591</v>
      </c>
      <c r="AF852" s="1" t="s">
        <v>1419</v>
      </c>
      <c r="AG852" s="1"/>
      <c r="AH852" s="1"/>
      <c r="AI852" s="1"/>
      <c r="AJ852" s="1"/>
      <c r="AK852" s="1"/>
      <c r="AL852" s="1" t="s">
        <v>520</v>
      </c>
    </row>
    <row r="853" spans="1:38" ht="14.25" hidden="1" customHeight="1" x14ac:dyDescent="0.25">
      <c r="A853" s="1" t="s">
        <v>1420</v>
      </c>
      <c r="B853" s="1" t="s">
        <v>516</v>
      </c>
      <c r="C853" s="1" t="s">
        <v>522</v>
      </c>
      <c r="D853" s="1">
        <v>2.27</v>
      </c>
      <c r="E853" s="1">
        <v>0.65039999999999998</v>
      </c>
      <c r="F853" s="1">
        <f t="shared" si="24"/>
        <v>3.4901599015990161</v>
      </c>
      <c r="G853" s="1">
        <v>29.09</v>
      </c>
      <c r="H853" s="1">
        <v>0.26</v>
      </c>
      <c r="I853" s="1"/>
      <c r="J853" s="1"/>
      <c r="K853" s="1"/>
      <c r="L853" s="1"/>
      <c r="M853" s="1"/>
      <c r="N853" s="1"/>
      <c r="O853" s="1"/>
      <c r="P853" s="1"/>
      <c r="Q853" s="1"/>
      <c r="R853" s="1"/>
      <c r="S853" s="1"/>
      <c r="T853" s="1"/>
      <c r="U853" s="1"/>
      <c r="V853" s="1"/>
      <c r="W853" s="1"/>
      <c r="X853" s="1"/>
      <c r="Y853" s="1"/>
      <c r="Z853" s="1"/>
      <c r="AA853" s="1"/>
      <c r="AB853" s="1"/>
      <c r="AC853" s="1" t="s">
        <v>5</v>
      </c>
      <c r="AD853" s="1" t="s">
        <v>590</v>
      </c>
      <c r="AE853" s="1" t="s">
        <v>591</v>
      </c>
      <c r="AF853" s="1" t="s">
        <v>1420</v>
      </c>
      <c r="AG853" s="1"/>
      <c r="AH853" s="1"/>
      <c r="AI853" s="1"/>
      <c r="AJ853" s="1"/>
      <c r="AK853" s="1"/>
      <c r="AL853" s="1" t="s">
        <v>520</v>
      </c>
    </row>
    <row r="854" spans="1:38" ht="14.25" hidden="1" customHeight="1" x14ac:dyDescent="0.25">
      <c r="A854" s="1" t="s">
        <v>1421</v>
      </c>
      <c r="B854" s="1" t="s">
        <v>516</v>
      </c>
      <c r="C854" s="1" t="s">
        <v>522</v>
      </c>
      <c r="D854" s="1">
        <v>3.27</v>
      </c>
      <c r="E854" s="1">
        <v>0.51</v>
      </c>
      <c r="F854" s="1">
        <f t="shared" si="24"/>
        <v>6.4117647058823533</v>
      </c>
      <c r="G854" s="1">
        <v>20.440000000000001</v>
      </c>
      <c r="H854" s="1">
        <v>0.26</v>
      </c>
      <c r="I854" s="1"/>
      <c r="J854" s="1"/>
      <c r="K854" s="1"/>
      <c r="L854" s="1"/>
      <c r="M854" s="1"/>
      <c r="N854" s="1"/>
      <c r="O854" s="1"/>
      <c r="P854" s="1"/>
      <c r="Q854" s="1"/>
      <c r="R854" s="1"/>
      <c r="S854" s="1"/>
      <c r="T854" s="1"/>
      <c r="U854" s="1"/>
      <c r="V854" s="1"/>
      <c r="W854" s="1"/>
      <c r="X854" s="1"/>
      <c r="Y854" s="1"/>
      <c r="Z854" s="1"/>
      <c r="AA854" s="1"/>
      <c r="AB854" s="1"/>
      <c r="AC854" s="1" t="s">
        <v>5</v>
      </c>
      <c r="AD854" s="1" t="s">
        <v>590</v>
      </c>
      <c r="AE854" s="1" t="s">
        <v>591</v>
      </c>
      <c r="AF854" s="1" t="s">
        <v>1421</v>
      </c>
      <c r="AG854" s="1"/>
      <c r="AH854" s="1"/>
      <c r="AI854" s="1"/>
      <c r="AJ854" s="1"/>
      <c r="AK854" s="1"/>
      <c r="AL854" s="1" t="s">
        <v>520</v>
      </c>
    </row>
    <row r="855" spans="1:38" ht="14.25" hidden="1" customHeight="1" x14ac:dyDescent="0.25">
      <c r="A855" s="1" t="s">
        <v>1422</v>
      </c>
      <c r="B855" s="1" t="s">
        <v>516</v>
      </c>
      <c r="C855" s="1" t="s">
        <v>522</v>
      </c>
      <c r="D855" s="1">
        <v>4.47</v>
      </c>
      <c r="E855" s="1">
        <v>0.63636000000000004</v>
      </c>
      <c r="F855" s="1">
        <f t="shared" si="24"/>
        <v>7.0243258532905894</v>
      </c>
      <c r="G855" s="1">
        <v>15.23</v>
      </c>
      <c r="H855" s="1">
        <v>0.27</v>
      </c>
      <c r="I855" s="1"/>
      <c r="J855" s="1"/>
      <c r="K855" s="1"/>
      <c r="L855" s="1"/>
      <c r="M855" s="1"/>
      <c r="N855" s="1"/>
      <c r="O855" s="1"/>
      <c r="P855" s="1"/>
      <c r="Q855" s="1"/>
      <c r="R855" s="1"/>
      <c r="S855" s="1"/>
      <c r="T855" s="1"/>
      <c r="U855" s="1"/>
      <c r="V855" s="1"/>
      <c r="W855" s="1"/>
      <c r="X855" s="1"/>
      <c r="Y855" s="1"/>
      <c r="Z855" s="1"/>
      <c r="AA855" s="1"/>
      <c r="AB855" s="1"/>
      <c r="AC855" s="1" t="s">
        <v>5</v>
      </c>
      <c r="AD855" s="1" t="s">
        <v>590</v>
      </c>
      <c r="AE855" s="1" t="s">
        <v>591</v>
      </c>
      <c r="AF855" s="1" t="s">
        <v>1422</v>
      </c>
      <c r="AG855" s="1"/>
      <c r="AH855" s="1"/>
      <c r="AI855" s="1"/>
      <c r="AJ855" s="1"/>
      <c r="AK855" s="1"/>
      <c r="AL855" s="1" t="s">
        <v>520</v>
      </c>
    </row>
    <row r="856" spans="1:38" ht="14.25" hidden="1" customHeight="1" x14ac:dyDescent="0.25">
      <c r="A856" s="1" t="s">
        <v>1423</v>
      </c>
      <c r="B856" s="1" t="s">
        <v>516</v>
      </c>
      <c r="C856" s="1" t="s">
        <v>522</v>
      </c>
      <c r="D856" s="1">
        <v>5.67</v>
      </c>
      <c r="E856" s="1">
        <v>0.764759999999999</v>
      </c>
      <c r="F856" s="1">
        <f t="shared" si="24"/>
        <v>7.4140906951200476</v>
      </c>
      <c r="G856" s="1">
        <v>12.22</v>
      </c>
      <c r="H856" s="1">
        <v>0.27</v>
      </c>
      <c r="I856" s="1"/>
      <c r="J856" s="1"/>
      <c r="K856" s="1"/>
      <c r="L856" s="1"/>
      <c r="M856" s="1"/>
      <c r="N856" s="1"/>
      <c r="O856" s="1"/>
      <c r="P856" s="1"/>
      <c r="Q856" s="1"/>
      <c r="R856" s="1"/>
      <c r="S856" s="1"/>
      <c r="T856" s="1"/>
      <c r="U856" s="1"/>
      <c r="V856" s="1"/>
      <c r="W856" s="1"/>
      <c r="X856" s="1"/>
      <c r="Y856" s="1"/>
      <c r="Z856" s="1"/>
      <c r="AA856" s="1"/>
      <c r="AB856" s="1"/>
      <c r="AC856" s="1" t="s">
        <v>5</v>
      </c>
      <c r="AD856" s="1" t="s">
        <v>590</v>
      </c>
      <c r="AE856" s="1" t="s">
        <v>591</v>
      </c>
      <c r="AF856" s="1" t="s">
        <v>1423</v>
      </c>
      <c r="AG856" s="1"/>
      <c r="AH856" s="1"/>
      <c r="AI856" s="1"/>
      <c r="AJ856" s="1"/>
      <c r="AK856" s="1"/>
      <c r="AL856" s="1" t="s">
        <v>520</v>
      </c>
    </row>
    <row r="857" spans="1:38" ht="14.25" hidden="1" customHeight="1" x14ac:dyDescent="0.25">
      <c r="A857" s="1" t="s">
        <v>1424</v>
      </c>
      <c r="B857" s="1" t="s">
        <v>516</v>
      </c>
      <c r="C857" s="1" t="s">
        <v>522</v>
      </c>
      <c r="D857" s="1">
        <v>6.87</v>
      </c>
      <c r="E857" s="1">
        <v>0.88403999999999905</v>
      </c>
      <c r="F857" s="1">
        <f t="shared" si="24"/>
        <v>7.7711415773042027</v>
      </c>
      <c r="G857" s="1">
        <v>10.26</v>
      </c>
      <c r="H857" s="1">
        <v>0.27</v>
      </c>
      <c r="I857" s="1"/>
      <c r="J857" s="1"/>
      <c r="K857" s="1"/>
      <c r="L857" s="1"/>
      <c r="M857" s="1"/>
      <c r="N857" s="1"/>
      <c r="O857" s="1"/>
      <c r="P857" s="1"/>
      <c r="Q857" s="1"/>
      <c r="R857" s="1"/>
      <c r="S857" s="1"/>
      <c r="T857" s="1"/>
      <c r="U857" s="1"/>
      <c r="V857" s="1"/>
      <c r="W857" s="1"/>
      <c r="X857" s="1"/>
      <c r="Y857" s="1"/>
      <c r="Z857" s="1"/>
      <c r="AA857" s="1"/>
      <c r="AB857" s="1"/>
      <c r="AC857" s="1" t="s">
        <v>5</v>
      </c>
      <c r="AD857" s="1" t="s">
        <v>590</v>
      </c>
      <c r="AE857" s="1" t="s">
        <v>591</v>
      </c>
      <c r="AF857" s="1" t="s">
        <v>1424</v>
      </c>
      <c r="AG857" s="1"/>
      <c r="AH857" s="1"/>
      <c r="AI857" s="1"/>
      <c r="AJ857" s="1"/>
      <c r="AK857" s="1"/>
      <c r="AL857" s="1" t="s">
        <v>520</v>
      </c>
    </row>
    <row r="858" spans="1:38" ht="14.25" hidden="1" customHeight="1" x14ac:dyDescent="0.25">
      <c r="A858" s="1" t="s">
        <v>1425</v>
      </c>
      <c r="B858" s="1" t="s">
        <v>516</v>
      </c>
      <c r="C858" s="1" t="s">
        <v>522</v>
      </c>
      <c r="D858" s="1">
        <v>8.07</v>
      </c>
      <c r="E858" s="1">
        <v>1.0104</v>
      </c>
      <c r="F858" s="1">
        <f t="shared" si="24"/>
        <v>7.9869358669833739</v>
      </c>
      <c r="G858" s="1">
        <v>8.8800000000000008</v>
      </c>
      <c r="H858" s="1">
        <v>0.27</v>
      </c>
      <c r="I858" s="1"/>
      <c r="J858" s="1"/>
      <c r="K858" s="1"/>
      <c r="L858" s="1"/>
      <c r="M858" s="1"/>
      <c r="N858" s="1"/>
      <c r="O858" s="1"/>
      <c r="P858" s="1"/>
      <c r="Q858" s="1"/>
      <c r="R858" s="1"/>
      <c r="S858" s="1"/>
      <c r="T858" s="1"/>
      <c r="U858" s="1"/>
      <c r="V858" s="1"/>
      <c r="W858" s="1"/>
      <c r="X858" s="1"/>
      <c r="Y858" s="1"/>
      <c r="Z858" s="1"/>
      <c r="AA858" s="1"/>
      <c r="AB858" s="1"/>
      <c r="AC858" s="1" t="s">
        <v>5</v>
      </c>
      <c r="AD858" s="1" t="s">
        <v>590</v>
      </c>
      <c r="AE858" s="1" t="s">
        <v>591</v>
      </c>
      <c r="AF858" s="1" t="s">
        <v>1425</v>
      </c>
      <c r="AG858" s="1"/>
      <c r="AH858" s="1"/>
      <c r="AI858" s="1"/>
      <c r="AJ858" s="1"/>
      <c r="AK858" s="1"/>
      <c r="AL858" s="1" t="s">
        <v>520</v>
      </c>
    </row>
    <row r="859" spans="1:38" ht="14.25" hidden="1" customHeight="1" x14ac:dyDescent="0.25">
      <c r="A859" s="1" t="s">
        <v>1426</v>
      </c>
      <c r="B859" s="1" t="s">
        <v>516</v>
      </c>
      <c r="C859" s="1" t="s">
        <v>522</v>
      </c>
      <c r="D859" s="1">
        <v>1.83</v>
      </c>
      <c r="E859" s="1">
        <v>0.36</v>
      </c>
      <c r="F859" s="1">
        <f t="shared" si="24"/>
        <v>5.0833333333333339</v>
      </c>
      <c r="G859" s="1">
        <v>35.69</v>
      </c>
      <c r="H859" s="1">
        <v>0.26</v>
      </c>
      <c r="I859" s="1"/>
      <c r="J859" s="1"/>
      <c r="K859" s="1"/>
      <c r="L859" s="1"/>
      <c r="M859" s="1"/>
      <c r="N859" s="1"/>
      <c r="O859" s="1"/>
      <c r="P859" s="1"/>
      <c r="Q859" s="1"/>
      <c r="R859" s="1"/>
      <c r="S859" s="1"/>
      <c r="T859" s="1"/>
      <c r="U859" s="1"/>
      <c r="V859" s="1"/>
      <c r="W859" s="1"/>
      <c r="X859" s="1"/>
      <c r="Y859" s="1"/>
      <c r="Z859" s="1"/>
      <c r="AA859" s="1"/>
      <c r="AB859" s="1"/>
      <c r="AC859" s="1" t="s">
        <v>5</v>
      </c>
      <c r="AD859" s="1" t="s">
        <v>590</v>
      </c>
      <c r="AE859" s="1" t="s">
        <v>591</v>
      </c>
      <c r="AF859" s="1" t="s">
        <v>1426</v>
      </c>
      <c r="AG859" s="1"/>
      <c r="AH859" s="1"/>
      <c r="AI859" s="1"/>
      <c r="AJ859" s="1"/>
      <c r="AK859" s="1"/>
      <c r="AL859" s="1" t="s">
        <v>520</v>
      </c>
    </row>
    <row r="860" spans="1:38" ht="14.25" hidden="1" customHeight="1" x14ac:dyDescent="0.25">
      <c r="A860" s="1" t="s">
        <v>1427</v>
      </c>
      <c r="B860" s="1" t="s">
        <v>516</v>
      </c>
      <c r="C860" s="1" t="s">
        <v>522</v>
      </c>
      <c r="D860" s="1">
        <v>2.5499999999999998</v>
      </c>
      <c r="E860" s="1">
        <v>0.43835999999999897</v>
      </c>
      <c r="F860" s="1">
        <f t="shared" si="24"/>
        <v>5.8171366000547629</v>
      </c>
      <c r="G860" s="1">
        <v>25.92</v>
      </c>
      <c r="H860" s="1">
        <v>0.26</v>
      </c>
      <c r="I860" s="1"/>
      <c r="J860" s="1"/>
      <c r="K860" s="1"/>
      <c r="L860" s="1"/>
      <c r="M860" s="1"/>
      <c r="N860" s="1"/>
      <c r="O860" s="1"/>
      <c r="P860" s="1"/>
      <c r="Q860" s="1"/>
      <c r="R860" s="1"/>
      <c r="S860" s="1"/>
      <c r="T860" s="1"/>
      <c r="U860" s="1"/>
      <c r="V860" s="1"/>
      <c r="W860" s="1"/>
      <c r="X860" s="1"/>
      <c r="Y860" s="1"/>
      <c r="Z860" s="1"/>
      <c r="AA860" s="1"/>
      <c r="AB860" s="1"/>
      <c r="AC860" s="1" t="s">
        <v>5</v>
      </c>
      <c r="AD860" s="1" t="s">
        <v>590</v>
      </c>
      <c r="AE860" s="1" t="s">
        <v>591</v>
      </c>
      <c r="AF860" s="1" t="s">
        <v>1427</v>
      </c>
      <c r="AG860" s="1"/>
      <c r="AH860" s="1"/>
      <c r="AI860" s="1"/>
      <c r="AJ860" s="1"/>
      <c r="AK860" s="1"/>
      <c r="AL860" s="1" t="s">
        <v>520</v>
      </c>
    </row>
    <row r="861" spans="1:38" ht="14.25" hidden="1" customHeight="1" x14ac:dyDescent="0.25">
      <c r="A861" s="1" t="s">
        <v>1428</v>
      </c>
      <c r="B861" s="1" t="s">
        <v>516</v>
      </c>
      <c r="C861" s="1" t="s">
        <v>522</v>
      </c>
      <c r="D861" s="1">
        <v>0.38</v>
      </c>
      <c r="E861" s="1">
        <v>5.0004</v>
      </c>
      <c r="F861" s="1">
        <f t="shared" si="24"/>
        <v>7.5993920486361097E-2</v>
      </c>
      <c r="G861" s="1">
        <v>115.81</v>
      </c>
      <c r="H861" s="1">
        <v>0.2</v>
      </c>
      <c r="I861" s="1"/>
      <c r="J861" s="1"/>
      <c r="K861" s="1"/>
      <c r="L861" s="1"/>
      <c r="M861" s="1"/>
      <c r="N861" s="1"/>
      <c r="O861" s="1"/>
      <c r="P861" s="1"/>
      <c r="Q861" s="1"/>
      <c r="R861" s="1"/>
      <c r="S861" s="1"/>
      <c r="T861" s="1"/>
      <c r="U861" s="1"/>
      <c r="V861" s="1"/>
      <c r="W861" s="1"/>
      <c r="X861" s="1"/>
      <c r="Y861" s="1"/>
      <c r="Z861" s="1"/>
      <c r="AA861" s="1"/>
      <c r="AB861" s="1"/>
      <c r="AC861" s="1" t="s">
        <v>5</v>
      </c>
      <c r="AD861" s="1" t="s">
        <v>569</v>
      </c>
      <c r="AE861" s="1" t="s">
        <v>559</v>
      </c>
      <c r="AF861" s="1" t="s">
        <v>1428</v>
      </c>
      <c r="AG861" s="1"/>
      <c r="AH861" s="1"/>
      <c r="AI861" s="1"/>
      <c r="AJ861" s="1"/>
      <c r="AK861" s="1"/>
      <c r="AL861" s="1" t="s">
        <v>520</v>
      </c>
    </row>
    <row r="862" spans="1:38" ht="14.25" hidden="1" customHeight="1" x14ac:dyDescent="0.25">
      <c r="A862" s="1" t="s">
        <v>1429</v>
      </c>
      <c r="B862" s="1" t="s">
        <v>516</v>
      </c>
      <c r="C862" s="1" t="s">
        <v>522</v>
      </c>
      <c r="D862" s="1">
        <v>0.88</v>
      </c>
      <c r="E862" s="1">
        <v>4.8600000000000003</v>
      </c>
      <c r="F862" s="1">
        <f t="shared" si="24"/>
        <v>0.18106995884773661</v>
      </c>
      <c r="G862" s="1">
        <v>115.81</v>
      </c>
      <c r="H862" s="1">
        <v>0.2</v>
      </c>
      <c r="I862" s="1"/>
      <c r="J862" s="1"/>
      <c r="K862" s="1"/>
      <c r="L862" s="1"/>
      <c r="M862" s="1"/>
      <c r="N862" s="1"/>
      <c r="O862" s="1"/>
      <c r="P862" s="1"/>
      <c r="Q862" s="1"/>
      <c r="R862" s="1"/>
      <c r="S862" s="1"/>
      <c r="T862" s="1"/>
      <c r="U862" s="1"/>
      <c r="V862" s="1"/>
      <c r="W862" s="1"/>
      <c r="X862" s="1"/>
      <c r="Y862" s="1"/>
      <c r="Z862" s="1"/>
      <c r="AA862" s="1"/>
      <c r="AB862" s="1"/>
      <c r="AC862" s="1" t="s">
        <v>5</v>
      </c>
      <c r="AD862" s="1" t="s">
        <v>569</v>
      </c>
      <c r="AE862" s="1" t="s">
        <v>559</v>
      </c>
      <c r="AF862" s="1" t="s">
        <v>1429</v>
      </c>
      <c r="AG862" s="1"/>
      <c r="AH862" s="1"/>
      <c r="AI862" s="1"/>
      <c r="AJ862" s="1"/>
      <c r="AK862" s="1"/>
      <c r="AL862" s="1" t="s">
        <v>520</v>
      </c>
    </row>
    <row r="863" spans="1:38" ht="14.25" hidden="1" customHeight="1" x14ac:dyDescent="0.25">
      <c r="A863" s="27" t="s">
        <v>1430</v>
      </c>
      <c r="B863" s="27" t="s">
        <v>516</v>
      </c>
      <c r="C863" s="27" t="s">
        <v>517</v>
      </c>
      <c r="D863" s="28">
        <v>0.88</v>
      </c>
      <c r="E863" s="28">
        <v>4.8566799999999999</v>
      </c>
      <c r="F863" s="27"/>
      <c r="G863" s="28">
        <v>115.81</v>
      </c>
      <c r="H863" s="28">
        <v>0.2</v>
      </c>
      <c r="I863" s="28">
        <v>0.9</v>
      </c>
      <c r="J863" s="28">
        <v>0.7</v>
      </c>
      <c r="K863" s="28">
        <v>0.8</v>
      </c>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row>
    <row r="864" spans="1:38" ht="14.25" hidden="1" customHeight="1" x14ac:dyDescent="0.25">
      <c r="A864" s="1" t="s">
        <v>1431</v>
      </c>
      <c r="B864" s="1" t="s">
        <v>516</v>
      </c>
      <c r="C864" s="1" t="s">
        <v>522</v>
      </c>
      <c r="D864" s="1">
        <v>1</v>
      </c>
      <c r="E864" s="1">
        <v>0.24959999999999999</v>
      </c>
      <c r="F864" s="1">
        <f t="shared" ref="F864:F868" si="25">D864/E864</f>
        <v>4.0064102564102564</v>
      </c>
      <c r="G864" s="1">
        <v>1.5</v>
      </c>
      <c r="H864" s="1">
        <v>0.35</v>
      </c>
      <c r="I864" s="1"/>
      <c r="J864" s="1"/>
      <c r="K864" s="1"/>
      <c r="L864" s="1"/>
      <c r="M864" s="1"/>
      <c r="N864" s="1"/>
      <c r="O864" s="1"/>
      <c r="P864" s="1"/>
      <c r="Q864" s="1"/>
      <c r="R864" s="1"/>
      <c r="S864" s="1"/>
      <c r="T864" s="1"/>
      <c r="U864" s="1"/>
      <c r="V864" s="1"/>
      <c r="W864" s="1"/>
      <c r="X864" s="1"/>
      <c r="Y864" s="1"/>
      <c r="Z864" s="1"/>
      <c r="AA864" s="1"/>
      <c r="AB864" s="1"/>
      <c r="AC864" s="1" t="s">
        <v>5</v>
      </c>
      <c r="AD864" s="1" t="s">
        <v>552</v>
      </c>
      <c r="AE864" s="1" t="s">
        <v>927</v>
      </c>
      <c r="AF864" s="1" t="s">
        <v>1431</v>
      </c>
      <c r="AG864" s="1"/>
      <c r="AH864" s="1"/>
      <c r="AI864" s="1"/>
      <c r="AJ864" s="1"/>
      <c r="AK864" s="1"/>
      <c r="AL864" s="1" t="s">
        <v>520</v>
      </c>
    </row>
    <row r="865" spans="1:38" ht="14.25" hidden="1" customHeight="1" x14ac:dyDescent="0.25">
      <c r="A865" s="1" t="s">
        <v>1431</v>
      </c>
      <c r="B865" s="1" t="s">
        <v>516</v>
      </c>
      <c r="C865" s="1" t="s">
        <v>522</v>
      </c>
      <c r="D865" s="1">
        <v>1</v>
      </c>
      <c r="E865" s="1">
        <v>0.24959999999999999</v>
      </c>
      <c r="F865" s="1">
        <f t="shared" si="25"/>
        <v>4.0064102564102564</v>
      </c>
      <c r="G865" s="1">
        <v>1.5</v>
      </c>
      <c r="H865" s="1">
        <v>0.35</v>
      </c>
      <c r="I865" s="1"/>
      <c r="J865" s="1"/>
      <c r="K865" s="1"/>
      <c r="L865" s="1"/>
      <c r="M865" s="1"/>
      <c r="N865" s="1"/>
      <c r="O865" s="1"/>
      <c r="P865" s="1"/>
      <c r="Q865" s="1"/>
      <c r="R865" s="1"/>
      <c r="S865" s="1"/>
      <c r="T865" s="1"/>
      <c r="U865" s="1"/>
      <c r="V865" s="1"/>
      <c r="W865" s="1"/>
      <c r="X865" s="1"/>
      <c r="Y865" s="1"/>
      <c r="Z865" s="1"/>
      <c r="AA865" s="1"/>
      <c r="AB865" s="1"/>
      <c r="AC865" s="1" t="s">
        <v>5</v>
      </c>
      <c r="AD865" s="1" t="s">
        <v>552</v>
      </c>
      <c r="AE865" s="1" t="s">
        <v>519</v>
      </c>
      <c r="AF865" s="1" t="s">
        <v>1431</v>
      </c>
      <c r="AG865" s="1"/>
      <c r="AH865" s="1"/>
      <c r="AI865" s="1"/>
      <c r="AJ865" s="1"/>
      <c r="AK865" s="1"/>
      <c r="AL865" s="1" t="s">
        <v>520</v>
      </c>
    </row>
    <row r="866" spans="1:38" ht="14.25" hidden="1" customHeight="1" x14ac:dyDescent="0.25">
      <c r="A866" s="1" t="s">
        <v>1431</v>
      </c>
      <c r="B866" s="1" t="s">
        <v>516</v>
      </c>
      <c r="C866" s="1" t="s">
        <v>522</v>
      </c>
      <c r="D866" s="1">
        <v>1</v>
      </c>
      <c r="E866" s="1">
        <v>0.24959999999999999</v>
      </c>
      <c r="F866" s="1">
        <f t="shared" si="25"/>
        <v>4.0064102564102564</v>
      </c>
      <c r="G866" s="1">
        <v>1.5</v>
      </c>
      <c r="H866" s="1">
        <v>0.35</v>
      </c>
      <c r="I866" s="1"/>
      <c r="J866" s="1"/>
      <c r="K866" s="1"/>
      <c r="L866" s="1"/>
      <c r="M866" s="1"/>
      <c r="N866" s="1"/>
      <c r="O866" s="1"/>
      <c r="P866" s="1"/>
      <c r="Q866" s="1"/>
      <c r="R866" s="1"/>
      <c r="S866" s="1"/>
      <c r="T866" s="1"/>
      <c r="U866" s="1"/>
      <c r="V866" s="1"/>
      <c r="W866" s="1"/>
      <c r="X866" s="1"/>
      <c r="Y866" s="1"/>
      <c r="Z866" s="1"/>
      <c r="AA866" s="1"/>
      <c r="AB866" s="1"/>
      <c r="AC866" s="1" t="s">
        <v>5</v>
      </c>
      <c r="AD866" s="1" t="s">
        <v>552</v>
      </c>
      <c r="AE866" s="1" t="s">
        <v>559</v>
      </c>
      <c r="AF866" s="1" t="s">
        <v>1431</v>
      </c>
      <c r="AG866" s="1"/>
      <c r="AH866" s="1"/>
      <c r="AI866" s="1"/>
      <c r="AJ866" s="1"/>
      <c r="AK866" s="1"/>
      <c r="AL866" s="1" t="s">
        <v>520</v>
      </c>
    </row>
    <row r="867" spans="1:38" ht="14.25" hidden="1" customHeight="1" x14ac:dyDescent="0.25">
      <c r="A867" s="1" t="s">
        <v>1432</v>
      </c>
      <c r="B867" s="1" t="s">
        <v>516</v>
      </c>
      <c r="C867" s="1" t="s">
        <v>549</v>
      </c>
      <c r="D867" s="1">
        <v>1</v>
      </c>
      <c r="E867" s="1">
        <v>12.500400000000001</v>
      </c>
      <c r="F867" s="1">
        <f t="shared" si="25"/>
        <v>7.9997440081917379E-2</v>
      </c>
      <c r="G867" s="1">
        <v>160</v>
      </c>
      <c r="H867" s="1">
        <v>0.19</v>
      </c>
      <c r="I867" s="1"/>
      <c r="J867" s="1"/>
      <c r="K867" s="1"/>
      <c r="L867" s="1"/>
      <c r="M867" s="1"/>
      <c r="N867" s="1"/>
      <c r="O867" s="1"/>
      <c r="P867" s="1"/>
      <c r="Q867" s="1"/>
      <c r="R867" s="1"/>
      <c r="S867" s="1"/>
      <c r="T867" s="1"/>
      <c r="U867" s="1"/>
      <c r="V867" s="1"/>
      <c r="W867" s="1"/>
      <c r="X867" s="1"/>
      <c r="Y867" s="1"/>
      <c r="Z867" s="1"/>
      <c r="AA867" s="1"/>
      <c r="AB867" s="1"/>
      <c r="AC867" s="1" t="s">
        <v>5</v>
      </c>
      <c r="AD867" s="1" t="s">
        <v>552</v>
      </c>
      <c r="AE867" s="1" t="s">
        <v>553</v>
      </c>
      <c r="AF867" s="1" t="s">
        <v>1432</v>
      </c>
      <c r="AG867" s="1"/>
      <c r="AH867" s="1"/>
      <c r="AI867" s="1"/>
      <c r="AJ867" s="1"/>
      <c r="AK867" s="1"/>
      <c r="AL867" s="1" t="s">
        <v>520</v>
      </c>
    </row>
    <row r="868" spans="1:38" ht="14.25" hidden="1" customHeight="1" x14ac:dyDescent="0.25">
      <c r="A868" s="1" t="s">
        <v>1432</v>
      </c>
      <c r="B868" s="1" t="s">
        <v>516</v>
      </c>
      <c r="C868" s="1" t="s">
        <v>517</v>
      </c>
      <c r="D868" s="1">
        <v>1</v>
      </c>
      <c r="E868" s="1">
        <v>12.504</v>
      </c>
      <c r="F868" s="1">
        <f t="shared" si="25"/>
        <v>7.9974408189379398E-2</v>
      </c>
      <c r="G868" s="1">
        <v>139.78</v>
      </c>
      <c r="H868" s="1">
        <v>0.22</v>
      </c>
      <c r="I868" s="1"/>
      <c r="J868" s="1"/>
      <c r="K868" s="1"/>
      <c r="L868" s="1"/>
      <c r="M868" s="1"/>
      <c r="N868" s="1"/>
      <c r="O868" s="1"/>
      <c r="P868" s="1"/>
      <c r="Q868" s="1"/>
      <c r="R868" s="1"/>
      <c r="S868" s="1"/>
      <c r="T868" s="1"/>
      <c r="U868" s="1"/>
      <c r="V868" s="1"/>
      <c r="W868" s="1"/>
      <c r="X868" s="1"/>
      <c r="Y868" s="1"/>
      <c r="Z868" s="1"/>
      <c r="AA868" s="1"/>
      <c r="AB868" s="1"/>
      <c r="AC868" s="1" t="s">
        <v>5</v>
      </c>
      <c r="AD868" s="1" t="s">
        <v>569</v>
      </c>
      <c r="AE868" s="1" t="s">
        <v>519</v>
      </c>
      <c r="AF868" s="1" t="s">
        <v>1432</v>
      </c>
      <c r="AG868" s="1"/>
      <c r="AH868" s="1"/>
      <c r="AI868" s="1"/>
      <c r="AJ868" s="1"/>
      <c r="AK868" s="1"/>
      <c r="AL868" s="1" t="s">
        <v>520</v>
      </c>
    </row>
    <row r="869" spans="1:38" ht="14.25" hidden="1" customHeight="1" x14ac:dyDescent="0.25">
      <c r="A869" s="1" t="s">
        <v>1433</v>
      </c>
      <c r="B869" s="1" t="s">
        <v>1433</v>
      </c>
      <c r="C869" s="1" t="s">
        <v>1433</v>
      </c>
      <c r="D869" s="1">
        <v>0.1</v>
      </c>
      <c r="E869" s="1">
        <v>0.1</v>
      </c>
      <c r="F869" s="1">
        <v>0.1</v>
      </c>
      <c r="G869" s="1">
        <v>0.1</v>
      </c>
      <c r="H869" s="1">
        <v>0.1</v>
      </c>
      <c r="I869" s="1">
        <v>0.1</v>
      </c>
      <c r="J869" s="1">
        <v>0.1</v>
      </c>
      <c r="K869" s="1">
        <v>0.1</v>
      </c>
      <c r="L869" s="1"/>
      <c r="M869" s="1"/>
      <c r="N869" s="1"/>
      <c r="O869" s="1"/>
      <c r="P869" s="1"/>
      <c r="Q869" s="1"/>
      <c r="R869" s="1"/>
      <c r="S869" s="1"/>
      <c r="T869" s="1"/>
      <c r="U869" s="1"/>
      <c r="V869" s="1"/>
      <c r="W869" s="1"/>
      <c r="X869" s="1"/>
      <c r="Y869" s="1"/>
      <c r="Z869" s="1"/>
      <c r="AA869" s="1"/>
      <c r="AB869" s="1"/>
      <c r="AC869" s="1" t="s">
        <v>5</v>
      </c>
      <c r="AD869" s="1" t="s">
        <v>552</v>
      </c>
      <c r="AE869" s="1" t="s">
        <v>643</v>
      </c>
      <c r="AF869" s="1" t="s">
        <v>1434</v>
      </c>
      <c r="AG869" s="1"/>
      <c r="AH869" s="1"/>
      <c r="AI869" s="1"/>
      <c r="AJ869" s="1"/>
      <c r="AK869" s="1"/>
      <c r="AL869" s="1" t="s">
        <v>520</v>
      </c>
    </row>
    <row r="870" spans="1:38" ht="14.25" hidden="1" customHeight="1" x14ac:dyDescent="0.25">
      <c r="A870" s="1" t="s">
        <v>1435</v>
      </c>
      <c r="B870" s="1" t="s">
        <v>652</v>
      </c>
      <c r="C870" s="1"/>
      <c r="D870" s="1">
        <v>0.118110236220472</v>
      </c>
      <c r="E870" s="1">
        <v>14.610905121012699</v>
      </c>
      <c r="F870" s="1">
        <v>6.8442029546947503E-2</v>
      </c>
      <c r="G870" s="1"/>
      <c r="H870" s="1"/>
      <c r="I870" s="1"/>
      <c r="J870" s="1"/>
      <c r="K870" s="1"/>
      <c r="L870" s="1"/>
      <c r="M870" s="1"/>
      <c r="N870" s="1"/>
      <c r="O870" s="1"/>
      <c r="P870" s="1" t="s">
        <v>653</v>
      </c>
      <c r="Q870" s="1">
        <v>0.2374</v>
      </c>
      <c r="R870" s="1">
        <v>0.71260000000000001</v>
      </c>
      <c r="S870" s="1">
        <v>0.71260000000000001</v>
      </c>
      <c r="T870" s="1">
        <v>0.25119999999999998</v>
      </c>
      <c r="U870" s="1">
        <v>0.69879999999999998</v>
      </c>
      <c r="V870" s="1">
        <v>0.69879999999999998</v>
      </c>
      <c r="W870" s="1">
        <v>0</v>
      </c>
      <c r="X870" s="1">
        <v>0.98499999999999999</v>
      </c>
      <c r="Y870" s="1">
        <v>0.98499999999999999</v>
      </c>
      <c r="Z870" s="1">
        <v>1</v>
      </c>
      <c r="AA870" s="1" t="b">
        <v>0</v>
      </c>
      <c r="AB870" s="1"/>
      <c r="AC870" s="1"/>
      <c r="AD870" s="1"/>
      <c r="AE870" s="1"/>
      <c r="AF870" s="1"/>
      <c r="AG870" s="1"/>
      <c r="AH870" s="1"/>
      <c r="AI870" s="1"/>
      <c r="AJ870" s="1"/>
      <c r="AK870" s="1"/>
      <c r="AL870" s="1"/>
    </row>
    <row r="871" spans="1:38" ht="14.25" hidden="1" customHeight="1" x14ac:dyDescent="0.25">
      <c r="A871" s="1" t="s">
        <v>1436</v>
      </c>
      <c r="B871" s="1" t="s">
        <v>652</v>
      </c>
      <c r="C871" s="1"/>
      <c r="D871" s="1">
        <v>0.118110236220472</v>
      </c>
      <c r="E871" s="1">
        <v>0.287739079638413</v>
      </c>
      <c r="F871" s="1">
        <v>3.47537081600681</v>
      </c>
      <c r="G871" s="1"/>
      <c r="H871" s="1"/>
      <c r="I871" s="1"/>
      <c r="J871" s="1"/>
      <c r="K871" s="1"/>
      <c r="L871" s="1"/>
      <c r="M871" s="1"/>
      <c r="N871" s="1"/>
      <c r="O871" s="1"/>
      <c r="P871" s="1" t="s">
        <v>653</v>
      </c>
      <c r="Q871" s="1">
        <v>0.2349</v>
      </c>
      <c r="R871" s="1">
        <v>0.71509999999999996</v>
      </c>
      <c r="S871" s="1">
        <v>0.71509999999999996</v>
      </c>
      <c r="T871" s="1">
        <v>0.25119999999999998</v>
      </c>
      <c r="U871" s="1">
        <v>0.69879999999999998</v>
      </c>
      <c r="V871" s="1">
        <v>0.69879999999999998</v>
      </c>
      <c r="W871" s="1">
        <v>0</v>
      </c>
      <c r="X871" s="1">
        <v>0.9</v>
      </c>
      <c r="Y871" s="1">
        <v>0.9</v>
      </c>
      <c r="Z871" s="1">
        <v>1</v>
      </c>
      <c r="AA871" s="1" t="b">
        <v>0</v>
      </c>
      <c r="AB871" s="1"/>
      <c r="AC871" s="1"/>
      <c r="AD871" s="1"/>
      <c r="AE871" s="1"/>
      <c r="AF871" s="1"/>
      <c r="AG871" s="1"/>
      <c r="AH871" s="1"/>
      <c r="AI871" s="1"/>
      <c r="AJ871" s="1"/>
      <c r="AK871" s="1"/>
      <c r="AL871" s="1"/>
    </row>
    <row r="872" spans="1:38" ht="14.25" hidden="1" customHeight="1" x14ac:dyDescent="0.25">
      <c r="A872" s="1" t="s">
        <v>1437</v>
      </c>
      <c r="B872" s="1" t="s">
        <v>652</v>
      </c>
      <c r="C872" s="1"/>
      <c r="D872" s="1">
        <v>0.118110236220472</v>
      </c>
      <c r="E872" s="1">
        <v>0.13312265853150701</v>
      </c>
      <c r="F872" s="1">
        <v>7.5118692116813799</v>
      </c>
      <c r="G872" s="1"/>
      <c r="H872" s="1"/>
      <c r="I872" s="1"/>
      <c r="J872" s="1"/>
      <c r="K872" s="1"/>
      <c r="L872" s="1"/>
      <c r="M872" s="1"/>
      <c r="N872" s="1"/>
      <c r="O872" s="1"/>
      <c r="P872" s="1" t="s">
        <v>653</v>
      </c>
      <c r="Q872" s="1">
        <v>0.23250000000000001</v>
      </c>
      <c r="R872" s="1">
        <v>0.71750000000000003</v>
      </c>
      <c r="S872" s="1">
        <v>0.71750000000000003</v>
      </c>
      <c r="T872" s="1">
        <v>0.31919999999999998</v>
      </c>
      <c r="U872" s="1">
        <v>0.63080000000000003</v>
      </c>
      <c r="V872" s="1">
        <v>0.63080000000000003</v>
      </c>
      <c r="W872" s="1">
        <v>0</v>
      </c>
      <c r="X872" s="1">
        <v>0.9</v>
      </c>
      <c r="Y872" s="1">
        <v>0.9</v>
      </c>
      <c r="Z872" s="1">
        <v>1</v>
      </c>
      <c r="AA872" s="1" t="b">
        <v>0</v>
      </c>
      <c r="AB872" s="1"/>
      <c r="AC872" s="1"/>
      <c r="AD872" s="1"/>
      <c r="AE872" s="1"/>
      <c r="AF872" s="1"/>
      <c r="AG872" s="1"/>
      <c r="AH872" s="1"/>
      <c r="AI872" s="1"/>
      <c r="AJ872" s="1"/>
      <c r="AK872" s="1"/>
      <c r="AL872" s="1"/>
    </row>
    <row r="873" spans="1:38" ht="14.25" hidden="1" customHeight="1" x14ac:dyDescent="0.25">
      <c r="A873" s="1" t="s">
        <v>1438</v>
      </c>
      <c r="B873" s="1" t="s">
        <v>652</v>
      </c>
      <c r="C873" s="1"/>
      <c r="D873" s="1">
        <v>0.118110236220472</v>
      </c>
      <c r="E873" s="1">
        <v>9.2215174920262502E-2</v>
      </c>
      <c r="F873" s="1">
        <v>10.844202170246801</v>
      </c>
      <c r="G873" s="1"/>
      <c r="H873" s="1"/>
      <c r="I873" s="1"/>
      <c r="J873" s="1"/>
      <c r="K873" s="1"/>
      <c r="L873" s="1"/>
      <c r="M873" s="1"/>
      <c r="N873" s="1"/>
      <c r="O873" s="1"/>
      <c r="P873" s="1" t="s">
        <v>653</v>
      </c>
      <c r="Q873" s="1">
        <v>0.33110000000000001</v>
      </c>
      <c r="R873" s="1">
        <v>0.61890000000000001</v>
      </c>
      <c r="S873" s="1">
        <v>0.61890000000000001</v>
      </c>
      <c r="T873" s="1">
        <v>0.44</v>
      </c>
      <c r="U873" s="1">
        <v>0.51</v>
      </c>
      <c r="V873" s="1">
        <v>0.51</v>
      </c>
      <c r="W873" s="1">
        <v>0</v>
      </c>
      <c r="X873" s="1">
        <v>0.9</v>
      </c>
      <c r="Y873" s="1">
        <v>0.9</v>
      </c>
      <c r="Z873" s="1">
        <v>1</v>
      </c>
      <c r="AA873" s="1" t="b">
        <v>0</v>
      </c>
      <c r="AB873" s="1"/>
      <c r="AC873" s="1"/>
      <c r="AD873" s="1"/>
      <c r="AE873" s="1"/>
      <c r="AF873" s="1"/>
      <c r="AG873" s="1"/>
      <c r="AH873" s="1"/>
      <c r="AI873" s="1"/>
      <c r="AJ873" s="1"/>
      <c r="AK873" s="1"/>
      <c r="AL873" s="1"/>
    </row>
    <row r="874" spans="1:38" ht="14.25" hidden="1" customHeight="1" x14ac:dyDescent="0.25">
      <c r="A874" s="1" t="s">
        <v>1439</v>
      </c>
      <c r="B874" s="1" t="s">
        <v>652</v>
      </c>
      <c r="C874" s="1"/>
      <c r="D874" s="1">
        <v>0.118110236220472</v>
      </c>
      <c r="E874" s="1">
        <v>9.2215174920262502E-2</v>
      </c>
      <c r="F874" s="1">
        <v>10.844202170246801</v>
      </c>
      <c r="G874" s="1"/>
      <c r="H874" s="1"/>
      <c r="I874" s="1"/>
      <c r="J874" s="1"/>
      <c r="K874" s="1"/>
      <c r="L874" s="1"/>
      <c r="M874" s="1"/>
      <c r="N874" s="1"/>
      <c r="O874" s="1"/>
      <c r="P874" s="1" t="s">
        <v>653</v>
      </c>
      <c r="Q874" s="1">
        <v>0.38009999999999999</v>
      </c>
      <c r="R874" s="1">
        <v>0.56989999999999996</v>
      </c>
      <c r="S874" s="1">
        <v>0.56989999999999996</v>
      </c>
      <c r="T874" s="1">
        <v>0.50790000000000002</v>
      </c>
      <c r="U874" s="1">
        <v>0.44209999999999999</v>
      </c>
      <c r="V874" s="1">
        <v>0.44209999999999999</v>
      </c>
      <c r="W874" s="1">
        <v>0</v>
      </c>
      <c r="X874" s="1">
        <v>0.9</v>
      </c>
      <c r="Y874" s="1">
        <v>0.9</v>
      </c>
      <c r="Z874" s="1">
        <v>1</v>
      </c>
      <c r="AA874" s="1" t="b">
        <v>0</v>
      </c>
      <c r="AB874" s="1"/>
      <c r="AC874" s="1"/>
      <c r="AD874" s="1"/>
      <c r="AE874" s="1"/>
      <c r="AF874" s="1"/>
      <c r="AG874" s="1"/>
      <c r="AH874" s="1"/>
      <c r="AI874" s="1"/>
      <c r="AJ874" s="1"/>
      <c r="AK874" s="1"/>
      <c r="AL874" s="1"/>
    </row>
    <row r="875" spans="1:38" ht="14.25" hidden="1" customHeight="1" x14ac:dyDescent="0.25">
      <c r="A875" s="1" t="s">
        <v>1440</v>
      </c>
      <c r="B875" s="1" t="s">
        <v>652</v>
      </c>
      <c r="C875" s="1"/>
      <c r="D875" s="1">
        <v>0.118110236220472</v>
      </c>
      <c r="E875" s="1">
        <v>6.1707899006792202E-2</v>
      </c>
      <c r="F875" s="1">
        <v>16.205380771267698</v>
      </c>
      <c r="G875" s="1"/>
      <c r="H875" s="1"/>
      <c r="I875" s="1"/>
      <c r="J875" s="1"/>
      <c r="K875" s="1"/>
      <c r="L875" s="1"/>
      <c r="M875" s="1"/>
      <c r="N875" s="1"/>
      <c r="O875" s="1"/>
      <c r="P875" s="1" t="s">
        <v>653</v>
      </c>
      <c r="Q875" s="1">
        <v>0.42959999999999998</v>
      </c>
      <c r="R875" s="1">
        <v>0.52039999999999997</v>
      </c>
      <c r="S875" s="1">
        <v>0.52039999999999997</v>
      </c>
      <c r="T875" s="1">
        <v>0.45029999999999998</v>
      </c>
      <c r="U875" s="1">
        <v>0.49969999999999998</v>
      </c>
      <c r="V875" s="1">
        <v>0.49969999999999998</v>
      </c>
      <c r="W875" s="1">
        <v>0</v>
      </c>
      <c r="X875" s="1">
        <v>0.9</v>
      </c>
      <c r="Y875" s="1">
        <v>0.9</v>
      </c>
      <c r="Z875" s="1">
        <v>1</v>
      </c>
      <c r="AA875" s="1" t="b">
        <v>0</v>
      </c>
      <c r="AB875" s="1"/>
      <c r="AC875" s="1"/>
      <c r="AD875" s="1"/>
      <c r="AE875" s="1"/>
      <c r="AF875" s="1"/>
      <c r="AG875" s="1"/>
      <c r="AH875" s="1"/>
      <c r="AI875" s="1"/>
      <c r="AJ875" s="1"/>
      <c r="AK875" s="1"/>
      <c r="AL875" s="1"/>
    </row>
    <row r="876" spans="1:38" ht="14.25" hidden="1" customHeight="1" x14ac:dyDescent="0.25">
      <c r="A876" s="1" t="s">
        <v>1441</v>
      </c>
      <c r="B876" s="1" t="s">
        <v>652</v>
      </c>
      <c r="C876" s="1"/>
      <c r="D876" s="1">
        <v>0.118110236220472</v>
      </c>
      <c r="E876" s="1">
        <v>7.1803727292611294E-2</v>
      </c>
      <c r="F876" s="1">
        <v>13.9268536287098</v>
      </c>
      <c r="G876" s="1"/>
      <c r="H876" s="1"/>
      <c r="I876" s="1"/>
      <c r="J876" s="1"/>
      <c r="K876" s="1"/>
      <c r="L876" s="1"/>
      <c r="M876" s="1"/>
      <c r="N876" s="1"/>
      <c r="O876" s="1"/>
      <c r="P876" s="1" t="s">
        <v>653</v>
      </c>
      <c r="Q876" s="1">
        <v>0.37503900000000001</v>
      </c>
      <c r="R876" s="1">
        <v>0.57496100000000006</v>
      </c>
      <c r="S876" s="1">
        <v>0.57496100000000006</v>
      </c>
      <c r="T876" s="1">
        <v>0.529698</v>
      </c>
      <c r="U876" s="1">
        <v>0.42030200000000001</v>
      </c>
      <c r="V876" s="1">
        <v>0.42030200000000001</v>
      </c>
      <c r="W876" s="1">
        <v>0</v>
      </c>
      <c r="X876" s="1">
        <v>0.9</v>
      </c>
      <c r="Y876" s="1">
        <v>0.9</v>
      </c>
      <c r="Z876" s="1">
        <v>1</v>
      </c>
      <c r="AA876" s="1" t="b">
        <v>0</v>
      </c>
      <c r="AB876" s="1"/>
      <c r="AC876" s="1"/>
      <c r="AD876" s="1"/>
      <c r="AE876" s="1"/>
      <c r="AF876" s="1"/>
      <c r="AG876" s="1"/>
      <c r="AH876" s="1"/>
      <c r="AI876" s="1"/>
      <c r="AJ876" s="1"/>
      <c r="AK876" s="1"/>
      <c r="AL876" s="1"/>
    </row>
    <row r="877" spans="1:38" ht="14.25" hidden="1" customHeight="1" x14ac:dyDescent="0.25">
      <c r="A877" s="1" t="s">
        <v>1442</v>
      </c>
      <c r="B877" s="1" t="s">
        <v>652</v>
      </c>
      <c r="C877" s="1"/>
      <c r="D877" s="1">
        <v>0.118110236220472</v>
      </c>
      <c r="E877" s="1">
        <v>7.1816900889028507E-2</v>
      </c>
      <c r="F877" s="1">
        <v>13.9242989828424</v>
      </c>
      <c r="G877" s="1"/>
      <c r="H877" s="1"/>
      <c r="I877" s="1"/>
      <c r="J877" s="1"/>
      <c r="K877" s="1"/>
      <c r="L877" s="1"/>
      <c r="M877" s="1"/>
      <c r="N877" s="1"/>
      <c r="O877" s="1"/>
      <c r="P877" s="1" t="s">
        <v>653</v>
      </c>
      <c r="Q877" s="1">
        <v>0.315861</v>
      </c>
      <c r="R877" s="1">
        <v>0.63413900000000001</v>
      </c>
      <c r="S877" s="1">
        <v>0.63413900000000001</v>
      </c>
      <c r="T877" s="1">
        <v>0.47991099999999998</v>
      </c>
      <c r="U877" s="1">
        <v>0.47008899999999998</v>
      </c>
      <c r="V877" s="1">
        <v>0.47008899999999998</v>
      </c>
      <c r="W877" s="1">
        <v>0</v>
      </c>
      <c r="X877" s="1">
        <v>0.9</v>
      </c>
      <c r="Y877" s="1">
        <v>0.9</v>
      </c>
      <c r="Z877" s="1">
        <v>1</v>
      </c>
      <c r="AA877" s="1" t="b">
        <v>0</v>
      </c>
      <c r="AB877" s="1"/>
      <c r="AC877" s="1"/>
      <c r="AD877" s="1"/>
      <c r="AE877" s="1"/>
      <c r="AF877" s="1"/>
      <c r="AG877" s="1"/>
      <c r="AH877" s="1"/>
      <c r="AI877" s="1"/>
      <c r="AJ877" s="1"/>
      <c r="AK877" s="1"/>
      <c r="AL877" s="1"/>
    </row>
    <row r="878" spans="1:38" ht="14.25" hidden="1" customHeight="1" x14ac:dyDescent="0.25">
      <c r="A878" s="1" t="s">
        <v>1443</v>
      </c>
      <c r="B878" s="1" t="s">
        <v>516</v>
      </c>
      <c r="C878" s="1" t="s">
        <v>525</v>
      </c>
      <c r="D878" s="1">
        <v>0.75</v>
      </c>
      <c r="E878" s="1">
        <v>0.66120000000000001</v>
      </c>
      <c r="F878" s="1">
        <f>D878/E878</f>
        <v>1.1343012704174229</v>
      </c>
      <c r="G878" s="1">
        <v>70</v>
      </c>
      <c r="H878" s="1">
        <v>0.24</v>
      </c>
      <c r="I878" s="1"/>
      <c r="J878" s="1"/>
      <c r="K878" s="1"/>
      <c r="L878" s="1"/>
      <c r="M878" s="1"/>
      <c r="N878" s="1"/>
      <c r="O878" s="1"/>
      <c r="P878" s="1"/>
      <c r="Q878" s="1"/>
      <c r="R878" s="1"/>
      <c r="S878" s="1"/>
      <c r="T878" s="1"/>
      <c r="U878" s="1"/>
      <c r="V878" s="1"/>
      <c r="W878" s="1"/>
      <c r="X878" s="1"/>
      <c r="Y878" s="1"/>
      <c r="Z878" s="1"/>
      <c r="AA878" s="1"/>
      <c r="AB878" s="1"/>
      <c r="AC878" s="1" t="s">
        <v>5</v>
      </c>
      <c r="AD878" s="1" t="s">
        <v>526</v>
      </c>
      <c r="AE878" s="1" t="s">
        <v>527</v>
      </c>
      <c r="AF878" s="1" t="s">
        <v>1443</v>
      </c>
      <c r="AG878" s="1"/>
      <c r="AH878" s="1"/>
      <c r="AI878" s="1"/>
      <c r="AJ878" s="1"/>
      <c r="AK878" s="1"/>
      <c r="AL878" s="1" t="s">
        <v>520</v>
      </c>
    </row>
    <row r="879" spans="1:38" ht="14.25" hidden="1" customHeight="1" x14ac:dyDescent="0.25">
      <c r="A879" s="1" t="s">
        <v>1444</v>
      </c>
      <c r="B879" s="1" t="s">
        <v>557</v>
      </c>
      <c r="C879" s="1"/>
      <c r="D879" s="1"/>
      <c r="E879" s="1">
        <v>6.24012461866438</v>
      </c>
      <c r="F879" s="1">
        <v>0.16025320984920199</v>
      </c>
      <c r="G879" s="1">
        <v>4.3699572403301197E-2</v>
      </c>
      <c r="H879" s="1">
        <v>1.67192127639247E-4</v>
      </c>
      <c r="I879" s="1">
        <v>0.9</v>
      </c>
      <c r="J879" s="1">
        <v>0.7</v>
      </c>
      <c r="K879" s="1">
        <v>0.7</v>
      </c>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row>
    <row r="880" spans="1:38" ht="14.25" hidden="1" customHeight="1" x14ac:dyDescent="0.25">
      <c r="A880" s="1" t="s">
        <v>1445</v>
      </c>
      <c r="B880" s="1" t="s">
        <v>557</v>
      </c>
      <c r="C880" s="1" t="s">
        <v>525</v>
      </c>
      <c r="D880" s="1"/>
      <c r="E880" s="1"/>
      <c r="F880" s="1">
        <v>1.2292303742399999</v>
      </c>
      <c r="G880" s="1"/>
      <c r="H880" s="1"/>
      <c r="I880" s="1">
        <v>0.9</v>
      </c>
      <c r="J880" s="1">
        <v>0.7</v>
      </c>
      <c r="K880" s="1">
        <v>0.8</v>
      </c>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row>
    <row r="881" spans="1:38" ht="14.25" hidden="1" customHeight="1" x14ac:dyDescent="0.25">
      <c r="A881" s="1" t="s">
        <v>1446</v>
      </c>
      <c r="B881" s="1" t="s">
        <v>557</v>
      </c>
      <c r="C881" s="1" t="s">
        <v>539</v>
      </c>
      <c r="D881" s="1"/>
      <c r="E881" s="1">
        <v>6.24012461866438</v>
      </c>
      <c r="F881" s="1">
        <v>0.16025320984920199</v>
      </c>
      <c r="G881" s="1">
        <v>4.3699572403301197E-2</v>
      </c>
      <c r="H881" s="1">
        <v>1.67192127639247E-4</v>
      </c>
      <c r="I881" s="1">
        <v>0.9</v>
      </c>
      <c r="J881" s="1">
        <v>0.7</v>
      </c>
      <c r="K881" s="1">
        <v>0.7</v>
      </c>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row>
    <row r="882" spans="1:38" ht="14.25" customHeight="1" x14ac:dyDescent="0.25">
      <c r="A882" s="1" t="s">
        <v>1447</v>
      </c>
      <c r="B882" s="1" t="s">
        <v>932</v>
      </c>
      <c r="C882" s="1"/>
      <c r="D882" s="1"/>
      <c r="E882" s="1"/>
      <c r="F882" s="1"/>
      <c r="G882" s="1"/>
      <c r="H882" s="1"/>
      <c r="I882" s="1"/>
      <c r="J882" s="1"/>
      <c r="K882" s="1"/>
      <c r="L882" s="1"/>
      <c r="M882" s="1">
        <v>0.52</v>
      </c>
      <c r="N882" s="1">
        <v>0.39</v>
      </c>
      <c r="O882" s="1">
        <v>0.31</v>
      </c>
      <c r="P882" s="1"/>
      <c r="Q882" s="1"/>
      <c r="R882" s="1"/>
      <c r="S882" s="1"/>
      <c r="T882" s="1"/>
      <c r="U882" s="1"/>
      <c r="V882" s="1"/>
      <c r="W882" s="1"/>
      <c r="X882" s="1"/>
      <c r="Y882" s="1"/>
      <c r="Z882" s="1"/>
      <c r="AA882" s="1"/>
      <c r="AB882" s="1"/>
      <c r="AC882" s="1"/>
      <c r="AD882" s="1"/>
      <c r="AE882" s="1"/>
      <c r="AF882" s="1"/>
      <c r="AG882" s="1"/>
      <c r="AH882" s="1"/>
      <c r="AI882" s="1"/>
      <c r="AJ882" s="1"/>
      <c r="AK882" s="1"/>
      <c r="AL882" s="1"/>
    </row>
    <row r="883" spans="1:38" ht="14.25" customHeight="1" x14ac:dyDescent="0.25">
      <c r="A883" s="1" t="s">
        <v>1448</v>
      </c>
      <c r="B883" s="1" t="s">
        <v>932</v>
      </c>
      <c r="C883" s="1"/>
      <c r="D883" s="1"/>
      <c r="E883" s="1"/>
      <c r="F883" s="1"/>
      <c r="G883" s="1"/>
      <c r="H883" s="1"/>
      <c r="I883" s="1"/>
      <c r="J883" s="1"/>
      <c r="K883" s="1"/>
      <c r="L883" s="1"/>
      <c r="M883" s="1">
        <v>0.52</v>
      </c>
      <c r="N883" s="1">
        <v>0.49</v>
      </c>
      <c r="O883" s="1">
        <v>0.41</v>
      </c>
      <c r="P883" s="1"/>
      <c r="Q883" s="1"/>
      <c r="R883" s="1"/>
      <c r="S883" s="1"/>
      <c r="T883" s="1"/>
      <c r="U883" s="1"/>
      <c r="V883" s="1"/>
      <c r="W883" s="1"/>
      <c r="X883" s="1"/>
      <c r="Y883" s="1"/>
      <c r="Z883" s="1"/>
      <c r="AA883" s="1"/>
      <c r="AB883" s="1"/>
      <c r="AC883" s="1"/>
      <c r="AD883" s="1"/>
      <c r="AE883" s="1"/>
      <c r="AF883" s="1"/>
      <c r="AG883" s="1"/>
      <c r="AH883" s="1"/>
      <c r="AI883" s="1"/>
      <c r="AJ883" s="1"/>
      <c r="AK883" s="1"/>
      <c r="AL883" s="1"/>
    </row>
    <row r="884" spans="1:38" ht="14.25" customHeight="1" x14ac:dyDescent="0.25">
      <c r="A884" s="1" t="s">
        <v>1449</v>
      </c>
      <c r="B884" s="1" t="s">
        <v>932</v>
      </c>
      <c r="C884" s="1"/>
      <c r="D884" s="1"/>
      <c r="E884" s="1"/>
      <c r="F884" s="1"/>
      <c r="G884" s="1"/>
      <c r="H884" s="1"/>
      <c r="I884" s="1"/>
      <c r="J884" s="1"/>
      <c r="K884" s="1"/>
      <c r="L884" s="1"/>
      <c r="M884" s="1">
        <v>0.52</v>
      </c>
      <c r="N884" s="1">
        <v>0.61499999999999999</v>
      </c>
      <c r="O884" s="1">
        <v>0.41</v>
      </c>
      <c r="P884" s="1"/>
      <c r="Q884" s="1"/>
      <c r="R884" s="1"/>
      <c r="S884" s="1"/>
      <c r="T884" s="1"/>
      <c r="U884" s="1"/>
      <c r="V884" s="1"/>
      <c r="W884" s="1"/>
      <c r="X884" s="1"/>
      <c r="Y884" s="1"/>
      <c r="Z884" s="1"/>
      <c r="AA884" s="1"/>
      <c r="AB884" s="1"/>
      <c r="AC884" s="1"/>
      <c r="AD884" s="1"/>
      <c r="AE884" s="1"/>
      <c r="AF884" s="1"/>
      <c r="AG884" s="1"/>
      <c r="AH884" s="1"/>
      <c r="AI884" s="1"/>
      <c r="AJ884" s="1"/>
      <c r="AK884" s="1"/>
      <c r="AL884" s="1"/>
    </row>
    <row r="885" spans="1:38" ht="14.25" customHeight="1" x14ac:dyDescent="0.25">
      <c r="A885" s="1" t="s">
        <v>1450</v>
      </c>
      <c r="B885" s="1" t="s">
        <v>932</v>
      </c>
      <c r="C885" s="1"/>
      <c r="D885" s="1"/>
      <c r="E885" s="1"/>
      <c r="F885" s="1"/>
      <c r="G885" s="1"/>
      <c r="H885" s="1"/>
      <c r="I885" s="1"/>
      <c r="J885" s="1"/>
      <c r="K885" s="1"/>
      <c r="L885" s="1"/>
      <c r="M885" s="1">
        <v>0.57999999999999996</v>
      </c>
      <c r="N885" s="1">
        <v>0.19</v>
      </c>
      <c r="O885" s="1">
        <v>0.15</v>
      </c>
      <c r="P885" s="1"/>
      <c r="Q885" s="1"/>
      <c r="R885" s="1"/>
      <c r="S885" s="1"/>
      <c r="T885" s="1"/>
      <c r="U885" s="1"/>
      <c r="V885" s="1"/>
      <c r="W885" s="1"/>
      <c r="X885" s="1"/>
      <c r="Y885" s="1"/>
      <c r="Z885" s="1"/>
      <c r="AA885" s="1"/>
      <c r="AB885" s="1"/>
      <c r="AC885" s="1"/>
      <c r="AD885" s="1"/>
      <c r="AE885" s="1"/>
      <c r="AF885" s="1"/>
      <c r="AG885" s="1"/>
      <c r="AH885" s="1"/>
      <c r="AI885" s="1"/>
      <c r="AJ885" s="1"/>
      <c r="AK885" s="1"/>
      <c r="AL885" s="1"/>
    </row>
    <row r="886" spans="1:38" ht="14.25" customHeight="1" x14ac:dyDescent="0.25">
      <c r="A886" s="1" t="s">
        <v>1451</v>
      </c>
      <c r="B886" s="1" t="s">
        <v>932</v>
      </c>
      <c r="C886" s="1"/>
      <c r="D886" s="1"/>
      <c r="E886" s="1"/>
      <c r="F886" s="1"/>
      <c r="G886" s="1"/>
      <c r="H886" s="1"/>
      <c r="I886" s="1"/>
      <c r="J886" s="1"/>
      <c r="K886" s="1"/>
      <c r="L886" s="1"/>
      <c r="M886" s="1">
        <v>0.57999999999999996</v>
      </c>
      <c r="N886" s="1">
        <v>0.36</v>
      </c>
      <c r="O886" s="1">
        <v>0.25</v>
      </c>
      <c r="P886" s="1"/>
      <c r="Q886" s="1"/>
      <c r="R886" s="1"/>
      <c r="S886" s="1"/>
      <c r="T886" s="1"/>
      <c r="U886" s="1"/>
      <c r="V886" s="1"/>
      <c r="W886" s="1"/>
      <c r="X886" s="1"/>
      <c r="Y886" s="1"/>
      <c r="Z886" s="1"/>
      <c r="AA886" s="1"/>
      <c r="AB886" s="1"/>
      <c r="AC886" s="1"/>
      <c r="AD886" s="1"/>
      <c r="AE886" s="1"/>
      <c r="AF886" s="1"/>
      <c r="AG886" s="1"/>
      <c r="AH886" s="1"/>
      <c r="AI886" s="1"/>
      <c r="AJ886" s="1"/>
      <c r="AK886" s="1"/>
      <c r="AL886" s="1"/>
    </row>
    <row r="887" spans="1:38" ht="14.25" customHeight="1" x14ac:dyDescent="0.25">
      <c r="A887" s="1" t="s">
        <v>1452</v>
      </c>
      <c r="B887" s="1" t="s">
        <v>932</v>
      </c>
      <c r="C887" s="1"/>
      <c r="D887" s="1"/>
      <c r="E887" s="1"/>
      <c r="F887" s="1"/>
      <c r="G887" s="1"/>
      <c r="H887" s="1"/>
      <c r="I887" s="1"/>
      <c r="J887" s="1"/>
      <c r="K887" s="1"/>
      <c r="L887" s="1"/>
      <c r="M887" s="1">
        <v>0.59</v>
      </c>
      <c r="N887" s="1">
        <v>0.36</v>
      </c>
      <c r="O887" s="1">
        <v>0.27</v>
      </c>
      <c r="P887" s="1"/>
      <c r="Q887" s="1"/>
      <c r="R887" s="1"/>
      <c r="S887" s="1"/>
      <c r="T887" s="1"/>
      <c r="U887" s="1"/>
      <c r="V887" s="1"/>
      <c r="W887" s="1"/>
      <c r="X887" s="1"/>
      <c r="Y887" s="1"/>
      <c r="Z887" s="1"/>
      <c r="AA887" s="1"/>
      <c r="AB887" s="1"/>
      <c r="AC887" s="1"/>
      <c r="AD887" s="1"/>
      <c r="AE887" s="1"/>
      <c r="AF887" s="1"/>
      <c r="AG887" s="1"/>
      <c r="AH887" s="1"/>
      <c r="AI887" s="1"/>
      <c r="AJ887" s="1"/>
      <c r="AK887" s="1"/>
      <c r="AL887" s="1"/>
    </row>
    <row r="888" spans="1:38" ht="14.25" customHeight="1" x14ac:dyDescent="0.25">
      <c r="A888" s="1" t="s">
        <v>1453</v>
      </c>
      <c r="B888" s="1" t="s">
        <v>932</v>
      </c>
      <c r="C888" s="1"/>
      <c r="D888" s="1"/>
      <c r="E888" s="1"/>
      <c r="F888" s="1"/>
      <c r="G888" s="1"/>
      <c r="H888" s="1"/>
      <c r="I888" s="1"/>
      <c r="J888" s="1"/>
      <c r="K888" s="1"/>
      <c r="L888" s="1"/>
      <c r="M888" s="1">
        <v>0.59</v>
      </c>
      <c r="N888" s="1">
        <v>0.39</v>
      </c>
      <c r="O888" s="1">
        <v>0.31</v>
      </c>
      <c r="P888" s="1"/>
      <c r="Q888" s="1"/>
      <c r="R888" s="1"/>
      <c r="S888" s="1"/>
      <c r="T888" s="1"/>
      <c r="U888" s="1"/>
      <c r="V888" s="1"/>
      <c r="W888" s="1"/>
      <c r="X888" s="1"/>
      <c r="Y888" s="1"/>
      <c r="Z888" s="1"/>
      <c r="AA888" s="1"/>
      <c r="AB888" s="1"/>
      <c r="AC888" s="1"/>
      <c r="AD888" s="1"/>
      <c r="AE888" s="1"/>
      <c r="AF888" s="1"/>
      <c r="AG888" s="1"/>
      <c r="AH888" s="1"/>
      <c r="AI888" s="1"/>
      <c r="AJ888" s="1"/>
      <c r="AK888" s="1"/>
      <c r="AL888" s="1"/>
    </row>
    <row r="889" spans="1:38" ht="14.25" customHeight="1" x14ac:dyDescent="0.25">
      <c r="A889" s="1" t="s">
        <v>1454</v>
      </c>
      <c r="B889" s="1" t="s">
        <v>932</v>
      </c>
      <c r="C889" s="1"/>
      <c r="D889" s="1"/>
      <c r="E889" s="1"/>
      <c r="F889" s="1"/>
      <c r="G889" s="1"/>
      <c r="H889" s="1"/>
      <c r="I889" s="1"/>
      <c r="J889" s="1"/>
      <c r="K889" s="1"/>
      <c r="L889" s="1"/>
      <c r="M889" s="1">
        <v>0.61</v>
      </c>
      <c r="N889" s="1">
        <v>0.77</v>
      </c>
      <c r="O889" s="1">
        <v>0.6</v>
      </c>
      <c r="P889" s="1"/>
      <c r="Q889" s="1"/>
      <c r="R889" s="1"/>
      <c r="S889" s="1"/>
      <c r="T889" s="1"/>
      <c r="U889" s="1"/>
      <c r="V889" s="1"/>
      <c r="W889" s="1"/>
      <c r="X889" s="1"/>
      <c r="Y889" s="1"/>
      <c r="Z889" s="1"/>
      <c r="AA889" s="1"/>
      <c r="AB889" s="1"/>
      <c r="AC889" s="1"/>
      <c r="AD889" s="1"/>
      <c r="AE889" s="1"/>
      <c r="AF889" s="1"/>
      <c r="AG889" s="1"/>
      <c r="AH889" s="1"/>
      <c r="AI889" s="1"/>
      <c r="AJ889" s="1"/>
      <c r="AK889" s="1"/>
      <c r="AL889" s="1"/>
    </row>
    <row r="890" spans="1:38" ht="14.25" customHeight="1" x14ac:dyDescent="0.25">
      <c r="A890" s="1" t="s">
        <v>1455</v>
      </c>
      <c r="B890" s="1" t="s">
        <v>932</v>
      </c>
      <c r="C890" s="1">
        <v>1.22</v>
      </c>
      <c r="D890" s="1">
        <v>0.54</v>
      </c>
      <c r="E890" s="1">
        <v>0.38</v>
      </c>
      <c r="F890" s="1"/>
      <c r="G890" s="1"/>
      <c r="H890" s="1"/>
      <c r="I890" s="1"/>
      <c r="J890" s="1"/>
      <c r="K890" s="1"/>
      <c r="L890" s="1"/>
      <c r="M890" s="1">
        <v>0.62</v>
      </c>
      <c r="N890" s="1">
        <v>0.41</v>
      </c>
      <c r="O890" s="1">
        <v>0.32</v>
      </c>
      <c r="P890" s="1"/>
      <c r="Q890" s="1"/>
      <c r="R890" s="1"/>
      <c r="S890" s="1"/>
      <c r="T890" s="1"/>
      <c r="U890" s="1"/>
      <c r="V890" s="1"/>
      <c r="W890" s="1"/>
      <c r="X890" s="1"/>
      <c r="Y890" s="1"/>
      <c r="Z890" s="1"/>
      <c r="AA890" s="1"/>
      <c r="AB890" s="1"/>
      <c r="AC890" s="1"/>
      <c r="AD890" s="1"/>
      <c r="AE890" s="1"/>
      <c r="AF890" s="1"/>
      <c r="AG890" s="1"/>
      <c r="AH890" s="1"/>
      <c r="AI890" s="1"/>
      <c r="AJ890" s="1"/>
      <c r="AK890" s="1"/>
      <c r="AL890" s="1"/>
    </row>
    <row r="891" spans="1:38" ht="14.25" customHeight="1" x14ac:dyDescent="0.25">
      <c r="A891" s="1" t="s">
        <v>1456</v>
      </c>
      <c r="B891" s="1" t="s">
        <v>932</v>
      </c>
      <c r="C891" s="1"/>
      <c r="D891" s="1"/>
      <c r="E891" s="1"/>
      <c r="F891" s="1"/>
      <c r="G891" s="1"/>
      <c r="H891" s="1"/>
      <c r="I891" s="1"/>
      <c r="J891" s="1"/>
      <c r="K891" s="1"/>
      <c r="L891" s="1"/>
      <c r="M891" s="1">
        <v>0.65</v>
      </c>
      <c r="N891" s="1">
        <v>0.35</v>
      </c>
      <c r="O891" s="1">
        <v>0.25</v>
      </c>
      <c r="P891" s="1"/>
      <c r="Q891" s="1"/>
      <c r="R891" s="1"/>
      <c r="S891" s="1"/>
      <c r="T891" s="1"/>
      <c r="U891" s="1"/>
      <c r="V891" s="1"/>
      <c r="W891" s="1"/>
      <c r="X891" s="1"/>
      <c r="Y891" s="1"/>
      <c r="Z891" s="1"/>
      <c r="AA891" s="1"/>
      <c r="AB891" s="1"/>
      <c r="AC891" s="1"/>
      <c r="AD891" s="1"/>
      <c r="AE891" s="1"/>
      <c r="AF891" s="1"/>
      <c r="AG891" s="1"/>
      <c r="AH891" s="1"/>
      <c r="AI891" s="1"/>
      <c r="AJ891" s="1"/>
      <c r="AK891" s="1"/>
      <c r="AL891" s="1"/>
    </row>
    <row r="892" spans="1:38" ht="14.25" customHeight="1" x14ac:dyDescent="0.25">
      <c r="A892" s="1" t="s">
        <v>1457</v>
      </c>
      <c r="B892" s="1" t="s">
        <v>932</v>
      </c>
      <c r="C892" s="1"/>
      <c r="D892" s="1"/>
      <c r="E892" s="1"/>
      <c r="F892" s="1"/>
      <c r="G892" s="1"/>
      <c r="H892" s="1"/>
      <c r="I892" s="1"/>
      <c r="J892" s="1"/>
      <c r="K892" s="1"/>
      <c r="L892" s="1"/>
      <c r="M892" s="1">
        <v>0.69</v>
      </c>
      <c r="N892" s="1">
        <v>0.19</v>
      </c>
      <c r="O892" s="1">
        <v>0.15</v>
      </c>
      <c r="P892" s="1"/>
      <c r="Q892" s="1"/>
      <c r="R892" s="1"/>
      <c r="S892" s="1"/>
      <c r="T892" s="1"/>
      <c r="U892" s="1"/>
      <c r="V892" s="1"/>
      <c r="W892" s="1"/>
      <c r="X892" s="1"/>
      <c r="Y892" s="1"/>
      <c r="Z892" s="1"/>
      <c r="AA892" s="1"/>
      <c r="AB892" s="1"/>
      <c r="AC892" s="1"/>
      <c r="AD892" s="1"/>
      <c r="AE892" s="1"/>
      <c r="AF892" s="1"/>
      <c r="AG892" s="1"/>
      <c r="AH892" s="1"/>
      <c r="AI892" s="1"/>
      <c r="AJ892" s="1"/>
      <c r="AK892" s="1"/>
      <c r="AL892" s="1"/>
    </row>
    <row r="893" spans="1:38" ht="14.25" customHeight="1" x14ac:dyDescent="0.25">
      <c r="A893" s="1" t="s">
        <v>1458</v>
      </c>
      <c r="B893" s="1" t="s">
        <v>932</v>
      </c>
      <c r="C893" s="1"/>
      <c r="D893" s="1"/>
      <c r="E893" s="1"/>
      <c r="F893" s="1"/>
      <c r="G893" s="1"/>
      <c r="H893" s="1"/>
      <c r="I893" s="1"/>
      <c r="J893" s="1"/>
      <c r="K893" s="1"/>
      <c r="L893" s="1"/>
      <c r="M893" s="1">
        <v>0.69</v>
      </c>
      <c r="N893" s="1">
        <v>0.36</v>
      </c>
      <c r="O893" s="1">
        <v>0.23</v>
      </c>
      <c r="P893" s="1"/>
      <c r="Q893" s="1"/>
      <c r="R893" s="1"/>
      <c r="S893" s="1"/>
      <c r="T893" s="1"/>
      <c r="U893" s="1"/>
      <c r="V893" s="1"/>
      <c r="W893" s="1"/>
      <c r="X893" s="1"/>
      <c r="Y893" s="1"/>
      <c r="Z893" s="1"/>
      <c r="AA893" s="1"/>
      <c r="AB893" s="1"/>
      <c r="AC893" s="1"/>
      <c r="AD893" s="1"/>
      <c r="AE893" s="1"/>
      <c r="AF893" s="1"/>
      <c r="AG893" s="1"/>
      <c r="AH893" s="1"/>
      <c r="AI893" s="1"/>
      <c r="AJ893" s="1"/>
      <c r="AK893" s="1"/>
      <c r="AL893" s="1"/>
    </row>
    <row r="894" spans="1:38" ht="14.25" customHeight="1" x14ac:dyDescent="0.25">
      <c r="A894" s="1" t="s">
        <v>1459</v>
      </c>
      <c r="B894" s="1" t="s">
        <v>932</v>
      </c>
      <c r="C894" s="1"/>
      <c r="D894" s="1"/>
      <c r="E894" s="1"/>
      <c r="F894" s="1"/>
      <c r="G894" s="1"/>
      <c r="H894" s="1"/>
      <c r="I894" s="1"/>
      <c r="J894" s="1"/>
      <c r="K894" s="1"/>
      <c r="L894" s="1"/>
      <c r="M894" s="1">
        <v>0.69</v>
      </c>
      <c r="N894" s="1">
        <v>0.39</v>
      </c>
      <c r="O894" s="1">
        <v>0.23</v>
      </c>
      <c r="P894" s="1"/>
      <c r="Q894" s="1"/>
      <c r="R894" s="1"/>
      <c r="S894" s="1"/>
      <c r="T894" s="1"/>
      <c r="U894" s="1"/>
      <c r="V894" s="1"/>
      <c r="W894" s="1"/>
      <c r="X894" s="1"/>
      <c r="Y894" s="1"/>
      <c r="Z894" s="1"/>
      <c r="AA894" s="1"/>
      <c r="AB894" s="1"/>
      <c r="AC894" s="1"/>
      <c r="AD894" s="1"/>
      <c r="AE894" s="1"/>
      <c r="AF894" s="1"/>
      <c r="AG894" s="1"/>
      <c r="AH894" s="1"/>
      <c r="AI894" s="1"/>
      <c r="AJ894" s="1"/>
      <c r="AK894" s="1"/>
      <c r="AL894" s="1"/>
    </row>
    <row r="895" spans="1:38" ht="14.25" customHeight="1" x14ac:dyDescent="0.25">
      <c r="A895" s="1" t="s">
        <v>1460</v>
      </c>
      <c r="B895" s="1" t="s">
        <v>932</v>
      </c>
      <c r="C895" s="1"/>
      <c r="D895" s="1"/>
      <c r="E895" s="1"/>
      <c r="F895" s="1"/>
      <c r="G895" s="1"/>
      <c r="H895" s="1"/>
      <c r="I895" s="1"/>
      <c r="J895" s="1"/>
      <c r="K895" s="1"/>
      <c r="L895" s="1"/>
      <c r="M895" s="1">
        <v>0.69</v>
      </c>
      <c r="N895" s="1">
        <v>0.49</v>
      </c>
      <c r="O895" s="1">
        <v>0.38</v>
      </c>
      <c r="P895" s="1"/>
      <c r="Q895" s="1"/>
      <c r="R895" s="1"/>
      <c r="S895" s="1"/>
      <c r="T895" s="1"/>
      <c r="U895" s="1"/>
      <c r="V895" s="1"/>
      <c r="W895" s="1"/>
      <c r="X895" s="1"/>
      <c r="Y895" s="1"/>
      <c r="Z895" s="1"/>
      <c r="AA895" s="1"/>
      <c r="AB895" s="1"/>
      <c r="AC895" s="1"/>
      <c r="AD895" s="1"/>
      <c r="AE895" s="1"/>
      <c r="AF895" s="1"/>
      <c r="AG895" s="1"/>
      <c r="AH895" s="1"/>
      <c r="AI895" s="1"/>
      <c r="AJ895" s="1"/>
      <c r="AK895" s="1"/>
      <c r="AL895" s="1"/>
    </row>
    <row r="896" spans="1:38" ht="14.25" customHeight="1" x14ac:dyDescent="0.25">
      <c r="A896" s="1" t="s">
        <v>1461</v>
      </c>
      <c r="B896" s="1" t="s">
        <v>932</v>
      </c>
      <c r="C896" s="1"/>
      <c r="D896" s="1"/>
      <c r="E896" s="1"/>
      <c r="F896" s="1"/>
      <c r="G896" s="1"/>
      <c r="H896" s="1"/>
      <c r="I896" s="1"/>
      <c r="J896" s="1"/>
      <c r="K896" s="1"/>
      <c r="L896" s="1"/>
      <c r="M896" s="1">
        <v>0.69</v>
      </c>
      <c r="N896" s="1">
        <v>0.64</v>
      </c>
      <c r="O896" s="1">
        <v>0.55000000000000004</v>
      </c>
      <c r="P896" s="1"/>
      <c r="Q896" s="1"/>
      <c r="R896" s="1"/>
      <c r="S896" s="1"/>
      <c r="T896" s="1"/>
      <c r="U896" s="1"/>
      <c r="V896" s="1"/>
      <c r="W896" s="1"/>
      <c r="X896" s="1"/>
      <c r="Y896" s="1"/>
      <c r="Z896" s="1"/>
      <c r="AA896" s="1"/>
      <c r="AB896" s="1"/>
      <c r="AC896" s="1"/>
      <c r="AD896" s="1"/>
      <c r="AE896" s="1"/>
      <c r="AF896" s="1"/>
      <c r="AG896" s="1"/>
      <c r="AH896" s="1"/>
      <c r="AI896" s="1"/>
      <c r="AJ896" s="1"/>
      <c r="AK896" s="1"/>
      <c r="AL896" s="1"/>
    </row>
    <row r="897" spans="1:38" ht="14.25" customHeight="1" x14ac:dyDescent="0.25">
      <c r="A897" s="1" t="s">
        <v>1462</v>
      </c>
      <c r="B897" s="1" t="s">
        <v>932</v>
      </c>
      <c r="C897" s="1"/>
      <c r="D897" s="1"/>
      <c r="E897" s="1"/>
      <c r="F897" s="1"/>
      <c r="G897" s="1"/>
      <c r="H897" s="1"/>
      <c r="I897" s="1"/>
      <c r="J897" s="1"/>
      <c r="K897" s="1"/>
      <c r="L897" s="1"/>
      <c r="M897" s="1">
        <v>0.69</v>
      </c>
      <c r="N897" s="1">
        <v>0.68</v>
      </c>
      <c r="O897" s="1">
        <v>0.55000000000000004</v>
      </c>
      <c r="P897" s="1"/>
      <c r="Q897" s="1"/>
      <c r="R897" s="1"/>
      <c r="S897" s="1"/>
      <c r="T897" s="1"/>
      <c r="U897" s="1"/>
      <c r="V897" s="1"/>
      <c r="W897" s="1"/>
      <c r="X897" s="1"/>
      <c r="Y897" s="1"/>
      <c r="Z897" s="1"/>
      <c r="AA897" s="1"/>
      <c r="AB897" s="1"/>
      <c r="AC897" s="1"/>
      <c r="AD897" s="1"/>
      <c r="AE897" s="1"/>
      <c r="AF897" s="1"/>
      <c r="AG897" s="1"/>
      <c r="AH897" s="1"/>
      <c r="AI897" s="1"/>
      <c r="AJ897" s="1"/>
      <c r="AK897" s="1"/>
      <c r="AL897" s="1"/>
    </row>
    <row r="898" spans="1:38" ht="14.25" customHeight="1" x14ac:dyDescent="0.25">
      <c r="A898" s="1" t="s">
        <v>1463</v>
      </c>
      <c r="B898" s="1" t="s">
        <v>932</v>
      </c>
      <c r="C898" s="1"/>
      <c r="D898" s="1"/>
      <c r="E898" s="1"/>
      <c r="F898" s="1"/>
      <c r="G898" s="1"/>
      <c r="H898" s="1"/>
      <c r="I898" s="1"/>
      <c r="J898" s="1"/>
      <c r="K898" s="1"/>
      <c r="L898" s="1"/>
      <c r="M898" s="1">
        <v>0.72</v>
      </c>
      <c r="N898" s="1">
        <v>0.25</v>
      </c>
      <c r="O898" s="1">
        <v>0.13</v>
      </c>
      <c r="P898" s="1"/>
      <c r="Q898" s="1"/>
      <c r="R898" s="1"/>
      <c r="S898" s="1"/>
      <c r="T898" s="1"/>
      <c r="U898" s="1"/>
      <c r="V898" s="1"/>
      <c r="W898" s="1"/>
      <c r="X898" s="1"/>
      <c r="Y898" s="1"/>
      <c r="Z898" s="1"/>
      <c r="AA898" s="1"/>
      <c r="AB898" s="1"/>
      <c r="AC898" s="1"/>
      <c r="AD898" s="1"/>
      <c r="AE898" s="1"/>
      <c r="AF898" s="1"/>
      <c r="AG898" s="1"/>
      <c r="AH898" s="1"/>
      <c r="AI898" s="1"/>
      <c r="AJ898" s="1"/>
      <c r="AK898" s="1"/>
      <c r="AL898" s="1"/>
    </row>
    <row r="899" spans="1:38" ht="14.25" customHeight="1" x14ac:dyDescent="0.25">
      <c r="A899" s="1" t="s">
        <v>1464</v>
      </c>
      <c r="B899" s="1" t="s">
        <v>932</v>
      </c>
      <c r="C899" s="1"/>
      <c r="D899" s="1"/>
      <c r="E899" s="1"/>
      <c r="F899" s="1"/>
      <c r="G899" s="1"/>
      <c r="H899" s="1"/>
      <c r="I899" s="1"/>
      <c r="J899" s="1"/>
      <c r="K899" s="1"/>
      <c r="L899" s="1"/>
      <c r="M899" s="1">
        <v>0.72</v>
      </c>
      <c r="N899" s="1">
        <v>0.36</v>
      </c>
      <c r="O899" s="1">
        <v>0.23</v>
      </c>
      <c r="P899" s="1"/>
      <c r="Q899" s="1"/>
      <c r="R899" s="1"/>
      <c r="S899" s="1"/>
      <c r="T899" s="1"/>
      <c r="U899" s="1"/>
      <c r="V899" s="1"/>
      <c r="W899" s="1"/>
      <c r="X899" s="1"/>
      <c r="Y899" s="1"/>
      <c r="Z899" s="1"/>
      <c r="AA899" s="1"/>
      <c r="AB899" s="1"/>
      <c r="AC899" s="1"/>
      <c r="AD899" s="1"/>
      <c r="AE899" s="1"/>
      <c r="AF899" s="1"/>
      <c r="AG899" s="1"/>
      <c r="AH899" s="1"/>
      <c r="AI899" s="1"/>
      <c r="AJ899" s="1"/>
      <c r="AK899" s="1"/>
      <c r="AL899" s="1"/>
    </row>
    <row r="900" spans="1:38" ht="14.25" customHeight="1" x14ac:dyDescent="0.25">
      <c r="A900" s="1" t="s">
        <v>1465</v>
      </c>
      <c r="B900" s="1" t="s">
        <v>932</v>
      </c>
      <c r="C900" s="1"/>
      <c r="D900" s="1"/>
      <c r="E900" s="1"/>
      <c r="F900" s="1"/>
      <c r="G900" s="1"/>
      <c r="H900" s="1"/>
      <c r="I900" s="1"/>
      <c r="J900" s="1"/>
      <c r="K900" s="1"/>
      <c r="L900" s="1"/>
      <c r="M900" s="1">
        <v>0.72</v>
      </c>
      <c r="N900" s="1">
        <v>0.39</v>
      </c>
      <c r="O900" s="1">
        <v>0.23</v>
      </c>
      <c r="P900" s="1"/>
      <c r="Q900" s="1"/>
      <c r="R900" s="1"/>
      <c r="S900" s="1"/>
      <c r="T900" s="1"/>
      <c r="U900" s="1"/>
      <c r="V900" s="1"/>
      <c r="W900" s="1"/>
      <c r="X900" s="1"/>
      <c r="Y900" s="1"/>
      <c r="Z900" s="1"/>
      <c r="AA900" s="1"/>
      <c r="AB900" s="1"/>
      <c r="AC900" s="1"/>
      <c r="AD900" s="1"/>
      <c r="AE900" s="1"/>
      <c r="AF900" s="1"/>
      <c r="AG900" s="1"/>
      <c r="AH900" s="1"/>
      <c r="AI900" s="1"/>
      <c r="AJ900" s="1"/>
      <c r="AK900" s="1"/>
      <c r="AL900" s="1"/>
    </row>
    <row r="901" spans="1:38" ht="14.25" customHeight="1" x14ac:dyDescent="0.25">
      <c r="A901" s="1" t="s">
        <v>1466</v>
      </c>
      <c r="B901" s="1" t="s">
        <v>932</v>
      </c>
      <c r="C901" s="1"/>
      <c r="D901" s="1"/>
      <c r="E901" s="1"/>
      <c r="F901" s="1"/>
      <c r="G901" s="1"/>
      <c r="H901" s="1"/>
      <c r="I901" s="1"/>
      <c r="J901" s="1"/>
      <c r="K901" s="1"/>
      <c r="L901" s="1"/>
      <c r="M901" s="1">
        <v>0.74</v>
      </c>
      <c r="N901" s="1">
        <v>0.55000000000000004</v>
      </c>
      <c r="O901" s="1">
        <v>0.4</v>
      </c>
      <c r="P901" s="1"/>
      <c r="Q901" s="1"/>
      <c r="R901" s="1"/>
      <c r="S901" s="1"/>
      <c r="T901" s="1"/>
      <c r="U901" s="1"/>
      <c r="V901" s="1"/>
      <c r="W901" s="1"/>
      <c r="X901" s="1"/>
      <c r="Y901" s="1"/>
      <c r="Z901" s="1"/>
      <c r="AA901" s="1"/>
      <c r="AB901" s="1"/>
      <c r="AC901" s="1"/>
      <c r="AD901" s="1"/>
      <c r="AE901" s="1"/>
      <c r="AF901" s="1"/>
      <c r="AG901" s="1"/>
      <c r="AH901" s="1"/>
      <c r="AI901" s="1"/>
      <c r="AJ901" s="1"/>
      <c r="AK901" s="1"/>
      <c r="AL901" s="1"/>
    </row>
    <row r="902" spans="1:38" ht="14.25" customHeight="1" x14ac:dyDescent="0.25">
      <c r="A902" s="1" t="s">
        <v>1467</v>
      </c>
      <c r="B902" s="1" t="s">
        <v>932</v>
      </c>
      <c r="C902" s="1"/>
      <c r="D902" s="1"/>
      <c r="E902" s="1"/>
      <c r="F902" s="1"/>
      <c r="G902" s="1"/>
      <c r="H902" s="1"/>
      <c r="I902" s="1"/>
      <c r="J902" s="1"/>
      <c r="K902" s="1"/>
      <c r="L902" s="1"/>
      <c r="M902" s="1">
        <v>0.74</v>
      </c>
      <c r="N902" s="1">
        <v>0.65</v>
      </c>
      <c r="O902" s="1">
        <v>0.55000000000000004</v>
      </c>
      <c r="P902" s="1"/>
      <c r="Q902" s="1"/>
      <c r="R902" s="1"/>
      <c r="S902" s="1"/>
      <c r="T902" s="1"/>
      <c r="U902" s="1"/>
      <c r="V902" s="1"/>
      <c r="W902" s="1"/>
      <c r="X902" s="1"/>
      <c r="Y902" s="1"/>
      <c r="Z902" s="1"/>
      <c r="AA902" s="1"/>
      <c r="AB902" s="1"/>
      <c r="AC902" s="1"/>
      <c r="AD902" s="1"/>
      <c r="AE902" s="1"/>
      <c r="AF902" s="1"/>
      <c r="AG902" s="1"/>
      <c r="AH902" s="1"/>
      <c r="AI902" s="1"/>
      <c r="AJ902" s="1"/>
      <c r="AK902" s="1"/>
      <c r="AL902" s="1"/>
    </row>
    <row r="903" spans="1:38" ht="14.25" customHeight="1" x14ac:dyDescent="0.25">
      <c r="A903" s="1" t="s">
        <v>1468</v>
      </c>
      <c r="B903" s="1" t="s">
        <v>932</v>
      </c>
      <c r="C903" s="1"/>
      <c r="D903" s="1"/>
      <c r="E903" s="1"/>
      <c r="F903" s="1"/>
      <c r="G903" s="1"/>
      <c r="H903" s="1"/>
      <c r="I903" s="1"/>
      <c r="J903" s="1"/>
      <c r="K903" s="1"/>
      <c r="L903" s="1"/>
      <c r="M903" s="1">
        <v>0.75</v>
      </c>
      <c r="N903" s="1">
        <v>0.35</v>
      </c>
      <c r="O903" s="1">
        <v>0.23</v>
      </c>
      <c r="P903" s="1"/>
      <c r="Q903" s="1"/>
      <c r="R903" s="1"/>
      <c r="S903" s="1"/>
      <c r="T903" s="1"/>
      <c r="U903" s="1"/>
      <c r="V903" s="1"/>
      <c r="W903" s="1"/>
      <c r="X903" s="1"/>
      <c r="Y903" s="1"/>
      <c r="Z903" s="1"/>
      <c r="AA903" s="1"/>
      <c r="AB903" s="1"/>
      <c r="AC903" s="1"/>
      <c r="AD903" s="1"/>
      <c r="AE903" s="1"/>
      <c r="AF903" s="1"/>
      <c r="AG903" s="1"/>
      <c r="AH903" s="1"/>
      <c r="AI903" s="1"/>
      <c r="AJ903" s="1"/>
      <c r="AK903" s="1"/>
      <c r="AL903" s="1"/>
    </row>
    <row r="904" spans="1:38" ht="14.25" customHeight="1" x14ac:dyDescent="0.25">
      <c r="A904" s="1" t="s">
        <v>1469</v>
      </c>
      <c r="B904" s="1" t="s">
        <v>932</v>
      </c>
      <c r="C904" s="1"/>
      <c r="D904" s="1"/>
      <c r="E904" s="1"/>
      <c r="F904" s="1"/>
      <c r="G904" s="1"/>
      <c r="H904" s="1"/>
      <c r="I904" s="1"/>
      <c r="J904" s="1"/>
      <c r="K904" s="1"/>
      <c r="L904" s="1"/>
      <c r="M904" s="1">
        <v>0.81</v>
      </c>
      <c r="N904" s="1">
        <v>0.65</v>
      </c>
      <c r="O904" s="1">
        <v>0.55000000000000004</v>
      </c>
      <c r="P904" s="1"/>
      <c r="Q904" s="1"/>
      <c r="R904" s="1"/>
      <c r="S904" s="1"/>
      <c r="T904" s="1"/>
      <c r="U904" s="1"/>
      <c r="V904" s="1"/>
      <c r="W904" s="1"/>
      <c r="X904" s="1"/>
      <c r="Y904" s="1"/>
      <c r="Z904" s="1"/>
      <c r="AA904" s="1"/>
      <c r="AB904" s="1"/>
      <c r="AC904" s="1"/>
      <c r="AD904" s="1"/>
      <c r="AE904" s="1"/>
      <c r="AF904" s="1"/>
      <c r="AG904" s="1"/>
      <c r="AH904" s="1"/>
      <c r="AI904" s="1"/>
      <c r="AJ904" s="1"/>
      <c r="AK904" s="1"/>
      <c r="AL904" s="1"/>
    </row>
    <row r="905" spans="1:38" ht="14.25" customHeight="1" x14ac:dyDescent="0.25">
      <c r="A905" s="1" t="s">
        <v>1470</v>
      </c>
      <c r="B905" s="1" t="s">
        <v>932</v>
      </c>
      <c r="C905" s="1"/>
      <c r="D905" s="1"/>
      <c r="E905" s="1"/>
      <c r="F905" s="1"/>
      <c r="G905" s="1"/>
      <c r="H905" s="1"/>
      <c r="I905" s="1"/>
      <c r="J905" s="1"/>
      <c r="K905" s="1"/>
      <c r="L905" s="1"/>
      <c r="M905" s="1">
        <v>0.85</v>
      </c>
      <c r="N905" s="1">
        <v>0.65</v>
      </c>
      <c r="O905" s="1">
        <v>0.55000000000000004</v>
      </c>
      <c r="P905" s="1"/>
      <c r="Q905" s="1"/>
      <c r="R905" s="1"/>
      <c r="S905" s="1"/>
      <c r="T905" s="1"/>
      <c r="U905" s="1"/>
      <c r="V905" s="1"/>
      <c r="W905" s="1"/>
      <c r="X905" s="1"/>
      <c r="Y905" s="1"/>
      <c r="Z905" s="1"/>
      <c r="AA905" s="1"/>
      <c r="AB905" s="1"/>
      <c r="AC905" s="1"/>
      <c r="AD905" s="1"/>
      <c r="AE905" s="1"/>
      <c r="AF905" s="1"/>
      <c r="AG905" s="1"/>
      <c r="AH905" s="1"/>
      <c r="AI905" s="1"/>
      <c r="AJ905" s="1"/>
      <c r="AK905" s="1"/>
      <c r="AL905" s="1"/>
    </row>
    <row r="906" spans="1:38" ht="14.25" customHeight="1" x14ac:dyDescent="0.25">
      <c r="A906" s="1" t="s">
        <v>1471</v>
      </c>
      <c r="B906" s="1" t="s">
        <v>932</v>
      </c>
      <c r="C906" s="1"/>
      <c r="D906" s="1"/>
      <c r="E906" s="1"/>
      <c r="F906" s="1"/>
      <c r="G906" s="1"/>
      <c r="H906" s="1"/>
      <c r="I906" s="1"/>
      <c r="J906" s="1"/>
      <c r="K906" s="1"/>
      <c r="L906" s="1"/>
      <c r="M906" s="1">
        <v>0.87</v>
      </c>
      <c r="N906" s="1">
        <v>0.57999999999999996</v>
      </c>
      <c r="O906" s="1">
        <v>0.55000000000000004</v>
      </c>
      <c r="P906" s="1"/>
      <c r="Q906" s="1"/>
      <c r="R906" s="1"/>
      <c r="S906" s="1"/>
      <c r="T906" s="1"/>
      <c r="U906" s="1"/>
      <c r="V906" s="1"/>
      <c r="W906" s="1"/>
      <c r="X906" s="1"/>
      <c r="Y906" s="1"/>
      <c r="Z906" s="1"/>
      <c r="AA906" s="1"/>
      <c r="AB906" s="1"/>
      <c r="AC906" s="1"/>
      <c r="AD906" s="1"/>
      <c r="AE906" s="1"/>
      <c r="AF906" s="1"/>
      <c r="AG906" s="1"/>
      <c r="AH906" s="1"/>
      <c r="AI906" s="1"/>
      <c r="AJ906" s="1"/>
      <c r="AK906" s="1"/>
      <c r="AL906" s="1"/>
    </row>
    <row r="907" spans="1:38" ht="14.25" customHeight="1" x14ac:dyDescent="0.25">
      <c r="A907" s="1" t="s">
        <v>1472</v>
      </c>
      <c r="B907" s="1" t="s">
        <v>932</v>
      </c>
      <c r="C907" s="1"/>
      <c r="D907" s="1"/>
      <c r="E907" s="1"/>
      <c r="F907" s="1"/>
      <c r="G907" s="1"/>
      <c r="H907" s="1"/>
      <c r="I907" s="1"/>
      <c r="J907" s="1"/>
      <c r="K907" s="1"/>
      <c r="L907" s="1"/>
      <c r="M907" s="1">
        <v>0.87</v>
      </c>
      <c r="N907" s="1">
        <v>0.71</v>
      </c>
      <c r="O907" s="1">
        <v>0.6</v>
      </c>
      <c r="P907" s="1"/>
      <c r="Q907" s="1"/>
      <c r="R907" s="1"/>
      <c r="S907" s="1"/>
      <c r="T907" s="1"/>
      <c r="U907" s="1"/>
      <c r="V907" s="1"/>
      <c r="W907" s="1"/>
      <c r="X907" s="1"/>
      <c r="Y907" s="1"/>
      <c r="Z907" s="1"/>
      <c r="AA907" s="1"/>
      <c r="AB907" s="1"/>
      <c r="AC907" s="1"/>
      <c r="AD907" s="1"/>
      <c r="AE907" s="1"/>
      <c r="AF907" s="1"/>
      <c r="AG907" s="1"/>
      <c r="AH907" s="1"/>
      <c r="AI907" s="1"/>
      <c r="AJ907" s="1"/>
      <c r="AK907" s="1"/>
      <c r="AL907" s="1"/>
    </row>
    <row r="908" spans="1:38" ht="14.25" customHeight="1" x14ac:dyDescent="0.25">
      <c r="A908" s="1" t="s">
        <v>1473</v>
      </c>
      <c r="B908" s="1" t="s">
        <v>932</v>
      </c>
      <c r="C908" s="1"/>
      <c r="D908" s="1"/>
      <c r="E908" s="1"/>
      <c r="F908" s="1"/>
      <c r="G908" s="1"/>
      <c r="H908" s="1"/>
      <c r="I908" s="1"/>
      <c r="J908" s="1"/>
      <c r="K908" s="1"/>
      <c r="L908" s="1"/>
      <c r="M908" s="1">
        <v>0.87</v>
      </c>
      <c r="N908" s="1">
        <v>0.77</v>
      </c>
      <c r="O908" s="1">
        <v>0.6</v>
      </c>
      <c r="P908" s="1"/>
      <c r="Q908" s="1"/>
      <c r="R908" s="1"/>
      <c r="S908" s="1"/>
      <c r="T908" s="1"/>
      <c r="U908" s="1"/>
      <c r="V908" s="1"/>
      <c r="W908" s="1"/>
      <c r="X908" s="1"/>
      <c r="Y908" s="1"/>
      <c r="Z908" s="1"/>
      <c r="AA908" s="1"/>
      <c r="AB908" s="1"/>
      <c r="AC908" s="1"/>
      <c r="AD908" s="1"/>
      <c r="AE908" s="1"/>
      <c r="AF908" s="1"/>
      <c r="AG908" s="1"/>
      <c r="AH908" s="1"/>
      <c r="AI908" s="1"/>
      <c r="AJ908" s="1"/>
      <c r="AK908" s="1"/>
      <c r="AL908" s="1"/>
    </row>
    <row r="909" spans="1:38" ht="14.25" customHeight="1" x14ac:dyDescent="0.25">
      <c r="A909" s="1" t="s">
        <v>1474</v>
      </c>
      <c r="B909" s="1" t="s">
        <v>932</v>
      </c>
      <c r="C909" s="1"/>
      <c r="D909" s="1"/>
      <c r="E909" s="1"/>
      <c r="F909" s="1"/>
      <c r="G909" s="1"/>
      <c r="H909" s="1"/>
      <c r="I909" s="1"/>
      <c r="J909" s="1"/>
      <c r="K909" s="1"/>
      <c r="L909" s="1"/>
      <c r="M909" s="1">
        <v>0.98</v>
      </c>
      <c r="N909" s="1">
        <v>0.19</v>
      </c>
      <c r="O909" s="1">
        <v>0.15</v>
      </c>
      <c r="P909" s="1"/>
      <c r="Q909" s="1"/>
      <c r="R909" s="1"/>
      <c r="S909" s="1"/>
      <c r="T909" s="1"/>
      <c r="U909" s="1"/>
      <c r="V909" s="1"/>
      <c r="W909" s="1"/>
      <c r="X909" s="1"/>
      <c r="Y909" s="1"/>
      <c r="Z909" s="1"/>
      <c r="AA909" s="1"/>
      <c r="AB909" s="1"/>
      <c r="AC909" s="1"/>
      <c r="AD909" s="1"/>
      <c r="AE909" s="1"/>
      <c r="AF909" s="1"/>
      <c r="AG909" s="1"/>
      <c r="AH909" s="1"/>
      <c r="AI909" s="1"/>
      <c r="AJ909" s="1"/>
      <c r="AK909" s="1"/>
      <c r="AL909" s="1"/>
    </row>
    <row r="910" spans="1:38" ht="14.25" customHeight="1" x14ac:dyDescent="0.25">
      <c r="A910" s="1" t="s">
        <v>1475</v>
      </c>
      <c r="B910" s="1" t="s">
        <v>932</v>
      </c>
      <c r="C910" s="1"/>
      <c r="D910" s="1"/>
      <c r="E910" s="1"/>
      <c r="F910" s="1"/>
      <c r="G910" s="1"/>
      <c r="H910" s="1"/>
      <c r="I910" s="1"/>
      <c r="J910" s="1"/>
      <c r="K910" s="1"/>
      <c r="L910" s="1"/>
      <c r="M910" s="1">
        <v>0.98</v>
      </c>
      <c r="N910" s="1">
        <v>0.36</v>
      </c>
      <c r="O910" s="1">
        <v>0.25</v>
      </c>
      <c r="P910" s="1"/>
      <c r="Q910" s="1"/>
      <c r="R910" s="1"/>
      <c r="S910" s="1"/>
      <c r="T910" s="1"/>
      <c r="U910" s="1"/>
      <c r="V910" s="1"/>
      <c r="W910" s="1"/>
      <c r="X910" s="1"/>
      <c r="Y910" s="1"/>
      <c r="Z910" s="1"/>
      <c r="AA910" s="1"/>
      <c r="AB910" s="1"/>
      <c r="AC910" s="1"/>
      <c r="AD910" s="1"/>
      <c r="AE910" s="1"/>
      <c r="AF910" s="1"/>
      <c r="AG910" s="1"/>
      <c r="AH910" s="1"/>
      <c r="AI910" s="1"/>
      <c r="AJ910" s="1"/>
      <c r="AK910" s="1"/>
      <c r="AL910" s="1"/>
    </row>
    <row r="911" spans="1:38" ht="14.25" customHeight="1" x14ac:dyDescent="0.25">
      <c r="A911" s="1" t="s">
        <v>1476</v>
      </c>
      <c r="B911" s="1" t="s">
        <v>932</v>
      </c>
      <c r="C911" s="1"/>
      <c r="D911" s="1"/>
      <c r="E911" s="1"/>
      <c r="F911" s="1"/>
      <c r="G911" s="1"/>
      <c r="H911" s="1"/>
      <c r="I911" s="1"/>
      <c r="J911" s="1"/>
      <c r="K911" s="1"/>
      <c r="L911" s="1"/>
      <c r="M911" s="1">
        <v>1.1000000000000001</v>
      </c>
      <c r="N911" s="1">
        <v>0.62</v>
      </c>
      <c r="O911" s="1">
        <v>0.55000000000000004</v>
      </c>
      <c r="P911" s="1"/>
      <c r="Q911" s="1"/>
      <c r="R911" s="1"/>
      <c r="S911" s="1"/>
      <c r="T911" s="1"/>
      <c r="U911" s="1"/>
      <c r="V911" s="1"/>
      <c r="W911" s="1"/>
      <c r="X911" s="1"/>
      <c r="Y911" s="1"/>
      <c r="Z911" s="1"/>
      <c r="AA911" s="1"/>
      <c r="AB911" s="1"/>
      <c r="AC911" s="1"/>
      <c r="AD911" s="1"/>
      <c r="AE911" s="1"/>
      <c r="AF911" s="1"/>
      <c r="AG911" s="1"/>
      <c r="AH911" s="1"/>
      <c r="AI911" s="1"/>
      <c r="AJ911" s="1"/>
      <c r="AK911" s="1"/>
      <c r="AL911" s="1"/>
    </row>
    <row r="912" spans="1:38" ht="14.25" customHeight="1" x14ac:dyDescent="0.25">
      <c r="A912" s="1" t="s">
        <v>1477</v>
      </c>
      <c r="B912" s="1" t="s">
        <v>932</v>
      </c>
      <c r="C912" s="1"/>
      <c r="D912" s="1"/>
      <c r="E912" s="1"/>
      <c r="F912" s="1"/>
      <c r="G912" s="1"/>
      <c r="H912" s="1"/>
      <c r="I912" s="1"/>
      <c r="J912" s="1"/>
      <c r="K912" s="1"/>
      <c r="L912" s="1"/>
      <c r="M912" s="1">
        <v>1.1000000000000001</v>
      </c>
      <c r="N912" s="1">
        <v>0.77</v>
      </c>
      <c r="O912" s="1">
        <v>0.6</v>
      </c>
      <c r="P912" s="1"/>
      <c r="Q912" s="1"/>
      <c r="R912" s="1"/>
      <c r="S912" s="1"/>
      <c r="T912" s="1"/>
      <c r="U912" s="1"/>
      <c r="V912" s="1"/>
      <c r="W912" s="1"/>
      <c r="X912" s="1"/>
      <c r="Y912" s="1"/>
      <c r="Z912" s="1"/>
      <c r="AA912" s="1"/>
      <c r="AB912" s="1"/>
      <c r="AC912" s="1"/>
      <c r="AD912" s="1"/>
      <c r="AE912" s="1"/>
      <c r="AF912" s="1"/>
      <c r="AG912" s="1"/>
      <c r="AH912" s="1"/>
      <c r="AI912" s="1"/>
      <c r="AJ912" s="1"/>
      <c r="AK912" s="1"/>
      <c r="AL912" s="1"/>
    </row>
    <row r="913" spans="1:38" ht="14.25" customHeight="1" x14ac:dyDescent="0.25">
      <c r="A913" s="1" t="s">
        <v>1478</v>
      </c>
      <c r="B913" s="1" t="s">
        <v>932</v>
      </c>
      <c r="C913" s="1"/>
      <c r="D913" s="1"/>
      <c r="E913" s="1"/>
      <c r="F913" s="1"/>
      <c r="G913" s="1"/>
      <c r="H913" s="1"/>
      <c r="I913" s="1"/>
      <c r="J913" s="1"/>
      <c r="K913" s="1"/>
      <c r="L913" s="1"/>
      <c r="M913" s="1">
        <v>1.1499999999999999</v>
      </c>
      <c r="N913" s="1">
        <v>0.77</v>
      </c>
      <c r="O913" s="1">
        <v>0.6</v>
      </c>
      <c r="P913" s="1"/>
      <c r="Q913" s="1"/>
      <c r="R913" s="1"/>
      <c r="S913" s="1"/>
      <c r="T913" s="1"/>
      <c r="U913" s="1"/>
      <c r="V913" s="1"/>
      <c r="W913" s="1"/>
      <c r="X913" s="1"/>
      <c r="Y913" s="1"/>
      <c r="Z913" s="1"/>
      <c r="AA913" s="1"/>
      <c r="AB913" s="1"/>
      <c r="AC913" s="1"/>
      <c r="AD913" s="1"/>
      <c r="AE913" s="1"/>
      <c r="AF913" s="1"/>
      <c r="AG913" s="1"/>
      <c r="AH913" s="1"/>
      <c r="AI913" s="1"/>
      <c r="AJ913" s="1"/>
      <c r="AK913" s="1"/>
      <c r="AL913" s="1"/>
    </row>
    <row r="914" spans="1:38" ht="14.25" customHeight="1" x14ac:dyDescent="0.25">
      <c r="A914" s="1" t="s">
        <v>1479</v>
      </c>
      <c r="B914" s="1" t="s">
        <v>932</v>
      </c>
      <c r="C914" s="1"/>
      <c r="D914" s="1"/>
      <c r="E914" s="1"/>
      <c r="F914" s="1"/>
      <c r="G914" s="1"/>
      <c r="H914" s="1"/>
      <c r="I914" s="1"/>
      <c r="J914" s="1"/>
      <c r="K914" s="1"/>
      <c r="L914" s="1"/>
      <c r="M914" s="1">
        <v>1.17</v>
      </c>
      <c r="N914" s="1">
        <v>0.19</v>
      </c>
      <c r="O914" s="1">
        <v>0.15</v>
      </c>
      <c r="P914" s="1"/>
      <c r="Q914" s="1"/>
      <c r="R914" s="1"/>
      <c r="S914" s="1"/>
      <c r="T914" s="1"/>
      <c r="U914" s="1"/>
      <c r="V914" s="1"/>
      <c r="W914" s="1"/>
      <c r="X914" s="1"/>
      <c r="Y914" s="1"/>
      <c r="Z914" s="1"/>
      <c r="AA914" s="1"/>
      <c r="AB914" s="1"/>
      <c r="AC914" s="1"/>
      <c r="AD914" s="1"/>
      <c r="AE914" s="1"/>
      <c r="AF914" s="1"/>
      <c r="AG914" s="1"/>
      <c r="AH914" s="1"/>
      <c r="AI914" s="1"/>
      <c r="AJ914" s="1"/>
      <c r="AK914" s="1"/>
      <c r="AL914" s="1"/>
    </row>
    <row r="915" spans="1:38" ht="14.25" customHeight="1" x14ac:dyDescent="0.25">
      <c r="A915" s="1" t="s">
        <v>1480</v>
      </c>
      <c r="B915" s="1" t="s">
        <v>932</v>
      </c>
      <c r="C915" s="1"/>
      <c r="D915" s="1"/>
      <c r="E915" s="1"/>
      <c r="F915" s="1"/>
      <c r="G915" s="1"/>
      <c r="H915" s="1"/>
      <c r="I915" s="1"/>
      <c r="J915" s="1"/>
      <c r="K915" s="1"/>
      <c r="L915" s="1"/>
      <c r="M915" s="1">
        <v>1.17</v>
      </c>
      <c r="N915" s="1">
        <v>0.36</v>
      </c>
      <c r="O915" s="1">
        <v>0.23</v>
      </c>
      <c r="P915" s="1"/>
      <c r="Q915" s="1"/>
      <c r="R915" s="1"/>
      <c r="S915" s="1"/>
      <c r="T915" s="1"/>
      <c r="U915" s="1"/>
      <c r="V915" s="1"/>
      <c r="W915" s="1"/>
      <c r="X915" s="1"/>
      <c r="Y915" s="1"/>
      <c r="Z915" s="1"/>
      <c r="AA915" s="1"/>
      <c r="AB915" s="1"/>
      <c r="AC915" s="1"/>
      <c r="AD915" s="1"/>
      <c r="AE915" s="1"/>
      <c r="AF915" s="1"/>
      <c r="AG915" s="1"/>
      <c r="AH915" s="1"/>
      <c r="AI915" s="1"/>
      <c r="AJ915" s="1"/>
      <c r="AK915" s="1"/>
      <c r="AL915" s="1"/>
    </row>
    <row r="916" spans="1:38" ht="14.25" customHeight="1" x14ac:dyDescent="0.25">
      <c r="A916" s="1" t="s">
        <v>1481</v>
      </c>
      <c r="B916" s="1" t="s">
        <v>932</v>
      </c>
      <c r="C916" s="1"/>
      <c r="D916" s="1"/>
      <c r="E916" s="1"/>
      <c r="F916" s="1"/>
      <c r="G916" s="1"/>
      <c r="H916" s="1"/>
      <c r="I916" s="1"/>
      <c r="J916" s="1"/>
      <c r="K916" s="1"/>
      <c r="L916" s="1"/>
      <c r="M916" s="1">
        <v>1.17</v>
      </c>
      <c r="N916" s="1">
        <v>0.39</v>
      </c>
      <c r="O916" s="1">
        <v>0.23</v>
      </c>
      <c r="P916" s="1"/>
      <c r="Q916" s="1"/>
      <c r="R916" s="1"/>
      <c r="S916" s="1"/>
      <c r="T916" s="1"/>
      <c r="U916" s="1"/>
      <c r="V916" s="1"/>
      <c r="W916" s="1"/>
      <c r="X916" s="1"/>
      <c r="Y916" s="1"/>
      <c r="Z916" s="1"/>
      <c r="AA916" s="1"/>
      <c r="AB916" s="1"/>
      <c r="AC916" s="1"/>
      <c r="AD916" s="1"/>
      <c r="AE916" s="1"/>
      <c r="AF916" s="1"/>
      <c r="AG916" s="1"/>
      <c r="AH916" s="1"/>
      <c r="AI916" s="1"/>
      <c r="AJ916" s="1"/>
      <c r="AK916" s="1"/>
      <c r="AL916" s="1"/>
    </row>
    <row r="917" spans="1:38" ht="14.25" customHeight="1" x14ac:dyDescent="0.25">
      <c r="A917" s="1" t="s">
        <v>1482</v>
      </c>
      <c r="B917" s="1" t="s">
        <v>932</v>
      </c>
      <c r="C917" s="1"/>
      <c r="D917" s="1"/>
      <c r="E917" s="1"/>
      <c r="F917" s="1"/>
      <c r="G917" s="1"/>
      <c r="H917" s="1"/>
      <c r="I917" s="1"/>
      <c r="J917" s="1"/>
      <c r="K917" s="1"/>
      <c r="L917" s="1"/>
      <c r="M917" s="1">
        <v>1.17</v>
      </c>
      <c r="N917" s="1">
        <v>0.49</v>
      </c>
      <c r="O917" s="1">
        <v>0.38</v>
      </c>
      <c r="P917" s="1"/>
      <c r="Q917" s="1"/>
      <c r="R917" s="1"/>
      <c r="S917" s="1"/>
      <c r="T917" s="1"/>
      <c r="U917" s="1"/>
      <c r="V917" s="1"/>
      <c r="W917" s="1"/>
      <c r="X917" s="1"/>
      <c r="Y917" s="1"/>
      <c r="Z917" s="1"/>
      <c r="AA917" s="1"/>
      <c r="AB917" s="1"/>
      <c r="AC917" s="1"/>
      <c r="AD917" s="1"/>
      <c r="AE917" s="1"/>
      <c r="AF917" s="1"/>
      <c r="AG917" s="1"/>
      <c r="AH917" s="1"/>
      <c r="AI917" s="1"/>
      <c r="AJ917" s="1"/>
      <c r="AK917" s="1"/>
      <c r="AL917" s="1"/>
    </row>
    <row r="918" spans="1:38" ht="14.25" customHeight="1" x14ac:dyDescent="0.25">
      <c r="A918" s="1" t="s">
        <v>1483</v>
      </c>
      <c r="B918" s="1" t="s">
        <v>932</v>
      </c>
      <c r="C918" s="1"/>
      <c r="D918" s="1"/>
      <c r="E918" s="1"/>
      <c r="F918" s="1"/>
      <c r="G918" s="1"/>
      <c r="H918" s="1"/>
      <c r="I918" s="1"/>
      <c r="J918" s="1"/>
      <c r="K918" s="1"/>
      <c r="L918" s="1"/>
      <c r="M918" s="1">
        <v>1.17</v>
      </c>
      <c r="N918" s="1">
        <v>0.64</v>
      </c>
      <c r="O918" s="1">
        <v>0.55000000000000004</v>
      </c>
      <c r="P918" s="1"/>
      <c r="Q918" s="1"/>
      <c r="R918" s="1"/>
      <c r="S918" s="1"/>
      <c r="T918" s="1"/>
      <c r="U918" s="1"/>
      <c r="V918" s="1"/>
      <c r="W918" s="1"/>
      <c r="X918" s="1"/>
      <c r="Y918" s="1"/>
      <c r="Z918" s="1"/>
      <c r="AA918" s="1"/>
      <c r="AB918" s="1"/>
      <c r="AC918" s="1"/>
      <c r="AD918" s="1"/>
      <c r="AE918" s="1"/>
      <c r="AF918" s="1"/>
      <c r="AG918" s="1"/>
      <c r="AH918" s="1"/>
      <c r="AI918" s="1"/>
      <c r="AJ918" s="1"/>
      <c r="AK918" s="1"/>
      <c r="AL918" s="1"/>
    </row>
    <row r="919" spans="1:38" ht="14.25" customHeight="1" x14ac:dyDescent="0.25">
      <c r="A919" s="1" t="s">
        <v>1484</v>
      </c>
      <c r="B919" s="1" t="s">
        <v>932</v>
      </c>
      <c r="C919" s="1"/>
      <c r="D919" s="1"/>
      <c r="E919" s="1"/>
      <c r="F919" s="1"/>
      <c r="G919" s="1"/>
      <c r="H919" s="1"/>
      <c r="I919" s="1"/>
      <c r="J919" s="1"/>
      <c r="K919" s="1"/>
      <c r="L919" s="1"/>
      <c r="M919" s="1">
        <v>1.17</v>
      </c>
      <c r="N919" s="1">
        <v>0.68</v>
      </c>
      <c r="O919" s="1">
        <v>0.55000000000000004</v>
      </c>
      <c r="P919" s="1"/>
      <c r="Q919" s="1"/>
      <c r="R919" s="1"/>
      <c r="S919" s="1"/>
      <c r="T919" s="1"/>
      <c r="U919" s="1"/>
      <c r="V919" s="1"/>
      <c r="W919" s="1"/>
      <c r="X919" s="1"/>
      <c r="Y919" s="1"/>
      <c r="Z919" s="1"/>
      <c r="AA919" s="1"/>
      <c r="AB919" s="1"/>
      <c r="AC919" s="1"/>
      <c r="AD919" s="1"/>
      <c r="AE919" s="1"/>
      <c r="AF919" s="1"/>
      <c r="AG919" s="1"/>
      <c r="AH919" s="1"/>
      <c r="AI919" s="1"/>
      <c r="AJ919" s="1"/>
      <c r="AK919" s="1"/>
      <c r="AL919" s="1"/>
    </row>
    <row r="920" spans="1:38" ht="14.25" customHeight="1" x14ac:dyDescent="0.25">
      <c r="A920" s="1" t="s">
        <v>1485</v>
      </c>
      <c r="B920" s="1" t="s">
        <v>932</v>
      </c>
      <c r="C920" s="1"/>
      <c r="D920" s="1"/>
      <c r="E920" s="1"/>
      <c r="F920" s="1"/>
      <c r="G920" s="1"/>
      <c r="H920" s="1"/>
      <c r="I920" s="1"/>
      <c r="J920" s="1"/>
      <c r="K920" s="1"/>
      <c r="L920" s="1"/>
      <c r="M920" s="1">
        <v>1.22</v>
      </c>
      <c r="N920" s="1">
        <v>0.25</v>
      </c>
      <c r="O920" s="1">
        <v>0.11</v>
      </c>
      <c r="P920" s="1"/>
      <c r="Q920" s="1"/>
      <c r="R920" s="1"/>
      <c r="S920" s="1"/>
      <c r="T920" s="1"/>
      <c r="U920" s="1"/>
      <c r="V920" s="1"/>
      <c r="W920" s="1"/>
      <c r="X920" s="1"/>
      <c r="Y920" s="1"/>
      <c r="Z920" s="1"/>
      <c r="AA920" s="1"/>
      <c r="AB920" s="1"/>
      <c r="AC920" s="1"/>
      <c r="AD920" s="1"/>
      <c r="AE920" s="1"/>
      <c r="AF920" s="1"/>
      <c r="AG920" s="1"/>
      <c r="AH920" s="1"/>
      <c r="AI920" s="1"/>
      <c r="AJ920" s="1"/>
      <c r="AK920" s="1"/>
      <c r="AL920" s="1"/>
    </row>
    <row r="921" spans="1:38" ht="14.25" customHeight="1" x14ac:dyDescent="0.25">
      <c r="A921" s="1" t="s">
        <v>1486</v>
      </c>
      <c r="B921" s="1" t="s">
        <v>932</v>
      </c>
      <c r="C921" s="1"/>
      <c r="D921" s="1"/>
      <c r="E921" s="1"/>
      <c r="F921" s="1"/>
      <c r="G921" s="1"/>
      <c r="H921" s="1"/>
      <c r="I921" s="1"/>
      <c r="J921" s="1"/>
      <c r="K921" s="1"/>
      <c r="L921" s="1"/>
      <c r="M921" s="1">
        <v>1.22</v>
      </c>
      <c r="N921" s="1">
        <v>0.54</v>
      </c>
      <c r="O921" s="1">
        <v>0.38</v>
      </c>
      <c r="P921" s="1"/>
      <c r="Q921" s="1"/>
      <c r="R921" s="1"/>
      <c r="S921" s="1"/>
      <c r="T921" s="1"/>
      <c r="U921" s="1"/>
      <c r="V921" s="1"/>
      <c r="W921" s="1"/>
      <c r="X921" s="1"/>
      <c r="Y921" s="1"/>
      <c r="Z921" s="1"/>
      <c r="AA921" s="1"/>
      <c r="AB921" s="1"/>
      <c r="AC921" s="1"/>
      <c r="AD921" s="1"/>
      <c r="AE921" s="1"/>
      <c r="AF921" s="1"/>
      <c r="AG921" s="1"/>
      <c r="AH921" s="1"/>
      <c r="AI921" s="1"/>
      <c r="AJ921" s="1"/>
      <c r="AK921" s="1"/>
      <c r="AL921" s="1"/>
    </row>
    <row r="922" spans="1:38" ht="14.25" customHeight="1" x14ac:dyDescent="0.25">
      <c r="A922" s="1" t="s">
        <v>1487</v>
      </c>
      <c r="B922" s="1" t="s">
        <v>932</v>
      </c>
      <c r="C922" s="1"/>
      <c r="D922" s="1"/>
      <c r="E922" s="1"/>
      <c r="F922" s="1"/>
      <c r="G922" s="1"/>
      <c r="H922" s="1"/>
      <c r="I922" s="1"/>
      <c r="J922" s="1"/>
      <c r="K922" s="1"/>
      <c r="L922" s="1"/>
      <c r="M922" s="1">
        <v>1.3</v>
      </c>
      <c r="N922" s="1">
        <v>0.27</v>
      </c>
      <c r="O922" s="1">
        <v>0.25</v>
      </c>
      <c r="P922" s="1"/>
      <c r="Q922" s="1"/>
      <c r="R922" s="1"/>
      <c r="S922" s="1"/>
      <c r="T922" s="1"/>
      <c r="U922" s="1"/>
      <c r="V922" s="1"/>
      <c r="W922" s="1"/>
      <c r="X922" s="1"/>
      <c r="Y922" s="1"/>
      <c r="Z922" s="1"/>
      <c r="AA922" s="1"/>
      <c r="AB922" s="1"/>
      <c r="AC922" s="1"/>
      <c r="AD922" s="1"/>
      <c r="AE922" s="1"/>
      <c r="AF922" s="1"/>
      <c r="AG922" s="1"/>
      <c r="AH922" s="1"/>
      <c r="AI922" s="1"/>
      <c r="AJ922" s="1"/>
      <c r="AK922" s="1"/>
      <c r="AL922" s="1"/>
    </row>
    <row r="923" spans="1:38" ht="14.25" customHeight="1" x14ac:dyDescent="0.25">
      <c r="A923" s="1" t="s">
        <v>1488</v>
      </c>
      <c r="B923" s="1" t="s">
        <v>932</v>
      </c>
      <c r="C923" s="1"/>
      <c r="D923" s="1"/>
      <c r="E923" s="1"/>
      <c r="F923" s="1"/>
      <c r="G923" s="1"/>
      <c r="H923" s="1"/>
      <c r="I923" s="1"/>
      <c r="J923" s="1"/>
      <c r="K923" s="1"/>
      <c r="L923" s="1"/>
      <c r="M923" s="1">
        <v>1.3</v>
      </c>
      <c r="N923" s="1">
        <v>0.34</v>
      </c>
      <c r="O923" s="1">
        <v>0.25</v>
      </c>
      <c r="P923" s="1"/>
      <c r="Q923" s="1"/>
      <c r="R923" s="1"/>
      <c r="S923" s="1"/>
      <c r="T923" s="1"/>
      <c r="U923" s="1"/>
      <c r="V923" s="1"/>
      <c r="W923" s="1"/>
      <c r="X923" s="1"/>
      <c r="Y923" s="1"/>
      <c r="Z923" s="1"/>
      <c r="AA923" s="1"/>
      <c r="AB923" s="1"/>
      <c r="AC923" s="1"/>
      <c r="AD923" s="1"/>
      <c r="AE923" s="1"/>
      <c r="AF923" s="1"/>
      <c r="AG923" s="1"/>
      <c r="AH923" s="1"/>
      <c r="AI923" s="1"/>
      <c r="AJ923" s="1"/>
      <c r="AK923" s="1"/>
      <c r="AL923" s="1"/>
    </row>
    <row r="924" spans="1:38" ht="14.25" customHeight="1" x14ac:dyDescent="0.25">
      <c r="A924" s="1" t="s">
        <v>1489</v>
      </c>
      <c r="B924" s="1" t="s">
        <v>932</v>
      </c>
      <c r="C924" s="1"/>
      <c r="D924" s="1"/>
      <c r="E924" s="1"/>
      <c r="F924" s="1"/>
      <c r="G924" s="1"/>
      <c r="H924" s="1"/>
      <c r="I924" s="1"/>
      <c r="J924" s="1"/>
      <c r="K924" s="1"/>
      <c r="L924" s="1"/>
      <c r="M924" s="1">
        <v>1.3</v>
      </c>
      <c r="N924" s="1">
        <v>0.62</v>
      </c>
      <c r="O924" s="1">
        <v>0.55000000000000004</v>
      </c>
      <c r="P924" s="1"/>
      <c r="Q924" s="1"/>
      <c r="R924" s="1"/>
      <c r="S924" s="1"/>
      <c r="T924" s="1"/>
      <c r="U924" s="1"/>
      <c r="V924" s="1"/>
      <c r="W924" s="1"/>
      <c r="X924" s="1"/>
      <c r="Y924" s="1"/>
      <c r="Z924" s="1"/>
      <c r="AA924" s="1"/>
      <c r="AB924" s="1"/>
      <c r="AC924" s="1"/>
      <c r="AD924" s="1"/>
      <c r="AE924" s="1"/>
      <c r="AF924" s="1"/>
      <c r="AG924" s="1"/>
      <c r="AH924" s="1"/>
      <c r="AI924" s="1"/>
      <c r="AJ924" s="1"/>
      <c r="AK924" s="1"/>
      <c r="AL924" s="1"/>
    </row>
    <row r="925" spans="1:38" ht="14.25" customHeight="1" x14ac:dyDescent="0.25">
      <c r="A925" s="1" t="s">
        <v>1490</v>
      </c>
      <c r="B925" s="1" t="s">
        <v>932</v>
      </c>
      <c r="C925" s="1"/>
      <c r="D925" s="1"/>
      <c r="E925" s="1"/>
      <c r="F925" s="1"/>
      <c r="G925" s="1"/>
      <c r="H925" s="1"/>
      <c r="I925" s="1"/>
      <c r="J925" s="1"/>
      <c r="K925" s="1"/>
      <c r="L925" s="1"/>
      <c r="M925" s="1">
        <v>1.3</v>
      </c>
      <c r="N925" s="1">
        <v>0.65</v>
      </c>
      <c r="O925" s="1">
        <v>0.55000000000000004</v>
      </c>
      <c r="P925" s="1"/>
      <c r="Q925" s="1"/>
      <c r="R925" s="1"/>
      <c r="S925" s="1"/>
      <c r="T925" s="1"/>
      <c r="U925" s="1"/>
      <c r="V925" s="1"/>
      <c r="W925" s="1"/>
      <c r="X925" s="1"/>
      <c r="Y925" s="1"/>
      <c r="Z925" s="1"/>
      <c r="AA925" s="1"/>
      <c r="AB925" s="1"/>
      <c r="AC925" s="1"/>
      <c r="AD925" s="1"/>
      <c r="AE925" s="1"/>
      <c r="AF925" s="1"/>
      <c r="AG925" s="1"/>
      <c r="AH925" s="1"/>
      <c r="AI925" s="1"/>
      <c r="AJ925" s="1"/>
      <c r="AK925" s="1"/>
      <c r="AL925" s="1"/>
    </row>
    <row r="926" spans="1:38" ht="14.25" customHeight="1" x14ac:dyDescent="0.25">
      <c r="A926" s="1" t="s">
        <v>1491</v>
      </c>
      <c r="B926" s="1" t="s">
        <v>932</v>
      </c>
      <c r="C926" s="1"/>
      <c r="D926" s="1"/>
      <c r="E926" s="1"/>
      <c r="F926" s="1"/>
      <c r="G926" s="1"/>
      <c r="H926" s="1"/>
      <c r="I926" s="1"/>
      <c r="J926" s="1"/>
      <c r="K926" s="1"/>
      <c r="L926" s="1"/>
      <c r="M926" s="1">
        <v>1.36</v>
      </c>
      <c r="N926" s="1">
        <v>0.19</v>
      </c>
      <c r="O926" s="1">
        <v>0.15</v>
      </c>
      <c r="P926" s="1"/>
      <c r="Q926" s="1"/>
      <c r="R926" s="1"/>
      <c r="S926" s="1"/>
      <c r="T926" s="1"/>
      <c r="U926" s="1"/>
      <c r="V926" s="1"/>
      <c r="W926" s="1"/>
      <c r="X926" s="1"/>
      <c r="Y926" s="1"/>
      <c r="Z926" s="1"/>
      <c r="AA926" s="1"/>
      <c r="AB926" s="1"/>
      <c r="AC926" s="1"/>
      <c r="AD926" s="1"/>
      <c r="AE926" s="1"/>
      <c r="AF926" s="1"/>
      <c r="AG926" s="1"/>
      <c r="AH926" s="1"/>
      <c r="AI926" s="1"/>
      <c r="AJ926" s="1"/>
      <c r="AK926" s="1"/>
      <c r="AL926" s="1"/>
    </row>
    <row r="927" spans="1:38" ht="14.25" customHeight="1" x14ac:dyDescent="0.25">
      <c r="A927" s="1" t="s">
        <v>1492</v>
      </c>
      <c r="B927" s="1" t="s">
        <v>932</v>
      </c>
      <c r="C927" s="1"/>
      <c r="D927" s="1"/>
      <c r="E927" s="1"/>
      <c r="F927" s="1"/>
      <c r="G927" s="1"/>
      <c r="H927" s="1"/>
      <c r="I927" s="1"/>
      <c r="J927" s="1"/>
      <c r="K927" s="1"/>
      <c r="L927" s="1"/>
      <c r="M927" s="1">
        <v>1.36</v>
      </c>
      <c r="N927" s="1">
        <v>0.36</v>
      </c>
      <c r="O927" s="1">
        <v>0.23</v>
      </c>
      <c r="P927" s="1"/>
      <c r="Q927" s="1"/>
      <c r="R927" s="1"/>
      <c r="S927" s="1"/>
      <c r="T927" s="1"/>
      <c r="U927" s="1"/>
      <c r="V927" s="1"/>
      <c r="W927" s="1"/>
      <c r="X927" s="1"/>
      <c r="Y927" s="1"/>
      <c r="Z927" s="1"/>
      <c r="AA927" s="1"/>
      <c r="AB927" s="1"/>
      <c r="AC927" s="1"/>
      <c r="AD927" s="1"/>
      <c r="AE927" s="1"/>
      <c r="AF927" s="1"/>
      <c r="AG927" s="1"/>
      <c r="AH927" s="1"/>
      <c r="AI927" s="1"/>
      <c r="AJ927" s="1"/>
      <c r="AK927" s="1"/>
      <c r="AL927" s="1"/>
    </row>
    <row r="928" spans="1:38" ht="14.25" customHeight="1" x14ac:dyDescent="0.25">
      <c r="A928" s="1" t="s">
        <v>1493</v>
      </c>
      <c r="B928" s="1" t="s">
        <v>932</v>
      </c>
      <c r="C928" s="1"/>
      <c r="D928" s="1"/>
      <c r="E928" s="1"/>
      <c r="F928" s="1"/>
      <c r="G928" s="1"/>
      <c r="H928" s="1"/>
      <c r="I928" s="1"/>
      <c r="J928" s="1"/>
      <c r="K928" s="1"/>
      <c r="L928" s="1"/>
      <c r="M928" s="1">
        <v>1.36</v>
      </c>
      <c r="N928" s="1">
        <v>0.39</v>
      </c>
      <c r="O928" s="1">
        <v>0.23</v>
      </c>
      <c r="P928" s="1"/>
      <c r="Q928" s="1"/>
      <c r="R928" s="1"/>
      <c r="S928" s="1"/>
      <c r="T928" s="1"/>
      <c r="U928" s="1"/>
      <c r="V928" s="1"/>
      <c r="W928" s="1"/>
      <c r="X928" s="1"/>
      <c r="Y928" s="1"/>
      <c r="Z928" s="1"/>
      <c r="AA928" s="1"/>
      <c r="AB928" s="1"/>
      <c r="AC928" s="1"/>
      <c r="AD928" s="1"/>
      <c r="AE928" s="1"/>
      <c r="AF928" s="1"/>
      <c r="AG928" s="1"/>
      <c r="AH928" s="1"/>
      <c r="AI928" s="1"/>
      <c r="AJ928" s="1"/>
      <c r="AK928" s="1"/>
      <c r="AL928" s="1"/>
    </row>
    <row r="929" spans="1:38" ht="14.25" customHeight="1" x14ac:dyDescent="0.25">
      <c r="A929" s="1" t="s">
        <v>1494</v>
      </c>
      <c r="B929" s="1" t="s">
        <v>932</v>
      </c>
      <c r="C929" s="1"/>
      <c r="D929" s="1"/>
      <c r="E929" s="1"/>
      <c r="F929" s="1"/>
      <c r="G929" s="1"/>
      <c r="H929" s="1"/>
      <c r="I929" s="1"/>
      <c r="J929" s="1"/>
      <c r="K929" s="1"/>
      <c r="L929" s="1"/>
      <c r="M929" s="1">
        <v>1.36</v>
      </c>
      <c r="N929" s="1">
        <v>0.61</v>
      </c>
      <c r="O929" s="1">
        <v>0.23</v>
      </c>
      <c r="P929" s="1"/>
      <c r="Q929" s="1"/>
      <c r="R929" s="1"/>
      <c r="S929" s="1"/>
      <c r="T929" s="1"/>
      <c r="U929" s="1"/>
      <c r="V929" s="1"/>
      <c r="W929" s="1"/>
      <c r="X929" s="1"/>
      <c r="Y929" s="1"/>
      <c r="Z929" s="1"/>
      <c r="AA929" s="1"/>
      <c r="AB929" s="1"/>
      <c r="AC929" s="1"/>
      <c r="AD929" s="1"/>
      <c r="AE929" s="1"/>
      <c r="AF929" s="1"/>
      <c r="AG929" s="1"/>
      <c r="AH929" s="1"/>
      <c r="AI929" s="1"/>
      <c r="AJ929" s="1"/>
      <c r="AK929" s="1"/>
      <c r="AL929" s="1"/>
    </row>
    <row r="930" spans="1:38" ht="14.25" customHeight="1" x14ac:dyDescent="0.25">
      <c r="A930" s="1" t="s">
        <v>1495</v>
      </c>
      <c r="B930" s="1" t="s">
        <v>932</v>
      </c>
      <c r="C930" s="1"/>
      <c r="D930" s="1"/>
      <c r="E930" s="1"/>
      <c r="F930" s="1"/>
      <c r="G930" s="1"/>
      <c r="H930" s="1"/>
      <c r="I930" s="1"/>
      <c r="J930" s="1"/>
      <c r="K930" s="1"/>
      <c r="L930" s="1"/>
      <c r="M930" s="1">
        <v>1.7</v>
      </c>
      <c r="N930" s="1">
        <v>0.36</v>
      </c>
      <c r="O930" s="1">
        <v>0.23</v>
      </c>
      <c r="P930" s="1"/>
      <c r="Q930" s="1"/>
      <c r="R930" s="1"/>
      <c r="S930" s="1"/>
      <c r="T930" s="1"/>
      <c r="U930" s="1"/>
      <c r="V930" s="1"/>
      <c r="W930" s="1"/>
      <c r="X930" s="1"/>
      <c r="Y930" s="1"/>
      <c r="Z930" s="1"/>
      <c r="AA930" s="1"/>
      <c r="AB930" s="1"/>
      <c r="AC930" s="1"/>
      <c r="AD930" s="1"/>
      <c r="AE930" s="1"/>
      <c r="AF930" s="1"/>
      <c r="AG930" s="1"/>
      <c r="AH930" s="1"/>
      <c r="AI930" s="1"/>
      <c r="AJ930" s="1"/>
      <c r="AK930" s="1"/>
      <c r="AL930" s="1"/>
    </row>
    <row r="931" spans="1:38" ht="14.25" customHeight="1" x14ac:dyDescent="0.25">
      <c r="A931" s="1" t="s">
        <v>1496</v>
      </c>
      <c r="B931" s="1" t="s">
        <v>932</v>
      </c>
      <c r="C931" s="1"/>
      <c r="D931" s="1"/>
      <c r="E931" s="1"/>
      <c r="F931" s="1"/>
      <c r="G931" s="1"/>
      <c r="H931" s="1"/>
      <c r="I931" s="1"/>
      <c r="J931" s="1"/>
      <c r="K931" s="1"/>
      <c r="L931" s="1"/>
      <c r="M931" s="1">
        <v>1.8</v>
      </c>
      <c r="N931" s="1">
        <v>0.36</v>
      </c>
      <c r="O931" s="1">
        <v>0.23</v>
      </c>
      <c r="P931" s="1"/>
      <c r="Q931" s="1"/>
      <c r="R931" s="1"/>
      <c r="S931" s="1"/>
      <c r="T931" s="1"/>
      <c r="U931" s="1"/>
      <c r="V931" s="1"/>
      <c r="W931" s="1"/>
      <c r="X931" s="1"/>
      <c r="Y931" s="1"/>
      <c r="Z931" s="1"/>
      <c r="AA931" s="1"/>
      <c r="AB931" s="1"/>
      <c r="AC931" s="1"/>
      <c r="AD931" s="1"/>
      <c r="AE931" s="1"/>
      <c r="AF931" s="1"/>
      <c r="AG931" s="1"/>
      <c r="AH931" s="1"/>
      <c r="AI931" s="1"/>
      <c r="AJ931" s="1"/>
      <c r="AK931" s="1"/>
      <c r="AL931" s="1"/>
    </row>
    <row r="932" spans="1:38" ht="14.25" customHeight="1" x14ac:dyDescent="0.25">
      <c r="A932" s="1" t="s">
        <v>1497</v>
      </c>
      <c r="B932" s="1" t="s">
        <v>932</v>
      </c>
      <c r="C932" s="1"/>
      <c r="D932" s="1"/>
      <c r="E932" s="1"/>
      <c r="F932" s="1"/>
      <c r="G932" s="1"/>
      <c r="H932" s="1"/>
      <c r="I932" s="1"/>
      <c r="J932" s="1"/>
      <c r="K932" s="1"/>
      <c r="L932" s="1"/>
      <c r="M932" s="1">
        <v>1.9</v>
      </c>
      <c r="N932" s="1">
        <v>0.27</v>
      </c>
      <c r="O932" s="1">
        <v>0.25</v>
      </c>
      <c r="P932" s="1"/>
      <c r="Q932" s="1"/>
      <c r="R932" s="1"/>
      <c r="S932" s="1"/>
      <c r="T932" s="1"/>
      <c r="U932" s="1"/>
      <c r="V932" s="1"/>
      <c r="W932" s="1"/>
      <c r="X932" s="1"/>
      <c r="Y932" s="1"/>
      <c r="Z932" s="1"/>
      <c r="AA932" s="1"/>
      <c r="AB932" s="1"/>
      <c r="AC932" s="1"/>
      <c r="AD932" s="1"/>
      <c r="AE932" s="1"/>
      <c r="AF932" s="1"/>
      <c r="AG932" s="1"/>
      <c r="AH932" s="1"/>
      <c r="AI932" s="1"/>
      <c r="AJ932" s="1"/>
      <c r="AK932" s="1"/>
      <c r="AL932" s="1"/>
    </row>
    <row r="933" spans="1:38" ht="14.25" customHeight="1" x14ac:dyDescent="0.25">
      <c r="A933" s="1" t="s">
        <v>1498</v>
      </c>
      <c r="B933" s="1" t="s">
        <v>932</v>
      </c>
      <c r="C933" s="1"/>
      <c r="D933" s="1"/>
      <c r="E933" s="1"/>
      <c r="F933" s="1"/>
      <c r="G933" s="1"/>
      <c r="H933" s="1"/>
      <c r="I933" s="1"/>
      <c r="J933" s="1"/>
      <c r="K933" s="1"/>
      <c r="L933" s="1"/>
      <c r="M933" s="1">
        <v>1.9</v>
      </c>
      <c r="N933" s="1">
        <v>0.34</v>
      </c>
      <c r="O933" s="1">
        <v>0.25</v>
      </c>
      <c r="P933" s="1"/>
      <c r="Q933" s="1"/>
      <c r="R933" s="1"/>
      <c r="S933" s="1"/>
      <c r="T933" s="1"/>
      <c r="U933" s="1"/>
      <c r="V933" s="1"/>
      <c r="W933" s="1"/>
      <c r="X933" s="1"/>
      <c r="Y933" s="1"/>
      <c r="Z933" s="1"/>
      <c r="AA933" s="1"/>
      <c r="AB933" s="1"/>
      <c r="AC933" s="1"/>
      <c r="AD933" s="1"/>
      <c r="AE933" s="1"/>
      <c r="AF933" s="1"/>
      <c r="AG933" s="1"/>
      <c r="AH933" s="1"/>
      <c r="AI933" s="1"/>
      <c r="AJ933" s="1"/>
      <c r="AK933" s="1"/>
      <c r="AL933" s="1"/>
    </row>
    <row r="934" spans="1:38" ht="14.25" customHeight="1" x14ac:dyDescent="0.25">
      <c r="A934" s="1" t="s">
        <v>1499</v>
      </c>
      <c r="B934" s="1" t="s">
        <v>932</v>
      </c>
      <c r="C934" s="1"/>
      <c r="D934" s="1"/>
      <c r="E934" s="1"/>
      <c r="F934" s="1"/>
      <c r="G934" s="1"/>
      <c r="H934" s="1"/>
      <c r="I934" s="1"/>
      <c r="J934" s="1"/>
      <c r="K934" s="1"/>
      <c r="L934" s="1"/>
      <c r="M934" s="1">
        <v>1.9</v>
      </c>
      <c r="N934" s="1">
        <v>0.39</v>
      </c>
      <c r="O934" s="1">
        <v>0.25</v>
      </c>
      <c r="P934" s="1"/>
      <c r="Q934" s="1"/>
      <c r="R934" s="1"/>
      <c r="S934" s="1"/>
      <c r="T934" s="1"/>
      <c r="U934" s="1"/>
      <c r="V934" s="1"/>
      <c r="W934" s="1"/>
      <c r="X934" s="1"/>
      <c r="Y934" s="1"/>
      <c r="Z934" s="1"/>
      <c r="AA934" s="1"/>
      <c r="AB934" s="1"/>
      <c r="AC934" s="1"/>
      <c r="AD934" s="1"/>
      <c r="AE934" s="1"/>
      <c r="AF934" s="1"/>
      <c r="AG934" s="1"/>
      <c r="AH934" s="1"/>
      <c r="AI934" s="1"/>
      <c r="AJ934" s="1"/>
      <c r="AK934" s="1"/>
      <c r="AL934" s="1"/>
    </row>
    <row r="935" spans="1:38" ht="14.25" customHeight="1" x14ac:dyDescent="0.25">
      <c r="A935" s="1" t="s">
        <v>1500</v>
      </c>
      <c r="B935" s="1" t="s">
        <v>932</v>
      </c>
      <c r="C935" s="1"/>
      <c r="D935" s="1"/>
      <c r="E935" s="1"/>
      <c r="F935" s="1"/>
      <c r="G935" s="1"/>
      <c r="H935" s="1"/>
      <c r="I935" s="1"/>
      <c r="J935" s="1"/>
      <c r="K935" s="1"/>
      <c r="L935" s="1"/>
      <c r="M935" s="1">
        <v>1.9</v>
      </c>
      <c r="N935" s="1">
        <v>0.65</v>
      </c>
      <c r="O935" s="1">
        <v>0.25</v>
      </c>
      <c r="P935" s="1"/>
      <c r="Q935" s="1"/>
      <c r="R935" s="1"/>
      <c r="S935" s="1"/>
      <c r="T935" s="1"/>
      <c r="U935" s="1"/>
      <c r="V935" s="1"/>
      <c r="W935" s="1"/>
      <c r="X935" s="1"/>
      <c r="Y935" s="1"/>
      <c r="Z935" s="1"/>
      <c r="AA935" s="1"/>
      <c r="AB935" s="1"/>
      <c r="AC935" s="1"/>
      <c r="AD935" s="1"/>
      <c r="AE935" s="1"/>
      <c r="AF935" s="1"/>
      <c r="AG935" s="1"/>
      <c r="AH935" s="1"/>
      <c r="AI935" s="1"/>
      <c r="AJ935" s="1"/>
      <c r="AK935" s="1"/>
      <c r="AL935" s="1"/>
    </row>
    <row r="936" spans="1:38" ht="14.25" customHeight="1" x14ac:dyDescent="0.25">
      <c r="A936" s="1" t="s">
        <v>1501</v>
      </c>
      <c r="B936" s="1" t="s">
        <v>932</v>
      </c>
      <c r="C936" s="1"/>
      <c r="D936" s="1"/>
      <c r="E936" s="1"/>
      <c r="F936" s="1"/>
      <c r="G936" s="1"/>
      <c r="H936" s="1"/>
      <c r="I936" s="1"/>
      <c r="J936" s="1"/>
      <c r="K936" s="1"/>
      <c r="L936" s="1"/>
      <c r="M936" s="1">
        <v>1.98</v>
      </c>
      <c r="N936" s="1">
        <v>0.16</v>
      </c>
      <c r="O936" s="1">
        <v>0.15</v>
      </c>
      <c r="P936" s="1"/>
      <c r="Q936" s="1"/>
      <c r="R936" s="1"/>
      <c r="S936" s="1"/>
      <c r="T936" s="1"/>
      <c r="U936" s="1"/>
      <c r="V936" s="1"/>
      <c r="W936" s="1"/>
      <c r="X936" s="1"/>
      <c r="Y936" s="1"/>
      <c r="Z936" s="1"/>
      <c r="AA936" s="1"/>
      <c r="AB936" s="1"/>
      <c r="AC936" s="1"/>
      <c r="AD936" s="1"/>
      <c r="AE936" s="1"/>
      <c r="AF936" s="1"/>
      <c r="AG936" s="1"/>
      <c r="AH936" s="1"/>
      <c r="AI936" s="1"/>
      <c r="AJ936" s="1"/>
      <c r="AK936" s="1"/>
      <c r="AL936" s="1"/>
    </row>
    <row r="937" spans="1:38" ht="14.25" customHeight="1" x14ac:dyDescent="0.25">
      <c r="A937" s="1" t="s">
        <v>1502</v>
      </c>
      <c r="B937" s="1" t="s">
        <v>932</v>
      </c>
      <c r="C937" s="1"/>
      <c r="D937" s="1"/>
      <c r="E937" s="1"/>
      <c r="F937" s="1"/>
      <c r="G937" s="1"/>
      <c r="H937" s="1"/>
      <c r="I937" s="1"/>
      <c r="J937" s="1"/>
      <c r="K937" s="1"/>
      <c r="L937" s="1"/>
      <c r="M937" s="1">
        <v>1.98</v>
      </c>
      <c r="N937" s="1">
        <v>0.19</v>
      </c>
      <c r="O937" s="1">
        <v>0.15</v>
      </c>
      <c r="P937" s="1"/>
      <c r="Q937" s="1"/>
      <c r="R937" s="1"/>
      <c r="S937" s="1"/>
      <c r="T937" s="1"/>
      <c r="U937" s="1"/>
      <c r="V937" s="1"/>
      <c r="W937" s="1"/>
      <c r="X937" s="1"/>
      <c r="Y937" s="1"/>
      <c r="Z937" s="1"/>
      <c r="AA937" s="1"/>
      <c r="AB937" s="1"/>
      <c r="AC937" s="1"/>
      <c r="AD937" s="1"/>
      <c r="AE937" s="1"/>
      <c r="AF937" s="1"/>
      <c r="AG937" s="1"/>
      <c r="AH937" s="1"/>
      <c r="AI937" s="1"/>
      <c r="AJ937" s="1"/>
      <c r="AK937" s="1"/>
      <c r="AL937" s="1"/>
    </row>
    <row r="938" spans="1:38" ht="14.25" customHeight="1" x14ac:dyDescent="0.25">
      <c r="A938" s="1" t="s">
        <v>1503</v>
      </c>
      <c r="B938" s="1" t="s">
        <v>932</v>
      </c>
      <c r="C938" s="1"/>
      <c r="D938" s="1"/>
      <c r="E938" s="1"/>
      <c r="F938" s="1"/>
      <c r="G938" s="1"/>
      <c r="H938" s="1"/>
      <c r="I938" s="1"/>
      <c r="J938" s="1"/>
      <c r="K938" s="1"/>
      <c r="L938" s="1"/>
      <c r="M938" s="1">
        <v>1.98</v>
      </c>
      <c r="N938" s="1">
        <v>0.36</v>
      </c>
      <c r="O938" s="1">
        <v>0.25</v>
      </c>
      <c r="P938" s="1"/>
      <c r="Q938" s="1"/>
      <c r="R938" s="1"/>
      <c r="S938" s="1"/>
      <c r="T938" s="1"/>
      <c r="U938" s="1"/>
      <c r="V938" s="1"/>
      <c r="W938" s="1"/>
      <c r="X938" s="1"/>
      <c r="Y938" s="1"/>
      <c r="Z938" s="1"/>
      <c r="AA938" s="1"/>
      <c r="AB938" s="1"/>
      <c r="AC938" s="1"/>
      <c r="AD938" s="1"/>
      <c r="AE938" s="1"/>
      <c r="AF938" s="1"/>
      <c r="AG938" s="1"/>
      <c r="AH938" s="1"/>
      <c r="AI938" s="1"/>
      <c r="AJ938" s="1"/>
      <c r="AK938" s="1"/>
      <c r="AL938" s="1"/>
    </row>
    <row r="939" spans="1:38" ht="14.25" customHeight="1" x14ac:dyDescent="0.25">
      <c r="A939" s="1" t="s">
        <v>1504</v>
      </c>
      <c r="B939" s="1" t="s">
        <v>932</v>
      </c>
      <c r="C939" s="1"/>
      <c r="D939" s="1"/>
      <c r="E939" s="1"/>
      <c r="F939" s="1"/>
      <c r="G939" s="1"/>
      <c r="H939" s="1"/>
      <c r="I939" s="1"/>
      <c r="J939" s="1"/>
      <c r="K939" s="1"/>
      <c r="L939" s="1"/>
      <c r="M939" s="1">
        <v>1.98</v>
      </c>
      <c r="N939" s="1">
        <v>0.39</v>
      </c>
      <c r="O939" s="1">
        <v>0.25</v>
      </c>
      <c r="P939" s="1"/>
      <c r="Q939" s="1"/>
      <c r="R939" s="1"/>
      <c r="S939" s="1"/>
      <c r="T939" s="1"/>
      <c r="U939" s="1"/>
      <c r="V939" s="1"/>
      <c r="W939" s="1"/>
      <c r="X939" s="1"/>
      <c r="Y939" s="1"/>
      <c r="Z939" s="1"/>
      <c r="AA939" s="1"/>
      <c r="AB939" s="1"/>
      <c r="AC939" s="1"/>
      <c r="AD939" s="1"/>
      <c r="AE939" s="1"/>
      <c r="AF939" s="1"/>
      <c r="AG939" s="1"/>
      <c r="AH939" s="1"/>
      <c r="AI939" s="1"/>
      <c r="AJ939" s="1"/>
      <c r="AK939" s="1"/>
      <c r="AL939" s="1"/>
    </row>
    <row r="940" spans="1:38" ht="14.25" customHeight="1" x14ac:dyDescent="0.25">
      <c r="A940" s="1" t="s">
        <v>1505</v>
      </c>
      <c r="B940" s="1" t="s">
        <v>932</v>
      </c>
      <c r="C940" s="1"/>
      <c r="D940" s="1"/>
      <c r="E940" s="1"/>
      <c r="F940" s="1"/>
      <c r="G940" s="1"/>
      <c r="H940" s="1"/>
      <c r="I940" s="1"/>
      <c r="J940" s="1"/>
      <c r="K940" s="1"/>
      <c r="L940" s="1"/>
      <c r="M940" s="1">
        <v>1.98</v>
      </c>
      <c r="N940" s="1">
        <v>0.61</v>
      </c>
      <c r="O940" s="1">
        <v>0.25</v>
      </c>
      <c r="P940" s="1"/>
      <c r="Q940" s="1"/>
      <c r="R940" s="1"/>
      <c r="S940" s="1"/>
      <c r="T940" s="1"/>
      <c r="U940" s="1"/>
      <c r="V940" s="1"/>
      <c r="W940" s="1"/>
      <c r="X940" s="1"/>
      <c r="Y940" s="1"/>
      <c r="Z940" s="1"/>
      <c r="AA940" s="1"/>
      <c r="AB940" s="1"/>
      <c r="AC940" s="1"/>
      <c r="AD940" s="1"/>
      <c r="AE940" s="1"/>
      <c r="AF940" s="1"/>
      <c r="AG940" s="1"/>
      <c r="AH940" s="1"/>
      <c r="AI940" s="1"/>
      <c r="AJ940" s="1"/>
      <c r="AK940" s="1"/>
      <c r="AL940" s="1"/>
    </row>
    <row r="941" spans="1:38" ht="14.25" hidden="1" customHeight="1" x14ac:dyDescent="0.25">
      <c r="A941" s="27" t="s">
        <v>1506</v>
      </c>
      <c r="B941" s="27" t="s">
        <v>932</v>
      </c>
      <c r="C941" s="27"/>
      <c r="D941" s="27"/>
      <c r="E941" s="27"/>
      <c r="F941" s="27"/>
      <c r="G941" s="27"/>
      <c r="H941" s="27"/>
      <c r="I941" s="27"/>
      <c r="J941" s="27"/>
      <c r="K941" s="27"/>
      <c r="L941" s="27" t="s">
        <v>567</v>
      </c>
      <c r="M941" s="27">
        <v>0.47</v>
      </c>
      <c r="N941" s="27">
        <v>0.49</v>
      </c>
      <c r="O941" s="27">
        <v>0.81</v>
      </c>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row>
    <row r="942" spans="1:38" ht="14.25" hidden="1" customHeight="1" x14ac:dyDescent="0.25">
      <c r="A942" s="27" t="s">
        <v>1507</v>
      </c>
      <c r="B942" s="27" t="s">
        <v>932</v>
      </c>
      <c r="C942" s="27"/>
      <c r="D942" s="27"/>
      <c r="E942" s="27"/>
      <c r="F942" s="27"/>
      <c r="G942" s="27"/>
      <c r="H942" s="27"/>
      <c r="I942" s="27"/>
      <c r="J942" s="27"/>
      <c r="K942" s="27"/>
      <c r="L942" s="27" t="s">
        <v>567</v>
      </c>
      <c r="M942" s="27">
        <v>0.47</v>
      </c>
      <c r="N942" s="27">
        <v>0.46</v>
      </c>
      <c r="O942" s="27">
        <v>0.81</v>
      </c>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row>
    <row r="943" spans="1:38" ht="14.25" hidden="1" customHeight="1" x14ac:dyDescent="0.25">
      <c r="A943" s="27" t="s">
        <v>1508</v>
      </c>
      <c r="B943" s="27" t="s">
        <v>932</v>
      </c>
      <c r="C943" s="27"/>
      <c r="D943" s="27"/>
      <c r="E943" s="27"/>
      <c r="F943" s="27"/>
      <c r="G943" s="27"/>
      <c r="H943" s="27"/>
      <c r="I943" s="27"/>
      <c r="J943" s="27"/>
      <c r="K943" s="27"/>
      <c r="L943" s="27" t="s">
        <v>567</v>
      </c>
      <c r="M943" s="27">
        <v>0.47</v>
      </c>
      <c r="N943" s="27">
        <v>0.47</v>
      </c>
      <c r="O943" s="27">
        <v>0.81</v>
      </c>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row>
    <row r="944" spans="1:38" ht="14.25" hidden="1" customHeight="1" x14ac:dyDescent="0.25">
      <c r="A944" s="27" t="s">
        <v>1509</v>
      </c>
      <c r="B944" s="27" t="s">
        <v>932</v>
      </c>
      <c r="C944" s="27"/>
      <c r="D944" s="27"/>
      <c r="E944" s="27"/>
      <c r="F944" s="27"/>
      <c r="G944" s="27"/>
      <c r="H944" s="27"/>
      <c r="I944" s="27"/>
      <c r="J944" s="27"/>
      <c r="K944" s="27"/>
      <c r="L944" s="27" t="s">
        <v>567</v>
      </c>
      <c r="M944" s="27">
        <v>0.47</v>
      </c>
      <c r="N944" s="27">
        <v>0.47</v>
      </c>
      <c r="O944" s="27">
        <v>0.81</v>
      </c>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row>
    <row r="945" spans="1:38" ht="14.25" hidden="1" customHeight="1" x14ac:dyDescent="0.25">
      <c r="A945" s="27" t="s">
        <v>1510</v>
      </c>
      <c r="B945" s="27" t="s">
        <v>932</v>
      </c>
      <c r="C945" s="27"/>
      <c r="D945" s="27"/>
      <c r="E945" s="27"/>
      <c r="F945" s="27"/>
      <c r="G945" s="27"/>
      <c r="H945" s="27"/>
      <c r="I945" s="27"/>
      <c r="J945" s="27"/>
      <c r="K945" s="27"/>
      <c r="L945" s="27" t="s">
        <v>567</v>
      </c>
      <c r="M945" s="27">
        <v>0.47</v>
      </c>
      <c r="N945" s="27">
        <v>0.5</v>
      </c>
      <c r="O945" s="27">
        <v>0.81</v>
      </c>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row>
    <row r="946" spans="1:38" ht="14.25" hidden="1" customHeight="1" x14ac:dyDescent="0.25">
      <c r="A946" s="27" t="s">
        <v>1511</v>
      </c>
      <c r="B946" s="27" t="s">
        <v>932</v>
      </c>
      <c r="C946" s="27"/>
      <c r="D946" s="27"/>
      <c r="E946" s="27"/>
      <c r="F946" s="27"/>
      <c r="G946" s="27"/>
      <c r="H946" s="27"/>
      <c r="I946" s="27"/>
      <c r="J946" s="27"/>
      <c r="K946" s="27"/>
      <c r="L946" s="27" t="s">
        <v>567</v>
      </c>
      <c r="M946" s="27">
        <v>0.77</v>
      </c>
      <c r="N946" s="27">
        <v>0.77</v>
      </c>
      <c r="O946" s="27">
        <v>0.81</v>
      </c>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row>
    <row r="947" spans="1:38" ht="14.25" hidden="1" customHeight="1" x14ac:dyDescent="0.25">
      <c r="A947" s="27" t="s">
        <v>1512</v>
      </c>
      <c r="B947" s="27" t="s">
        <v>932</v>
      </c>
      <c r="C947" s="27"/>
      <c r="D947" s="27"/>
      <c r="E947" s="27"/>
      <c r="F947" s="27"/>
      <c r="G947" s="27"/>
      <c r="H947" s="27"/>
      <c r="I947" s="27"/>
      <c r="J947" s="27"/>
      <c r="K947" s="27"/>
      <c r="L947" s="27" t="s">
        <v>567</v>
      </c>
      <c r="M947" s="27">
        <v>0.77</v>
      </c>
      <c r="N947" s="27">
        <v>0.5</v>
      </c>
      <c r="O947" s="27">
        <v>0.81</v>
      </c>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row>
    <row r="948" spans="1:38" ht="14.25" hidden="1" customHeight="1" x14ac:dyDescent="0.25">
      <c r="A948" s="27" t="s">
        <v>1513</v>
      </c>
      <c r="B948" s="27" t="s">
        <v>932</v>
      </c>
      <c r="C948" s="27"/>
      <c r="D948" s="27"/>
      <c r="E948" s="27"/>
      <c r="F948" s="27"/>
      <c r="G948" s="27"/>
      <c r="H948" s="27"/>
      <c r="I948" s="27"/>
      <c r="J948" s="27"/>
      <c r="K948" s="27"/>
      <c r="L948" s="27" t="s">
        <v>567</v>
      </c>
      <c r="M948" s="27">
        <v>0.77</v>
      </c>
      <c r="N948" s="27">
        <v>0.61</v>
      </c>
      <c r="O948" s="27">
        <v>0.81</v>
      </c>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row>
    <row r="949" spans="1:38" ht="14.25" hidden="1" customHeight="1" x14ac:dyDescent="0.25">
      <c r="A949" s="27" t="s">
        <v>1514</v>
      </c>
      <c r="B949" s="27" t="s">
        <v>932</v>
      </c>
      <c r="C949" s="27"/>
      <c r="D949" s="27"/>
      <c r="E949" s="27"/>
      <c r="F949" s="27"/>
      <c r="G949" s="27"/>
      <c r="H949" s="27"/>
      <c r="I949" s="27"/>
      <c r="J949" s="27"/>
      <c r="K949" s="27"/>
      <c r="L949" s="27" t="s">
        <v>567</v>
      </c>
      <c r="M949" s="27">
        <v>0.77</v>
      </c>
      <c r="N949" s="27">
        <v>0.62</v>
      </c>
      <c r="O949" s="27">
        <v>0.81</v>
      </c>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row>
    <row r="950" spans="1:38" ht="14.25" hidden="1" customHeight="1" x14ac:dyDescent="0.25">
      <c r="A950" s="27" t="s">
        <v>1515</v>
      </c>
      <c r="B950" s="27" t="s">
        <v>932</v>
      </c>
      <c r="C950" s="27"/>
      <c r="D950" s="27"/>
      <c r="E950" s="27"/>
      <c r="F950" s="27"/>
      <c r="G950" s="27"/>
      <c r="H950" s="27"/>
      <c r="I950" s="27"/>
      <c r="J950" s="27"/>
      <c r="K950" s="27"/>
      <c r="L950" s="27" t="s">
        <v>567</v>
      </c>
      <c r="M950" s="27">
        <v>1.23</v>
      </c>
      <c r="N950" s="27">
        <v>0.5</v>
      </c>
      <c r="O950" s="27">
        <v>0.81</v>
      </c>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row>
    <row r="951" spans="1:38" ht="14.25" hidden="1" customHeight="1" x14ac:dyDescent="0.25">
      <c r="A951" s="27" t="s">
        <v>1516</v>
      </c>
      <c r="B951" s="27" t="s">
        <v>932</v>
      </c>
      <c r="C951" s="27"/>
      <c r="D951" s="27"/>
      <c r="E951" s="27"/>
      <c r="F951" s="27"/>
      <c r="G951" s="27"/>
      <c r="H951" s="27"/>
      <c r="I951" s="27"/>
      <c r="J951" s="27"/>
      <c r="K951" s="27"/>
      <c r="L951" s="27" t="s">
        <v>567</v>
      </c>
      <c r="M951" s="27">
        <v>1.23</v>
      </c>
      <c r="N951" s="27">
        <v>0.82</v>
      </c>
      <c r="O951" s="27">
        <v>0.81</v>
      </c>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row>
    <row r="952" spans="1:38" ht="14.25" hidden="1" customHeight="1" x14ac:dyDescent="0.25">
      <c r="A952" s="27" t="s">
        <v>1517</v>
      </c>
      <c r="B952" s="27" t="s">
        <v>932</v>
      </c>
      <c r="C952" s="27"/>
      <c r="D952" s="27"/>
      <c r="E952" s="27"/>
      <c r="F952" s="27"/>
      <c r="G952" s="27"/>
      <c r="H952" s="27"/>
      <c r="I952" s="27"/>
      <c r="J952" s="27"/>
      <c r="K952" s="27"/>
      <c r="L952" s="27" t="s">
        <v>567</v>
      </c>
      <c r="M952" s="27">
        <v>1.23</v>
      </c>
      <c r="N952" s="27">
        <v>0.62</v>
      </c>
      <c r="O952" s="27">
        <v>0.81</v>
      </c>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row>
    <row r="953" spans="1:38" ht="14.25" hidden="1" customHeight="1" x14ac:dyDescent="0.25">
      <c r="A953" s="1" t="s">
        <v>1518</v>
      </c>
      <c r="B953" s="1" t="s">
        <v>516</v>
      </c>
      <c r="C953" s="1" t="s">
        <v>549</v>
      </c>
      <c r="D953" s="1">
        <v>0.13</v>
      </c>
      <c r="E953" s="1">
        <v>2.0796000000000001</v>
      </c>
      <c r="F953" s="1">
        <f t="shared" ref="F953:F956" si="26">D953/E953</f>
        <v>6.2512021542604351E-2</v>
      </c>
      <c r="G953" s="1">
        <v>22</v>
      </c>
      <c r="H953" s="1">
        <v>0.3</v>
      </c>
      <c r="I953" s="1"/>
      <c r="J953" s="1"/>
      <c r="K953" s="1"/>
      <c r="L953" s="1"/>
      <c r="M953" s="1"/>
      <c r="N953" s="1"/>
      <c r="O953" s="1"/>
      <c r="P953" s="1"/>
      <c r="Q953" s="1"/>
      <c r="R953" s="1"/>
      <c r="S953" s="1"/>
      <c r="T953" s="1"/>
      <c r="U953" s="1"/>
      <c r="V953" s="1"/>
      <c r="W953" s="1"/>
      <c r="X953" s="1"/>
      <c r="Y953" s="1"/>
      <c r="Z953" s="1"/>
      <c r="AA953" s="1"/>
      <c r="AB953" s="1"/>
      <c r="AC953" s="1" t="s">
        <v>5</v>
      </c>
      <c r="AD953" s="1" t="s">
        <v>552</v>
      </c>
      <c r="AE953" s="1" t="s">
        <v>658</v>
      </c>
      <c r="AF953" s="1" t="s">
        <v>1518</v>
      </c>
      <c r="AG953" s="1"/>
      <c r="AH953" s="1"/>
      <c r="AI953" s="1"/>
      <c r="AJ953" s="1"/>
      <c r="AK953" s="1"/>
      <c r="AL953" s="1" t="s">
        <v>520</v>
      </c>
    </row>
    <row r="954" spans="1:38" ht="14.25" hidden="1" customHeight="1" x14ac:dyDescent="0.25">
      <c r="A954" s="1" t="s">
        <v>1519</v>
      </c>
      <c r="B954" s="1" t="s">
        <v>516</v>
      </c>
      <c r="C954" s="1" t="s">
        <v>549</v>
      </c>
      <c r="D954" s="1">
        <v>0.25</v>
      </c>
      <c r="E954" s="1">
        <v>2.0796000000000001</v>
      </c>
      <c r="F954" s="1">
        <f t="shared" si="26"/>
        <v>0.12021542604346989</v>
      </c>
      <c r="G954" s="1">
        <v>22</v>
      </c>
      <c r="H954" s="1">
        <v>0.3</v>
      </c>
      <c r="I954" s="1"/>
      <c r="J954" s="1"/>
      <c r="K954" s="1"/>
      <c r="L954" s="1"/>
      <c r="M954" s="1"/>
      <c r="N954" s="1"/>
      <c r="O954" s="1"/>
      <c r="P954" s="1"/>
      <c r="Q954" s="1"/>
      <c r="R954" s="1"/>
      <c r="S954" s="1"/>
      <c r="T954" s="1"/>
      <c r="U954" s="1"/>
      <c r="V954" s="1"/>
      <c r="W954" s="1"/>
      <c r="X954" s="1"/>
      <c r="Y954" s="1"/>
      <c r="Z954" s="1"/>
      <c r="AA954" s="1"/>
      <c r="AB954" s="1"/>
      <c r="AC954" s="1" t="s">
        <v>5</v>
      </c>
      <c r="AD954" s="1" t="s">
        <v>552</v>
      </c>
      <c r="AE954" s="1" t="s">
        <v>658</v>
      </c>
      <c r="AF954" s="1" t="s">
        <v>1519</v>
      </c>
      <c r="AG954" s="1"/>
      <c r="AH954" s="1"/>
      <c r="AI954" s="1"/>
      <c r="AJ954" s="1"/>
      <c r="AK954" s="1"/>
      <c r="AL954" s="1" t="s">
        <v>520</v>
      </c>
    </row>
    <row r="955" spans="1:38" ht="14.25" hidden="1" customHeight="1" x14ac:dyDescent="0.25">
      <c r="A955" s="1" t="s">
        <v>1520</v>
      </c>
      <c r="B955" s="1" t="s">
        <v>516</v>
      </c>
      <c r="C955" s="1" t="s">
        <v>549</v>
      </c>
      <c r="D955" s="1">
        <v>0.63</v>
      </c>
      <c r="E955" s="1">
        <v>62.499600000000001</v>
      </c>
      <c r="F955" s="1">
        <f t="shared" si="26"/>
        <v>1.0080064512412879E-2</v>
      </c>
      <c r="G955" s="1">
        <v>30</v>
      </c>
      <c r="H955" s="1">
        <v>0.3</v>
      </c>
      <c r="I955" s="1"/>
      <c r="J955" s="1"/>
      <c r="K955" s="1"/>
      <c r="L955" s="1"/>
      <c r="M955" s="1"/>
      <c r="N955" s="1"/>
      <c r="O955" s="1"/>
      <c r="P955" s="1"/>
      <c r="Q955" s="1"/>
      <c r="R955" s="1"/>
      <c r="S955" s="1"/>
      <c r="T955" s="1"/>
      <c r="U955" s="1"/>
      <c r="V955" s="1"/>
      <c r="W955" s="1"/>
      <c r="X955" s="1"/>
      <c r="Y955" s="1"/>
      <c r="Z955" s="1"/>
      <c r="AA955" s="1"/>
      <c r="AB955" s="1"/>
      <c r="AC955" s="1" t="s">
        <v>5</v>
      </c>
      <c r="AD955" s="1" t="s">
        <v>552</v>
      </c>
      <c r="AE955" s="1" t="s">
        <v>658</v>
      </c>
      <c r="AF955" s="1" t="s">
        <v>1520</v>
      </c>
      <c r="AG955" s="1"/>
      <c r="AH955" s="1"/>
      <c r="AI955" s="1"/>
      <c r="AJ955" s="1"/>
      <c r="AK955" s="1"/>
      <c r="AL955" s="1" t="s">
        <v>520</v>
      </c>
    </row>
    <row r="956" spans="1:38" ht="14.25" hidden="1" customHeight="1" x14ac:dyDescent="0.25">
      <c r="A956" s="1" t="s">
        <v>1521</v>
      </c>
      <c r="B956" s="1" t="s">
        <v>516</v>
      </c>
      <c r="C956" s="1" t="s">
        <v>522</v>
      </c>
      <c r="D956" s="1">
        <v>0.5</v>
      </c>
      <c r="E956" s="1">
        <v>1.7003999999999999</v>
      </c>
      <c r="F956" s="1">
        <f t="shared" si="26"/>
        <v>0.29404845918607386</v>
      </c>
      <c r="G956" s="1">
        <v>45</v>
      </c>
      <c r="H956" s="1">
        <v>0.32</v>
      </c>
      <c r="I956" s="1"/>
      <c r="J956" s="1"/>
      <c r="K956" s="1"/>
      <c r="L956" s="1"/>
      <c r="M956" s="1"/>
      <c r="N956" s="1"/>
      <c r="O956" s="1"/>
      <c r="P956" s="1"/>
      <c r="Q956" s="1"/>
      <c r="R956" s="1"/>
      <c r="S956" s="1"/>
      <c r="T956" s="1"/>
      <c r="U956" s="1"/>
      <c r="V956" s="1"/>
      <c r="W956" s="1"/>
      <c r="X956" s="1"/>
      <c r="Y956" s="1"/>
      <c r="Z956" s="1"/>
      <c r="AA956" s="1"/>
      <c r="AB956" s="1"/>
      <c r="AC956" s="1" t="s">
        <v>5</v>
      </c>
      <c r="AD956" s="1" t="s">
        <v>552</v>
      </c>
      <c r="AE956" s="1" t="s">
        <v>559</v>
      </c>
      <c r="AF956" s="1" t="s">
        <v>1521</v>
      </c>
      <c r="AG956" s="1"/>
      <c r="AH956" s="1"/>
      <c r="AI956" s="1"/>
      <c r="AJ956" s="1"/>
      <c r="AK956" s="1"/>
      <c r="AL956" s="1" t="s">
        <v>520</v>
      </c>
    </row>
    <row r="957" spans="1:38" ht="14.25" hidden="1" customHeight="1" x14ac:dyDescent="0.25">
      <c r="A957" s="27" t="s">
        <v>1522</v>
      </c>
      <c r="B957" s="27" t="s">
        <v>516</v>
      </c>
      <c r="C957" s="27" t="s">
        <v>522</v>
      </c>
      <c r="D957" s="28">
        <v>2.3940299999999999</v>
      </c>
      <c r="E957" s="28">
        <v>0.15962999999999999</v>
      </c>
      <c r="F957" s="28">
        <v>15</v>
      </c>
      <c r="G957" s="28">
        <v>1</v>
      </c>
      <c r="H957" s="28">
        <v>0.27</v>
      </c>
      <c r="I957" s="28">
        <v>0.9</v>
      </c>
      <c r="J957" s="28">
        <v>0.7</v>
      </c>
      <c r="K957" s="28">
        <v>0.8</v>
      </c>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row>
    <row r="958" spans="1:38" ht="14.25" hidden="1" customHeight="1" x14ac:dyDescent="0.25">
      <c r="A958" s="27" t="s">
        <v>1523</v>
      </c>
      <c r="B958" s="27" t="s">
        <v>516</v>
      </c>
      <c r="C958" s="27" t="s">
        <v>522</v>
      </c>
      <c r="D958" s="28">
        <v>3.0324399999999998</v>
      </c>
      <c r="E958" s="28">
        <v>0.15962999999999999</v>
      </c>
      <c r="F958" s="28">
        <v>19</v>
      </c>
      <c r="G958" s="28">
        <v>1</v>
      </c>
      <c r="H958" s="28">
        <v>0.27</v>
      </c>
      <c r="I958" s="28">
        <v>0.9</v>
      </c>
      <c r="J958" s="28">
        <v>0.7</v>
      </c>
      <c r="K958" s="28">
        <v>0.8</v>
      </c>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row>
    <row r="959" spans="1:38" ht="14.25" hidden="1" customHeight="1" x14ac:dyDescent="0.25">
      <c r="A959" s="27" t="s">
        <v>1524</v>
      </c>
      <c r="B959" s="27" t="s">
        <v>516</v>
      </c>
      <c r="C959" s="27" t="s">
        <v>522</v>
      </c>
      <c r="D959" s="28">
        <v>3.3516499999999998</v>
      </c>
      <c r="E959" s="28">
        <v>0.15962999999999999</v>
      </c>
      <c r="F959" s="28">
        <v>21</v>
      </c>
      <c r="G959" s="28">
        <v>1</v>
      </c>
      <c r="H959" s="28">
        <v>0.27</v>
      </c>
      <c r="I959" s="28">
        <v>0.9</v>
      </c>
      <c r="J959" s="28">
        <v>0.7</v>
      </c>
      <c r="K959" s="28">
        <v>0.8</v>
      </c>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row>
    <row r="960" spans="1:38" ht="14.25" hidden="1" customHeight="1" x14ac:dyDescent="0.25">
      <c r="A960" s="27" t="s">
        <v>1525</v>
      </c>
      <c r="B960" s="27" t="s">
        <v>516</v>
      </c>
      <c r="C960" s="27" t="s">
        <v>522</v>
      </c>
      <c r="D960" s="28">
        <v>2.2328399999999999</v>
      </c>
      <c r="E960" s="28">
        <v>0.15962999999999999</v>
      </c>
      <c r="F960" s="28">
        <v>13.99</v>
      </c>
      <c r="G960" s="28">
        <v>1</v>
      </c>
      <c r="H960" s="28">
        <v>0.27</v>
      </c>
      <c r="I960" s="28">
        <v>0.9</v>
      </c>
      <c r="J960" s="28">
        <v>0.7</v>
      </c>
      <c r="K960" s="28">
        <v>0.8</v>
      </c>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row>
    <row r="961" spans="1:38" ht="14.25" hidden="1" customHeight="1" x14ac:dyDescent="0.25">
      <c r="A961" s="27" t="s">
        <v>1526</v>
      </c>
      <c r="B961" s="27" t="s">
        <v>516</v>
      </c>
      <c r="C961" s="27" t="s">
        <v>522</v>
      </c>
      <c r="D961" s="28">
        <v>1.37252</v>
      </c>
      <c r="E961" s="28">
        <v>0.15962999999999999</v>
      </c>
      <c r="F961" s="28">
        <v>8.6</v>
      </c>
      <c r="G961" s="28">
        <v>1</v>
      </c>
      <c r="H961" s="28">
        <v>0.27</v>
      </c>
      <c r="I961" s="28">
        <v>0.9</v>
      </c>
      <c r="J961" s="28">
        <v>0.7</v>
      </c>
      <c r="K961" s="28">
        <v>0.8</v>
      </c>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row>
    <row r="962" spans="1:38" ht="14.25" hidden="1" customHeight="1" x14ac:dyDescent="0.25">
      <c r="A962" s="27" t="s">
        <v>1527</v>
      </c>
      <c r="B962" s="27" t="s">
        <v>516</v>
      </c>
      <c r="C962" s="27" t="s">
        <v>522</v>
      </c>
      <c r="D962" s="28">
        <v>1.77634</v>
      </c>
      <c r="E962" s="28">
        <v>0.15962999999999999</v>
      </c>
      <c r="F962" s="28">
        <v>11.13</v>
      </c>
      <c r="G962" s="28">
        <v>1</v>
      </c>
      <c r="H962" s="28">
        <v>0.27</v>
      </c>
      <c r="I962" s="28">
        <v>0.9</v>
      </c>
      <c r="J962" s="28">
        <v>0.7</v>
      </c>
      <c r="K962" s="28">
        <v>0.8</v>
      </c>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row>
    <row r="963" spans="1:38" ht="14.25" hidden="1" customHeight="1" x14ac:dyDescent="0.25">
      <c r="A963" s="27" t="s">
        <v>1528</v>
      </c>
      <c r="B963" s="27" t="s">
        <v>516</v>
      </c>
      <c r="C963" s="27" t="s">
        <v>522</v>
      </c>
      <c r="D963" s="28">
        <v>1.8130500000000001</v>
      </c>
      <c r="E963" s="28">
        <v>0.15962999999999999</v>
      </c>
      <c r="F963" s="28">
        <v>11.36</v>
      </c>
      <c r="G963" s="28">
        <v>1</v>
      </c>
      <c r="H963" s="28">
        <v>0.27</v>
      </c>
      <c r="I963" s="28">
        <v>0.9</v>
      </c>
      <c r="J963" s="28">
        <v>0.7</v>
      </c>
      <c r="K963" s="28">
        <v>0.8</v>
      </c>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row>
    <row r="964" spans="1:38" ht="14.25" hidden="1" customHeight="1" x14ac:dyDescent="0.25">
      <c r="A964" s="27" t="s">
        <v>1529</v>
      </c>
      <c r="B964" s="27" t="s">
        <v>516</v>
      </c>
      <c r="C964" s="27" t="s">
        <v>522</v>
      </c>
      <c r="D964" s="28">
        <v>2.0141399999999998</v>
      </c>
      <c r="E964" s="28">
        <v>0.15962999999999999</v>
      </c>
      <c r="F964" s="28">
        <v>12.62</v>
      </c>
      <c r="G964" s="28">
        <v>1</v>
      </c>
      <c r="H964" s="28">
        <v>0.27</v>
      </c>
      <c r="I964" s="28">
        <v>0.9</v>
      </c>
      <c r="J964" s="28">
        <v>0.7</v>
      </c>
      <c r="K964" s="28">
        <v>0.8</v>
      </c>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row>
    <row r="965" spans="1:38" ht="14.25" hidden="1" customHeight="1" x14ac:dyDescent="0.25">
      <c r="A965" s="1" t="s">
        <v>1530</v>
      </c>
      <c r="B965" s="1" t="s">
        <v>516</v>
      </c>
      <c r="C965" s="1" t="s">
        <v>517</v>
      </c>
      <c r="D965" s="1">
        <v>1.3267716535433101</v>
      </c>
      <c r="E965" s="1">
        <v>0.29952598169589001</v>
      </c>
      <c r="F965" s="1">
        <f t="shared" ref="F965:F971" si="27">D965/E965</f>
        <v>4.4295711711927108</v>
      </c>
      <c r="G965" s="1">
        <v>5.6809444124291604</v>
      </c>
      <c r="H965" s="1">
        <v>0.19991401547721399</v>
      </c>
      <c r="I965" s="1">
        <v>0.9</v>
      </c>
      <c r="J965" s="1">
        <v>0.5</v>
      </c>
      <c r="K965" s="1">
        <v>0.5</v>
      </c>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row>
    <row r="966" spans="1:38" ht="14.25" hidden="1" customHeight="1" x14ac:dyDescent="0.25">
      <c r="A966" s="1" t="s">
        <v>1531</v>
      </c>
      <c r="B966" s="1" t="s">
        <v>516</v>
      </c>
      <c r="C966" s="1" t="s">
        <v>539</v>
      </c>
      <c r="D966" s="1">
        <v>1</v>
      </c>
      <c r="E966" s="1">
        <v>1.0404</v>
      </c>
      <c r="F966" s="1">
        <f t="shared" si="27"/>
        <v>0.96116878123798544</v>
      </c>
      <c r="G966" s="1">
        <v>37.94</v>
      </c>
      <c r="H966" s="1">
        <v>0.39</v>
      </c>
      <c r="I966" s="1"/>
      <c r="J966" s="1"/>
      <c r="K966" s="1"/>
      <c r="L966" s="1"/>
      <c r="M966" s="1"/>
      <c r="N966" s="1"/>
      <c r="O966" s="1"/>
      <c r="P966" s="1"/>
      <c r="Q966" s="1"/>
      <c r="R966" s="1"/>
      <c r="S966" s="1"/>
      <c r="T966" s="1"/>
      <c r="U966" s="1"/>
      <c r="V966" s="1"/>
      <c r="W966" s="1"/>
      <c r="X966" s="1"/>
      <c r="Y966" s="1"/>
      <c r="Z966" s="1"/>
      <c r="AA966" s="1"/>
      <c r="AB966" s="1"/>
      <c r="AC966" s="1" t="s">
        <v>5</v>
      </c>
      <c r="AD966" s="1" t="s">
        <v>552</v>
      </c>
      <c r="AE966" s="1" t="s">
        <v>643</v>
      </c>
      <c r="AF966" s="1" t="s">
        <v>1531</v>
      </c>
      <c r="AG966" s="1"/>
      <c r="AH966" s="1"/>
      <c r="AI966" s="1"/>
      <c r="AJ966" s="1"/>
      <c r="AK966" s="1"/>
      <c r="AL966" s="1" t="s">
        <v>520</v>
      </c>
    </row>
    <row r="967" spans="1:38" ht="14.25" hidden="1" customHeight="1" x14ac:dyDescent="0.25">
      <c r="A967" s="1" t="s">
        <v>1532</v>
      </c>
      <c r="B967" s="1" t="s">
        <v>516</v>
      </c>
      <c r="C967" s="1" t="s">
        <v>539</v>
      </c>
      <c r="D967" s="1">
        <v>0.5</v>
      </c>
      <c r="E967" s="1">
        <v>1.0404</v>
      </c>
      <c r="F967" s="1">
        <f t="shared" si="27"/>
        <v>0.48058439061899272</v>
      </c>
      <c r="G967" s="1">
        <v>37.94</v>
      </c>
      <c r="H967" s="1">
        <v>0.39</v>
      </c>
      <c r="I967" s="1"/>
      <c r="J967" s="1"/>
      <c r="K967" s="1"/>
      <c r="L967" s="1"/>
      <c r="M967" s="1"/>
      <c r="N967" s="1"/>
      <c r="O967" s="1"/>
      <c r="P967" s="1"/>
      <c r="Q967" s="1"/>
      <c r="R967" s="1"/>
      <c r="S967" s="1"/>
      <c r="T967" s="1"/>
      <c r="U967" s="1"/>
      <c r="V967" s="1"/>
      <c r="W967" s="1"/>
      <c r="X967" s="1"/>
      <c r="Y967" s="1"/>
      <c r="Z967" s="1"/>
      <c r="AA967" s="1"/>
      <c r="AB967" s="1"/>
      <c r="AC967" s="1" t="s">
        <v>5</v>
      </c>
      <c r="AD967" s="1" t="s">
        <v>552</v>
      </c>
      <c r="AE967" s="1" t="s">
        <v>643</v>
      </c>
      <c r="AF967" s="1" t="s">
        <v>1532</v>
      </c>
      <c r="AG967" s="1"/>
      <c r="AH967" s="1"/>
      <c r="AI967" s="1"/>
      <c r="AJ967" s="1"/>
      <c r="AK967" s="1"/>
      <c r="AL967" s="1" t="s">
        <v>520</v>
      </c>
    </row>
    <row r="968" spans="1:38" ht="14.25" hidden="1" customHeight="1" x14ac:dyDescent="0.25">
      <c r="A968" s="1" t="s">
        <v>1533</v>
      </c>
      <c r="B968" s="1" t="s">
        <v>516</v>
      </c>
      <c r="C968" s="1" t="s">
        <v>539</v>
      </c>
      <c r="D968" s="1">
        <v>2</v>
      </c>
      <c r="E968" s="1">
        <v>1.0404</v>
      </c>
      <c r="F968" s="1">
        <f t="shared" si="27"/>
        <v>1.9223375624759709</v>
      </c>
      <c r="G968" s="1">
        <v>37.94</v>
      </c>
      <c r="H968" s="1">
        <v>0.39</v>
      </c>
      <c r="I968" s="1"/>
      <c r="J968" s="1"/>
      <c r="K968" s="1"/>
      <c r="L968" s="1"/>
      <c r="M968" s="1"/>
      <c r="N968" s="1"/>
      <c r="O968" s="1"/>
      <c r="P968" s="1"/>
      <c r="Q968" s="1"/>
      <c r="R968" s="1"/>
      <c r="S968" s="1"/>
      <c r="T968" s="1"/>
      <c r="U968" s="1"/>
      <c r="V968" s="1"/>
      <c r="W968" s="1"/>
      <c r="X968" s="1"/>
      <c r="Y968" s="1"/>
      <c r="Z968" s="1"/>
      <c r="AA968" s="1"/>
      <c r="AB968" s="1"/>
      <c r="AC968" s="1" t="s">
        <v>5</v>
      </c>
      <c r="AD968" s="1" t="s">
        <v>552</v>
      </c>
      <c r="AE968" s="1" t="s">
        <v>643</v>
      </c>
      <c r="AF968" s="1" t="s">
        <v>1533</v>
      </c>
      <c r="AG968" s="1"/>
      <c r="AH968" s="1"/>
      <c r="AI968" s="1"/>
      <c r="AJ968" s="1"/>
      <c r="AK968" s="1"/>
      <c r="AL968" s="1" t="s">
        <v>520</v>
      </c>
    </row>
    <row r="969" spans="1:38" ht="14.25" hidden="1" customHeight="1" x14ac:dyDescent="0.25">
      <c r="A969" s="1" t="s">
        <v>1534</v>
      </c>
      <c r="B969" s="1" t="s">
        <v>516</v>
      </c>
      <c r="C969" s="1" t="s">
        <v>539</v>
      </c>
      <c r="D969" s="1">
        <v>4</v>
      </c>
      <c r="E969" s="1">
        <v>1.0404</v>
      </c>
      <c r="F969" s="1">
        <f t="shared" si="27"/>
        <v>3.8446751249519417</v>
      </c>
      <c r="G969" s="1">
        <v>37.94</v>
      </c>
      <c r="H969" s="1">
        <v>0.39</v>
      </c>
      <c r="I969" s="1"/>
      <c r="J969" s="1"/>
      <c r="K969" s="1"/>
      <c r="L969" s="1"/>
      <c r="M969" s="1"/>
      <c r="N969" s="1"/>
      <c r="O969" s="1"/>
      <c r="P969" s="1"/>
      <c r="Q969" s="1"/>
      <c r="R969" s="1"/>
      <c r="S969" s="1"/>
      <c r="T969" s="1"/>
      <c r="U969" s="1"/>
      <c r="V969" s="1"/>
      <c r="W969" s="1"/>
      <c r="X969" s="1"/>
      <c r="Y969" s="1"/>
      <c r="Z969" s="1"/>
      <c r="AA969" s="1"/>
      <c r="AB969" s="1"/>
      <c r="AC969" s="1" t="s">
        <v>5</v>
      </c>
      <c r="AD969" s="1" t="s">
        <v>552</v>
      </c>
      <c r="AE969" s="1" t="s">
        <v>643</v>
      </c>
      <c r="AF969" s="1" t="s">
        <v>1534</v>
      </c>
      <c r="AG969" s="1"/>
      <c r="AH969" s="1"/>
      <c r="AI969" s="1"/>
      <c r="AJ969" s="1"/>
      <c r="AK969" s="1"/>
      <c r="AL969" s="1" t="s">
        <v>520</v>
      </c>
    </row>
    <row r="970" spans="1:38" ht="14.25" hidden="1" customHeight="1" x14ac:dyDescent="0.25">
      <c r="A970" s="1" t="s">
        <v>1535</v>
      </c>
      <c r="B970" s="1" t="s">
        <v>516</v>
      </c>
      <c r="C970" s="1" t="s">
        <v>517</v>
      </c>
      <c r="D970" s="1">
        <v>0.79835618012994902</v>
      </c>
      <c r="E970" s="1">
        <v>0.339740118127283</v>
      </c>
      <c r="F970" s="1">
        <f t="shared" si="27"/>
        <v>2.3499025800386821</v>
      </c>
      <c r="G970" s="1">
        <v>16.543409552678298</v>
      </c>
      <c r="H970" s="1">
        <v>0.19986624629788899</v>
      </c>
      <c r="I970" s="1">
        <v>0.9</v>
      </c>
      <c r="J970" s="1">
        <v>0.7</v>
      </c>
      <c r="K970" s="1">
        <v>0.7</v>
      </c>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row>
    <row r="971" spans="1:38" ht="14.25" hidden="1" customHeight="1" x14ac:dyDescent="0.25">
      <c r="A971" s="1" t="s">
        <v>1536</v>
      </c>
      <c r="B971" s="1" t="s">
        <v>516</v>
      </c>
      <c r="C971" s="1" t="s">
        <v>517</v>
      </c>
      <c r="D971" s="1">
        <v>0.54621365</v>
      </c>
      <c r="E971" s="1">
        <v>0.339740118127283</v>
      </c>
      <c r="F971" s="1">
        <f t="shared" si="27"/>
        <v>1.6077396246602884</v>
      </c>
      <c r="G971" s="1">
        <v>16.543409552678298</v>
      </c>
      <c r="H971" s="1">
        <v>0.19986624629788899</v>
      </c>
      <c r="I971" s="1">
        <v>0.9</v>
      </c>
      <c r="J971" s="1">
        <v>0.7</v>
      </c>
      <c r="K971" s="1">
        <v>0.7</v>
      </c>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row>
    <row r="972" spans="1:38" ht="14.25" hidden="1" customHeight="1" x14ac:dyDescent="0.25">
      <c r="A972" s="1" t="s">
        <v>1537</v>
      </c>
      <c r="B972" s="1" t="s">
        <v>557</v>
      </c>
      <c r="C972" s="1"/>
      <c r="D972" s="1"/>
      <c r="E972" s="1"/>
      <c r="F972" s="1">
        <v>10.782999999999999</v>
      </c>
      <c r="G972" s="1"/>
      <c r="H972" s="1"/>
      <c r="I972" s="1"/>
      <c r="J972" s="1"/>
      <c r="K972" s="1"/>
      <c r="L972" s="1"/>
      <c r="M972" s="1"/>
      <c r="N972" s="1"/>
      <c r="O972" s="1"/>
      <c r="P972" s="1"/>
      <c r="Q972" s="1"/>
      <c r="R972" s="1"/>
      <c r="S972" s="1"/>
      <c r="T972" s="1"/>
      <c r="U972" s="1"/>
      <c r="V972" s="1"/>
      <c r="W972" s="1"/>
      <c r="X972" s="1"/>
      <c r="Y972" s="1"/>
      <c r="Z972" s="1"/>
      <c r="AA972" s="1"/>
      <c r="AB972" s="1"/>
      <c r="AC972" s="1" t="s">
        <v>5</v>
      </c>
      <c r="AD972" s="1"/>
      <c r="AE972" s="1" t="s">
        <v>1538</v>
      </c>
      <c r="AF972" s="1"/>
      <c r="AG972" s="1" t="s">
        <v>1539</v>
      </c>
      <c r="AH972" s="1" t="s">
        <v>1108</v>
      </c>
      <c r="AI972" s="1" t="s">
        <v>1109</v>
      </c>
      <c r="AJ972" s="1" t="s">
        <v>1083</v>
      </c>
      <c r="AK972" s="1">
        <v>11</v>
      </c>
      <c r="AL972" s="1" t="s">
        <v>520</v>
      </c>
    </row>
    <row r="973" spans="1:38" ht="14.25" hidden="1" customHeight="1" x14ac:dyDescent="0.25">
      <c r="A973" s="1" t="s">
        <v>1540</v>
      </c>
      <c r="B973" s="1" t="s">
        <v>557</v>
      </c>
      <c r="C973" s="1"/>
      <c r="D973" s="1"/>
      <c r="E973" s="1"/>
      <c r="F973" s="1">
        <v>12.4765</v>
      </c>
      <c r="G973" s="1"/>
      <c r="H973" s="1"/>
      <c r="I973" s="1"/>
      <c r="J973" s="1"/>
      <c r="K973" s="1"/>
      <c r="L973" s="1"/>
      <c r="M973" s="1"/>
      <c r="N973" s="1"/>
      <c r="O973" s="1"/>
      <c r="P973" s="1"/>
      <c r="Q973" s="1"/>
      <c r="R973" s="1"/>
      <c r="S973" s="1"/>
      <c r="T973" s="1"/>
      <c r="U973" s="1"/>
      <c r="V973" s="1"/>
      <c r="W973" s="1"/>
      <c r="X973" s="1"/>
      <c r="Y973" s="1"/>
      <c r="Z973" s="1"/>
      <c r="AA973" s="1"/>
      <c r="AB973" s="1"/>
      <c r="AC973" s="1" t="s">
        <v>5</v>
      </c>
      <c r="AD973" s="1"/>
      <c r="AE973" s="1" t="s">
        <v>1538</v>
      </c>
      <c r="AF973" s="1"/>
      <c r="AG973" s="1" t="s">
        <v>1539</v>
      </c>
      <c r="AH973" s="1" t="s">
        <v>1108</v>
      </c>
      <c r="AI973" s="1" t="s">
        <v>1109</v>
      </c>
      <c r="AJ973" s="1" t="s">
        <v>1083</v>
      </c>
      <c r="AK973" s="1">
        <v>13</v>
      </c>
      <c r="AL973" s="1" t="s">
        <v>520</v>
      </c>
    </row>
    <row r="974" spans="1:38" ht="14.25" hidden="1" customHeight="1" x14ac:dyDescent="0.25">
      <c r="A974" s="1" t="s">
        <v>1541</v>
      </c>
      <c r="B974" s="1" t="s">
        <v>557</v>
      </c>
      <c r="C974" s="1"/>
      <c r="D974" s="1"/>
      <c r="E974" s="1"/>
      <c r="F974" s="1">
        <v>17.156099999999999</v>
      </c>
      <c r="G974" s="1"/>
      <c r="H974" s="1"/>
      <c r="I974" s="1"/>
      <c r="J974" s="1"/>
      <c r="K974" s="1"/>
      <c r="L974" s="1"/>
      <c r="M974" s="1"/>
      <c r="N974" s="1"/>
      <c r="O974" s="1"/>
      <c r="P974" s="1"/>
      <c r="Q974" s="1"/>
      <c r="R974" s="1"/>
      <c r="S974" s="1"/>
      <c r="T974" s="1"/>
      <c r="U974" s="1"/>
      <c r="V974" s="1"/>
      <c r="W974" s="1"/>
      <c r="X974" s="1"/>
      <c r="Y974" s="1"/>
      <c r="Z974" s="1"/>
      <c r="AA974" s="1"/>
      <c r="AB974" s="1"/>
      <c r="AC974" s="1" t="s">
        <v>5</v>
      </c>
      <c r="AD974" s="1"/>
      <c r="AE974" s="1" t="s">
        <v>1538</v>
      </c>
      <c r="AF974" s="1"/>
      <c r="AG974" s="1" t="s">
        <v>1539</v>
      </c>
      <c r="AH974" s="1" t="s">
        <v>1108</v>
      </c>
      <c r="AI974" s="1" t="s">
        <v>1109</v>
      </c>
      <c r="AJ974" s="1" t="s">
        <v>1083</v>
      </c>
      <c r="AK974" s="1">
        <v>19</v>
      </c>
      <c r="AL974" s="1" t="s">
        <v>520</v>
      </c>
    </row>
    <row r="975" spans="1:38" ht="14.25" hidden="1" customHeight="1" x14ac:dyDescent="0.25">
      <c r="A975" s="1" t="s">
        <v>1542</v>
      </c>
      <c r="B975" s="1" t="s">
        <v>557</v>
      </c>
      <c r="C975" s="1"/>
      <c r="D975" s="1"/>
      <c r="E975" s="1"/>
      <c r="F975" s="1">
        <v>18.595300000000002</v>
      </c>
      <c r="G975" s="1"/>
      <c r="H975" s="1"/>
      <c r="I975" s="1"/>
      <c r="J975" s="1"/>
      <c r="K975" s="1"/>
      <c r="L975" s="1"/>
      <c r="M975" s="1"/>
      <c r="N975" s="1"/>
      <c r="O975" s="1"/>
      <c r="P975" s="1"/>
      <c r="Q975" s="1"/>
      <c r="R975" s="1"/>
      <c r="S975" s="1"/>
      <c r="T975" s="1"/>
      <c r="U975" s="1"/>
      <c r="V975" s="1"/>
      <c r="W975" s="1"/>
      <c r="X975" s="1"/>
      <c r="Y975" s="1"/>
      <c r="Z975" s="1"/>
      <c r="AA975" s="1"/>
      <c r="AB975" s="1"/>
      <c r="AC975" s="1" t="s">
        <v>5</v>
      </c>
      <c r="AD975" s="1"/>
      <c r="AE975" s="1" t="s">
        <v>1538</v>
      </c>
      <c r="AF975" s="1"/>
      <c r="AG975" s="1" t="s">
        <v>1539</v>
      </c>
      <c r="AH975" s="1" t="s">
        <v>1108</v>
      </c>
      <c r="AI975" s="1" t="s">
        <v>1109</v>
      </c>
      <c r="AJ975" s="1" t="s">
        <v>1083</v>
      </c>
      <c r="AK975" s="1">
        <v>21</v>
      </c>
      <c r="AL975" s="1" t="s">
        <v>520</v>
      </c>
    </row>
    <row r="976" spans="1:38" ht="14.25" hidden="1" customHeight="1" x14ac:dyDescent="0.25">
      <c r="A976" s="1" t="s">
        <v>1543</v>
      </c>
      <c r="B976" s="1" t="s">
        <v>557</v>
      </c>
      <c r="C976" s="1"/>
      <c r="D976" s="1"/>
      <c r="E976" s="1"/>
      <c r="F976" s="1">
        <v>19.2942</v>
      </c>
      <c r="G976" s="1"/>
      <c r="H976" s="1"/>
      <c r="I976" s="1"/>
      <c r="J976" s="1"/>
      <c r="K976" s="1"/>
      <c r="L976" s="1"/>
      <c r="M976" s="1"/>
      <c r="N976" s="1"/>
      <c r="O976" s="1"/>
      <c r="P976" s="1"/>
      <c r="Q976" s="1"/>
      <c r="R976" s="1"/>
      <c r="S976" s="1"/>
      <c r="T976" s="1"/>
      <c r="U976" s="1"/>
      <c r="V976" s="1"/>
      <c r="W976" s="1"/>
      <c r="X976" s="1"/>
      <c r="Y976" s="1"/>
      <c r="Z976" s="1"/>
      <c r="AA976" s="1"/>
      <c r="AB976" s="1"/>
      <c r="AC976" s="1" t="s">
        <v>5</v>
      </c>
      <c r="AD976" s="1"/>
      <c r="AE976" s="1" t="s">
        <v>1538</v>
      </c>
      <c r="AF976" s="1"/>
      <c r="AG976" s="1" t="s">
        <v>1539</v>
      </c>
      <c r="AH976" s="1" t="s">
        <v>1108</v>
      </c>
      <c r="AI976" s="1" t="s">
        <v>1109</v>
      </c>
      <c r="AJ976" s="1" t="s">
        <v>1083</v>
      </c>
      <c r="AK976" s="1">
        <v>22</v>
      </c>
      <c r="AL976" s="1" t="s">
        <v>520</v>
      </c>
    </row>
    <row r="977" spans="1:38" ht="14.25" hidden="1" customHeight="1" x14ac:dyDescent="0.25">
      <c r="A977" s="1" t="s">
        <v>1544</v>
      </c>
      <c r="B977" s="1" t="s">
        <v>557</v>
      </c>
      <c r="C977" s="1"/>
      <c r="D977" s="1"/>
      <c r="E977" s="1"/>
      <c r="F977" s="1">
        <v>21.312899999999999</v>
      </c>
      <c r="G977" s="1"/>
      <c r="H977" s="1"/>
      <c r="I977" s="1"/>
      <c r="J977" s="1"/>
      <c r="K977" s="1"/>
      <c r="L977" s="1"/>
      <c r="M977" s="1"/>
      <c r="N977" s="1"/>
      <c r="O977" s="1"/>
      <c r="P977" s="1"/>
      <c r="Q977" s="1"/>
      <c r="R977" s="1"/>
      <c r="S977" s="1"/>
      <c r="T977" s="1"/>
      <c r="U977" s="1"/>
      <c r="V977" s="1"/>
      <c r="W977" s="1"/>
      <c r="X977" s="1"/>
      <c r="Y977" s="1"/>
      <c r="Z977" s="1"/>
      <c r="AA977" s="1"/>
      <c r="AB977" s="1"/>
      <c r="AC977" s="1" t="s">
        <v>5</v>
      </c>
      <c r="AD977" s="1"/>
      <c r="AE977" s="1" t="s">
        <v>1538</v>
      </c>
      <c r="AF977" s="1"/>
      <c r="AG977" s="1" t="s">
        <v>1539</v>
      </c>
      <c r="AH977" s="1" t="s">
        <v>1108</v>
      </c>
      <c r="AI977" s="1" t="s">
        <v>1109</v>
      </c>
      <c r="AJ977" s="1" t="s">
        <v>1083</v>
      </c>
      <c r="AK977" s="1">
        <v>25</v>
      </c>
      <c r="AL977" s="1" t="s">
        <v>520</v>
      </c>
    </row>
    <row r="978" spans="1:38" ht="14.25" hidden="1" customHeight="1" x14ac:dyDescent="0.25">
      <c r="A978" s="1" t="s">
        <v>1545</v>
      </c>
      <c r="B978" s="1" t="s">
        <v>557</v>
      </c>
      <c r="C978" s="1"/>
      <c r="D978" s="1"/>
      <c r="E978" s="1"/>
      <c r="F978" s="1">
        <v>24.437899999999999</v>
      </c>
      <c r="G978" s="1"/>
      <c r="H978" s="1"/>
      <c r="I978" s="1"/>
      <c r="J978" s="1"/>
      <c r="K978" s="1"/>
      <c r="L978" s="1"/>
      <c r="M978" s="1"/>
      <c r="N978" s="1"/>
      <c r="O978" s="1"/>
      <c r="P978" s="1"/>
      <c r="Q978" s="1"/>
      <c r="R978" s="1"/>
      <c r="S978" s="1"/>
      <c r="T978" s="1"/>
      <c r="U978" s="1"/>
      <c r="V978" s="1"/>
      <c r="W978" s="1"/>
      <c r="X978" s="1"/>
      <c r="Y978" s="1"/>
      <c r="Z978" s="1"/>
      <c r="AA978" s="1"/>
      <c r="AB978" s="1"/>
      <c r="AC978" s="1" t="s">
        <v>5</v>
      </c>
      <c r="AD978" s="1"/>
      <c r="AE978" s="1" t="s">
        <v>1538</v>
      </c>
      <c r="AF978" s="1"/>
      <c r="AG978" s="1" t="s">
        <v>1539</v>
      </c>
      <c r="AH978" s="1" t="s">
        <v>1108</v>
      </c>
      <c r="AI978" s="1" t="s">
        <v>1109</v>
      </c>
      <c r="AJ978" s="1" t="s">
        <v>1083</v>
      </c>
      <c r="AK978" s="1">
        <v>30</v>
      </c>
      <c r="AL978" s="1" t="s">
        <v>520</v>
      </c>
    </row>
    <row r="979" spans="1:38" ht="14.25" hidden="1" customHeight="1" x14ac:dyDescent="0.25">
      <c r="A979" s="1" t="s">
        <v>1546</v>
      </c>
      <c r="B979" s="1" t="s">
        <v>557</v>
      </c>
      <c r="C979" s="1"/>
      <c r="D979" s="1"/>
      <c r="E979" s="1"/>
      <c r="F979" s="1">
        <v>28.898199999999999</v>
      </c>
      <c r="G979" s="1"/>
      <c r="H979" s="1"/>
      <c r="I979" s="1"/>
      <c r="J979" s="1"/>
      <c r="K979" s="1"/>
      <c r="L979" s="1"/>
      <c r="M979" s="1"/>
      <c r="N979" s="1"/>
      <c r="O979" s="1"/>
      <c r="P979" s="1"/>
      <c r="Q979" s="1"/>
      <c r="R979" s="1"/>
      <c r="S979" s="1"/>
      <c r="T979" s="1"/>
      <c r="U979" s="1"/>
      <c r="V979" s="1"/>
      <c r="W979" s="1"/>
      <c r="X979" s="1"/>
      <c r="Y979" s="1"/>
      <c r="Z979" s="1"/>
      <c r="AA979" s="1"/>
      <c r="AB979" s="1"/>
      <c r="AC979" s="1" t="s">
        <v>5</v>
      </c>
      <c r="AD979" s="1"/>
      <c r="AE979" s="1" t="s">
        <v>1538</v>
      </c>
      <c r="AF979" s="1"/>
      <c r="AG979" s="1" t="s">
        <v>1539</v>
      </c>
      <c r="AH979" s="1" t="s">
        <v>1108</v>
      </c>
      <c r="AI979" s="1" t="s">
        <v>1109</v>
      </c>
      <c r="AJ979" s="1" t="s">
        <v>1083</v>
      </c>
      <c r="AK979" s="1">
        <v>38</v>
      </c>
      <c r="AL979" s="1" t="s">
        <v>520</v>
      </c>
    </row>
    <row r="980" spans="1:38" ht="14.25" hidden="1" customHeight="1" x14ac:dyDescent="0.25">
      <c r="A980" s="1" t="s">
        <v>1547</v>
      </c>
      <c r="B980" s="1" t="s">
        <v>557</v>
      </c>
      <c r="C980" s="1"/>
      <c r="D980" s="1"/>
      <c r="E980" s="1"/>
      <c r="F980" s="1">
        <v>31.873000000000001</v>
      </c>
      <c r="G980" s="1"/>
      <c r="H980" s="1"/>
      <c r="I980" s="1"/>
      <c r="J980" s="1"/>
      <c r="K980" s="1"/>
      <c r="L980" s="1"/>
      <c r="M980" s="1"/>
      <c r="N980" s="1"/>
      <c r="O980" s="1"/>
      <c r="P980" s="1"/>
      <c r="Q980" s="1"/>
      <c r="R980" s="1"/>
      <c r="S980" s="1"/>
      <c r="T980" s="1"/>
      <c r="U980" s="1"/>
      <c r="V980" s="1"/>
      <c r="W980" s="1"/>
      <c r="X980" s="1"/>
      <c r="Y980" s="1"/>
      <c r="Z980" s="1"/>
      <c r="AA980" s="1"/>
      <c r="AB980" s="1"/>
      <c r="AC980" s="1" t="s">
        <v>5</v>
      </c>
      <c r="AD980" s="1"/>
      <c r="AE980" s="1" t="s">
        <v>1538</v>
      </c>
      <c r="AF980" s="1"/>
      <c r="AG980" s="1" t="s">
        <v>1539</v>
      </c>
      <c r="AH980" s="1" t="s">
        <v>1108</v>
      </c>
      <c r="AI980" s="1" t="s">
        <v>1109</v>
      </c>
      <c r="AJ980" s="1" t="s">
        <v>1083</v>
      </c>
      <c r="AK980" s="1">
        <v>44</v>
      </c>
      <c r="AL980" s="1" t="s">
        <v>520</v>
      </c>
    </row>
    <row r="981" spans="1:38" ht="14.25" hidden="1" customHeight="1" x14ac:dyDescent="0.25">
      <c r="A981" s="1" t="s">
        <v>1548</v>
      </c>
      <c r="B981" s="1" t="s">
        <v>557</v>
      </c>
      <c r="C981" s="1"/>
      <c r="D981" s="1"/>
      <c r="E981" s="1"/>
      <c r="F981" s="1">
        <v>34.144399999999997</v>
      </c>
      <c r="G981" s="1"/>
      <c r="H981" s="1"/>
      <c r="I981" s="1"/>
      <c r="J981" s="1"/>
      <c r="K981" s="1"/>
      <c r="L981" s="1"/>
      <c r="M981" s="1"/>
      <c r="N981" s="1"/>
      <c r="O981" s="1"/>
      <c r="P981" s="1"/>
      <c r="Q981" s="1"/>
      <c r="R981" s="1"/>
      <c r="S981" s="1"/>
      <c r="T981" s="1"/>
      <c r="U981" s="1"/>
      <c r="V981" s="1"/>
      <c r="W981" s="1"/>
      <c r="X981" s="1"/>
      <c r="Y981" s="1"/>
      <c r="Z981" s="1"/>
      <c r="AA981" s="1"/>
      <c r="AB981" s="1"/>
      <c r="AC981" s="1" t="s">
        <v>5</v>
      </c>
      <c r="AD981" s="1"/>
      <c r="AE981" s="1" t="s">
        <v>1538</v>
      </c>
      <c r="AF981" s="1"/>
      <c r="AG981" s="1" t="s">
        <v>1539</v>
      </c>
      <c r="AH981" s="1" t="s">
        <v>1108</v>
      </c>
      <c r="AI981" s="1" t="s">
        <v>1109</v>
      </c>
      <c r="AJ981" s="1" t="s">
        <v>1083</v>
      </c>
      <c r="AK981" s="1">
        <v>49</v>
      </c>
      <c r="AL981" s="1" t="s">
        <v>520</v>
      </c>
    </row>
    <row r="982" spans="1:38" ht="14.25" hidden="1" customHeight="1" x14ac:dyDescent="0.25">
      <c r="A982" s="1" t="s">
        <v>1549</v>
      </c>
      <c r="B982" s="1" t="s">
        <v>557</v>
      </c>
      <c r="C982" s="1"/>
      <c r="D982" s="1"/>
      <c r="E982" s="1"/>
      <c r="F982" s="1">
        <v>38.580199999999998</v>
      </c>
      <c r="G982" s="1"/>
      <c r="H982" s="1"/>
      <c r="I982" s="1"/>
      <c r="J982" s="1"/>
      <c r="K982" s="1"/>
      <c r="L982" s="1"/>
      <c r="M982" s="1"/>
      <c r="N982" s="1"/>
      <c r="O982" s="1"/>
      <c r="P982" s="1"/>
      <c r="Q982" s="1"/>
      <c r="R982" s="1"/>
      <c r="S982" s="1"/>
      <c r="T982" s="1"/>
      <c r="U982" s="1"/>
      <c r="V982" s="1"/>
      <c r="W982" s="1"/>
      <c r="X982" s="1"/>
      <c r="Y982" s="1"/>
      <c r="Z982" s="1"/>
      <c r="AA982" s="1"/>
      <c r="AB982" s="1"/>
      <c r="AC982" s="1" t="s">
        <v>5</v>
      </c>
      <c r="AD982" s="1"/>
      <c r="AE982" s="1" t="s">
        <v>1538</v>
      </c>
      <c r="AF982" s="1"/>
      <c r="AG982" s="1" t="s">
        <v>1539</v>
      </c>
      <c r="AH982" s="1" t="s">
        <v>1108</v>
      </c>
      <c r="AI982" s="1" t="s">
        <v>1109</v>
      </c>
      <c r="AJ982" s="1" t="s">
        <v>1083</v>
      </c>
      <c r="AK982" s="1">
        <v>60</v>
      </c>
      <c r="AL982" s="1" t="s">
        <v>520</v>
      </c>
    </row>
    <row r="983" spans="1:38" ht="14.25" hidden="1" customHeight="1" x14ac:dyDescent="0.25">
      <c r="A983" s="1" t="s">
        <v>1550</v>
      </c>
      <c r="B983" s="1" t="s">
        <v>557</v>
      </c>
      <c r="C983" s="1"/>
      <c r="D983" s="1"/>
      <c r="E983" s="1"/>
      <c r="F983" s="1">
        <v>11.0136</v>
      </c>
      <c r="G983" s="1"/>
      <c r="H983" s="1"/>
      <c r="I983" s="1"/>
      <c r="J983" s="1"/>
      <c r="K983" s="1"/>
      <c r="L983" s="1"/>
      <c r="M983" s="1"/>
      <c r="N983" s="1"/>
      <c r="O983" s="1"/>
      <c r="P983" s="1"/>
      <c r="Q983" s="1"/>
      <c r="R983" s="1"/>
      <c r="S983" s="1"/>
      <c r="T983" s="1"/>
      <c r="U983" s="1"/>
      <c r="V983" s="1"/>
      <c r="W983" s="1"/>
      <c r="X983" s="1"/>
      <c r="Y983" s="1"/>
      <c r="Z983" s="1"/>
      <c r="AA983" s="1"/>
      <c r="AB983" s="1"/>
      <c r="AC983" s="1" t="s">
        <v>5</v>
      </c>
      <c r="AD983" s="1"/>
      <c r="AE983" s="1" t="s">
        <v>1538</v>
      </c>
      <c r="AF983" s="1"/>
      <c r="AG983" s="1" t="s">
        <v>1539</v>
      </c>
      <c r="AH983" s="1" t="s">
        <v>1108</v>
      </c>
      <c r="AI983" s="1" t="s">
        <v>1112</v>
      </c>
      <c r="AJ983" s="1" t="s">
        <v>1086</v>
      </c>
      <c r="AK983" s="1">
        <v>11</v>
      </c>
      <c r="AL983" s="1" t="s">
        <v>520</v>
      </c>
    </row>
    <row r="984" spans="1:38" ht="14.25" hidden="1" customHeight="1" x14ac:dyDescent="0.25">
      <c r="A984" s="1" t="s">
        <v>1551</v>
      </c>
      <c r="B984" s="1" t="s">
        <v>557</v>
      </c>
      <c r="C984" s="1"/>
      <c r="D984" s="1"/>
      <c r="E984" s="1"/>
      <c r="F984" s="1">
        <v>12.786199999999999</v>
      </c>
      <c r="G984" s="1"/>
      <c r="H984" s="1"/>
      <c r="I984" s="1"/>
      <c r="J984" s="1"/>
      <c r="K984" s="1"/>
      <c r="L984" s="1"/>
      <c r="M984" s="1"/>
      <c r="N984" s="1"/>
      <c r="O984" s="1"/>
      <c r="P984" s="1"/>
      <c r="Q984" s="1"/>
      <c r="R984" s="1"/>
      <c r="S984" s="1"/>
      <c r="T984" s="1"/>
      <c r="U984" s="1"/>
      <c r="V984" s="1"/>
      <c r="W984" s="1"/>
      <c r="X984" s="1"/>
      <c r="Y984" s="1"/>
      <c r="Z984" s="1"/>
      <c r="AA984" s="1"/>
      <c r="AB984" s="1"/>
      <c r="AC984" s="1" t="s">
        <v>5</v>
      </c>
      <c r="AD984" s="1"/>
      <c r="AE984" s="1" t="s">
        <v>1538</v>
      </c>
      <c r="AF984" s="1"/>
      <c r="AG984" s="1" t="s">
        <v>1539</v>
      </c>
      <c r="AH984" s="1" t="s">
        <v>1108</v>
      </c>
      <c r="AI984" s="1" t="s">
        <v>1112</v>
      </c>
      <c r="AJ984" s="1" t="s">
        <v>1086</v>
      </c>
      <c r="AK984" s="1">
        <v>13</v>
      </c>
      <c r="AL984" s="1" t="s">
        <v>520</v>
      </c>
    </row>
    <row r="985" spans="1:38" ht="14.25" hidden="1" customHeight="1" x14ac:dyDescent="0.25">
      <c r="A985" s="1" t="s">
        <v>1552</v>
      </c>
      <c r="B985" s="1" t="s">
        <v>557</v>
      </c>
      <c r="C985" s="1"/>
      <c r="D985" s="1"/>
      <c r="E985" s="1"/>
      <c r="F985" s="1">
        <v>17.7471</v>
      </c>
      <c r="G985" s="1"/>
      <c r="H985" s="1"/>
      <c r="I985" s="1"/>
      <c r="J985" s="1"/>
      <c r="K985" s="1"/>
      <c r="L985" s="1"/>
      <c r="M985" s="1"/>
      <c r="N985" s="1"/>
      <c r="O985" s="1"/>
      <c r="P985" s="1"/>
      <c r="Q985" s="1"/>
      <c r="R985" s="1"/>
      <c r="S985" s="1"/>
      <c r="T985" s="1"/>
      <c r="U985" s="1"/>
      <c r="V985" s="1"/>
      <c r="W985" s="1"/>
      <c r="X985" s="1"/>
      <c r="Y985" s="1"/>
      <c r="Z985" s="1"/>
      <c r="AA985" s="1"/>
      <c r="AB985" s="1"/>
      <c r="AC985" s="1" t="s">
        <v>5</v>
      </c>
      <c r="AD985" s="1"/>
      <c r="AE985" s="1" t="s">
        <v>1538</v>
      </c>
      <c r="AF985" s="1"/>
      <c r="AG985" s="1" t="s">
        <v>1539</v>
      </c>
      <c r="AH985" s="1" t="s">
        <v>1108</v>
      </c>
      <c r="AI985" s="1" t="s">
        <v>1112</v>
      </c>
      <c r="AJ985" s="1" t="s">
        <v>1086</v>
      </c>
      <c r="AK985" s="1">
        <v>19</v>
      </c>
      <c r="AL985" s="1" t="s">
        <v>520</v>
      </c>
    </row>
    <row r="986" spans="1:38" ht="14.25" hidden="1" customHeight="1" x14ac:dyDescent="0.25">
      <c r="A986" s="1" t="s">
        <v>1553</v>
      </c>
      <c r="B986" s="1" t="s">
        <v>557</v>
      </c>
      <c r="C986" s="1"/>
      <c r="D986" s="1"/>
      <c r="E986" s="1"/>
      <c r="F986" s="1">
        <v>19.291699999999999</v>
      </c>
      <c r="G986" s="1"/>
      <c r="H986" s="1"/>
      <c r="I986" s="1"/>
      <c r="J986" s="1"/>
      <c r="K986" s="1"/>
      <c r="L986" s="1"/>
      <c r="M986" s="1"/>
      <c r="N986" s="1"/>
      <c r="O986" s="1"/>
      <c r="P986" s="1"/>
      <c r="Q986" s="1"/>
      <c r="R986" s="1"/>
      <c r="S986" s="1"/>
      <c r="T986" s="1"/>
      <c r="U986" s="1"/>
      <c r="V986" s="1"/>
      <c r="W986" s="1"/>
      <c r="X986" s="1"/>
      <c r="Y986" s="1"/>
      <c r="Z986" s="1"/>
      <c r="AA986" s="1"/>
      <c r="AB986" s="1"/>
      <c r="AC986" s="1" t="s">
        <v>5</v>
      </c>
      <c r="AD986" s="1"/>
      <c r="AE986" s="1" t="s">
        <v>1538</v>
      </c>
      <c r="AF986" s="1"/>
      <c r="AG986" s="1" t="s">
        <v>1539</v>
      </c>
      <c r="AH986" s="1" t="s">
        <v>1108</v>
      </c>
      <c r="AI986" s="1" t="s">
        <v>1112</v>
      </c>
      <c r="AJ986" s="1" t="s">
        <v>1086</v>
      </c>
      <c r="AK986" s="1">
        <v>21</v>
      </c>
      <c r="AL986" s="1" t="s">
        <v>520</v>
      </c>
    </row>
    <row r="987" spans="1:38" ht="14.25" hidden="1" customHeight="1" x14ac:dyDescent="0.25">
      <c r="A987" s="1" t="s">
        <v>1554</v>
      </c>
      <c r="B987" s="1" t="s">
        <v>557</v>
      </c>
      <c r="C987" s="1"/>
      <c r="D987" s="1"/>
      <c r="E987" s="1"/>
      <c r="F987" s="1">
        <v>20.045000000000002</v>
      </c>
      <c r="G987" s="1"/>
      <c r="H987" s="1"/>
      <c r="I987" s="1"/>
      <c r="J987" s="1"/>
      <c r="K987" s="1"/>
      <c r="L987" s="1"/>
      <c r="M987" s="1"/>
      <c r="N987" s="1"/>
      <c r="O987" s="1"/>
      <c r="P987" s="1"/>
      <c r="Q987" s="1"/>
      <c r="R987" s="1"/>
      <c r="S987" s="1"/>
      <c r="T987" s="1"/>
      <c r="U987" s="1"/>
      <c r="V987" s="1"/>
      <c r="W987" s="1"/>
      <c r="X987" s="1"/>
      <c r="Y987" s="1"/>
      <c r="Z987" s="1"/>
      <c r="AA987" s="1"/>
      <c r="AB987" s="1"/>
      <c r="AC987" s="1" t="s">
        <v>5</v>
      </c>
      <c r="AD987" s="1"/>
      <c r="AE987" s="1" t="s">
        <v>1538</v>
      </c>
      <c r="AF987" s="1"/>
      <c r="AG987" s="1" t="s">
        <v>1539</v>
      </c>
      <c r="AH987" s="1" t="s">
        <v>1108</v>
      </c>
      <c r="AI987" s="1" t="s">
        <v>1112</v>
      </c>
      <c r="AJ987" s="1" t="s">
        <v>1086</v>
      </c>
      <c r="AK987" s="1">
        <v>22</v>
      </c>
      <c r="AL987" s="1" t="s">
        <v>520</v>
      </c>
    </row>
    <row r="988" spans="1:38" ht="14.25" hidden="1" customHeight="1" x14ac:dyDescent="0.25">
      <c r="A988" s="1" t="s">
        <v>1555</v>
      </c>
      <c r="B988" s="1" t="s">
        <v>557</v>
      </c>
      <c r="C988" s="1"/>
      <c r="D988" s="1"/>
      <c r="E988" s="1"/>
      <c r="F988" s="1">
        <v>22.232800000000001</v>
      </c>
      <c r="G988" s="1"/>
      <c r="H988" s="1"/>
      <c r="I988" s="1"/>
      <c r="J988" s="1"/>
      <c r="K988" s="1"/>
      <c r="L988" s="1"/>
      <c r="M988" s="1"/>
      <c r="N988" s="1"/>
      <c r="O988" s="1"/>
      <c r="P988" s="1"/>
      <c r="Q988" s="1"/>
      <c r="R988" s="1"/>
      <c r="S988" s="1"/>
      <c r="T988" s="1"/>
      <c r="U988" s="1"/>
      <c r="V988" s="1"/>
      <c r="W988" s="1"/>
      <c r="X988" s="1"/>
      <c r="Y988" s="1"/>
      <c r="Z988" s="1"/>
      <c r="AA988" s="1"/>
      <c r="AB988" s="1"/>
      <c r="AC988" s="1" t="s">
        <v>5</v>
      </c>
      <c r="AD988" s="1"/>
      <c r="AE988" s="1" t="s">
        <v>1538</v>
      </c>
      <c r="AF988" s="1"/>
      <c r="AG988" s="1" t="s">
        <v>1539</v>
      </c>
      <c r="AH988" s="1" t="s">
        <v>1108</v>
      </c>
      <c r="AI988" s="1" t="s">
        <v>1112</v>
      </c>
      <c r="AJ988" s="1" t="s">
        <v>1086</v>
      </c>
      <c r="AK988" s="1">
        <v>25</v>
      </c>
      <c r="AL988" s="1" t="s">
        <v>520</v>
      </c>
    </row>
    <row r="989" spans="1:38" ht="14.25" hidden="1" customHeight="1" x14ac:dyDescent="0.25">
      <c r="A989" s="1" t="s">
        <v>1556</v>
      </c>
      <c r="B989" s="1" t="s">
        <v>557</v>
      </c>
      <c r="C989" s="1"/>
      <c r="D989" s="1"/>
      <c r="E989" s="1"/>
      <c r="F989" s="1">
        <v>25.655100000000001</v>
      </c>
      <c r="G989" s="1"/>
      <c r="H989" s="1"/>
      <c r="I989" s="1"/>
      <c r="J989" s="1"/>
      <c r="K989" s="1"/>
      <c r="L989" s="1"/>
      <c r="M989" s="1"/>
      <c r="N989" s="1"/>
      <c r="O989" s="1"/>
      <c r="P989" s="1"/>
      <c r="Q989" s="1"/>
      <c r="R989" s="1"/>
      <c r="S989" s="1"/>
      <c r="T989" s="1"/>
      <c r="U989" s="1"/>
      <c r="V989" s="1"/>
      <c r="W989" s="1"/>
      <c r="X989" s="1"/>
      <c r="Y989" s="1"/>
      <c r="Z989" s="1"/>
      <c r="AA989" s="1"/>
      <c r="AB989" s="1"/>
      <c r="AC989" s="1" t="s">
        <v>5</v>
      </c>
      <c r="AD989" s="1"/>
      <c r="AE989" s="1" t="s">
        <v>1538</v>
      </c>
      <c r="AF989" s="1"/>
      <c r="AG989" s="1" t="s">
        <v>1539</v>
      </c>
      <c r="AH989" s="1" t="s">
        <v>1108</v>
      </c>
      <c r="AI989" s="1" t="s">
        <v>1112</v>
      </c>
      <c r="AJ989" s="1" t="s">
        <v>1086</v>
      </c>
      <c r="AK989" s="1">
        <v>30</v>
      </c>
      <c r="AL989" s="1" t="s">
        <v>520</v>
      </c>
    </row>
    <row r="990" spans="1:38" ht="14.25" hidden="1" customHeight="1" x14ac:dyDescent="0.25">
      <c r="A990" s="1" t="s">
        <v>1557</v>
      </c>
      <c r="B990" s="1" t="s">
        <v>557</v>
      </c>
      <c r="C990" s="1"/>
      <c r="D990" s="1"/>
      <c r="E990" s="1"/>
      <c r="F990" s="1">
        <v>30.6158</v>
      </c>
      <c r="G990" s="1"/>
      <c r="H990" s="1"/>
      <c r="I990" s="1"/>
      <c r="J990" s="1"/>
      <c r="K990" s="1"/>
      <c r="L990" s="1"/>
      <c r="M990" s="1"/>
      <c r="N990" s="1"/>
      <c r="O990" s="1"/>
      <c r="P990" s="1"/>
      <c r="Q990" s="1"/>
      <c r="R990" s="1"/>
      <c r="S990" s="1"/>
      <c r="T990" s="1"/>
      <c r="U990" s="1"/>
      <c r="V990" s="1"/>
      <c r="W990" s="1"/>
      <c r="X990" s="1"/>
      <c r="Y990" s="1"/>
      <c r="Z990" s="1"/>
      <c r="AA990" s="1"/>
      <c r="AB990" s="1"/>
      <c r="AC990" s="1" t="s">
        <v>5</v>
      </c>
      <c r="AD990" s="1"/>
      <c r="AE990" s="1" t="s">
        <v>1538</v>
      </c>
      <c r="AF990" s="1"/>
      <c r="AG990" s="1" t="s">
        <v>1539</v>
      </c>
      <c r="AH990" s="1" t="s">
        <v>1108</v>
      </c>
      <c r="AI990" s="1" t="s">
        <v>1112</v>
      </c>
      <c r="AJ990" s="1" t="s">
        <v>1086</v>
      </c>
      <c r="AK990" s="1">
        <v>38</v>
      </c>
      <c r="AL990" s="1" t="s">
        <v>520</v>
      </c>
    </row>
    <row r="991" spans="1:38" ht="14.25" hidden="1" customHeight="1" x14ac:dyDescent="0.25">
      <c r="A991" s="1" t="s">
        <v>1558</v>
      </c>
      <c r="B991" s="1" t="s">
        <v>557</v>
      </c>
      <c r="C991" s="1"/>
      <c r="D991" s="1"/>
      <c r="E991" s="1"/>
      <c r="F991" s="1">
        <v>33.975200000000001</v>
      </c>
      <c r="G991" s="1"/>
      <c r="H991" s="1"/>
      <c r="I991" s="1"/>
      <c r="J991" s="1"/>
      <c r="K991" s="1"/>
      <c r="L991" s="1"/>
      <c r="M991" s="1"/>
      <c r="N991" s="1"/>
      <c r="O991" s="1"/>
      <c r="P991" s="1"/>
      <c r="Q991" s="1"/>
      <c r="R991" s="1"/>
      <c r="S991" s="1"/>
      <c r="T991" s="1"/>
      <c r="U991" s="1"/>
      <c r="V991" s="1"/>
      <c r="W991" s="1"/>
      <c r="X991" s="1"/>
      <c r="Y991" s="1"/>
      <c r="Z991" s="1"/>
      <c r="AA991" s="1"/>
      <c r="AB991" s="1"/>
      <c r="AC991" s="1" t="s">
        <v>5</v>
      </c>
      <c r="AD991" s="1"/>
      <c r="AE991" s="1" t="s">
        <v>1538</v>
      </c>
      <c r="AF991" s="1"/>
      <c r="AG991" s="1" t="s">
        <v>1539</v>
      </c>
      <c r="AH991" s="1" t="s">
        <v>1108</v>
      </c>
      <c r="AI991" s="1" t="s">
        <v>1112</v>
      </c>
      <c r="AJ991" s="1" t="s">
        <v>1086</v>
      </c>
      <c r="AK991" s="1">
        <v>44</v>
      </c>
      <c r="AL991" s="1" t="s">
        <v>520</v>
      </c>
    </row>
    <row r="992" spans="1:38" ht="14.25" hidden="1" customHeight="1" x14ac:dyDescent="0.25">
      <c r="A992" s="1" t="s">
        <v>1559</v>
      </c>
      <c r="B992" s="1" t="s">
        <v>557</v>
      </c>
      <c r="C992" s="1"/>
      <c r="D992" s="1"/>
      <c r="E992" s="1"/>
      <c r="F992" s="1">
        <v>36.568399999999997</v>
      </c>
      <c r="G992" s="1"/>
      <c r="H992" s="1"/>
      <c r="I992" s="1"/>
      <c r="J992" s="1"/>
      <c r="K992" s="1"/>
      <c r="L992" s="1"/>
      <c r="M992" s="1"/>
      <c r="N992" s="1"/>
      <c r="O992" s="1"/>
      <c r="P992" s="1"/>
      <c r="Q992" s="1"/>
      <c r="R992" s="1"/>
      <c r="S992" s="1"/>
      <c r="T992" s="1"/>
      <c r="U992" s="1"/>
      <c r="V992" s="1"/>
      <c r="W992" s="1"/>
      <c r="X992" s="1"/>
      <c r="Y992" s="1"/>
      <c r="Z992" s="1"/>
      <c r="AA992" s="1"/>
      <c r="AB992" s="1"/>
      <c r="AC992" s="1" t="s">
        <v>5</v>
      </c>
      <c r="AD992" s="1"/>
      <c r="AE992" s="1" t="s">
        <v>1538</v>
      </c>
      <c r="AF992" s="1"/>
      <c r="AG992" s="1" t="s">
        <v>1539</v>
      </c>
      <c r="AH992" s="1" t="s">
        <v>1108</v>
      </c>
      <c r="AI992" s="1" t="s">
        <v>1112</v>
      </c>
      <c r="AJ992" s="1" t="s">
        <v>1086</v>
      </c>
      <c r="AK992" s="1">
        <v>49</v>
      </c>
      <c r="AL992" s="1" t="s">
        <v>520</v>
      </c>
    </row>
    <row r="993" spans="1:38" ht="14.25" hidden="1" customHeight="1" x14ac:dyDescent="0.25">
      <c r="A993" s="1" t="s">
        <v>1560</v>
      </c>
      <c r="B993" s="1" t="s">
        <v>557</v>
      </c>
      <c r="C993" s="1"/>
      <c r="D993" s="1"/>
      <c r="E993" s="1"/>
      <c r="F993" s="1">
        <v>41.703699999999998</v>
      </c>
      <c r="G993" s="1"/>
      <c r="H993" s="1"/>
      <c r="I993" s="1"/>
      <c r="J993" s="1"/>
      <c r="K993" s="1"/>
      <c r="L993" s="1"/>
      <c r="M993" s="1"/>
      <c r="N993" s="1"/>
      <c r="O993" s="1"/>
      <c r="P993" s="1"/>
      <c r="Q993" s="1"/>
      <c r="R993" s="1"/>
      <c r="S993" s="1"/>
      <c r="T993" s="1"/>
      <c r="U993" s="1"/>
      <c r="V993" s="1"/>
      <c r="W993" s="1"/>
      <c r="X993" s="1"/>
      <c r="Y993" s="1"/>
      <c r="Z993" s="1"/>
      <c r="AA993" s="1"/>
      <c r="AB993" s="1"/>
      <c r="AC993" s="1" t="s">
        <v>5</v>
      </c>
      <c r="AD993" s="1"/>
      <c r="AE993" s="1" t="s">
        <v>1538</v>
      </c>
      <c r="AF993" s="1"/>
      <c r="AG993" s="1" t="s">
        <v>1539</v>
      </c>
      <c r="AH993" s="1" t="s">
        <v>1108</v>
      </c>
      <c r="AI993" s="1" t="s">
        <v>1112</v>
      </c>
      <c r="AJ993" s="1" t="s">
        <v>1086</v>
      </c>
      <c r="AK993" s="1">
        <v>60</v>
      </c>
      <c r="AL993" s="1" t="s">
        <v>520</v>
      </c>
    </row>
    <row r="994" spans="1:38" ht="14.25" hidden="1" customHeight="1" x14ac:dyDescent="0.25">
      <c r="A994" s="1" t="s">
        <v>1561</v>
      </c>
      <c r="B994" s="1" t="s">
        <v>557</v>
      </c>
      <c r="C994" s="1"/>
      <c r="D994" s="1"/>
      <c r="E994" s="1"/>
      <c r="F994" s="1">
        <v>9.0351999999999997</v>
      </c>
      <c r="G994" s="1"/>
      <c r="H994" s="1"/>
      <c r="I994" s="1"/>
      <c r="J994" s="1"/>
      <c r="K994" s="1"/>
      <c r="L994" s="1"/>
      <c r="M994" s="1"/>
      <c r="N994" s="1"/>
      <c r="O994" s="1"/>
      <c r="P994" s="1"/>
      <c r="Q994" s="1"/>
      <c r="R994" s="1"/>
      <c r="S994" s="1"/>
      <c r="T994" s="1"/>
      <c r="U994" s="1"/>
      <c r="V994" s="1"/>
      <c r="W994" s="1"/>
      <c r="X994" s="1"/>
      <c r="Y994" s="1"/>
      <c r="Z994" s="1"/>
      <c r="AA994" s="1"/>
      <c r="AB994" s="1"/>
      <c r="AC994" s="1" t="s">
        <v>5</v>
      </c>
      <c r="AD994" s="1"/>
      <c r="AE994" s="1" t="s">
        <v>1538</v>
      </c>
      <c r="AF994" s="1"/>
      <c r="AG994" s="1" t="s">
        <v>1539</v>
      </c>
      <c r="AH994" s="1" t="s">
        <v>1108</v>
      </c>
      <c r="AI994" s="1" t="s">
        <v>1118</v>
      </c>
      <c r="AJ994" s="1" t="s">
        <v>1119</v>
      </c>
      <c r="AK994" s="1">
        <v>11</v>
      </c>
      <c r="AL994" s="1" t="s">
        <v>520</v>
      </c>
    </row>
    <row r="995" spans="1:38" ht="14.25" hidden="1" customHeight="1" x14ac:dyDescent="0.25">
      <c r="A995" s="1" t="s">
        <v>1562</v>
      </c>
      <c r="B995" s="1" t="s">
        <v>557</v>
      </c>
      <c r="C995" s="1"/>
      <c r="D995" s="1"/>
      <c r="E995" s="1"/>
      <c r="F995" s="1">
        <v>10.194599999999999</v>
      </c>
      <c r="G995" s="1"/>
      <c r="H995" s="1"/>
      <c r="I995" s="1"/>
      <c r="J995" s="1"/>
      <c r="K995" s="1"/>
      <c r="L995" s="1"/>
      <c r="M995" s="1"/>
      <c r="N995" s="1"/>
      <c r="O995" s="1"/>
      <c r="P995" s="1"/>
      <c r="Q995" s="1"/>
      <c r="R995" s="1"/>
      <c r="S995" s="1"/>
      <c r="T995" s="1"/>
      <c r="U995" s="1"/>
      <c r="V995" s="1"/>
      <c r="W995" s="1"/>
      <c r="X995" s="1"/>
      <c r="Y995" s="1"/>
      <c r="Z995" s="1"/>
      <c r="AA995" s="1"/>
      <c r="AB995" s="1"/>
      <c r="AC995" s="1" t="s">
        <v>5</v>
      </c>
      <c r="AD995" s="1"/>
      <c r="AE995" s="1" t="s">
        <v>1538</v>
      </c>
      <c r="AF995" s="1"/>
      <c r="AG995" s="1" t="s">
        <v>1539</v>
      </c>
      <c r="AH995" s="1" t="s">
        <v>1108</v>
      </c>
      <c r="AI995" s="1" t="s">
        <v>1118</v>
      </c>
      <c r="AJ995" s="1" t="s">
        <v>1119</v>
      </c>
      <c r="AK995" s="1">
        <v>13</v>
      </c>
      <c r="AL995" s="1" t="s">
        <v>520</v>
      </c>
    </row>
    <row r="996" spans="1:38" ht="14.25" hidden="1" customHeight="1" x14ac:dyDescent="0.25">
      <c r="A996" s="1" t="s">
        <v>1563</v>
      </c>
      <c r="B996" s="1" t="s">
        <v>557</v>
      </c>
      <c r="C996" s="1"/>
      <c r="D996" s="1"/>
      <c r="E996" s="1"/>
      <c r="F996" s="1">
        <v>13.118499999999999</v>
      </c>
      <c r="G996" s="1"/>
      <c r="H996" s="1"/>
      <c r="I996" s="1"/>
      <c r="J996" s="1"/>
      <c r="K996" s="1"/>
      <c r="L996" s="1"/>
      <c r="M996" s="1"/>
      <c r="N996" s="1"/>
      <c r="O996" s="1"/>
      <c r="P996" s="1"/>
      <c r="Q996" s="1"/>
      <c r="R996" s="1"/>
      <c r="S996" s="1"/>
      <c r="T996" s="1"/>
      <c r="U996" s="1"/>
      <c r="V996" s="1"/>
      <c r="W996" s="1"/>
      <c r="X996" s="1"/>
      <c r="Y996" s="1"/>
      <c r="Z996" s="1"/>
      <c r="AA996" s="1"/>
      <c r="AB996" s="1"/>
      <c r="AC996" s="1" t="s">
        <v>5</v>
      </c>
      <c r="AD996" s="1"/>
      <c r="AE996" s="1" t="s">
        <v>1538</v>
      </c>
      <c r="AF996" s="1"/>
      <c r="AG996" s="1" t="s">
        <v>1539</v>
      </c>
      <c r="AH996" s="1" t="s">
        <v>1108</v>
      </c>
      <c r="AI996" s="1" t="s">
        <v>1118</v>
      </c>
      <c r="AJ996" s="1" t="s">
        <v>1119</v>
      </c>
      <c r="AK996" s="1">
        <v>19</v>
      </c>
      <c r="AL996" s="1" t="s">
        <v>520</v>
      </c>
    </row>
    <row r="997" spans="1:38" ht="14.25" hidden="1" customHeight="1" x14ac:dyDescent="0.25">
      <c r="A997" s="1" t="s">
        <v>1564</v>
      </c>
      <c r="B997" s="1" t="s">
        <v>557</v>
      </c>
      <c r="C997" s="1"/>
      <c r="D997" s="1"/>
      <c r="E997" s="1"/>
      <c r="F997" s="1">
        <v>13.9437</v>
      </c>
      <c r="G997" s="1"/>
      <c r="H997" s="1"/>
      <c r="I997" s="1"/>
      <c r="J997" s="1"/>
      <c r="K997" s="1"/>
      <c r="L997" s="1"/>
      <c r="M997" s="1"/>
      <c r="N997" s="1"/>
      <c r="O997" s="1"/>
      <c r="P997" s="1"/>
      <c r="Q997" s="1"/>
      <c r="R997" s="1"/>
      <c r="S997" s="1"/>
      <c r="T997" s="1"/>
      <c r="U997" s="1"/>
      <c r="V997" s="1"/>
      <c r="W997" s="1"/>
      <c r="X997" s="1"/>
      <c r="Y997" s="1"/>
      <c r="Z997" s="1"/>
      <c r="AA997" s="1"/>
      <c r="AB997" s="1"/>
      <c r="AC997" s="1" t="s">
        <v>5</v>
      </c>
      <c r="AD997" s="1"/>
      <c r="AE997" s="1" t="s">
        <v>1538</v>
      </c>
      <c r="AF997" s="1"/>
      <c r="AG997" s="1" t="s">
        <v>1539</v>
      </c>
      <c r="AH997" s="1" t="s">
        <v>1108</v>
      </c>
      <c r="AI997" s="1" t="s">
        <v>1118</v>
      </c>
      <c r="AJ997" s="1" t="s">
        <v>1119</v>
      </c>
      <c r="AK997" s="1">
        <v>21</v>
      </c>
      <c r="AL997" s="1" t="s">
        <v>520</v>
      </c>
    </row>
    <row r="998" spans="1:38" ht="14.25" hidden="1" customHeight="1" x14ac:dyDescent="0.25">
      <c r="A998" s="1" t="s">
        <v>1565</v>
      </c>
      <c r="B998" s="1" t="s">
        <v>557</v>
      </c>
      <c r="C998" s="1"/>
      <c r="D998" s="1"/>
      <c r="E998" s="1"/>
      <c r="F998" s="1">
        <v>14.333</v>
      </c>
      <c r="G998" s="1"/>
      <c r="H998" s="1"/>
      <c r="I998" s="1"/>
      <c r="J998" s="1"/>
      <c r="K998" s="1"/>
      <c r="L998" s="1"/>
      <c r="M998" s="1"/>
      <c r="N998" s="1"/>
      <c r="O998" s="1"/>
      <c r="P998" s="1"/>
      <c r="Q998" s="1"/>
      <c r="R998" s="1"/>
      <c r="S998" s="1"/>
      <c r="T998" s="1"/>
      <c r="U998" s="1"/>
      <c r="V998" s="1"/>
      <c r="W998" s="1"/>
      <c r="X998" s="1"/>
      <c r="Y998" s="1"/>
      <c r="Z998" s="1"/>
      <c r="AA998" s="1"/>
      <c r="AB998" s="1"/>
      <c r="AC998" s="1" t="s">
        <v>5</v>
      </c>
      <c r="AD998" s="1"/>
      <c r="AE998" s="1" t="s">
        <v>1538</v>
      </c>
      <c r="AF998" s="1"/>
      <c r="AG998" s="1" t="s">
        <v>1539</v>
      </c>
      <c r="AH998" s="1" t="s">
        <v>1108</v>
      </c>
      <c r="AI998" s="1" t="s">
        <v>1118</v>
      </c>
      <c r="AJ998" s="1" t="s">
        <v>1119</v>
      </c>
      <c r="AK998" s="1">
        <v>22</v>
      </c>
      <c r="AL998" s="1" t="s">
        <v>520</v>
      </c>
    </row>
    <row r="999" spans="1:38" ht="14.25" hidden="1" customHeight="1" x14ac:dyDescent="0.25">
      <c r="A999" s="1" t="s">
        <v>1566</v>
      </c>
      <c r="B999" s="1" t="s">
        <v>557</v>
      </c>
      <c r="C999" s="1"/>
      <c r="D999" s="1"/>
      <c r="E999" s="1"/>
      <c r="F999" s="1">
        <v>15.4178</v>
      </c>
      <c r="G999" s="1"/>
      <c r="H999" s="1"/>
      <c r="I999" s="1"/>
      <c r="J999" s="1"/>
      <c r="K999" s="1"/>
      <c r="L999" s="1"/>
      <c r="M999" s="1"/>
      <c r="N999" s="1"/>
      <c r="O999" s="1"/>
      <c r="P999" s="1"/>
      <c r="Q999" s="1"/>
      <c r="R999" s="1"/>
      <c r="S999" s="1"/>
      <c r="T999" s="1"/>
      <c r="U999" s="1"/>
      <c r="V999" s="1"/>
      <c r="W999" s="1"/>
      <c r="X999" s="1"/>
      <c r="Y999" s="1"/>
      <c r="Z999" s="1"/>
      <c r="AA999" s="1"/>
      <c r="AB999" s="1"/>
      <c r="AC999" s="1" t="s">
        <v>5</v>
      </c>
      <c r="AD999" s="1"/>
      <c r="AE999" s="1" t="s">
        <v>1538</v>
      </c>
      <c r="AF999" s="1"/>
      <c r="AG999" s="1" t="s">
        <v>1539</v>
      </c>
      <c r="AH999" s="1" t="s">
        <v>1108</v>
      </c>
      <c r="AI999" s="1" t="s">
        <v>1118</v>
      </c>
      <c r="AJ999" s="1" t="s">
        <v>1119</v>
      </c>
      <c r="AK999" s="1">
        <v>25</v>
      </c>
      <c r="AL999" s="1" t="s">
        <v>520</v>
      </c>
    </row>
    <row r="1000" spans="1:38" ht="14.25" hidden="1" customHeight="1" x14ac:dyDescent="0.25">
      <c r="A1000" s="1" t="s">
        <v>1567</v>
      </c>
      <c r="B1000" s="1" t="s">
        <v>557</v>
      </c>
      <c r="C1000" s="1"/>
      <c r="D1000" s="1"/>
      <c r="E1000" s="1"/>
      <c r="F1000" s="1">
        <v>16.9895</v>
      </c>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t="s">
        <v>5</v>
      </c>
      <c r="AD1000" s="1"/>
      <c r="AE1000" s="1" t="s">
        <v>1538</v>
      </c>
      <c r="AF1000" s="1"/>
      <c r="AG1000" s="1" t="s">
        <v>1539</v>
      </c>
      <c r="AH1000" s="1" t="s">
        <v>1108</v>
      </c>
      <c r="AI1000" s="1" t="s">
        <v>1118</v>
      </c>
      <c r="AJ1000" s="1" t="s">
        <v>1119</v>
      </c>
      <c r="AK1000" s="1">
        <v>30</v>
      </c>
      <c r="AL1000" s="1" t="s">
        <v>520</v>
      </c>
    </row>
    <row r="1001" spans="1:38" ht="14.25" hidden="1" customHeight="1" x14ac:dyDescent="0.25">
      <c r="A1001" s="1" t="s">
        <v>1568</v>
      </c>
      <c r="B1001" s="1" t="s">
        <v>557</v>
      </c>
      <c r="C1001" s="1"/>
      <c r="D1001" s="1"/>
      <c r="E1001" s="1"/>
      <c r="F1001" s="1">
        <v>19.031600000000001</v>
      </c>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t="s">
        <v>5</v>
      </c>
      <c r="AD1001" s="1"/>
      <c r="AE1001" s="1" t="s">
        <v>1538</v>
      </c>
      <c r="AF1001" s="1"/>
      <c r="AG1001" s="1" t="s">
        <v>1539</v>
      </c>
      <c r="AH1001" s="1" t="s">
        <v>1108</v>
      </c>
      <c r="AI1001" s="1" t="s">
        <v>1118</v>
      </c>
      <c r="AJ1001" s="1" t="s">
        <v>1119</v>
      </c>
      <c r="AK1001" s="1">
        <v>38</v>
      </c>
      <c r="AL1001" s="1" t="s">
        <v>520</v>
      </c>
    </row>
    <row r="1002" spans="1:38" ht="14.25" hidden="1" customHeight="1" x14ac:dyDescent="0.25">
      <c r="A1002" s="1" t="s">
        <v>1569</v>
      </c>
      <c r="B1002" s="1" t="s">
        <v>557</v>
      </c>
      <c r="C1002" s="1"/>
      <c r="D1002" s="1"/>
      <c r="E1002" s="1"/>
      <c r="F1002" s="1">
        <v>20.277999999999999</v>
      </c>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t="s">
        <v>5</v>
      </c>
      <c r="AD1002" s="1"/>
      <c r="AE1002" s="1" t="s">
        <v>1538</v>
      </c>
      <c r="AF1002" s="1"/>
      <c r="AG1002" s="1" t="s">
        <v>1539</v>
      </c>
      <c r="AH1002" s="1" t="s">
        <v>1108</v>
      </c>
      <c r="AI1002" s="1" t="s">
        <v>1118</v>
      </c>
      <c r="AJ1002" s="1" t="s">
        <v>1119</v>
      </c>
      <c r="AK1002" s="1">
        <v>44</v>
      </c>
      <c r="AL1002" s="1" t="s">
        <v>520</v>
      </c>
    </row>
    <row r="1003" spans="1:38" ht="14.25" hidden="1" customHeight="1" x14ac:dyDescent="0.25">
      <c r="A1003" s="1" t="s">
        <v>1570</v>
      </c>
      <c r="B1003" s="1" t="s">
        <v>557</v>
      </c>
      <c r="C1003" s="1"/>
      <c r="D1003" s="1"/>
      <c r="E1003" s="1"/>
      <c r="F1003" s="1">
        <v>21.174199999999999</v>
      </c>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t="s">
        <v>5</v>
      </c>
      <c r="AD1003" s="1"/>
      <c r="AE1003" s="1" t="s">
        <v>1538</v>
      </c>
      <c r="AF1003" s="1"/>
      <c r="AG1003" s="1" t="s">
        <v>1539</v>
      </c>
      <c r="AH1003" s="1" t="s">
        <v>1108</v>
      </c>
      <c r="AI1003" s="1" t="s">
        <v>1118</v>
      </c>
      <c r="AJ1003" s="1" t="s">
        <v>1119</v>
      </c>
      <c r="AK1003" s="1">
        <v>49</v>
      </c>
      <c r="AL1003" s="1" t="s">
        <v>520</v>
      </c>
    </row>
    <row r="1004" spans="1:38" ht="14.25" hidden="1" customHeight="1" x14ac:dyDescent="0.25">
      <c r="A1004" s="1" t="s">
        <v>1571</v>
      </c>
      <c r="B1004" s="1" t="s">
        <v>557</v>
      </c>
      <c r="C1004" s="1"/>
      <c r="D1004" s="1"/>
      <c r="E1004" s="1"/>
      <c r="F1004" s="1">
        <v>22.799800000000001</v>
      </c>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t="s">
        <v>5</v>
      </c>
      <c r="AD1004" s="1"/>
      <c r="AE1004" s="1" t="s">
        <v>1538</v>
      </c>
      <c r="AF1004" s="1"/>
      <c r="AG1004" s="1" t="s">
        <v>1539</v>
      </c>
      <c r="AH1004" s="1" t="s">
        <v>1108</v>
      </c>
      <c r="AI1004" s="1" t="s">
        <v>1118</v>
      </c>
      <c r="AJ1004" s="1" t="s">
        <v>1119</v>
      </c>
      <c r="AK1004" s="1">
        <v>60</v>
      </c>
      <c r="AL1004" s="1" t="s">
        <v>520</v>
      </c>
    </row>
    <row r="1005" spans="1:38" ht="14.25" hidden="1" customHeight="1" x14ac:dyDescent="0.25">
      <c r="A1005" s="1" t="s">
        <v>1572</v>
      </c>
      <c r="B1005" s="1" t="s">
        <v>557</v>
      </c>
      <c r="C1005" s="1"/>
      <c r="D1005" s="1"/>
      <c r="E1005" s="1"/>
      <c r="F1005" s="1">
        <v>9.9816699999999994</v>
      </c>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t="s">
        <v>5</v>
      </c>
      <c r="AD1005" s="1"/>
      <c r="AE1005" s="1" t="s">
        <v>1538</v>
      </c>
      <c r="AF1005" s="1"/>
      <c r="AG1005" s="1" t="s">
        <v>1539</v>
      </c>
      <c r="AH1005" s="1" t="s">
        <v>1108</v>
      </c>
      <c r="AI1005" s="1" t="s">
        <v>1124</v>
      </c>
      <c r="AJ1005" s="1" t="s">
        <v>1089</v>
      </c>
      <c r="AK1005" s="1">
        <v>11</v>
      </c>
      <c r="AL1005" s="1" t="s">
        <v>520</v>
      </c>
    </row>
    <row r="1006" spans="1:38" ht="14.25" hidden="1" customHeight="1" x14ac:dyDescent="0.25">
      <c r="A1006" s="1" t="s">
        <v>1573</v>
      </c>
      <c r="B1006" s="1" t="s">
        <v>557</v>
      </c>
      <c r="C1006" s="1"/>
      <c r="D1006" s="1"/>
      <c r="E1006" s="1"/>
      <c r="F1006" s="1">
        <v>11.416</v>
      </c>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t="s">
        <v>5</v>
      </c>
      <c r="AD1006" s="1"/>
      <c r="AE1006" s="1" t="s">
        <v>1538</v>
      </c>
      <c r="AF1006" s="1"/>
      <c r="AG1006" s="1" t="s">
        <v>1539</v>
      </c>
      <c r="AH1006" s="1" t="s">
        <v>1108</v>
      </c>
      <c r="AI1006" s="1" t="s">
        <v>1124</v>
      </c>
      <c r="AJ1006" s="1" t="s">
        <v>1089</v>
      </c>
      <c r="AK1006" s="1">
        <v>13</v>
      </c>
      <c r="AL1006" s="1" t="s">
        <v>520</v>
      </c>
    </row>
    <row r="1007" spans="1:38" ht="14.25" hidden="1" customHeight="1" x14ac:dyDescent="0.25">
      <c r="A1007" s="1" t="s">
        <v>1574</v>
      </c>
      <c r="B1007" s="1" t="s">
        <v>557</v>
      </c>
      <c r="C1007" s="1"/>
      <c r="D1007" s="1"/>
      <c r="E1007" s="1"/>
      <c r="F1007" s="1">
        <v>15.212899999999999</v>
      </c>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t="s">
        <v>5</v>
      </c>
      <c r="AD1007" s="1"/>
      <c r="AE1007" s="1" t="s">
        <v>1538</v>
      </c>
      <c r="AF1007" s="1"/>
      <c r="AG1007" s="1" t="s">
        <v>1539</v>
      </c>
      <c r="AH1007" s="1" t="s">
        <v>1108</v>
      </c>
      <c r="AI1007" s="1" t="s">
        <v>1124</v>
      </c>
      <c r="AJ1007" s="1" t="s">
        <v>1089</v>
      </c>
      <c r="AK1007" s="1">
        <v>19</v>
      </c>
      <c r="AL1007" s="1" t="s">
        <v>520</v>
      </c>
    </row>
    <row r="1008" spans="1:38" ht="14.25" hidden="1" customHeight="1" x14ac:dyDescent="0.25">
      <c r="A1008" s="1" t="s">
        <v>1575</v>
      </c>
      <c r="B1008" s="1" t="s">
        <v>557</v>
      </c>
      <c r="C1008" s="1"/>
      <c r="D1008" s="1"/>
      <c r="E1008" s="1"/>
      <c r="F1008" s="1">
        <v>16.3338</v>
      </c>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t="s">
        <v>5</v>
      </c>
      <c r="AD1008" s="1"/>
      <c r="AE1008" s="1" t="s">
        <v>1538</v>
      </c>
      <c r="AF1008" s="1"/>
      <c r="AG1008" s="1" t="s">
        <v>1539</v>
      </c>
      <c r="AH1008" s="1" t="s">
        <v>1108</v>
      </c>
      <c r="AI1008" s="1" t="s">
        <v>1124</v>
      </c>
      <c r="AJ1008" s="1" t="s">
        <v>1089</v>
      </c>
      <c r="AK1008" s="1">
        <v>21</v>
      </c>
      <c r="AL1008" s="1" t="s">
        <v>520</v>
      </c>
    </row>
    <row r="1009" spans="1:38" ht="14.25" hidden="1" customHeight="1" x14ac:dyDescent="0.25">
      <c r="A1009" s="1" t="s">
        <v>1576</v>
      </c>
      <c r="B1009" s="1" t="s">
        <v>557</v>
      </c>
      <c r="C1009" s="1"/>
      <c r="D1009" s="1"/>
      <c r="E1009" s="1"/>
      <c r="F1009" s="1">
        <v>16.8706</v>
      </c>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t="s">
        <v>5</v>
      </c>
      <c r="AD1009" s="1"/>
      <c r="AE1009" s="1" t="s">
        <v>1538</v>
      </c>
      <c r="AF1009" s="1"/>
      <c r="AG1009" s="1" t="s">
        <v>1539</v>
      </c>
      <c r="AH1009" s="1" t="s">
        <v>1108</v>
      </c>
      <c r="AI1009" s="1" t="s">
        <v>1124</v>
      </c>
      <c r="AJ1009" s="1" t="s">
        <v>1089</v>
      </c>
      <c r="AK1009" s="1">
        <v>22</v>
      </c>
      <c r="AL1009" s="1" t="s">
        <v>520</v>
      </c>
    </row>
    <row r="1010" spans="1:38" ht="14.25" hidden="1" customHeight="1" x14ac:dyDescent="0.25">
      <c r="A1010" s="1" t="s">
        <v>1577</v>
      </c>
      <c r="B1010" s="1" t="s">
        <v>557</v>
      </c>
      <c r="C1010" s="1"/>
      <c r="D1010" s="1"/>
      <c r="E1010" s="1"/>
      <c r="F1010" s="1">
        <v>18.393999999999998</v>
      </c>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t="s">
        <v>5</v>
      </c>
      <c r="AD1010" s="1"/>
      <c r="AE1010" s="1" t="s">
        <v>1538</v>
      </c>
      <c r="AF1010" s="1"/>
      <c r="AG1010" s="1" t="s">
        <v>1539</v>
      </c>
      <c r="AH1010" s="1" t="s">
        <v>1108</v>
      </c>
      <c r="AI1010" s="1" t="s">
        <v>1124</v>
      </c>
      <c r="AJ1010" s="1" t="s">
        <v>1089</v>
      </c>
      <c r="AK1010" s="1">
        <v>25</v>
      </c>
      <c r="AL1010" s="1" t="s">
        <v>520</v>
      </c>
    </row>
    <row r="1011" spans="1:38" ht="14.25" hidden="1" customHeight="1" x14ac:dyDescent="0.25">
      <c r="A1011" s="1" t="s">
        <v>1578</v>
      </c>
      <c r="B1011" s="1" t="s">
        <v>557</v>
      </c>
      <c r="C1011" s="1"/>
      <c r="D1011" s="1"/>
      <c r="E1011" s="1"/>
      <c r="F1011" s="1">
        <v>20.675899999999999</v>
      </c>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t="s">
        <v>5</v>
      </c>
      <c r="AD1011" s="1"/>
      <c r="AE1011" s="1" t="s">
        <v>1538</v>
      </c>
      <c r="AF1011" s="1"/>
      <c r="AG1011" s="1" t="s">
        <v>1539</v>
      </c>
      <c r="AH1011" s="1" t="s">
        <v>1108</v>
      </c>
      <c r="AI1011" s="1" t="s">
        <v>1124</v>
      </c>
      <c r="AJ1011" s="1" t="s">
        <v>1089</v>
      </c>
      <c r="AK1011" s="1">
        <v>30</v>
      </c>
      <c r="AL1011" s="1" t="s">
        <v>520</v>
      </c>
    </row>
    <row r="1012" spans="1:38" ht="14.25" hidden="1" customHeight="1" x14ac:dyDescent="0.25">
      <c r="A1012" s="1" t="s">
        <v>1579</v>
      </c>
      <c r="B1012" s="1" t="s">
        <v>557</v>
      </c>
      <c r="C1012" s="1"/>
      <c r="D1012" s="1"/>
      <c r="E1012" s="1"/>
      <c r="F1012" s="1">
        <v>23.781400000000001</v>
      </c>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t="s">
        <v>5</v>
      </c>
      <c r="AD1012" s="1"/>
      <c r="AE1012" s="1" t="s">
        <v>1538</v>
      </c>
      <c r="AF1012" s="1"/>
      <c r="AG1012" s="1" t="s">
        <v>1539</v>
      </c>
      <c r="AH1012" s="1" t="s">
        <v>1108</v>
      </c>
      <c r="AI1012" s="1" t="s">
        <v>1124</v>
      </c>
      <c r="AJ1012" s="1" t="s">
        <v>1089</v>
      </c>
      <c r="AK1012" s="1">
        <v>38</v>
      </c>
      <c r="AL1012" s="1" t="s">
        <v>520</v>
      </c>
    </row>
    <row r="1013" spans="1:38" ht="14.25" hidden="1" customHeight="1" x14ac:dyDescent="0.25">
      <c r="A1013" s="1" t="s">
        <v>1580</v>
      </c>
      <c r="B1013" s="1" t="s">
        <v>557</v>
      </c>
      <c r="C1013" s="1"/>
      <c r="D1013" s="1"/>
      <c r="E1013" s="1"/>
      <c r="F1013" s="1">
        <v>25.759899999999998</v>
      </c>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t="s">
        <v>5</v>
      </c>
      <c r="AD1013" s="1"/>
      <c r="AE1013" s="1" t="s">
        <v>1538</v>
      </c>
      <c r="AF1013" s="1"/>
      <c r="AG1013" s="1" t="s">
        <v>1539</v>
      </c>
      <c r="AH1013" s="1" t="s">
        <v>1108</v>
      </c>
      <c r="AI1013" s="1" t="s">
        <v>1124</v>
      </c>
      <c r="AJ1013" s="1" t="s">
        <v>1089</v>
      </c>
      <c r="AK1013" s="1">
        <v>44</v>
      </c>
      <c r="AL1013" s="1" t="s">
        <v>520</v>
      </c>
    </row>
    <row r="1014" spans="1:38" ht="14.25" hidden="1" customHeight="1" x14ac:dyDescent="0.25">
      <c r="A1014" s="1" t="s">
        <v>1581</v>
      </c>
      <c r="B1014" s="1" t="s">
        <v>557</v>
      </c>
      <c r="C1014" s="1"/>
      <c r="D1014" s="1"/>
      <c r="E1014" s="1"/>
      <c r="F1014" s="1">
        <v>27.223600000000001</v>
      </c>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t="s">
        <v>5</v>
      </c>
      <c r="AD1014" s="1"/>
      <c r="AE1014" s="1" t="s">
        <v>1538</v>
      </c>
      <c r="AF1014" s="1"/>
      <c r="AG1014" s="1" t="s">
        <v>1539</v>
      </c>
      <c r="AH1014" s="1" t="s">
        <v>1108</v>
      </c>
      <c r="AI1014" s="1" t="s">
        <v>1124</v>
      </c>
      <c r="AJ1014" s="1" t="s">
        <v>1089</v>
      </c>
      <c r="AK1014" s="1">
        <v>49</v>
      </c>
      <c r="AL1014" s="1" t="s">
        <v>520</v>
      </c>
    </row>
    <row r="1015" spans="1:38" ht="14.25" hidden="1" customHeight="1" x14ac:dyDescent="0.25">
      <c r="A1015" s="1" t="s">
        <v>1582</v>
      </c>
      <c r="B1015" s="1" t="s">
        <v>557</v>
      </c>
      <c r="C1015" s="1"/>
      <c r="D1015" s="1"/>
      <c r="E1015" s="1"/>
      <c r="F1015" s="1">
        <v>29.9711</v>
      </c>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t="s">
        <v>5</v>
      </c>
      <c r="AD1015" s="1"/>
      <c r="AE1015" s="1" t="s">
        <v>1538</v>
      </c>
      <c r="AF1015" s="1"/>
      <c r="AG1015" s="1" t="s">
        <v>1539</v>
      </c>
      <c r="AH1015" s="1" t="s">
        <v>1108</v>
      </c>
      <c r="AI1015" s="1" t="s">
        <v>1124</v>
      </c>
      <c r="AJ1015" s="1" t="s">
        <v>1089</v>
      </c>
      <c r="AK1015" s="1">
        <v>60</v>
      </c>
      <c r="AL1015" s="1" t="s">
        <v>520</v>
      </c>
    </row>
    <row r="1016" spans="1:38" ht="14.25" hidden="1" customHeight="1" x14ac:dyDescent="0.25">
      <c r="A1016" s="1" t="s">
        <v>1583</v>
      </c>
      <c r="B1016" s="1" t="s">
        <v>557</v>
      </c>
      <c r="C1016" s="1"/>
      <c r="D1016" s="1"/>
      <c r="E1016" s="1"/>
      <c r="F1016" s="1">
        <v>10.4438</v>
      </c>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t="s">
        <v>5</v>
      </c>
      <c r="AD1016" s="1"/>
      <c r="AE1016" s="1" t="s">
        <v>1538</v>
      </c>
      <c r="AF1016" s="1"/>
      <c r="AG1016" s="1" t="s">
        <v>1539</v>
      </c>
      <c r="AH1016" s="1" t="s">
        <v>1108</v>
      </c>
      <c r="AI1016" s="1" t="s">
        <v>1129</v>
      </c>
      <c r="AJ1016" s="1" t="s">
        <v>1095</v>
      </c>
      <c r="AK1016" s="1">
        <v>11</v>
      </c>
      <c r="AL1016" s="1" t="s">
        <v>520</v>
      </c>
    </row>
    <row r="1017" spans="1:38" ht="14.25" hidden="1" customHeight="1" x14ac:dyDescent="0.25">
      <c r="A1017" s="1" t="s">
        <v>1584</v>
      </c>
      <c r="B1017" s="1" t="s">
        <v>557</v>
      </c>
      <c r="C1017" s="1"/>
      <c r="D1017" s="1"/>
      <c r="E1017" s="1"/>
      <c r="F1017" s="1">
        <v>12.0246</v>
      </c>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t="s">
        <v>5</v>
      </c>
      <c r="AD1017" s="1"/>
      <c r="AE1017" s="1" t="s">
        <v>1538</v>
      </c>
      <c r="AF1017" s="1"/>
      <c r="AG1017" s="1" t="s">
        <v>1539</v>
      </c>
      <c r="AH1017" s="1" t="s">
        <v>1108</v>
      </c>
      <c r="AI1017" s="1" t="s">
        <v>1129</v>
      </c>
      <c r="AJ1017" s="1" t="s">
        <v>1095</v>
      </c>
      <c r="AK1017" s="1">
        <v>13</v>
      </c>
      <c r="AL1017" s="1" t="s">
        <v>520</v>
      </c>
    </row>
    <row r="1018" spans="1:38" ht="14.25" hidden="1" customHeight="1" x14ac:dyDescent="0.25">
      <c r="A1018" s="1" t="s">
        <v>1585</v>
      </c>
      <c r="B1018" s="1" t="s">
        <v>557</v>
      </c>
      <c r="C1018" s="1"/>
      <c r="D1018" s="1"/>
      <c r="E1018" s="1"/>
      <c r="F1018" s="1">
        <v>16.312999999999999</v>
      </c>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t="s">
        <v>5</v>
      </c>
      <c r="AD1018" s="1"/>
      <c r="AE1018" s="1" t="s">
        <v>1538</v>
      </c>
      <c r="AF1018" s="1"/>
      <c r="AG1018" s="1" t="s">
        <v>1539</v>
      </c>
      <c r="AH1018" s="1" t="s">
        <v>1108</v>
      </c>
      <c r="AI1018" s="1" t="s">
        <v>1129</v>
      </c>
      <c r="AJ1018" s="1" t="s">
        <v>1095</v>
      </c>
      <c r="AK1018" s="1">
        <v>19</v>
      </c>
      <c r="AL1018" s="1" t="s">
        <v>520</v>
      </c>
    </row>
    <row r="1019" spans="1:38" ht="14.25" hidden="1" customHeight="1" x14ac:dyDescent="0.25">
      <c r="A1019" s="1" t="s">
        <v>1586</v>
      </c>
      <c r="B1019" s="1" t="s">
        <v>557</v>
      </c>
      <c r="C1019" s="1"/>
      <c r="D1019" s="1"/>
      <c r="E1019" s="1"/>
      <c r="F1019" s="1">
        <v>17.608899999999998</v>
      </c>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t="s">
        <v>5</v>
      </c>
      <c r="AD1019" s="1"/>
      <c r="AE1019" s="1" t="s">
        <v>1538</v>
      </c>
      <c r="AF1019" s="1"/>
      <c r="AG1019" s="1" t="s">
        <v>1539</v>
      </c>
      <c r="AH1019" s="1" t="s">
        <v>1108</v>
      </c>
      <c r="AI1019" s="1" t="s">
        <v>1129</v>
      </c>
      <c r="AJ1019" s="1" t="s">
        <v>1095</v>
      </c>
      <c r="AK1019" s="1">
        <v>21</v>
      </c>
      <c r="AL1019" s="1" t="s">
        <v>520</v>
      </c>
    </row>
    <row r="1020" spans="1:38" ht="14.25" hidden="1" customHeight="1" x14ac:dyDescent="0.25">
      <c r="A1020" s="1" t="s">
        <v>1587</v>
      </c>
      <c r="B1020" s="1" t="s">
        <v>557</v>
      </c>
      <c r="C1020" s="1"/>
      <c r="D1020" s="1"/>
      <c r="E1020" s="1"/>
      <c r="F1020" s="1">
        <v>18.234400000000001</v>
      </c>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t="s">
        <v>5</v>
      </c>
      <c r="AD1020" s="1"/>
      <c r="AE1020" s="1" t="s">
        <v>1538</v>
      </c>
      <c r="AF1020" s="1"/>
      <c r="AG1020" s="1" t="s">
        <v>1539</v>
      </c>
      <c r="AH1020" s="1" t="s">
        <v>1108</v>
      </c>
      <c r="AI1020" s="1" t="s">
        <v>1129</v>
      </c>
      <c r="AJ1020" s="1" t="s">
        <v>1095</v>
      </c>
      <c r="AK1020" s="1">
        <v>22</v>
      </c>
      <c r="AL1020" s="1" t="s">
        <v>520</v>
      </c>
    </row>
    <row r="1021" spans="1:38" ht="14.25" hidden="1" customHeight="1" x14ac:dyDescent="0.25">
      <c r="A1021" s="1" t="s">
        <v>1588</v>
      </c>
      <c r="B1021" s="1" t="s">
        <v>557</v>
      </c>
      <c r="C1021" s="1"/>
      <c r="D1021" s="1"/>
      <c r="E1021" s="1"/>
      <c r="F1021" s="1">
        <v>20.027100000000001</v>
      </c>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t="s">
        <v>5</v>
      </c>
      <c r="AD1021" s="1"/>
      <c r="AE1021" s="1" t="s">
        <v>1538</v>
      </c>
      <c r="AF1021" s="1"/>
      <c r="AG1021" s="1" t="s">
        <v>1539</v>
      </c>
      <c r="AH1021" s="1" t="s">
        <v>1108</v>
      </c>
      <c r="AI1021" s="1" t="s">
        <v>1129</v>
      </c>
      <c r="AJ1021" s="1" t="s">
        <v>1095</v>
      </c>
      <c r="AK1021" s="1">
        <v>25</v>
      </c>
      <c r="AL1021" s="1" t="s">
        <v>520</v>
      </c>
    </row>
    <row r="1022" spans="1:38" ht="14.25" hidden="1" customHeight="1" x14ac:dyDescent="0.25">
      <c r="A1022" s="1" t="s">
        <v>1589</v>
      </c>
      <c r="B1022" s="1" t="s">
        <v>557</v>
      </c>
      <c r="C1022" s="1"/>
      <c r="D1022" s="1"/>
      <c r="E1022" s="1"/>
      <c r="F1022" s="1">
        <v>22.7622</v>
      </c>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t="s">
        <v>5</v>
      </c>
      <c r="AD1022" s="1"/>
      <c r="AE1022" s="1" t="s">
        <v>1538</v>
      </c>
      <c r="AF1022" s="1"/>
      <c r="AG1022" s="1" t="s">
        <v>1539</v>
      </c>
      <c r="AH1022" s="1" t="s">
        <v>1108</v>
      </c>
      <c r="AI1022" s="1" t="s">
        <v>1129</v>
      </c>
      <c r="AJ1022" s="1" t="s">
        <v>1095</v>
      </c>
      <c r="AK1022" s="1">
        <v>30</v>
      </c>
      <c r="AL1022" s="1" t="s">
        <v>520</v>
      </c>
    </row>
    <row r="1023" spans="1:38" ht="14.25" hidden="1" customHeight="1" x14ac:dyDescent="0.25">
      <c r="A1023" s="1" t="s">
        <v>1590</v>
      </c>
      <c r="B1023" s="1" t="s">
        <v>557</v>
      </c>
      <c r="C1023" s="1"/>
      <c r="D1023" s="1"/>
      <c r="E1023" s="1"/>
      <c r="F1023" s="1">
        <v>26.584</v>
      </c>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t="s">
        <v>5</v>
      </c>
      <c r="AD1023" s="1"/>
      <c r="AE1023" s="1" t="s">
        <v>1538</v>
      </c>
      <c r="AF1023" s="1"/>
      <c r="AG1023" s="1" t="s">
        <v>1539</v>
      </c>
      <c r="AH1023" s="1" t="s">
        <v>1108</v>
      </c>
      <c r="AI1023" s="1" t="s">
        <v>1129</v>
      </c>
      <c r="AJ1023" s="1" t="s">
        <v>1095</v>
      </c>
      <c r="AK1023" s="1">
        <v>38</v>
      </c>
      <c r="AL1023" s="1" t="s">
        <v>520</v>
      </c>
    </row>
    <row r="1024" spans="1:38" ht="14.25" hidden="1" customHeight="1" x14ac:dyDescent="0.25">
      <c r="A1024" s="1" t="s">
        <v>1591</v>
      </c>
      <c r="B1024" s="1" t="s">
        <v>557</v>
      </c>
      <c r="C1024" s="1"/>
      <c r="D1024" s="1"/>
      <c r="E1024" s="1"/>
      <c r="F1024" s="1">
        <v>29.0808</v>
      </c>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t="s">
        <v>5</v>
      </c>
      <c r="AD1024" s="1"/>
      <c r="AE1024" s="1" t="s">
        <v>1538</v>
      </c>
      <c r="AF1024" s="1"/>
      <c r="AG1024" s="1" t="s">
        <v>1539</v>
      </c>
      <c r="AH1024" s="1" t="s">
        <v>1108</v>
      </c>
      <c r="AI1024" s="1" t="s">
        <v>1129</v>
      </c>
      <c r="AJ1024" s="1" t="s">
        <v>1095</v>
      </c>
      <c r="AK1024" s="1">
        <v>44</v>
      </c>
      <c r="AL1024" s="1" t="s">
        <v>520</v>
      </c>
    </row>
    <row r="1025" spans="1:38" ht="14.25" hidden="1" customHeight="1" x14ac:dyDescent="0.25">
      <c r="A1025" s="1" t="s">
        <v>1592</v>
      </c>
      <c r="B1025" s="1" t="s">
        <v>557</v>
      </c>
      <c r="C1025" s="1"/>
      <c r="D1025" s="1"/>
      <c r="E1025" s="1"/>
      <c r="F1025" s="1">
        <v>30.96</v>
      </c>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t="s">
        <v>5</v>
      </c>
      <c r="AD1025" s="1"/>
      <c r="AE1025" s="1" t="s">
        <v>1538</v>
      </c>
      <c r="AF1025" s="1"/>
      <c r="AG1025" s="1" t="s">
        <v>1539</v>
      </c>
      <c r="AH1025" s="1" t="s">
        <v>1108</v>
      </c>
      <c r="AI1025" s="1" t="s">
        <v>1129</v>
      </c>
      <c r="AJ1025" s="1" t="s">
        <v>1095</v>
      </c>
      <c r="AK1025" s="1">
        <v>49</v>
      </c>
      <c r="AL1025" s="1" t="s">
        <v>520</v>
      </c>
    </row>
    <row r="1026" spans="1:38" ht="14.25" hidden="1" customHeight="1" x14ac:dyDescent="0.25">
      <c r="A1026" s="1" t="s">
        <v>1593</v>
      </c>
      <c r="B1026" s="1" t="s">
        <v>557</v>
      </c>
      <c r="C1026" s="1"/>
      <c r="D1026" s="1"/>
      <c r="E1026" s="1"/>
      <c r="F1026" s="1">
        <v>34.563299999999998</v>
      </c>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t="s">
        <v>5</v>
      </c>
      <c r="AD1026" s="1"/>
      <c r="AE1026" s="1" t="s">
        <v>1538</v>
      </c>
      <c r="AF1026" s="1"/>
      <c r="AG1026" s="1" t="s">
        <v>1539</v>
      </c>
      <c r="AH1026" s="1" t="s">
        <v>1108</v>
      </c>
      <c r="AI1026" s="1" t="s">
        <v>1129</v>
      </c>
      <c r="AJ1026" s="1" t="s">
        <v>1095</v>
      </c>
      <c r="AK1026" s="1">
        <v>60</v>
      </c>
      <c r="AL1026" s="1" t="s">
        <v>520</v>
      </c>
    </row>
    <row r="1027" spans="1:38" ht="14.25" hidden="1" customHeight="1" x14ac:dyDescent="0.25">
      <c r="A1027" s="1" t="s">
        <v>1594</v>
      </c>
      <c r="B1027" s="1" t="s">
        <v>557</v>
      </c>
      <c r="C1027" s="1"/>
      <c r="D1027" s="1"/>
      <c r="E1027" s="1"/>
      <c r="F1027" s="1">
        <v>10.847200000000001</v>
      </c>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t="s">
        <v>5</v>
      </c>
      <c r="AD1027" s="1"/>
      <c r="AE1027" s="1" t="s">
        <v>1538</v>
      </c>
      <c r="AF1027" s="1"/>
      <c r="AG1027" s="1" t="s">
        <v>1539</v>
      </c>
      <c r="AH1027" s="1" t="s">
        <v>1132</v>
      </c>
      <c r="AI1027" s="1" t="s">
        <v>1109</v>
      </c>
      <c r="AJ1027" s="1" t="s">
        <v>1083</v>
      </c>
      <c r="AK1027" s="1">
        <v>11</v>
      </c>
      <c r="AL1027" s="1" t="s">
        <v>520</v>
      </c>
    </row>
    <row r="1028" spans="1:38" ht="14.25" hidden="1" customHeight="1" x14ac:dyDescent="0.25">
      <c r="A1028" s="1" t="s">
        <v>1595</v>
      </c>
      <c r="B1028" s="1" t="s">
        <v>557</v>
      </c>
      <c r="C1028" s="1"/>
      <c r="D1028" s="1"/>
      <c r="E1028" s="1"/>
      <c r="F1028" s="1">
        <v>12.629099999999999</v>
      </c>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t="s">
        <v>5</v>
      </c>
      <c r="AD1028" s="1"/>
      <c r="AE1028" s="1" t="s">
        <v>1538</v>
      </c>
      <c r="AF1028" s="1"/>
      <c r="AG1028" s="1" t="s">
        <v>1539</v>
      </c>
      <c r="AH1028" s="1" t="s">
        <v>1132</v>
      </c>
      <c r="AI1028" s="1" t="s">
        <v>1109</v>
      </c>
      <c r="AJ1028" s="1" t="s">
        <v>1083</v>
      </c>
      <c r="AK1028" s="1">
        <v>13</v>
      </c>
      <c r="AL1028" s="1" t="s">
        <v>520</v>
      </c>
    </row>
    <row r="1029" spans="1:38" ht="14.25" hidden="1" customHeight="1" x14ac:dyDescent="0.25">
      <c r="A1029" s="1" t="s">
        <v>1596</v>
      </c>
      <c r="B1029" s="1" t="s">
        <v>557</v>
      </c>
      <c r="C1029" s="1"/>
      <c r="D1029" s="1"/>
      <c r="E1029" s="1"/>
      <c r="F1029" s="1">
        <v>17.670500000000001</v>
      </c>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t="s">
        <v>5</v>
      </c>
      <c r="AD1029" s="1"/>
      <c r="AE1029" s="1" t="s">
        <v>1538</v>
      </c>
      <c r="AF1029" s="1"/>
      <c r="AG1029" s="1" t="s">
        <v>1539</v>
      </c>
      <c r="AH1029" s="1" t="s">
        <v>1132</v>
      </c>
      <c r="AI1029" s="1" t="s">
        <v>1109</v>
      </c>
      <c r="AJ1029" s="1" t="s">
        <v>1083</v>
      </c>
      <c r="AK1029" s="1">
        <v>19</v>
      </c>
      <c r="AL1029" s="1" t="s">
        <v>520</v>
      </c>
    </row>
    <row r="1030" spans="1:38" ht="14.25" hidden="1" customHeight="1" x14ac:dyDescent="0.25">
      <c r="A1030" s="1" t="s">
        <v>1597</v>
      </c>
      <c r="B1030" s="1" t="s">
        <v>557</v>
      </c>
      <c r="C1030" s="1"/>
      <c r="D1030" s="1"/>
      <c r="E1030" s="1"/>
      <c r="F1030" s="1">
        <v>19.256799999999998</v>
      </c>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t="s">
        <v>5</v>
      </c>
      <c r="AD1030" s="1"/>
      <c r="AE1030" s="1" t="s">
        <v>1538</v>
      </c>
      <c r="AF1030" s="1"/>
      <c r="AG1030" s="1" t="s">
        <v>1539</v>
      </c>
      <c r="AH1030" s="1" t="s">
        <v>1132</v>
      </c>
      <c r="AI1030" s="1" t="s">
        <v>1109</v>
      </c>
      <c r="AJ1030" s="1" t="s">
        <v>1083</v>
      </c>
      <c r="AK1030" s="1">
        <v>21</v>
      </c>
      <c r="AL1030" s="1" t="s">
        <v>520</v>
      </c>
    </row>
    <row r="1031" spans="1:38" ht="14.25" hidden="1" customHeight="1" x14ac:dyDescent="0.25">
      <c r="A1031" s="1" t="s">
        <v>1598</v>
      </c>
      <c r="B1031" s="1" t="s">
        <v>557</v>
      </c>
      <c r="C1031" s="1"/>
      <c r="D1031" s="1"/>
      <c r="E1031" s="1"/>
      <c r="F1031" s="1">
        <v>20.0334</v>
      </c>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t="s">
        <v>5</v>
      </c>
      <c r="AD1031" s="1"/>
      <c r="AE1031" s="1" t="s">
        <v>1538</v>
      </c>
      <c r="AF1031" s="1"/>
      <c r="AG1031" s="1" t="s">
        <v>1539</v>
      </c>
      <c r="AH1031" s="1" t="s">
        <v>1132</v>
      </c>
      <c r="AI1031" s="1" t="s">
        <v>1109</v>
      </c>
      <c r="AJ1031" s="1" t="s">
        <v>1083</v>
      </c>
      <c r="AK1031" s="1">
        <v>22</v>
      </c>
      <c r="AL1031" s="1" t="s">
        <v>520</v>
      </c>
    </row>
    <row r="1032" spans="1:38" ht="14.25" hidden="1" customHeight="1" x14ac:dyDescent="0.25">
      <c r="A1032" s="1" t="s">
        <v>1599</v>
      </c>
      <c r="B1032" s="1" t="s">
        <v>557</v>
      </c>
      <c r="C1032" s="1"/>
      <c r="D1032" s="1"/>
      <c r="E1032" s="1"/>
      <c r="F1032" s="1">
        <v>22.299499999999998</v>
      </c>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t="s">
        <v>5</v>
      </c>
      <c r="AD1032" s="1"/>
      <c r="AE1032" s="1" t="s">
        <v>1538</v>
      </c>
      <c r="AF1032" s="1"/>
      <c r="AG1032" s="1" t="s">
        <v>1539</v>
      </c>
      <c r="AH1032" s="1" t="s">
        <v>1132</v>
      </c>
      <c r="AI1032" s="1" t="s">
        <v>1109</v>
      </c>
      <c r="AJ1032" s="1" t="s">
        <v>1083</v>
      </c>
      <c r="AK1032" s="1">
        <v>25</v>
      </c>
      <c r="AL1032" s="1" t="s">
        <v>520</v>
      </c>
    </row>
    <row r="1033" spans="1:38" ht="14.25" hidden="1" customHeight="1" x14ac:dyDescent="0.25">
      <c r="A1033" s="1" t="s">
        <v>1600</v>
      </c>
      <c r="B1033" s="1" t="s">
        <v>557</v>
      </c>
      <c r="C1033" s="1"/>
      <c r="D1033" s="1"/>
      <c r="E1033" s="1"/>
      <c r="F1033" s="1">
        <v>25.877199999999998</v>
      </c>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t="s">
        <v>5</v>
      </c>
      <c r="AD1033" s="1"/>
      <c r="AE1033" s="1" t="s">
        <v>1538</v>
      </c>
      <c r="AF1033" s="1"/>
      <c r="AG1033" s="1" t="s">
        <v>1539</v>
      </c>
      <c r="AH1033" s="1" t="s">
        <v>1132</v>
      </c>
      <c r="AI1033" s="1" t="s">
        <v>1109</v>
      </c>
      <c r="AJ1033" s="1" t="s">
        <v>1083</v>
      </c>
      <c r="AK1033" s="1">
        <v>30</v>
      </c>
      <c r="AL1033" s="1" t="s">
        <v>520</v>
      </c>
    </row>
    <row r="1034" spans="1:38" ht="14.25" hidden="1" customHeight="1" x14ac:dyDescent="0.25">
      <c r="A1034" s="1" t="s">
        <v>1601</v>
      </c>
      <c r="B1034" s="1" t="s">
        <v>557</v>
      </c>
      <c r="C1034" s="1"/>
      <c r="D1034" s="1"/>
      <c r="E1034" s="1"/>
      <c r="F1034" s="1">
        <v>31.1355</v>
      </c>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t="s">
        <v>5</v>
      </c>
      <c r="AD1034" s="1"/>
      <c r="AE1034" s="1" t="s">
        <v>1538</v>
      </c>
      <c r="AF1034" s="1"/>
      <c r="AG1034" s="1" t="s">
        <v>1539</v>
      </c>
      <c r="AH1034" s="1" t="s">
        <v>1132</v>
      </c>
      <c r="AI1034" s="1" t="s">
        <v>1109</v>
      </c>
      <c r="AJ1034" s="1" t="s">
        <v>1083</v>
      </c>
      <c r="AK1034" s="1">
        <v>38</v>
      </c>
      <c r="AL1034" s="1" t="s">
        <v>520</v>
      </c>
    </row>
    <row r="1035" spans="1:38" ht="14.25" hidden="1" customHeight="1" x14ac:dyDescent="0.25">
      <c r="A1035" s="1" t="s">
        <v>1602</v>
      </c>
      <c r="B1035" s="1" t="s">
        <v>557</v>
      </c>
      <c r="C1035" s="1"/>
      <c r="D1035" s="1"/>
      <c r="E1035" s="1"/>
      <c r="F1035" s="1">
        <v>34.745899999999999</v>
      </c>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t="s">
        <v>5</v>
      </c>
      <c r="AD1035" s="1"/>
      <c r="AE1035" s="1" t="s">
        <v>1538</v>
      </c>
      <c r="AF1035" s="1"/>
      <c r="AG1035" s="1" t="s">
        <v>1539</v>
      </c>
      <c r="AH1035" s="1" t="s">
        <v>1132</v>
      </c>
      <c r="AI1035" s="1" t="s">
        <v>1109</v>
      </c>
      <c r="AJ1035" s="1" t="s">
        <v>1083</v>
      </c>
      <c r="AK1035" s="1">
        <v>44</v>
      </c>
      <c r="AL1035" s="1" t="s">
        <v>520</v>
      </c>
    </row>
    <row r="1036" spans="1:38" ht="14.25" hidden="1" customHeight="1" x14ac:dyDescent="0.25">
      <c r="A1036" s="1" t="s">
        <v>1603</v>
      </c>
      <c r="B1036" s="1" t="s">
        <v>557</v>
      </c>
      <c r="C1036" s="1"/>
      <c r="D1036" s="1"/>
      <c r="E1036" s="1"/>
      <c r="F1036" s="1">
        <v>37.560699999999997</v>
      </c>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t="s">
        <v>5</v>
      </c>
      <c r="AD1036" s="1"/>
      <c r="AE1036" s="1" t="s">
        <v>1538</v>
      </c>
      <c r="AF1036" s="1"/>
      <c r="AG1036" s="1" t="s">
        <v>1539</v>
      </c>
      <c r="AH1036" s="1" t="s">
        <v>1132</v>
      </c>
      <c r="AI1036" s="1" t="s">
        <v>1109</v>
      </c>
      <c r="AJ1036" s="1" t="s">
        <v>1083</v>
      </c>
      <c r="AK1036" s="1">
        <v>49</v>
      </c>
      <c r="AL1036" s="1" t="s">
        <v>520</v>
      </c>
    </row>
    <row r="1037" spans="1:38" ht="14.25" hidden="1" customHeight="1" x14ac:dyDescent="0.25">
      <c r="A1037" s="1" t="s">
        <v>1604</v>
      </c>
      <c r="B1037" s="1" t="s">
        <v>557</v>
      </c>
      <c r="C1037" s="1"/>
      <c r="D1037" s="1"/>
      <c r="E1037" s="1"/>
      <c r="F1037" s="1">
        <v>43.207700000000003</v>
      </c>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t="s">
        <v>5</v>
      </c>
      <c r="AD1037" s="1"/>
      <c r="AE1037" s="1" t="s">
        <v>1538</v>
      </c>
      <c r="AF1037" s="1"/>
      <c r="AG1037" s="1" t="s">
        <v>1539</v>
      </c>
      <c r="AH1037" s="1" t="s">
        <v>1132</v>
      </c>
      <c r="AI1037" s="1" t="s">
        <v>1109</v>
      </c>
      <c r="AJ1037" s="1" t="s">
        <v>1083</v>
      </c>
      <c r="AK1037" s="1">
        <v>60</v>
      </c>
      <c r="AL1037" s="1" t="s">
        <v>520</v>
      </c>
    </row>
    <row r="1038" spans="1:38" ht="14.25" hidden="1" customHeight="1" x14ac:dyDescent="0.25">
      <c r="A1038" s="1" t="s">
        <v>1605</v>
      </c>
      <c r="B1038" s="1" t="s">
        <v>557</v>
      </c>
      <c r="C1038" s="1"/>
      <c r="D1038" s="1"/>
      <c r="E1038" s="1"/>
      <c r="F1038" s="1">
        <v>11.009499999999999</v>
      </c>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t="s">
        <v>5</v>
      </c>
      <c r="AD1038" s="1"/>
      <c r="AE1038" s="1" t="s">
        <v>1538</v>
      </c>
      <c r="AF1038" s="1"/>
      <c r="AG1038" s="1" t="s">
        <v>1539</v>
      </c>
      <c r="AH1038" s="1" t="s">
        <v>1132</v>
      </c>
      <c r="AI1038" s="1" t="s">
        <v>1112</v>
      </c>
      <c r="AJ1038" s="1" t="s">
        <v>1086</v>
      </c>
      <c r="AK1038" s="1">
        <v>11</v>
      </c>
      <c r="AL1038" s="1" t="s">
        <v>520</v>
      </c>
    </row>
    <row r="1039" spans="1:38" ht="14.25" hidden="1" customHeight="1" x14ac:dyDescent="0.25">
      <c r="A1039" s="1" t="s">
        <v>1606</v>
      </c>
      <c r="B1039" s="1" t="s">
        <v>557</v>
      </c>
      <c r="C1039" s="1"/>
      <c r="D1039" s="1"/>
      <c r="E1039" s="1"/>
      <c r="F1039" s="1">
        <v>12.849600000000001</v>
      </c>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t="s">
        <v>5</v>
      </c>
      <c r="AD1039" s="1"/>
      <c r="AE1039" s="1" t="s">
        <v>1538</v>
      </c>
      <c r="AF1039" s="1"/>
      <c r="AG1039" s="1" t="s">
        <v>1539</v>
      </c>
      <c r="AH1039" s="1" t="s">
        <v>1132</v>
      </c>
      <c r="AI1039" s="1" t="s">
        <v>1112</v>
      </c>
      <c r="AJ1039" s="1" t="s">
        <v>1086</v>
      </c>
      <c r="AK1039" s="1">
        <v>13</v>
      </c>
      <c r="AL1039" s="1" t="s">
        <v>520</v>
      </c>
    </row>
    <row r="1040" spans="1:38" ht="14.25" hidden="1" customHeight="1" x14ac:dyDescent="0.25">
      <c r="A1040" s="1" t="s">
        <v>1607</v>
      </c>
      <c r="B1040" s="1" t="s">
        <v>557</v>
      </c>
      <c r="C1040" s="1"/>
      <c r="D1040" s="1"/>
      <c r="E1040" s="1"/>
      <c r="F1040" s="1">
        <v>18.1053</v>
      </c>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t="s">
        <v>5</v>
      </c>
      <c r="AD1040" s="1"/>
      <c r="AE1040" s="1" t="s">
        <v>1538</v>
      </c>
      <c r="AF1040" s="1"/>
      <c r="AG1040" s="1" t="s">
        <v>1539</v>
      </c>
      <c r="AH1040" s="1" t="s">
        <v>1132</v>
      </c>
      <c r="AI1040" s="1" t="s">
        <v>1112</v>
      </c>
      <c r="AJ1040" s="1" t="s">
        <v>1086</v>
      </c>
      <c r="AK1040" s="1">
        <v>19</v>
      </c>
      <c r="AL1040" s="1" t="s">
        <v>520</v>
      </c>
    </row>
    <row r="1041" spans="1:38" ht="14.25" hidden="1" customHeight="1" x14ac:dyDescent="0.25">
      <c r="A1041" s="1" t="s">
        <v>1608</v>
      </c>
      <c r="B1041" s="1" t="s">
        <v>557</v>
      </c>
      <c r="C1041" s="1"/>
      <c r="D1041" s="1"/>
      <c r="E1041" s="1"/>
      <c r="F1041" s="1">
        <v>19.7743</v>
      </c>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t="s">
        <v>5</v>
      </c>
      <c r="AD1041" s="1"/>
      <c r="AE1041" s="1" t="s">
        <v>1538</v>
      </c>
      <c r="AF1041" s="1"/>
      <c r="AG1041" s="1" t="s">
        <v>1539</v>
      </c>
      <c r="AH1041" s="1" t="s">
        <v>1132</v>
      </c>
      <c r="AI1041" s="1" t="s">
        <v>1112</v>
      </c>
      <c r="AJ1041" s="1" t="s">
        <v>1086</v>
      </c>
      <c r="AK1041" s="1">
        <v>21</v>
      </c>
      <c r="AL1041" s="1" t="s">
        <v>520</v>
      </c>
    </row>
    <row r="1042" spans="1:38" ht="14.25" hidden="1" customHeight="1" x14ac:dyDescent="0.25">
      <c r="A1042" s="1" t="s">
        <v>1609</v>
      </c>
      <c r="B1042" s="1" t="s">
        <v>557</v>
      </c>
      <c r="C1042" s="1"/>
      <c r="D1042" s="1"/>
      <c r="E1042" s="1"/>
      <c r="F1042" s="1">
        <v>20.594000000000001</v>
      </c>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t="s">
        <v>5</v>
      </c>
      <c r="AD1042" s="1"/>
      <c r="AE1042" s="1" t="s">
        <v>1538</v>
      </c>
      <c r="AF1042" s="1"/>
      <c r="AG1042" s="1" t="s">
        <v>1539</v>
      </c>
      <c r="AH1042" s="1" t="s">
        <v>1132</v>
      </c>
      <c r="AI1042" s="1" t="s">
        <v>1112</v>
      </c>
      <c r="AJ1042" s="1" t="s">
        <v>1086</v>
      </c>
      <c r="AK1042" s="1">
        <v>22</v>
      </c>
      <c r="AL1042" s="1" t="s">
        <v>520</v>
      </c>
    </row>
    <row r="1043" spans="1:38" ht="14.25" hidden="1" customHeight="1" x14ac:dyDescent="0.25">
      <c r="A1043" s="1" t="s">
        <v>1610</v>
      </c>
      <c r="B1043" s="1" t="s">
        <v>557</v>
      </c>
      <c r="C1043" s="1"/>
      <c r="D1043" s="1"/>
      <c r="E1043" s="1"/>
      <c r="F1043" s="1">
        <v>22.996400000000001</v>
      </c>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t="s">
        <v>5</v>
      </c>
      <c r="AD1043" s="1"/>
      <c r="AE1043" s="1" t="s">
        <v>1538</v>
      </c>
      <c r="AF1043" s="1"/>
      <c r="AG1043" s="1" t="s">
        <v>1539</v>
      </c>
      <c r="AH1043" s="1" t="s">
        <v>1132</v>
      </c>
      <c r="AI1043" s="1" t="s">
        <v>1112</v>
      </c>
      <c r="AJ1043" s="1" t="s">
        <v>1086</v>
      </c>
      <c r="AK1043" s="1">
        <v>25</v>
      </c>
      <c r="AL1043" s="1" t="s">
        <v>520</v>
      </c>
    </row>
    <row r="1044" spans="1:38" ht="14.25" hidden="1" customHeight="1" x14ac:dyDescent="0.25">
      <c r="A1044" s="1" t="s">
        <v>1611</v>
      </c>
      <c r="B1044" s="1" t="s">
        <v>557</v>
      </c>
      <c r="C1044" s="1"/>
      <c r="D1044" s="1"/>
      <c r="E1044" s="1"/>
      <c r="F1044" s="1">
        <v>26.820399999999999</v>
      </c>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t="s">
        <v>5</v>
      </c>
      <c r="AD1044" s="1"/>
      <c r="AE1044" s="1" t="s">
        <v>1538</v>
      </c>
      <c r="AF1044" s="1"/>
      <c r="AG1044" s="1" t="s">
        <v>1539</v>
      </c>
      <c r="AH1044" s="1" t="s">
        <v>1132</v>
      </c>
      <c r="AI1044" s="1" t="s">
        <v>1112</v>
      </c>
      <c r="AJ1044" s="1" t="s">
        <v>1086</v>
      </c>
      <c r="AK1044" s="1">
        <v>30</v>
      </c>
      <c r="AL1044" s="1" t="s">
        <v>520</v>
      </c>
    </row>
    <row r="1045" spans="1:38" ht="14.25" hidden="1" customHeight="1" x14ac:dyDescent="0.25">
      <c r="A1045" s="1" t="s">
        <v>1612</v>
      </c>
      <c r="B1045" s="1" t="s">
        <v>557</v>
      </c>
      <c r="C1045" s="1"/>
      <c r="D1045" s="1"/>
      <c r="E1045" s="1"/>
      <c r="F1045" s="1">
        <v>32.511099999999999</v>
      </c>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t="s">
        <v>5</v>
      </c>
      <c r="AD1045" s="1"/>
      <c r="AE1045" s="1" t="s">
        <v>1538</v>
      </c>
      <c r="AF1045" s="1"/>
      <c r="AG1045" s="1" t="s">
        <v>1539</v>
      </c>
      <c r="AH1045" s="1" t="s">
        <v>1132</v>
      </c>
      <c r="AI1045" s="1" t="s">
        <v>1112</v>
      </c>
      <c r="AJ1045" s="1" t="s">
        <v>1086</v>
      </c>
      <c r="AK1045" s="1">
        <v>38</v>
      </c>
      <c r="AL1045" s="1" t="s">
        <v>520</v>
      </c>
    </row>
    <row r="1046" spans="1:38" ht="14.25" hidden="1" customHeight="1" x14ac:dyDescent="0.25">
      <c r="A1046" s="1" t="s">
        <v>1613</v>
      </c>
      <c r="B1046" s="1" t="s">
        <v>557</v>
      </c>
      <c r="C1046" s="1"/>
      <c r="D1046" s="1"/>
      <c r="E1046" s="1"/>
      <c r="F1046" s="1">
        <v>36.467799999999997</v>
      </c>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t="s">
        <v>5</v>
      </c>
      <c r="AD1046" s="1"/>
      <c r="AE1046" s="1" t="s">
        <v>1538</v>
      </c>
      <c r="AF1046" s="1"/>
      <c r="AG1046" s="1" t="s">
        <v>1539</v>
      </c>
      <c r="AH1046" s="1" t="s">
        <v>1132</v>
      </c>
      <c r="AI1046" s="1" t="s">
        <v>1112</v>
      </c>
      <c r="AJ1046" s="1" t="s">
        <v>1086</v>
      </c>
      <c r="AK1046" s="1">
        <v>44</v>
      </c>
      <c r="AL1046" s="1" t="s">
        <v>520</v>
      </c>
    </row>
    <row r="1047" spans="1:38" ht="14.25" hidden="1" customHeight="1" x14ac:dyDescent="0.25">
      <c r="A1047" s="1" t="s">
        <v>1614</v>
      </c>
      <c r="B1047" s="1" t="s">
        <v>557</v>
      </c>
      <c r="C1047" s="1"/>
      <c r="D1047" s="1"/>
      <c r="E1047" s="1"/>
      <c r="F1047" s="1">
        <v>39.581000000000003</v>
      </c>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t="s">
        <v>5</v>
      </c>
      <c r="AD1047" s="1"/>
      <c r="AE1047" s="1" t="s">
        <v>1538</v>
      </c>
      <c r="AF1047" s="1"/>
      <c r="AG1047" s="1" t="s">
        <v>1539</v>
      </c>
      <c r="AH1047" s="1" t="s">
        <v>1132</v>
      </c>
      <c r="AI1047" s="1" t="s">
        <v>1112</v>
      </c>
      <c r="AJ1047" s="1" t="s">
        <v>1086</v>
      </c>
      <c r="AK1047" s="1">
        <v>49</v>
      </c>
      <c r="AL1047" s="1" t="s">
        <v>520</v>
      </c>
    </row>
    <row r="1048" spans="1:38" ht="14.25" hidden="1" customHeight="1" x14ac:dyDescent="0.25">
      <c r="A1048" s="1" t="s">
        <v>1615</v>
      </c>
      <c r="B1048" s="1" t="s">
        <v>557</v>
      </c>
      <c r="C1048" s="1"/>
      <c r="D1048" s="1"/>
      <c r="E1048" s="1"/>
      <c r="F1048" s="1">
        <v>45.902999999999999</v>
      </c>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t="s">
        <v>5</v>
      </c>
      <c r="AD1048" s="1"/>
      <c r="AE1048" s="1" t="s">
        <v>1538</v>
      </c>
      <c r="AF1048" s="1"/>
      <c r="AG1048" s="1" t="s">
        <v>1539</v>
      </c>
      <c r="AH1048" s="1" t="s">
        <v>1132</v>
      </c>
      <c r="AI1048" s="1" t="s">
        <v>1112</v>
      </c>
      <c r="AJ1048" s="1" t="s">
        <v>1086</v>
      </c>
      <c r="AK1048" s="1">
        <v>60</v>
      </c>
      <c r="AL1048" s="1" t="s">
        <v>520</v>
      </c>
    </row>
    <row r="1049" spans="1:38" ht="14.25" hidden="1" customHeight="1" x14ac:dyDescent="0.25">
      <c r="A1049" s="1" t="s">
        <v>1616</v>
      </c>
      <c r="B1049" s="1" t="s">
        <v>557</v>
      </c>
      <c r="C1049" s="1"/>
      <c r="D1049" s="1"/>
      <c r="E1049" s="1"/>
      <c r="F1049" s="1">
        <v>9.5467700000000004</v>
      </c>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t="s">
        <v>5</v>
      </c>
      <c r="AD1049" s="1"/>
      <c r="AE1049" s="1" t="s">
        <v>1538</v>
      </c>
      <c r="AF1049" s="1"/>
      <c r="AG1049" s="1" t="s">
        <v>1539</v>
      </c>
      <c r="AH1049" s="1" t="s">
        <v>1132</v>
      </c>
      <c r="AI1049" s="1" t="s">
        <v>1118</v>
      </c>
      <c r="AJ1049" s="1" t="s">
        <v>1119</v>
      </c>
      <c r="AK1049" s="1">
        <v>11</v>
      </c>
      <c r="AL1049" s="1" t="s">
        <v>520</v>
      </c>
    </row>
    <row r="1050" spans="1:38" ht="14.25" hidden="1" customHeight="1" x14ac:dyDescent="0.25">
      <c r="A1050" s="1" t="s">
        <v>1617</v>
      </c>
      <c r="B1050" s="1" t="s">
        <v>557</v>
      </c>
      <c r="C1050" s="1"/>
      <c r="D1050" s="1"/>
      <c r="E1050" s="1"/>
      <c r="F1050" s="1">
        <v>10.9003</v>
      </c>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t="s">
        <v>5</v>
      </c>
      <c r="AD1050" s="1"/>
      <c r="AE1050" s="1" t="s">
        <v>1538</v>
      </c>
      <c r="AF1050" s="1"/>
      <c r="AG1050" s="1" t="s">
        <v>1539</v>
      </c>
      <c r="AH1050" s="1" t="s">
        <v>1132</v>
      </c>
      <c r="AI1050" s="1" t="s">
        <v>1118</v>
      </c>
      <c r="AJ1050" s="1" t="s">
        <v>1119</v>
      </c>
      <c r="AK1050" s="1">
        <v>13</v>
      </c>
      <c r="AL1050" s="1" t="s">
        <v>520</v>
      </c>
    </row>
    <row r="1051" spans="1:38" ht="14.25" hidden="1" customHeight="1" x14ac:dyDescent="0.25">
      <c r="A1051" s="1" t="s">
        <v>1618</v>
      </c>
      <c r="B1051" s="1" t="s">
        <v>557</v>
      </c>
      <c r="C1051" s="1"/>
      <c r="D1051" s="1"/>
      <c r="E1051" s="1"/>
      <c r="F1051" s="1">
        <v>14.461399999999999</v>
      </c>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t="s">
        <v>5</v>
      </c>
      <c r="AD1051" s="1"/>
      <c r="AE1051" s="1" t="s">
        <v>1538</v>
      </c>
      <c r="AF1051" s="1"/>
      <c r="AG1051" s="1" t="s">
        <v>1539</v>
      </c>
      <c r="AH1051" s="1" t="s">
        <v>1132</v>
      </c>
      <c r="AI1051" s="1" t="s">
        <v>1118</v>
      </c>
      <c r="AJ1051" s="1" t="s">
        <v>1119</v>
      </c>
      <c r="AK1051" s="1">
        <v>19</v>
      </c>
      <c r="AL1051" s="1" t="s">
        <v>520</v>
      </c>
    </row>
    <row r="1052" spans="1:38" ht="14.25" hidden="1" customHeight="1" x14ac:dyDescent="0.25">
      <c r="A1052" s="1" t="s">
        <v>1619</v>
      </c>
      <c r="B1052" s="1" t="s">
        <v>557</v>
      </c>
      <c r="C1052" s="1"/>
      <c r="D1052" s="1"/>
      <c r="E1052" s="1"/>
      <c r="F1052" s="1">
        <v>15.5068</v>
      </c>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t="s">
        <v>5</v>
      </c>
      <c r="AD1052" s="1"/>
      <c r="AE1052" s="1" t="s">
        <v>1538</v>
      </c>
      <c r="AF1052" s="1"/>
      <c r="AG1052" s="1" t="s">
        <v>1539</v>
      </c>
      <c r="AH1052" s="1" t="s">
        <v>1132</v>
      </c>
      <c r="AI1052" s="1" t="s">
        <v>1118</v>
      </c>
      <c r="AJ1052" s="1" t="s">
        <v>1119</v>
      </c>
      <c r="AK1052" s="1">
        <v>21</v>
      </c>
      <c r="AL1052" s="1" t="s">
        <v>520</v>
      </c>
    </row>
    <row r="1053" spans="1:38" ht="14.25" hidden="1" customHeight="1" x14ac:dyDescent="0.25">
      <c r="A1053" s="1" t="s">
        <v>1620</v>
      </c>
      <c r="B1053" s="1" t="s">
        <v>557</v>
      </c>
      <c r="C1053" s="1"/>
      <c r="D1053" s="1"/>
      <c r="E1053" s="1"/>
      <c r="F1053" s="1">
        <v>16.006499999999999</v>
      </c>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t="s">
        <v>5</v>
      </c>
      <c r="AD1053" s="1"/>
      <c r="AE1053" s="1" t="s">
        <v>1538</v>
      </c>
      <c r="AF1053" s="1"/>
      <c r="AG1053" s="1" t="s">
        <v>1539</v>
      </c>
      <c r="AH1053" s="1" t="s">
        <v>1132</v>
      </c>
      <c r="AI1053" s="1" t="s">
        <v>1118</v>
      </c>
      <c r="AJ1053" s="1" t="s">
        <v>1119</v>
      </c>
      <c r="AK1053" s="1">
        <v>22</v>
      </c>
      <c r="AL1053" s="1" t="s">
        <v>520</v>
      </c>
    </row>
    <row r="1054" spans="1:38" ht="14.25" hidden="1" customHeight="1" x14ac:dyDescent="0.25">
      <c r="A1054" s="1" t="s">
        <v>1621</v>
      </c>
      <c r="B1054" s="1" t="s">
        <v>557</v>
      </c>
      <c r="C1054" s="1"/>
      <c r="D1054" s="1"/>
      <c r="E1054" s="1"/>
      <c r="F1054" s="1">
        <v>17.420999999999999</v>
      </c>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t="s">
        <v>5</v>
      </c>
      <c r="AD1054" s="1"/>
      <c r="AE1054" s="1" t="s">
        <v>1538</v>
      </c>
      <c r="AF1054" s="1"/>
      <c r="AG1054" s="1" t="s">
        <v>1539</v>
      </c>
      <c r="AH1054" s="1" t="s">
        <v>1132</v>
      </c>
      <c r="AI1054" s="1" t="s">
        <v>1118</v>
      </c>
      <c r="AJ1054" s="1" t="s">
        <v>1119</v>
      </c>
      <c r="AK1054" s="1">
        <v>25</v>
      </c>
      <c r="AL1054" s="1" t="s">
        <v>520</v>
      </c>
    </row>
    <row r="1055" spans="1:38" ht="14.25" hidden="1" customHeight="1" x14ac:dyDescent="0.25">
      <c r="A1055" s="1" t="s">
        <v>1622</v>
      </c>
      <c r="B1055" s="1" t="s">
        <v>557</v>
      </c>
      <c r="C1055" s="1"/>
      <c r="D1055" s="1"/>
      <c r="E1055" s="1"/>
      <c r="F1055" s="1">
        <v>19.5305</v>
      </c>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t="s">
        <v>5</v>
      </c>
      <c r="AD1055" s="1"/>
      <c r="AE1055" s="1" t="s">
        <v>1538</v>
      </c>
      <c r="AF1055" s="1"/>
      <c r="AG1055" s="1" t="s">
        <v>1539</v>
      </c>
      <c r="AH1055" s="1" t="s">
        <v>1132</v>
      </c>
      <c r="AI1055" s="1" t="s">
        <v>1118</v>
      </c>
      <c r="AJ1055" s="1" t="s">
        <v>1119</v>
      </c>
      <c r="AK1055" s="1">
        <v>30</v>
      </c>
      <c r="AL1055" s="1" t="s">
        <v>520</v>
      </c>
    </row>
    <row r="1056" spans="1:38" ht="14.25" hidden="1" customHeight="1" x14ac:dyDescent="0.25">
      <c r="A1056" s="1" t="s">
        <v>1623</v>
      </c>
      <c r="B1056" s="1" t="s">
        <v>557</v>
      </c>
      <c r="C1056" s="1"/>
      <c r="D1056" s="1"/>
      <c r="E1056" s="1"/>
      <c r="F1056" s="1">
        <v>22.383500000000002</v>
      </c>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t="s">
        <v>5</v>
      </c>
      <c r="AD1056" s="1"/>
      <c r="AE1056" s="1" t="s">
        <v>1538</v>
      </c>
      <c r="AF1056" s="1"/>
      <c r="AG1056" s="1" t="s">
        <v>1539</v>
      </c>
      <c r="AH1056" s="1" t="s">
        <v>1132</v>
      </c>
      <c r="AI1056" s="1" t="s">
        <v>1118</v>
      </c>
      <c r="AJ1056" s="1" t="s">
        <v>1119</v>
      </c>
      <c r="AK1056" s="1">
        <v>38</v>
      </c>
      <c r="AL1056" s="1" t="s">
        <v>520</v>
      </c>
    </row>
    <row r="1057" spans="1:38" ht="14.25" hidden="1" customHeight="1" x14ac:dyDescent="0.25">
      <c r="A1057" s="1" t="s">
        <v>1624</v>
      </c>
      <c r="B1057" s="1" t="s">
        <v>557</v>
      </c>
      <c r="C1057" s="1"/>
      <c r="D1057" s="1"/>
      <c r="E1057" s="1"/>
      <c r="F1057" s="1">
        <v>24.1906</v>
      </c>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t="s">
        <v>5</v>
      </c>
      <c r="AD1057" s="1"/>
      <c r="AE1057" s="1" t="s">
        <v>1538</v>
      </c>
      <c r="AF1057" s="1"/>
      <c r="AG1057" s="1" t="s">
        <v>1539</v>
      </c>
      <c r="AH1057" s="1" t="s">
        <v>1132</v>
      </c>
      <c r="AI1057" s="1" t="s">
        <v>1118</v>
      </c>
      <c r="AJ1057" s="1" t="s">
        <v>1119</v>
      </c>
      <c r="AK1057" s="1">
        <v>44</v>
      </c>
      <c r="AL1057" s="1" t="s">
        <v>520</v>
      </c>
    </row>
    <row r="1058" spans="1:38" ht="14.25" hidden="1" customHeight="1" x14ac:dyDescent="0.25">
      <c r="A1058" s="1" t="s">
        <v>1625</v>
      </c>
      <c r="B1058" s="1" t="s">
        <v>557</v>
      </c>
      <c r="C1058" s="1"/>
      <c r="D1058" s="1"/>
      <c r="E1058" s="1"/>
      <c r="F1058" s="1">
        <v>25.522200000000002</v>
      </c>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t="s">
        <v>5</v>
      </c>
      <c r="AD1058" s="1"/>
      <c r="AE1058" s="1" t="s">
        <v>1538</v>
      </c>
      <c r="AF1058" s="1"/>
      <c r="AG1058" s="1" t="s">
        <v>1539</v>
      </c>
      <c r="AH1058" s="1" t="s">
        <v>1132</v>
      </c>
      <c r="AI1058" s="1" t="s">
        <v>1118</v>
      </c>
      <c r="AJ1058" s="1" t="s">
        <v>1119</v>
      </c>
      <c r="AK1058" s="1">
        <v>49</v>
      </c>
      <c r="AL1058" s="1" t="s">
        <v>520</v>
      </c>
    </row>
    <row r="1059" spans="1:38" ht="14.25" hidden="1" customHeight="1" x14ac:dyDescent="0.25">
      <c r="A1059" s="1" t="s">
        <v>1626</v>
      </c>
      <c r="B1059" s="1" t="s">
        <v>557</v>
      </c>
      <c r="C1059" s="1"/>
      <c r="D1059" s="1"/>
      <c r="E1059" s="1"/>
      <c r="F1059" s="1">
        <v>28.009599999999999</v>
      </c>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t="s">
        <v>5</v>
      </c>
      <c r="AD1059" s="1"/>
      <c r="AE1059" s="1" t="s">
        <v>1538</v>
      </c>
      <c r="AF1059" s="1"/>
      <c r="AG1059" s="1" t="s">
        <v>1539</v>
      </c>
      <c r="AH1059" s="1" t="s">
        <v>1132</v>
      </c>
      <c r="AI1059" s="1" t="s">
        <v>1118</v>
      </c>
      <c r="AJ1059" s="1" t="s">
        <v>1119</v>
      </c>
      <c r="AK1059" s="1">
        <v>60</v>
      </c>
      <c r="AL1059" s="1" t="s">
        <v>520</v>
      </c>
    </row>
    <row r="1060" spans="1:38" ht="14.25" hidden="1" customHeight="1" x14ac:dyDescent="0.25">
      <c r="A1060" s="1" t="s">
        <v>1627</v>
      </c>
      <c r="B1060" s="1" t="s">
        <v>557</v>
      </c>
      <c r="C1060" s="1"/>
      <c r="D1060" s="1"/>
      <c r="E1060" s="1"/>
      <c r="F1060" s="1">
        <v>10.2668</v>
      </c>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t="s">
        <v>5</v>
      </c>
      <c r="AD1060" s="1"/>
      <c r="AE1060" s="1" t="s">
        <v>1538</v>
      </c>
      <c r="AF1060" s="1"/>
      <c r="AG1060" s="1" t="s">
        <v>1539</v>
      </c>
      <c r="AH1060" s="1" t="s">
        <v>1132</v>
      </c>
      <c r="AI1060" s="1" t="s">
        <v>1124</v>
      </c>
      <c r="AJ1060" s="1" t="s">
        <v>1089</v>
      </c>
      <c r="AK1060" s="1">
        <v>11</v>
      </c>
      <c r="AL1060" s="1" t="s">
        <v>520</v>
      </c>
    </row>
    <row r="1061" spans="1:38" ht="14.25" hidden="1" customHeight="1" x14ac:dyDescent="0.25">
      <c r="A1061" s="1" t="s">
        <v>1628</v>
      </c>
      <c r="B1061" s="1" t="s">
        <v>557</v>
      </c>
      <c r="C1061" s="1"/>
      <c r="D1061" s="1"/>
      <c r="E1061" s="1"/>
      <c r="F1061" s="1">
        <v>11.8491</v>
      </c>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t="s">
        <v>5</v>
      </c>
      <c r="AD1061" s="1"/>
      <c r="AE1061" s="1" t="s">
        <v>1538</v>
      </c>
      <c r="AF1061" s="1"/>
      <c r="AG1061" s="1" t="s">
        <v>1539</v>
      </c>
      <c r="AH1061" s="1" t="s">
        <v>1132</v>
      </c>
      <c r="AI1061" s="1" t="s">
        <v>1124</v>
      </c>
      <c r="AJ1061" s="1" t="s">
        <v>1089</v>
      </c>
      <c r="AK1061" s="1">
        <v>13</v>
      </c>
      <c r="AL1061" s="1" t="s">
        <v>520</v>
      </c>
    </row>
    <row r="1062" spans="1:38" ht="14.25" hidden="1" customHeight="1" x14ac:dyDescent="0.25">
      <c r="A1062" s="1" t="s">
        <v>1629</v>
      </c>
      <c r="B1062" s="1" t="s">
        <v>557</v>
      </c>
      <c r="C1062" s="1"/>
      <c r="D1062" s="1"/>
      <c r="E1062" s="1"/>
      <c r="F1062" s="1">
        <v>16.180399999999999</v>
      </c>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t="s">
        <v>5</v>
      </c>
      <c r="AD1062" s="1"/>
      <c r="AE1062" s="1" t="s">
        <v>1538</v>
      </c>
      <c r="AF1062" s="1"/>
      <c r="AG1062" s="1" t="s">
        <v>1539</v>
      </c>
      <c r="AH1062" s="1" t="s">
        <v>1132</v>
      </c>
      <c r="AI1062" s="1" t="s">
        <v>1124</v>
      </c>
      <c r="AJ1062" s="1" t="s">
        <v>1089</v>
      </c>
      <c r="AK1062" s="1">
        <v>19</v>
      </c>
      <c r="AL1062" s="1" t="s">
        <v>520</v>
      </c>
    </row>
    <row r="1063" spans="1:38" ht="14.25" hidden="1" customHeight="1" x14ac:dyDescent="0.25">
      <c r="A1063" s="1" t="s">
        <v>1630</v>
      </c>
      <c r="B1063" s="1" t="s">
        <v>557</v>
      </c>
      <c r="C1063" s="1"/>
      <c r="D1063" s="1"/>
      <c r="E1063" s="1"/>
      <c r="F1063" s="1">
        <v>17.500399999999999</v>
      </c>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t="s">
        <v>5</v>
      </c>
      <c r="AD1063" s="1"/>
      <c r="AE1063" s="1" t="s">
        <v>1538</v>
      </c>
      <c r="AF1063" s="1"/>
      <c r="AG1063" s="1" t="s">
        <v>1539</v>
      </c>
      <c r="AH1063" s="1" t="s">
        <v>1132</v>
      </c>
      <c r="AI1063" s="1" t="s">
        <v>1124</v>
      </c>
      <c r="AJ1063" s="1" t="s">
        <v>1089</v>
      </c>
      <c r="AK1063" s="1">
        <v>21</v>
      </c>
      <c r="AL1063" s="1" t="s">
        <v>520</v>
      </c>
    </row>
    <row r="1064" spans="1:38" ht="14.25" hidden="1" customHeight="1" x14ac:dyDescent="0.25">
      <c r="A1064" s="1" t="s">
        <v>1631</v>
      </c>
      <c r="B1064" s="1" t="s">
        <v>557</v>
      </c>
      <c r="C1064" s="1"/>
      <c r="D1064" s="1"/>
      <c r="E1064" s="1"/>
      <c r="F1064" s="1">
        <v>18.139399999999998</v>
      </c>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t="s">
        <v>5</v>
      </c>
      <c r="AD1064" s="1"/>
      <c r="AE1064" s="1" t="s">
        <v>1538</v>
      </c>
      <c r="AF1064" s="1"/>
      <c r="AG1064" s="1" t="s">
        <v>1539</v>
      </c>
      <c r="AH1064" s="1" t="s">
        <v>1132</v>
      </c>
      <c r="AI1064" s="1" t="s">
        <v>1124</v>
      </c>
      <c r="AJ1064" s="1" t="s">
        <v>1089</v>
      </c>
      <c r="AK1064" s="1">
        <v>22</v>
      </c>
      <c r="AL1064" s="1" t="s">
        <v>520</v>
      </c>
    </row>
    <row r="1065" spans="1:38" ht="14.25" hidden="1" customHeight="1" x14ac:dyDescent="0.25">
      <c r="A1065" s="1" t="s">
        <v>1632</v>
      </c>
      <c r="B1065" s="1" t="s">
        <v>557</v>
      </c>
      <c r="C1065" s="1"/>
      <c r="D1065" s="1"/>
      <c r="E1065" s="1"/>
      <c r="F1065" s="1">
        <v>19.977699999999999</v>
      </c>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t="s">
        <v>5</v>
      </c>
      <c r="AD1065" s="1"/>
      <c r="AE1065" s="1" t="s">
        <v>1538</v>
      </c>
      <c r="AF1065" s="1"/>
      <c r="AG1065" s="1" t="s">
        <v>1539</v>
      </c>
      <c r="AH1065" s="1" t="s">
        <v>1132</v>
      </c>
      <c r="AI1065" s="1" t="s">
        <v>1124</v>
      </c>
      <c r="AJ1065" s="1" t="s">
        <v>1089</v>
      </c>
      <c r="AK1065" s="1">
        <v>25</v>
      </c>
      <c r="AL1065" s="1" t="s">
        <v>520</v>
      </c>
    </row>
    <row r="1066" spans="1:38" ht="14.25" hidden="1" customHeight="1" x14ac:dyDescent="0.25">
      <c r="A1066" s="1" t="s">
        <v>1633</v>
      </c>
      <c r="B1066" s="1" t="s">
        <v>557</v>
      </c>
      <c r="C1066" s="1"/>
      <c r="D1066" s="1"/>
      <c r="E1066" s="1"/>
      <c r="F1066" s="1">
        <v>22.802</v>
      </c>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t="s">
        <v>5</v>
      </c>
      <c r="AD1066" s="1"/>
      <c r="AE1066" s="1" t="s">
        <v>1538</v>
      </c>
      <c r="AF1066" s="1"/>
      <c r="AG1066" s="1" t="s">
        <v>1539</v>
      </c>
      <c r="AH1066" s="1" t="s">
        <v>1132</v>
      </c>
      <c r="AI1066" s="1" t="s">
        <v>1124</v>
      </c>
      <c r="AJ1066" s="1" t="s">
        <v>1089</v>
      </c>
      <c r="AK1066" s="1">
        <v>30</v>
      </c>
      <c r="AL1066" s="1" t="s">
        <v>520</v>
      </c>
    </row>
    <row r="1067" spans="1:38" ht="14.25" hidden="1" customHeight="1" x14ac:dyDescent="0.25">
      <c r="A1067" s="1" t="s">
        <v>1634</v>
      </c>
      <c r="B1067" s="1" t="s">
        <v>557</v>
      </c>
      <c r="C1067" s="1"/>
      <c r="D1067" s="1"/>
      <c r="E1067" s="1"/>
      <c r="F1067" s="1">
        <v>26.788499999999999</v>
      </c>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t="s">
        <v>5</v>
      </c>
      <c r="AD1067" s="1"/>
      <c r="AE1067" s="1" t="s">
        <v>1538</v>
      </c>
      <c r="AF1067" s="1"/>
      <c r="AG1067" s="1" t="s">
        <v>1539</v>
      </c>
      <c r="AH1067" s="1" t="s">
        <v>1132</v>
      </c>
      <c r="AI1067" s="1" t="s">
        <v>1124</v>
      </c>
      <c r="AJ1067" s="1" t="s">
        <v>1089</v>
      </c>
      <c r="AK1067" s="1">
        <v>38</v>
      </c>
      <c r="AL1067" s="1" t="s">
        <v>520</v>
      </c>
    </row>
    <row r="1068" spans="1:38" ht="14.25" hidden="1" customHeight="1" x14ac:dyDescent="0.25">
      <c r="A1068" s="1" t="s">
        <v>1635</v>
      </c>
      <c r="B1068" s="1" t="s">
        <v>557</v>
      </c>
      <c r="C1068" s="1"/>
      <c r="D1068" s="1"/>
      <c r="E1068" s="1"/>
      <c r="F1068" s="1">
        <v>29.418500000000002</v>
      </c>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t="s">
        <v>5</v>
      </c>
      <c r="AD1068" s="1"/>
      <c r="AE1068" s="1" t="s">
        <v>1538</v>
      </c>
      <c r="AF1068" s="1"/>
      <c r="AG1068" s="1" t="s">
        <v>1539</v>
      </c>
      <c r="AH1068" s="1" t="s">
        <v>1132</v>
      </c>
      <c r="AI1068" s="1" t="s">
        <v>1124</v>
      </c>
      <c r="AJ1068" s="1" t="s">
        <v>1089</v>
      </c>
      <c r="AK1068" s="1">
        <v>44</v>
      </c>
      <c r="AL1068" s="1" t="s">
        <v>520</v>
      </c>
    </row>
    <row r="1069" spans="1:38" ht="14.25" hidden="1" customHeight="1" x14ac:dyDescent="0.25">
      <c r="A1069" s="1" t="s">
        <v>1636</v>
      </c>
      <c r="B1069" s="1" t="s">
        <v>557</v>
      </c>
      <c r="C1069" s="1"/>
      <c r="D1069" s="1"/>
      <c r="E1069" s="1"/>
      <c r="F1069" s="1">
        <v>31.4116</v>
      </c>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t="s">
        <v>5</v>
      </c>
      <c r="AD1069" s="1"/>
      <c r="AE1069" s="1" t="s">
        <v>1538</v>
      </c>
      <c r="AF1069" s="1"/>
      <c r="AG1069" s="1" t="s">
        <v>1539</v>
      </c>
      <c r="AH1069" s="1" t="s">
        <v>1132</v>
      </c>
      <c r="AI1069" s="1" t="s">
        <v>1124</v>
      </c>
      <c r="AJ1069" s="1" t="s">
        <v>1089</v>
      </c>
      <c r="AK1069" s="1">
        <v>49</v>
      </c>
      <c r="AL1069" s="1" t="s">
        <v>520</v>
      </c>
    </row>
    <row r="1070" spans="1:38" ht="14.25" hidden="1" customHeight="1" x14ac:dyDescent="0.25">
      <c r="A1070" s="1" t="s">
        <v>1637</v>
      </c>
      <c r="B1070" s="1" t="s">
        <v>557</v>
      </c>
      <c r="C1070" s="1"/>
      <c r="D1070" s="1"/>
      <c r="E1070" s="1"/>
      <c r="F1070" s="1">
        <v>35.266100000000002</v>
      </c>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t="s">
        <v>5</v>
      </c>
      <c r="AD1070" s="1"/>
      <c r="AE1070" s="1" t="s">
        <v>1538</v>
      </c>
      <c r="AF1070" s="1"/>
      <c r="AG1070" s="1" t="s">
        <v>1539</v>
      </c>
      <c r="AH1070" s="1" t="s">
        <v>1132</v>
      </c>
      <c r="AI1070" s="1" t="s">
        <v>1124</v>
      </c>
      <c r="AJ1070" s="1" t="s">
        <v>1089</v>
      </c>
      <c r="AK1070" s="1">
        <v>60</v>
      </c>
      <c r="AL1070" s="1" t="s">
        <v>520</v>
      </c>
    </row>
    <row r="1071" spans="1:38" ht="14.25" hidden="1" customHeight="1" x14ac:dyDescent="0.25">
      <c r="A1071" s="1" t="s">
        <v>1638</v>
      </c>
      <c r="B1071" s="1" t="s">
        <v>557</v>
      </c>
      <c r="C1071" s="1"/>
      <c r="D1071" s="1"/>
      <c r="E1071" s="1"/>
      <c r="F1071" s="1">
        <v>10.604699999999999</v>
      </c>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t="s">
        <v>5</v>
      </c>
      <c r="AD1071" s="1"/>
      <c r="AE1071" s="1" t="s">
        <v>1538</v>
      </c>
      <c r="AF1071" s="1"/>
      <c r="AG1071" s="1" t="s">
        <v>1539</v>
      </c>
      <c r="AH1071" s="1" t="s">
        <v>1132</v>
      </c>
      <c r="AI1071" s="1" t="s">
        <v>1129</v>
      </c>
      <c r="AJ1071" s="1" t="s">
        <v>1095</v>
      </c>
      <c r="AK1071" s="1">
        <v>11</v>
      </c>
      <c r="AL1071" s="1" t="s">
        <v>520</v>
      </c>
    </row>
    <row r="1072" spans="1:38" ht="14.25" hidden="1" customHeight="1" x14ac:dyDescent="0.25">
      <c r="A1072" s="1" t="s">
        <v>1639</v>
      </c>
      <c r="B1072" s="1" t="s">
        <v>557</v>
      </c>
      <c r="C1072" s="1"/>
      <c r="D1072" s="1"/>
      <c r="E1072" s="1"/>
      <c r="F1072" s="1">
        <v>12.301500000000001</v>
      </c>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t="s">
        <v>5</v>
      </c>
      <c r="AD1072" s="1"/>
      <c r="AE1072" s="1" t="s">
        <v>1538</v>
      </c>
      <c r="AF1072" s="1"/>
      <c r="AG1072" s="1" t="s">
        <v>1539</v>
      </c>
      <c r="AH1072" s="1" t="s">
        <v>1132</v>
      </c>
      <c r="AI1072" s="1" t="s">
        <v>1129</v>
      </c>
      <c r="AJ1072" s="1" t="s">
        <v>1095</v>
      </c>
      <c r="AK1072" s="1">
        <v>13</v>
      </c>
      <c r="AL1072" s="1" t="s">
        <v>520</v>
      </c>
    </row>
    <row r="1073" spans="1:38" ht="14.25" hidden="1" customHeight="1" x14ac:dyDescent="0.25">
      <c r="A1073" s="1" t="s">
        <v>1640</v>
      </c>
      <c r="B1073" s="1" t="s">
        <v>557</v>
      </c>
      <c r="C1073" s="1"/>
      <c r="D1073" s="1"/>
      <c r="E1073" s="1"/>
      <c r="F1073" s="1">
        <v>17.035799999999998</v>
      </c>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t="s">
        <v>5</v>
      </c>
      <c r="AD1073" s="1"/>
      <c r="AE1073" s="1" t="s">
        <v>1538</v>
      </c>
      <c r="AF1073" s="1"/>
      <c r="AG1073" s="1" t="s">
        <v>1539</v>
      </c>
      <c r="AH1073" s="1" t="s">
        <v>1132</v>
      </c>
      <c r="AI1073" s="1" t="s">
        <v>1129</v>
      </c>
      <c r="AJ1073" s="1" t="s">
        <v>1095</v>
      </c>
      <c r="AK1073" s="1">
        <v>19</v>
      </c>
      <c r="AL1073" s="1" t="s">
        <v>520</v>
      </c>
    </row>
    <row r="1074" spans="1:38" ht="14.25" hidden="1" customHeight="1" x14ac:dyDescent="0.25">
      <c r="A1074" s="1" t="s">
        <v>1641</v>
      </c>
      <c r="B1074" s="1" t="s">
        <v>557</v>
      </c>
      <c r="C1074" s="1"/>
      <c r="D1074" s="1"/>
      <c r="E1074" s="1"/>
      <c r="F1074" s="1">
        <v>18.505400000000002</v>
      </c>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t="s">
        <v>5</v>
      </c>
      <c r="AD1074" s="1"/>
      <c r="AE1074" s="1" t="s">
        <v>1538</v>
      </c>
      <c r="AF1074" s="1"/>
      <c r="AG1074" s="1" t="s">
        <v>1539</v>
      </c>
      <c r="AH1074" s="1" t="s">
        <v>1132</v>
      </c>
      <c r="AI1074" s="1" t="s">
        <v>1129</v>
      </c>
      <c r="AJ1074" s="1" t="s">
        <v>1095</v>
      </c>
      <c r="AK1074" s="1">
        <v>21</v>
      </c>
      <c r="AL1074" s="1" t="s">
        <v>520</v>
      </c>
    </row>
    <row r="1075" spans="1:38" ht="14.25" hidden="1" customHeight="1" x14ac:dyDescent="0.25">
      <c r="A1075" s="1" t="s">
        <v>1642</v>
      </c>
      <c r="B1075" s="1" t="s">
        <v>557</v>
      </c>
      <c r="C1075" s="1"/>
      <c r="D1075" s="1"/>
      <c r="E1075" s="1"/>
      <c r="F1075" s="1">
        <v>19.221399999999999</v>
      </c>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t="s">
        <v>5</v>
      </c>
      <c r="AD1075" s="1"/>
      <c r="AE1075" s="1" t="s">
        <v>1538</v>
      </c>
      <c r="AF1075" s="1"/>
      <c r="AG1075" s="1" t="s">
        <v>1539</v>
      </c>
      <c r="AH1075" s="1" t="s">
        <v>1132</v>
      </c>
      <c r="AI1075" s="1" t="s">
        <v>1129</v>
      </c>
      <c r="AJ1075" s="1" t="s">
        <v>1095</v>
      </c>
      <c r="AK1075" s="1">
        <v>22</v>
      </c>
      <c r="AL1075" s="1" t="s">
        <v>520</v>
      </c>
    </row>
    <row r="1076" spans="1:38" ht="14.25" hidden="1" customHeight="1" x14ac:dyDescent="0.25">
      <c r="A1076" s="1" t="s">
        <v>1643</v>
      </c>
      <c r="B1076" s="1" t="s">
        <v>557</v>
      </c>
      <c r="C1076" s="1"/>
      <c r="D1076" s="1"/>
      <c r="E1076" s="1"/>
      <c r="F1076" s="1">
        <v>21.297999999999998</v>
      </c>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t="s">
        <v>5</v>
      </c>
      <c r="AD1076" s="1"/>
      <c r="AE1076" s="1" t="s">
        <v>1538</v>
      </c>
      <c r="AF1076" s="1"/>
      <c r="AG1076" s="1" t="s">
        <v>1539</v>
      </c>
      <c r="AH1076" s="1" t="s">
        <v>1132</v>
      </c>
      <c r="AI1076" s="1" t="s">
        <v>1129</v>
      </c>
      <c r="AJ1076" s="1" t="s">
        <v>1095</v>
      </c>
      <c r="AK1076" s="1">
        <v>25</v>
      </c>
      <c r="AL1076" s="1" t="s">
        <v>520</v>
      </c>
    </row>
    <row r="1077" spans="1:38" ht="14.25" hidden="1" customHeight="1" x14ac:dyDescent="0.25">
      <c r="A1077" s="1" t="s">
        <v>1644</v>
      </c>
      <c r="B1077" s="1" t="s">
        <v>557</v>
      </c>
      <c r="C1077" s="1"/>
      <c r="D1077" s="1"/>
      <c r="E1077" s="1"/>
      <c r="F1077" s="1">
        <v>24.5383</v>
      </c>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t="s">
        <v>5</v>
      </c>
      <c r="AD1077" s="1"/>
      <c r="AE1077" s="1" t="s">
        <v>1538</v>
      </c>
      <c r="AF1077" s="1"/>
      <c r="AG1077" s="1" t="s">
        <v>1539</v>
      </c>
      <c r="AH1077" s="1" t="s">
        <v>1132</v>
      </c>
      <c r="AI1077" s="1" t="s">
        <v>1129</v>
      </c>
      <c r="AJ1077" s="1" t="s">
        <v>1095</v>
      </c>
      <c r="AK1077" s="1">
        <v>30</v>
      </c>
      <c r="AL1077" s="1" t="s">
        <v>520</v>
      </c>
    </row>
    <row r="1078" spans="1:38" ht="14.25" hidden="1" customHeight="1" x14ac:dyDescent="0.25">
      <c r="A1078" s="1" t="s">
        <v>1645</v>
      </c>
      <c r="B1078" s="1" t="s">
        <v>557</v>
      </c>
      <c r="C1078" s="1"/>
      <c r="D1078" s="1"/>
      <c r="E1078" s="1"/>
      <c r="F1078" s="1">
        <v>29.217199999999998</v>
      </c>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t="s">
        <v>5</v>
      </c>
      <c r="AD1078" s="1"/>
      <c r="AE1078" s="1" t="s">
        <v>1538</v>
      </c>
      <c r="AF1078" s="1"/>
      <c r="AG1078" s="1" t="s">
        <v>1539</v>
      </c>
      <c r="AH1078" s="1" t="s">
        <v>1132</v>
      </c>
      <c r="AI1078" s="1" t="s">
        <v>1129</v>
      </c>
      <c r="AJ1078" s="1" t="s">
        <v>1095</v>
      </c>
      <c r="AK1078" s="1">
        <v>38</v>
      </c>
      <c r="AL1078" s="1" t="s">
        <v>520</v>
      </c>
    </row>
    <row r="1079" spans="1:38" ht="14.25" hidden="1" customHeight="1" x14ac:dyDescent="0.25">
      <c r="A1079" s="1" t="s">
        <v>1646</v>
      </c>
      <c r="B1079" s="1" t="s">
        <v>557</v>
      </c>
      <c r="C1079" s="1"/>
      <c r="D1079" s="1"/>
      <c r="E1079" s="1"/>
      <c r="F1079" s="1">
        <v>32.373899999999999</v>
      </c>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t="s">
        <v>5</v>
      </c>
      <c r="AD1079" s="1"/>
      <c r="AE1079" s="1" t="s">
        <v>1538</v>
      </c>
      <c r="AF1079" s="1"/>
      <c r="AG1079" s="1" t="s">
        <v>1539</v>
      </c>
      <c r="AH1079" s="1" t="s">
        <v>1132</v>
      </c>
      <c r="AI1079" s="1" t="s">
        <v>1129</v>
      </c>
      <c r="AJ1079" s="1" t="s">
        <v>1095</v>
      </c>
      <c r="AK1079" s="1">
        <v>44</v>
      </c>
      <c r="AL1079" s="1" t="s">
        <v>520</v>
      </c>
    </row>
    <row r="1080" spans="1:38" ht="14.25" hidden="1" customHeight="1" x14ac:dyDescent="0.25">
      <c r="A1080" s="1" t="s">
        <v>1647</v>
      </c>
      <c r="B1080" s="1" t="s">
        <v>557</v>
      </c>
      <c r="C1080" s="1"/>
      <c r="D1080" s="1"/>
      <c r="E1080" s="1"/>
      <c r="F1080" s="1">
        <v>34.804000000000002</v>
      </c>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t="s">
        <v>5</v>
      </c>
      <c r="AD1080" s="1"/>
      <c r="AE1080" s="1" t="s">
        <v>1538</v>
      </c>
      <c r="AF1080" s="1"/>
      <c r="AG1080" s="1" t="s">
        <v>1539</v>
      </c>
      <c r="AH1080" s="1" t="s">
        <v>1132</v>
      </c>
      <c r="AI1080" s="1" t="s">
        <v>1129</v>
      </c>
      <c r="AJ1080" s="1" t="s">
        <v>1095</v>
      </c>
      <c r="AK1080" s="1">
        <v>49</v>
      </c>
      <c r="AL1080" s="1" t="s">
        <v>520</v>
      </c>
    </row>
    <row r="1081" spans="1:38" ht="14.25" hidden="1" customHeight="1" x14ac:dyDescent="0.25">
      <c r="A1081" s="1" t="s">
        <v>1648</v>
      </c>
      <c r="B1081" s="1" t="s">
        <v>557</v>
      </c>
      <c r="C1081" s="1"/>
      <c r="D1081" s="1"/>
      <c r="E1081" s="1"/>
      <c r="F1081" s="1">
        <v>39.599699999999999</v>
      </c>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t="s">
        <v>5</v>
      </c>
      <c r="AD1081" s="1"/>
      <c r="AE1081" s="1" t="s">
        <v>1538</v>
      </c>
      <c r="AF1081" s="1"/>
      <c r="AG1081" s="1" t="s">
        <v>1539</v>
      </c>
      <c r="AH1081" s="1" t="s">
        <v>1132</v>
      </c>
      <c r="AI1081" s="1" t="s">
        <v>1129</v>
      </c>
      <c r="AJ1081" s="1" t="s">
        <v>1095</v>
      </c>
      <c r="AK1081" s="1">
        <v>60</v>
      </c>
      <c r="AL1081" s="1" t="s">
        <v>520</v>
      </c>
    </row>
    <row r="1082" spans="1:38" ht="14.25" hidden="1" customHeight="1" x14ac:dyDescent="0.25">
      <c r="A1082" s="1" t="s">
        <v>1649</v>
      </c>
      <c r="B1082" s="1" t="s">
        <v>557</v>
      </c>
      <c r="C1082" s="1"/>
      <c r="D1082" s="1"/>
      <c r="E1082" s="1"/>
      <c r="F1082" s="1">
        <v>21.312899999999999</v>
      </c>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t="s">
        <v>5</v>
      </c>
      <c r="AD1082" s="1"/>
      <c r="AE1082" s="1" t="s">
        <v>1650</v>
      </c>
      <c r="AF1082" s="1"/>
      <c r="AG1082" s="1" t="s">
        <v>1539</v>
      </c>
      <c r="AH1082" s="1" t="s">
        <v>1081</v>
      </c>
      <c r="AI1082" s="1" t="s">
        <v>1109</v>
      </c>
      <c r="AJ1082" s="1" t="s">
        <v>1083</v>
      </c>
      <c r="AK1082" s="1">
        <v>25</v>
      </c>
      <c r="AL1082" s="1" t="s">
        <v>520</v>
      </c>
    </row>
    <row r="1083" spans="1:38" ht="14.25" hidden="1" customHeight="1" x14ac:dyDescent="0.25">
      <c r="A1083" s="1" t="s">
        <v>1651</v>
      </c>
      <c r="B1083" s="1" t="s">
        <v>557</v>
      </c>
      <c r="C1083" s="1"/>
      <c r="D1083" s="1"/>
      <c r="E1083" s="1"/>
      <c r="F1083" s="1">
        <v>24.437899999999999</v>
      </c>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t="s">
        <v>5</v>
      </c>
      <c r="AD1083" s="1"/>
      <c r="AE1083" s="1" t="s">
        <v>1650</v>
      </c>
      <c r="AF1083" s="1"/>
      <c r="AG1083" s="1" t="s">
        <v>1539</v>
      </c>
      <c r="AH1083" s="1" t="s">
        <v>1081</v>
      </c>
      <c r="AI1083" s="1" t="s">
        <v>1109</v>
      </c>
      <c r="AJ1083" s="1" t="s">
        <v>1083</v>
      </c>
      <c r="AK1083" s="1">
        <v>30</v>
      </c>
      <c r="AL1083" s="1" t="s">
        <v>520</v>
      </c>
    </row>
    <row r="1084" spans="1:38" ht="14.25" hidden="1" customHeight="1" x14ac:dyDescent="0.25">
      <c r="A1084" s="1" t="s">
        <v>1652</v>
      </c>
      <c r="B1084" s="1" t="s">
        <v>557</v>
      </c>
      <c r="C1084" s="1"/>
      <c r="D1084" s="1"/>
      <c r="E1084" s="1"/>
      <c r="F1084" s="1">
        <v>30.6158</v>
      </c>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t="s">
        <v>5</v>
      </c>
      <c r="AD1084" s="1"/>
      <c r="AE1084" s="1" t="s">
        <v>1650</v>
      </c>
      <c r="AF1084" s="1"/>
      <c r="AG1084" s="1" t="s">
        <v>1539</v>
      </c>
      <c r="AH1084" s="1" t="s">
        <v>1081</v>
      </c>
      <c r="AI1084" s="1" t="s">
        <v>1112</v>
      </c>
      <c r="AJ1084" s="1" t="s">
        <v>1086</v>
      </c>
      <c r="AK1084" s="1">
        <v>38</v>
      </c>
      <c r="AL1084" s="1" t="s">
        <v>520</v>
      </c>
    </row>
    <row r="1085" spans="1:38" ht="14.25" hidden="1" customHeight="1" x14ac:dyDescent="0.25">
      <c r="A1085" s="1" t="s">
        <v>1653</v>
      </c>
      <c r="B1085" s="1" t="s">
        <v>557</v>
      </c>
      <c r="C1085" s="1"/>
      <c r="D1085" s="1"/>
      <c r="E1085" s="1"/>
      <c r="F1085" s="1">
        <v>9.9816699999999994</v>
      </c>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t="s">
        <v>5</v>
      </c>
      <c r="AD1085" s="1"/>
      <c r="AE1085" s="1" t="s">
        <v>1650</v>
      </c>
      <c r="AF1085" s="1"/>
      <c r="AG1085" s="1" t="s">
        <v>1539</v>
      </c>
      <c r="AH1085" s="1" t="s">
        <v>1081</v>
      </c>
      <c r="AI1085" s="1" t="s">
        <v>1124</v>
      </c>
      <c r="AJ1085" s="1" t="s">
        <v>1089</v>
      </c>
      <c r="AK1085" s="1">
        <v>11</v>
      </c>
      <c r="AL1085" s="1" t="s">
        <v>520</v>
      </c>
    </row>
    <row r="1086" spans="1:38" ht="14.25" hidden="1" customHeight="1" x14ac:dyDescent="0.25">
      <c r="A1086" s="1" t="s">
        <v>1654</v>
      </c>
      <c r="B1086" s="1" t="s">
        <v>557</v>
      </c>
      <c r="C1086" s="1"/>
      <c r="D1086" s="1"/>
      <c r="E1086" s="1"/>
      <c r="F1086" s="1">
        <v>11.416</v>
      </c>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t="s">
        <v>5</v>
      </c>
      <c r="AD1086" s="1"/>
      <c r="AE1086" s="1" t="s">
        <v>1650</v>
      </c>
      <c r="AF1086" s="1"/>
      <c r="AG1086" s="1" t="s">
        <v>1539</v>
      </c>
      <c r="AH1086" s="1" t="s">
        <v>1081</v>
      </c>
      <c r="AI1086" s="1" t="s">
        <v>1124</v>
      </c>
      <c r="AJ1086" s="1" t="s">
        <v>1089</v>
      </c>
      <c r="AK1086" s="1">
        <v>13</v>
      </c>
      <c r="AL1086" s="1" t="s">
        <v>520</v>
      </c>
    </row>
    <row r="1087" spans="1:38" ht="14.25" hidden="1" customHeight="1" x14ac:dyDescent="0.25">
      <c r="A1087" s="1" t="s">
        <v>1655</v>
      </c>
      <c r="B1087" s="1" t="s">
        <v>557</v>
      </c>
      <c r="C1087" s="1"/>
      <c r="D1087" s="1"/>
      <c r="E1087" s="1"/>
      <c r="F1087" s="1">
        <v>15.212899999999999</v>
      </c>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t="s">
        <v>5</v>
      </c>
      <c r="AD1087" s="1"/>
      <c r="AE1087" s="1" t="s">
        <v>1650</v>
      </c>
      <c r="AF1087" s="1"/>
      <c r="AG1087" s="1" t="s">
        <v>1539</v>
      </c>
      <c r="AH1087" s="1" t="s">
        <v>1081</v>
      </c>
      <c r="AI1087" s="1" t="s">
        <v>1124</v>
      </c>
      <c r="AJ1087" s="1" t="s">
        <v>1089</v>
      </c>
      <c r="AK1087" s="1">
        <v>19</v>
      </c>
      <c r="AL1087" s="1" t="s">
        <v>520</v>
      </c>
    </row>
    <row r="1088" spans="1:38" ht="14.25" hidden="1" customHeight="1" x14ac:dyDescent="0.25">
      <c r="A1088" s="1" t="s">
        <v>1656</v>
      </c>
      <c r="B1088" s="1" t="s">
        <v>557</v>
      </c>
      <c r="C1088" s="1"/>
      <c r="D1088" s="1"/>
      <c r="E1088" s="1"/>
      <c r="F1088" s="1">
        <v>16.312999999999999</v>
      </c>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t="s">
        <v>5</v>
      </c>
      <c r="AD1088" s="1"/>
      <c r="AE1088" s="1" t="s">
        <v>1650</v>
      </c>
      <c r="AF1088" s="1"/>
      <c r="AG1088" s="1" t="s">
        <v>1539</v>
      </c>
      <c r="AH1088" s="1" t="s">
        <v>1081</v>
      </c>
      <c r="AI1088" s="1" t="s">
        <v>1129</v>
      </c>
      <c r="AJ1088" s="1" t="s">
        <v>1095</v>
      </c>
      <c r="AK1088" s="1">
        <v>19</v>
      </c>
      <c r="AL1088" s="1" t="s">
        <v>520</v>
      </c>
    </row>
    <row r="1089" spans="1:38" ht="14.25" hidden="1" customHeight="1" x14ac:dyDescent="0.25">
      <c r="A1089" s="1" t="s">
        <v>1657</v>
      </c>
      <c r="B1089" s="1" t="s">
        <v>557</v>
      </c>
      <c r="C1089" s="1"/>
      <c r="D1089" s="1"/>
      <c r="E1089" s="1"/>
      <c r="F1089" s="1">
        <v>18.234400000000001</v>
      </c>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t="s">
        <v>5</v>
      </c>
      <c r="AD1089" s="1"/>
      <c r="AE1089" s="1" t="s">
        <v>1650</v>
      </c>
      <c r="AF1089" s="1"/>
      <c r="AG1089" s="1" t="s">
        <v>1539</v>
      </c>
      <c r="AH1089" s="1" t="s">
        <v>1081</v>
      </c>
      <c r="AI1089" s="1" t="s">
        <v>1129</v>
      </c>
      <c r="AJ1089" s="1" t="s">
        <v>1095</v>
      </c>
      <c r="AK1089" s="1">
        <v>22</v>
      </c>
      <c r="AL1089" s="1" t="s">
        <v>520</v>
      </c>
    </row>
    <row r="1090" spans="1:38" ht="14.25" hidden="1" customHeight="1" x14ac:dyDescent="0.25">
      <c r="A1090" s="1" t="s">
        <v>1658</v>
      </c>
      <c r="B1090" s="1" t="s">
        <v>557</v>
      </c>
      <c r="C1090" s="1"/>
      <c r="D1090" s="1"/>
      <c r="E1090" s="1"/>
      <c r="F1090" s="1">
        <v>22.299499999999998</v>
      </c>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t="s">
        <v>5</v>
      </c>
      <c r="AD1090" s="1"/>
      <c r="AE1090" s="1" t="s">
        <v>1650</v>
      </c>
      <c r="AF1090" s="1"/>
      <c r="AG1090" s="1" t="s">
        <v>1539</v>
      </c>
      <c r="AH1090" s="1" t="s">
        <v>1098</v>
      </c>
      <c r="AI1090" s="1" t="s">
        <v>1109</v>
      </c>
      <c r="AJ1090" s="1" t="s">
        <v>1083</v>
      </c>
      <c r="AK1090" s="1">
        <v>25</v>
      </c>
      <c r="AL1090" s="1" t="s">
        <v>520</v>
      </c>
    </row>
    <row r="1091" spans="1:38" ht="14.25" hidden="1" customHeight="1" x14ac:dyDescent="0.25">
      <c r="A1091" s="1" t="s">
        <v>1659</v>
      </c>
      <c r="B1091" s="1" t="s">
        <v>557</v>
      </c>
      <c r="C1091" s="1"/>
      <c r="D1091" s="1"/>
      <c r="E1091" s="1"/>
      <c r="F1091" s="1">
        <v>25.877199999999998</v>
      </c>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t="s">
        <v>5</v>
      </c>
      <c r="AD1091" s="1"/>
      <c r="AE1091" s="1" t="s">
        <v>1650</v>
      </c>
      <c r="AF1091" s="1"/>
      <c r="AG1091" s="1" t="s">
        <v>1539</v>
      </c>
      <c r="AH1091" s="1" t="s">
        <v>1098</v>
      </c>
      <c r="AI1091" s="1" t="s">
        <v>1109</v>
      </c>
      <c r="AJ1091" s="1" t="s">
        <v>1083</v>
      </c>
      <c r="AK1091" s="1">
        <v>30</v>
      </c>
      <c r="AL1091" s="1" t="s">
        <v>520</v>
      </c>
    </row>
    <row r="1092" spans="1:38" ht="14.25" hidden="1" customHeight="1" x14ac:dyDescent="0.25">
      <c r="A1092" s="1" t="s">
        <v>1660</v>
      </c>
      <c r="B1092" s="1" t="s">
        <v>557</v>
      </c>
      <c r="C1092" s="1"/>
      <c r="D1092" s="1"/>
      <c r="E1092" s="1"/>
      <c r="F1092" s="1">
        <v>32.511099999999999</v>
      </c>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t="s">
        <v>5</v>
      </c>
      <c r="AD1092" s="1"/>
      <c r="AE1092" s="1" t="s">
        <v>1650</v>
      </c>
      <c r="AF1092" s="1"/>
      <c r="AG1092" s="1" t="s">
        <v>1539</v>
      </c>
      <c r="AH1092" s="1" t="s">
        <v>1098</v>
      </c>
      <c r="AI1092" s="1" t="s">
        <v>1112</v>
      </c>
      <c r="AJ1092" s="1" t="s">
        <v>1086</v>
      </c>
      <c r="AK1092" s="1">
        <v>38</v>
      </c>
      <c r="AL1092" s="1" t="s">
        <v>520</v>
      </c>
    </row>
    <row r="1093" spans="1:38" ht="14.25" hidden="1" customHeight="1" x14ac:dyDescent="0.25">
      <c r="A1093" s="1" t="s">
        <v>1661</v>
      </c>
      <c r="B1093" s="1" t="s">
        <v>557</v>
      </c>
      <c r="C1093" s="1"/>
      <c r="D1093" s="1"/>
      <c r="E1093" s="1"/>
      <c r="F1093" s="1">
        <v>10.2668</v>
      </c>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t="s">
        <v>5</v>
      </c>
      <c r="AD1093" s="1"/>
      <c r="AE1093" s="1" t="s">
        <v>1650</v>
      </c>
      <c r="AF1093" s="1"/>
      <c r="AG1093" s="1" t="s">
        <v>1539</v>
      </c>
      <c r="AH1093" s="1" t="s">
        <v>1098</v>
      </c>
      <c r="AI1093" s="1" t="s">
        <v>1124</v>
      </c>
      <c r="AJ1093" s="1" t="s">
        <v>1089</v>
      </c>
      <c r="AK1093" s="1">
        <v>11</v>
      </c>
      <c r="AL1093" s="1" t="s">
        <v>520</v>
      </c>
    </row>
    <row r="1094" spans="1:38" ht="14.25" hidden="1" customHeight="1" x14ac:dyDescent="0.25">
      <c r="A1094" s="1" t="s">
        <v>1662</v>
      </c>
      <c r="B1094" s="1" t="s">
        <v>557</v>
      </c>
      <c r="C1094" s="1"/>
      <c r="D1094" s="1"/>
      <c r="E1094" s="1"/>
      <c r="F1094" s="1">
        <v>11.8491</v>
      </c>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t="s">
        <v>5</v>
      </c>
      <c r="AD1094" s="1"/>
      <c r="AE1094" s="1" t="s">
        <v>1650</v>
      </c>
      <c r="AF1094" s="1"/>
      <c r="AG1094" s="1" t="s">
        <v>1539</v>
      </c>
      <c r="AH1094" s="1" t="s">
        <v>1098</v>
      </c>
      <c r="AI1094" s="1" t="s">
        <v>1124</v>
      </c>
      <c r="AJ1094" s="1" t="s">
        <v>1089</v>
      </c>
      <c r="AK1094" s="1">
        <v>13</v>
      </c>
      <c r="AL1094" s="1" t="s">
        <v>520</v>
      </c>
    </row>
    <row r="1095" spans="1:38" ht="14.25" hidden="1" customHeight="1" x14ac:dyDescent="0.25">
      <c r="A1095" s="1" t="s">
        <v>1663</v>
      </c>
      <c r="B1095" s="1" t="s">
        <v>557</v>
      </c>
      <c r="C1095" s="1"/>
      <c r="D1095" s="1"/>
      <c r="E1095" s="1"/>
      <c r="F1095" s="1">
        <v>16.180399999999999</v>
      </c>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t="s">
        <v>5</v>
      </c>
      <c r="AD1095" s="1"/>
      <c r="AE1095" s="1" t="s">
        <v>1650</v>
      </c>
      <c r="AF1095" s="1"/>
      <c r="AG1095" s="1" t="s">
        <v>1539</v>
      </c>
      <c r="AH1095" s="1" t="s">
        <v>1098</v>
      </c>
      <c r="AI1095" s="1" t="s">
        <v>1124</v>
      </c>
      <c r="AJ1095" s="1" t="s">
        <v>1089</v>
      </c>
      <c r="AK1095" s="1">
        <v>19</v>
      </c>
      <c r="AL1095" s="1" t="s">
        <v>520</v>
      </c>
    </row>
    <row r="1096" spans="1:38" ht="14.25" hidden="1" customHeight="1" x14ac:dyDescent="0.25">
      <c r="A1096" s="1" t="s">
        <v>1664</v>
      </c>
      <c r="B1096" s="1" t="s">
        <v>557</v>
      </c>
      <c r="C1096" s="1"/>
      <c r="D1096" s="1"/>
      <c r="E1096" s="1"/>
      <c r="F1096" s="1">
        <v>17.035799999999998</v>
      </c>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t="s">
        <v>5</v>
      </c>
      <c r="AD1096" s="1"/>
      <c r="AE1096" s="1" t="s">
        <v>1650</v>
      </c>
      <c r="AF1096" s="1"/>
      <c r="AG1096" s="1" t="s">
        <v>1539</v>
      </c>
      <c r="AH1096" s="1" t="s">
        <v>1098</v>
      </c>
      <c r="AI1096" s="1" t="s">
        <v>1129</v>
      </c>
      <c r="AJ1096" s="1" t="s">
        <v>1095</v>
      </c>
      <c r="AK1096" s="1">
        <v>19</v>
      </c>
      <c r="AL1096" s="1" t="s">
        <v>520</v>
      </c>
    </row>
    <row r="1097" spans="1:38" ht="14.25" hidden="1" customHeight="1" x14ac:dyDescent="0.25">
      <c r="A1097" s="1" t="s">
        <v>1665</v>
      </c>
      <c r="B1097" s="1" t="s">
        <v>557</v>
      </c>
      <c r="C1097" s="1"/>
      <c r="D1097" s="1"/>
      <c r="E1097" s="1"/>
      <c r="F1097" s="1">
        <v>19.221399999999999</v>
      </c>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t="s">
        <v>5</v>
      </c>
      <c r="AD1097" s="1"/>
      <c r="AE1097" s="1" t="s">
        <v>1650</v>
      </c>
      <c r="AF1097" s="1"/>
      <c r="AG1097" s="1" t="s">
        <v>1539</v>
      </c>
      <c r="AH1097" s="1" t="s">
        <v>1098</v>
      </c>
      <c r="AI1097" s="1" t="s">
        <v>1129</v>
      </c>
      <c r="AJ1097" s="1" t="s">
        <v>1095</v>
      </c>
      <c r="AK1097" s="1">
        <v>22</v>
      </c>
      <c r="AL1097" s="1" t="s">
        <v>520</v>
      </c>
    </row>
    <row r="1098" spans="1:38" ht="14.25" hidden="1" customHeight="1" x14ac:dyDescent="0.25">
      <c r="A1098" s="1" t="s">
        <v>1666</v>
      </c>
      <c r="B1098" s="1" t="s">
        <v>557</v>
      </c>
      <c r="C1098" s="1"/>
      <c r="D1098" s="1"/>
      <c r="E1098" s="1"/>
      <c r="F1098" s="1">
        <v>19.2942</v>
      </c>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t="s">
        <v>5</v>
      </c>
      <c r="AD1098" s="1"/>
      <c r="AE1098" s="1" t="s">
        <v>1667</v>
      </c>
      <c r="AF1098" s="1"/>
      <c r="AG1098" s="1" t="s">
        <v>1539</v>
      </c>
      <c r="AH1098" s="1" t="s">
        <v>1108</v>
      </c>
      <c r="AI1098" s="1" t="s">
        <v>1109</v>
      </c>
      <c r="AJ1098" s="1" t="s">
        <v>1083</v>
      </c>
      <c r="AK1098" s="1">
        <v>22</v>
      </c>
      <c r="AL1098" s="1" t="s">
        <v>520</v>
      </c>
    </row>
    <row r="1099" spans="1:38" ht="14.25" hidden="1" customHeight="1" x14ac:dyDescent="0.25">
      <c r="A1099" s="1" t="s">
        <v>1668</v>
      </c>
      <c r="B1099" s="1" t="s">
        <v>557</v>
      </c>
      <c r="C1099" s="1"/>
      <c r="D1099" s="1"/>
      <c r="E1099" s="1"/>
      <c r="F1099" s="1">
        <v>21.312899999999999</v>
      </c>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t="s">
        <v>5</v>
      </c>
      <c r="AD1099" s="1"/>
      <c r="AE1099" s="1" t="s">
        <v>1667</v>
      </c>
      <c r="AF1099" s="1"/>
      <c r="AG1099" s="1" t="s">
        <v>1539</v>
      </c>
      <c r="AH1099" s="1" t="s">
        <v>1108</v>
      </c>
      <c r="AI1099" s="1" t="s">
        <v>1109</v>
      </c>
      <c r="AJ1099" s="1" t="s">
        <v>1083</v>
      </c>
      <c r="AK1099" s="1">
        <v>25</v>
      </c>
      <c r="AL1099" s="1" t="s">
        <v>520</v>
      </c>
    </row>
    <row r="1100" spans="1:38" ht="14.25" hidden="1" customHeight="1" x14ac:dyDescent="0.25">
      <c r="A1100" s="1" t="s">
        <v>1669</v>
      </c>
      <c r="B1100" s="1" t="s">
        <v>557</v>
      </c>
      <c r="C1100" s="1"/>
      <c r="D1100" s="1"/>
      <c r="E1100" s="1"/>
      <c r="F1100" s="1">
        <v>24.437899999999999</v>
      </c>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t="s">
        <v>5</v>
      </c>
      <c r="AD1100" s="1"/>
      <c r="AE1100" s="1" t="s">
        <v>1667</v>
      </c>
      <c r="AF1100" s="1"/>
      <c r="AG1100" s="1" t="s">
        <v>1539</v>
      </c>
      <c r="AH1100" s="1" t="s">
        <v>1108</v>
      </c>
      <c r="AI1100" s="1" t="s">
        <v>1109</v>
      </c>
      <c r="AJ1100" s="1" t="s">
        <v>1083</v>
      </c>
      <c r="AK1100" s="1">
        <v>30</v>
      </c>
      <c r="AL1100" s="1" t="s">
        <v>520</v>
      </c>
    </row>
    <row r="1101" spans="1:38" ht="14.25" hidden="1" customHeight="1" x14ac:dyDescent="0.25">
      <c r="A1101" s="1" t="s">
        <v>1670</v>
      </c>
      <c r="B1101" s="1" t="s">
        <v>557</v>
      </c>
      <c r="C1101" s="1"/>
      <c r="D1101" s="1"/>
      <c r="E1101" s="1"/>
      <c r="F1101" s="1">
        <v>25.655100000000001</v>
      </c>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t="s">
        <v>5</v>
      </c>
      <c r="AD1101" s="1"/>
      <c r="AE1101" s="1" t="s">
        <v>1667</v>
      </c>
      <c r="AF1101" s="1"/>
      <c r="AG1101" s="1" t="s">
        <v>1539</v>
      </c>
      <c r="AH1101" s="1" t="s">
        <v>1108</v>
      </c>
      <c r="AI1101" s="1" t="s">
        <v>1112</v>
      </c>
      <c r="AJ1101" s="1" t="s">
        <v>1086</v>
      </c>
      <c r="AK1101" s="1">
        <v>30</v>
      </c>
      <c r="AL1101" s="1" t="s">
        <v>520</v>
      </c>
    </row>
    <row r="1102" spans="1:38" ht="14.25" hidden="1" customHeight="1" x14ac:dyDescent="0.25">
      <c r="A1102" s="1" t="s">
        <v>1671</v>
      </c>
      <c r="B1102" s="1" t="s">
        <v>557</v>
      </c>
      <c r="C1102" s="1"/>
      <c r="D1102" s="1"/>
      <c r="E1102" s="1"/>
      <c r="F1102" s="1">
        <v>30.6158</v>
      </c>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t="s">
        <v>5</v>
      </c>
      <c r="AD1102" s="1"/>
      <c r="AE1102" s="1" t="s">
        <v>1667</v>
      </c>
      <c r="AF1102" s="1"/>
      <c r="AG1102" s="1" t="s">
        <v>1539</v>
      </c>
      <c r="AH1102" s="1" t="s">
        <v>1108</v>
      </c>
      <c r="AI1102" s="1" t="s">
        <v>1112</v>
      </c>
      <c r="AJ1102" s="1" t="s">
        <v>1086</v>
      </c>
      <c r="AK1102" s="1">
        <v>38</v>
      </c>
      <c r="AL1102" s="1" t="s">
        <v>520</v>
      </c>
    </row>
    <row r="1103" spans="1:38" ht="14.25" hidden="1" customHeight="1" x14ac:dyDescent="0.25">
      <c r="A1103" s="1" t="s">
        <v>1672</v>
      </c>
      <c r="B1103" s="1" t="s">
        <v>557</v>
      </c>
      <c r="C1103" s="1"/>
      <c r="D1103" s="1"/>
      <c r="E1103" s="1"/>
      <c r="F1103" s="1">
        <v>30.6158</v>
      </c>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t="s">
        <v>5</v>
      </c>
      <c r="AD1103" s="1"/>
      <c r="AE1103" s="1" t="s">
        <v>1667</v>
      </c>
      <c r="AF1103" s="1"/>
      <c r="AG1103" s="1" t="s">
        <v>1539</v>
      </c>
      <c r="AH1103" s="1" t="s">
        <v>1108</v>
      </c>
      <c r="AI1103" s="1" t="s">
        <v>1112</v>
      </c>
      <c r="AJ1103" s="1" t="s">
        <v>1116</v>
      </c>
      <c r="AK1103" s="1">
        <v>38</v>
      </c>
      <c r="AL1103" s="1" t="s">
        <v>520</v>
      </c>
    </row>
    <row r="1104" spans="1:38" ht="14.25" hidden="1" customHeight="1" x14ac:dyDescent="0.25">
      <c r="A1104" s="1" t="s">
        <v>1673</v>
      </c>
      <c r="B1104" s="1" t="s">
        <v>557</v>
      </c>
      <c r="C1104" s="1"/>
      <c r="D1104" s="1"/>
      <c r="E1104" s="1"/>
      <c r="F1104" s="1">
        <v>9.0351999999999997</v>
      </c>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t="s">
        <v>5</v>
      </c>
      <c r="AD1104" s="1"/>
      <c r="AE1104" s="1" t="s">
        <v>1667</v>
      </c>
      <c r="AF1104" s="1"/>
      <c r="AG1104" s="1" t="s">
        <v>1539</v>
      </c>
      <c r="AH1104" s="1" t="s">
        <v>1108</v>
      </c>
      <c r="AI1104" s="1" t="s">
        <v>1118</v>
      </c>
      <c r="AJ1104" s="1" t="s">
        <v>1119</v>
      </c>
      <c r="AK1104" s="1">
        <v>11</v>
      </c>
      <c r="AL1104" s="1" t="s">
        <v>520</v>
      </c>
    </row>
    <row r="1105" spans="1:38" ht="14.25" hidden="1" customHeight="1" x14ac:dyDescent="0.25">
      <c r="A1105" s="1" t="s">
        <v>1674</v>
      </c>
      <c r="B1105" s="1" t="s">
        <v>557</v>
      </c>
      <c r="C1105" s="1"/>
      <c r="D1105" s="1"/>
      <c r="E1105" s="1"/>
      <c r="F1105" s="1">
        <v>10.194599999999999</v>
      </c>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t="s">
        <v>5</v>
      </c>
      <c r="AD1105" s="1"/>
      <c r="AE1105" s="1" t="s">
        <v>1667</v>
      </c>
      <c r="AF1105" s="1"/>
      <c r="AG1105" s="1" t="s">
        <v>1539</v>
      </c>
      <c r="AH1105" s="1" t="s">
        <v>1108</v>
      </c>
      <c r="AI1105" s="1" t="s">
        <v>1118</v>
      </c>
      <c r="AJ1105" s="1" t="s">
        <v>1119</v>
      </c>
      <c r="AK1105" s="1">
        <v>13</v>
      </c>
      <c r="AL1105" s="1" t="s">
        <v>520</v>
      </c>
    </row>
    <row r="1106" spans="1:38" ht="14.25" hidden="1" customHeight="1" x14ac:dyDescent="0.25">
      <c r="A1106" s="1" t="s">
        <v>1675</v>
      </c>
      <c r="B1106" s="1" t="s">
        <v>557</v>
      </c>
      <c r="C1106" s="1"/>
      <c r="D1106" s="1"/>
      <c r="E1106" s="1"/>
      <c r="F1106" s="1">
        <v>11.2537</v>
      </c>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t="s">
        <v>5</v>
      </c>
      <c r="AD1106" s="1"/>
      <c r="AE1106" s="1" t="s">
        <v>1667</v>
      </c>
      <c r="AF1106" s="1"/>
      <c r="AG1106" s="1" t="s">
        <v>1539</v>
      </c>
      <c r="AH1106" s="1" t="s">
        <v>1108</v>
      </c>
      <c r="AI1106" s="1" t="s">
        <v>1118</v>
      </c>
      <c r="AJ1106" s="1" t="s">
        <v>1119</v>
      </c>
      <c r="AK1106" s="1">
        <v>15</v>
      </c>
      <c r="AL1106" s="1" t="s">
        <v>520</v>
      </c>
    </row>
    <row r="1107" spans="1:38" ht="14.25" hidden="1" customHeight="1" x14ac:dyDescent="0.25">
      <c r="A1107" s="1" t="s">
        <v>1676</v>
      </c>
      <c r="B1107" s="1" t="s">
        <v>557</v>
      </c>
      <c r="C1107" s="1"/>
      <c r="D1107" s="1"/>
      <c r="E1107" s="1"/>
      <c r="F1107" s="1">
        <v>13.118499999999999</v>
      </c>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t="s">
        <v>5</v>
      </c>
      <c r="AD1107" s="1"/>
      <c r="AE1107" s="1" t="s">
        <v>1667</v>
      </c>
      <c r="AF1107" s="1"/>
      <c r="AG1107" s="1" t="s">
        <v>1539</v>
      </c>
      <c r="AH1107" s="1" t="s">
        <v>1108</v>
      </c>
      <c r="AI1107" s="1" t="s">
        <v>1118</v>
      </c>
      <c r="AJ1107" s="1" t="s">
        <v>1119</v>
      </c>
      <c r="AK1107" s="1">
        <v>19</v>
      </c>
      <c r="AL1107" s="1" t="s">
        <v>520</v>
      </c>
    </row>
    <row r="1108" spans="1:38" ht="14.25" hidden="1" customHeight="1" x14ac:dyDescent="0.25">
      <c r="A1108" s="1" t="s">
        <v>1677</v>
      </c>
      <c r="B1108" s="1" t="s">
        <v>557</v>
      </c>
      <c r="C1108" s="1"/>
      <c r="D1108" s="1"/>
      <c r="E1108" s="1"/>
      <c r="F1108" s="1">
        <v>9.9816699999999994</v>
      </c>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t="s">
        <v>5</v>
      </c>
      <c r="AD1108" s="1"/>
      <c r="AE1108" s="1" t="s">
        <v>1667</v>
      </c>
      <c r="AF1108" s="1"/>
      <c r="AG1108" s="1" t="s">
        <v>1539</v>
      </c>
      <c r="AH1108" s="1" t="s">
        <v>1108</v>
      </c>
      <c r="AI1108" s="1" t="s">
        <v>1124</v>
      </c>
      <c r="AJ1108" s="1" t="s">
        <v>1089</v>
      </c>
      <c r="AK1108" s="1">
        <v>11</v>
      </c>
      <c r="AL1108" s="1" t="s">
        <v>520</v>
      </c>
    </row>
    <row r="1109" spans="1:38" ht="14.25" hidden="1" customHeight="1" x14ac:dyDescent="0.25">
      <c r="A1109" s="1" t="s">
        <v>1678</v>
      </c>
      <c r="B1109" s="1" t="s">
        <v>557</v>
      </c>
      <c r="C1109" s="1"/>
      <c r="D1109" s="1"/>
      <c r="E1109" s="1"/>
      <c r="F1109" s="1">
        <v>11.416</v>
      </c>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t="s">
        <v>5</v>
      </c>
      <c r="AD1109" s="1"/>
      <c r="AE1109" s="1" t="s">
        <v>1667</v>
      </c>
      <c r="AF1109" s="1"/>
      <c r="AG1109" s="1" t="s">
        <v>1539</v>
      </c>
      <c r="AH1109" s="1" t="s">
        <v>1108</v>
      </c>
      <c r="AI1109" s="1" t="s">
        <v>1124</v>
      </c>
      <c r="AJ1109" s="1" t="s">
        <v>1089</v>
      </c>
      <c r="AK1109" s="1">
        <v>13</v>
      </c>
      <c r="AL1109" s="1" t="s">
        <v>520</v>
      </c>
    </row>
    <row r="1110" spans="1:38" ht="14.25" hidden="1" customHeight="1" x14ac:dyDescent="0.25">
      <c r="A1110" s="1" t="s">
        <v>1679</v>
      </c>
      <c r="B1110" s="1" t="s">
        <v>557</v>
      </c>
      <c r="C1110" s="1"/>
      <c r="D1110" s="1"/>
      <c r="E1110" s="1"/>
      <c r="F1110" s="1">
        <v>12.7607</v>
      </c>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t="s">
        <v>5</v>
      </c>
      <c r="AD1110" s="1"/>
      <c r="AE1110" s="1" t="s">
        <v>1667</v>
      </c>
      <c r="AF1110" s="1"/>
      <c r="AG1110" s="1" t="s">
        <v>1539</v>
      </c>
      <c r="AH1110" s="1" t="s">
        <v>1108</v>
      </c>
      <c r="AI1110" s="1" t="s">
        <v>1124</v>
      </c>
      <c r="AJ1110" s="1" t="s">
        <v>1089</v>
      </c>
      <c r="AK1110" s="1">
        <v>15</v>
      </c>
      <c r="AL1110" s="1" t="s">
        <v>520</v>
      </c>
    </row>
    <row r="1111" spans="1:38" ht="14.25" hidden="1" customHeight="1" x14ac:dyDescent="0.25">
      <c r="A1111" s="1" t="s">
        <v>1680</v>
      </c>
      <c r="B1111" s="1" t="s">
        <v>557</v>
      </c>
      <c r="C1111" s="1"/>
      <c r="D1111" s="1"/>
      <c r="E1111" s="1"/>
      <c r="F1111" s="1">
        <v>15.212899999999999</v>
      </c>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t="s">
        <v>5</v>
      </c>
      <c r="AD1111" s="1"/>
      <c r="AE1111" s="1" t="s">
        <v>1667</v>
      </c>
      <c r="AF1111" s="1"/>
      <c r="AG1111" s="1" t="s">
        <v>1539</v>
      </c>
      <c r="AH1111" s="1" t="s">
        <v>1108</v>
      </c>
      <c r="AI1111" s="1" t="s">
        <v>1124</v>
      </c>
      <c r="AJ1111" s="1" t="s">
        <v>1089</v>
      </c>
      <c r="AK1111" s="1">
        <v>19</v>
      </c>
      <c r="AL1111" s="1" t="s">
        <v>520</v>
      </c>
    </row>
    <row r="1112" spans="1:38" ht="14.25" hidden="1" customHeight="1" x14ac:dyDescent="0.25">
      <c r="A1112" s="1" t="s">
        <v>1681</v>
      </c>
      <c r="B1112" s="1" t="s">
        <v>557</v>
      </c>
      <c r="C1112" s="1"/>
      <c r="D1112" s="1"/>
      <c r="E1112" s="1"/>
      <c r="F1112" s="1">
        <v>16.3338</v>
      </c>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t="s">
        <v>5</v>
      </c>
      <c r="AD1112" s="1"/>
      <c r="AE1112" s="1" t="s">
        <v>1667</v>
      </c>
      <c r="AF1112" s="1"/>
      <c r="AG1112" s="1" t="s">
        <v>1539</v>
      </c>
      <c r="AH1112" s="1" t="s">
        <v>1108</v>
      </c>
      <c r="AI1112" s="1" t="s">
        <v>1124</v>
      </c>
      <c r="AJ1112" s="1" t="s">
        <v>1089</v>
      </c>
      <c r="AK1112" s="1">
        <v>21</v>
      </c>
      <c r="AL1112" s="1" t="s">
        <v>520</v>
      </c>
    </row>
    <row r="1113" spans="1:38" ht="14.25" hidden="1" customHeight="1" x14ac:dyDescent="0.25">
      <c r="A1113" s="1" t="s">
        <v>1682</v>
      </c>
      <c r="B1113" s="1" t="s">
        <v>557</v>
      </c>
      <c r="C1113" s="1"/>
      <c r="D1113" s="1"/>
      <c r="E1113" s="1"/>
      <c r="F1113" s="1">
        <v>16.312999999999999</v>
      </c>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t="s">
        <v>5</v>
      </c>
      <c r="AD1113" s="1"/>
      <c r="AE1113" s="1" t="s">
        <v>1667</v>
      </c>
      <c r="AF1113" s="1"/>
      <c r="AG1113" s="1" t="s">
        <v>1539</v>
      </c>
      <c r="AH1113" s="1" t="s">
        <v>1108</v>
      </c>
      <c r="AI1113" s="1" t="s">
        <v>1129</v>
      </c>
      <c r="AJ1113" s="1" t="s">
        <v>1095</v>
      </c>
      <c r="AK1113" s="1">
        <v>19</v>
      </c>
      <c r="AL1113" s="1" t="s">
        <v>520</v>
      </c>
    </row>
    <row r="1114" spans="1:38" ht="14.25" hidden="1" customHeight="1" x14ac:dyDescent="0.25">
      <c r="A1114" s="1" t="s">
        <v>1683</v>
      </c>
      <c r="B1114" s="1" t="s">
        <v>557</v>
      </c>
      <c r="C1114" s="1"/>
      <c r="D1114" s="1"/>
      <c r="E1114" s="1"/>
      <c r="F1114" s="1">
        <v>17.608899999999998</v>
      </c>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t="s">
        <v>5</v>
      </c>
      <c r="AD1114" s="1"/>
      <c r="AE1114" s="1" t="s">
        <v>1667</v>
      </c>
      <c r="AF1114" s="1"/>
      <c r="AG1114" s="1" t="s">
        <v>1539</v>
      </c>
      <c r="AH1114" s="1" t="s">
        <v>1108</v>
      </c>
      <c r="AI1114" s="1" t="s">
        <v>1129</v>
      </c>
      <c r="AJ1114" s="1" t="s">
        <v>1095</v>
      </c>
      <c r="AK1114" s="1">
        <v>21</v>
      </c>
      <c r="AL1114" s="1" t="s">
        <v>520</v>
      </c>
    </row>
    <row r="1115" spans="1:38" ht="14.25" hidden="1" customHeight="1" x14ac:dyDescent="0.25">
      <c r="A1115" s="1" t="s">
        <v>1684</v>
      </c>
      <c r="B1115" s="1" t="s">
        <v>557</v>
      </c>
      <c r="C1115" s="1"/>
      <c r="D1115" s="1"/>
      <c r="E1115" s="1"/>
      <c r="F1115" s="1">
        <v>20.0334</v>
      </c>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t="s">
        <v>5</v>
      </c>
      <c r="AD1115" s="1"/>
      <c r="AE1115" s="1" t="s">
        <v>1667</v>
      </c>
      <c r="AF1115" s="1"/>
      <c r="AG1115" s="1" t="s">
        <v>1539</v>
      </c>
      <c r="AH1115" s="1" t="s">
        <v>1132</v>
      </c>
      <c r="AI1115" s="1" t="s">
        <v>1109</v>
      </c>
      <c r="AJ1115" s="1" t="s">
        <v>1083</v>
      </c>
      <c r="AK1115" s="1">
        <v>22</v>
      </c>
      <c r="AL1115" s="1" t="s">
        <v>520</v>
      </c>
    </row>
    <row r="1116" spans="1:38" ht="14.25" hidden="1" customHeight="1" x14ac:dyDescent="0.25">
      <c r="A1116" s="1" t="s">
        <v>1685</v>
      </c>
      <c r="B1116" s="1" t="s">
        <v>557</v>
      </c>
      <c r="C1116" s="1"/>
      <c r="D1116" s="1"/>
      <c r="E1116" s="1"/>
      <c r="F1116" s="1">
        <v>22.299499999999998</v>
      </c>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t="s">
        <v>5</v>
      </c>
      <c r="AD1116" s="1"/>
      <c r="AE1116" s="1" t="s">
        <v>1667</v>
      </c>
      <c r="AF1116" s="1"/>
      <c r="AG1116" s="1" t="s">
        <v>1539</v>
      </c>
      <c r="AH1116" s="1" t="s">
        <v>1132</v>
      </c>
      <c r="AI1116" s="1" t="s">
        <v>1109</v>
      </c>
      <c r="AJ1116" s="1" t="s">
        <v>1083</v>
      </c>
      <c r="AK1116" s="1">
        <v>25</v>
      </c>
      <c r="AL1116" s="1" t="s">
        <v>520</v>
      </c>
    </row>
    <row r="1117" spans="1:38" ht="14.25" hidden="1" customHeight="1" x14ac:dyDescent="0.25">
      <c r="A1117" s="1" t="s">
        <v>1686</v>
      </c>
      <c r="B1117" s="1" t="s">
        <v>557</v>
      </c>
      <c r="C1117" s="1"/>
      <c r="D1117" s="1"/>
      <c r="E1117" s="1"/>
      <c r="F1117" s="1">
        <v>25.877199999999998</v>
      </c>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t="s">
        <v>5</v>
      </c>
      <c r="AD1117" s="1"/>
      <c r="AE1117" s="1" t="s">
        <v>1667</v>
      </c>
      <c r="AF1117" s="1"/>
      <c r="AG1117" s="1" t="s">
        <v>1539</v>
      </c>
      <c r="AH1117" s="1" t="s">
        <v>1132</v>
      </c>
      <c r="AI1117" s="1" t="s">
        <v>1109</v>
      </c>
      <c r="AJ1117" s="1" t="s">
        <v>1083</v>
      </c>
      <c r="AK1117" s="1">
        <v>30</v>
      </c>
      <c r="AL1117" s="1" t="s">
        <v>520</v>
      </c>
    </row>
    <row r="1118" spans="1:38" ht="14.25" hidden="1" customHeight="1" x14ac:dyDescent="0.25">
      <c r="A1118" s="1" t="s">
        <v>1687</v>
      </c>
      <c r="B1118" s="1" t="s">
        <v>557</v>
      </c>
      <c r="C1118" s="1"/>
      <c r="D1118" s="1"/>
      <c r="E1118" s="1"/>
      <c r="F1118" s="1">
        <v>26.820399999999999</v>
      </c>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t="s">
        <v>5</v>
      </c>
      <c r="AD1118" s="1"/>
      <c r="AE1118" s="1" t="s">
        <v>1667</v>
      </c>
      <c r="AF1118" s="1"/>
      <c r="AG1118" s="1" t="s">
        <v>1539</v>
      </c>
      <c r="AH1118" s="1" t="s">
        <v>1132</v>
      </c>
      <c r="AI1118" s="1" t="s">
        <v>1112</v>
      </c>
      <c r="AJ1118" s="1" t="s">
        <v>1086</v>
      </c>
      <c r="AK1118" s="1">
        <v>30</v>
      </c>
      <c r="AL1118" s="1" t="s">
        <v>520</v>
      </c>
    </row>
    <row r="1119" spans="1:38" ht="14.25" hidden="1" customHeight="1" x14ac:dyDescent="0.25">
      <c r="A1119" s="1" t="s">
        <v>1688</v>
      </c>
      <c r="B1119" s="1" t="s">
        <v>557</v>
      </c>
      <c r="C1119" s="1"/>
      <c r="D1119" s="1"/>
      <c r="E1119" s="1"/>
      <c r="F1119" s="1">
        <v>32.511099999999999</v>
      </c>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t="s">
        <v>5</v>
      </c>
      <c r="AD1119" s="1"/>
      <c r="AE1119" s="1" t="s">
        <v>1667</v>
      </c>
      <c r="AF1119" s="1"/>
      <c r="AG1119" s="1" t="s">
        <v>1539</v>
      </c>
      <c r="AH1119" s="1" t="s">
        <v>1132</v>
      </c>
      <c r="AI1119" s="1" t="s">
        <v>1112</v>
      </c>
      <c r="AJ1119" s="1" t="s">
        <v>1086</v>
      </c>
      <c r="AK1119" s="1">
        <v>38</v>
      </c>
      <c r="AL1119" s="1" t="s">
        <v>520</v>
      </c>
    </row>
    <row r="1120" spans="1:38" ht="14.25" hidden="1" customHeight="1" x14ac:dyDescent="0.25">
      <c r="A1120" s="1" t="s">
        <v>1689</v>
      </c>
      <c r="B1120" s="1" t="s">
        <v>557</v>
      </c>
      <c r="C1120" s="1"/>
      <c r="D1120" s="1"/>
      <c r="E1120" s="1"/>
      <c r="F1120" s="1">
        <v>32.511099999999999</v>
      </c>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t="s">
        <v>5</v>
      </c>
      <c r="AD1120" s="1"/>
      <c r="AE1120" s="1" t="s">
        <v>1667</v>
      </c>
      <c r="AF1120" s="1"/>
      <c r="AG1120" s="1" t="s">
        <v>1539</v>
      </c>
      <c r="AH1120" s="1" t="s">
        <v>1132</v>
      </c>
      <c r="AI1120" s="1" t="s">
        <v>1112</v>
      </c>
      <c r="AJ1120" s="1" t="s">
        <v>1116</v>
      </c>
      <c r="AK1120" s="1">
        <v>38</v>
      </c>
      <c r="AL1120" s="1" t="s">
        <v>520</v>
      </c>
    </row>
    <row r="1121" spans="1:38" ht="14.25" hidden="1" customHeight="1" x14ac:dyDescent="0.25">
      <c r="A1121" s="1" t="s">
        <v>1690</v>
      </c>
      <c r="B1121" s="1" t="s">
        <v>557</v>
      </c>
      <c r="C1121" s="1"/>
      <c r="D1121" s="1"/>
      <c r="E1121" s="1"/>
      <c r="F1121" s="1">
        <v>9.5467700000000004</v>
      </c>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t="s">
        <v>5</v>
      </c>
      <c r="AD1121" s="1"/>
      <c r="AE1121" s="1" t="s">
        <v>1667</v>
      </c>
      <c r="AF1121" s="1"/>
      <c r="AG1121" s="1" t="s">
        <v>1539</v>
      </c>
      <c r="AH1121" s="1" t="s">
        <v>1132</v>
      </c>
      <c r="AI1121" s="1" t="s">
        <v>1118</v>
      </c>
      <c r="AJ1121" s="1" t="s">
        <v>1119</v>
      </c>
      <c r="AK1121" s="1">
        <v>11</v>
      </c>
      <c r="AL1121" s="1" t="s">
        <v>520</v>
      </c>
    </row>
    <row r="1122" spans="1:38" ht="14.25" hidden="1" customHeight="1" x14ac:dyDescent="0.25">
      <c r="A1122" s="1" t="s">
        <v>1691</v>
      </c>
      <c r="B1122" s="1" t="s">
        <v>557</v>
      </c>
      <c r="C1122" s="1"/>
      <c r="D1122" s="1"/>
      <c r="E1122" s="1"/>
      <c r="F1122" s="1">
        <v>10.9003</v>
      </c>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t="s">
        <v>5</v>
      </c>
      <c r="AD1122" s="1"/>
      <c r="AE1122" s="1" t="s">
        <v>1667</v>
      </c>
      <c r="AF1122" s="1"/>
      <c r="AG1122" s="1" t="s">
        <v>1539</v>
      </c>
      <c r="AH1122" s="1" t="s">
        <v>1132</v>
      </c>
      <c r="AI1122" s="1" t="s">
        <v>1118</v>
      </c>
      <c r="AJ1122" s="1" t="s">
        <v>1119</v>
      </c>
      <c r="AK1122" s="1">
        <v>13</v>
      </c>
      <c r="AL1122" s="1" t="s">
        <v>520</v>
      </c>
    </row>
    <row r="1123" spans="1:38" ht="14.25" hidden="1" customHeight="1" x14ac:dyDescent="0.25">
      <c r="A1123" s="1" t="s">
        <v>1692</v>
      </c>
      <c r="B1123" s="1" t="s">
        <v>557</v>
      </c>
      <c r="C1123" s="1"/>
      <c r="D1123" s="1"/>
      <c r="E1123" s="1"/>
      <c r="F1123" s="1">
        <v>12.1652</v>
      </c>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t="s">
        <v>5</v>
      </c>
      <c r="AD1123" s="1"/>
      <c r="AE1123" s="1" t="s">
        <v>1667</v>
      </c>
      <c r="AF1123" s="1"/>
      <c r="AG1123" s="1" t="s">
        <v>1539</v>
      </c>
      <c r="AH1123" s="1" t="s">
        <v>1132</v>
      </c>
      <c r="AI1123" s="1" t="s">
        <v>1118</v>
      </c>
      <c r="AJ1123" s="1" t="s">
        <v>1119</v>
      </c>
      <c r="AK1123" s="1">
        <v>15</v>
      </c>
      <c r="AL1123" s="1" t="s">
        <v>520</v>
      </c>
    </row>
    <row r="1124" spans="1:38" ht="14.25" hidden="1" customHeight="1" x14ac:dyDescent="0.25">
      <c r="A1124" s="1" t="s">
        <v>1693</v>
      </c>
      <c r="B1124" s="1" t="s">
        <v>557</v>
      </c>
      <c r="C1124" s="1"/>
      <c r="D1124" s="1"/>
      <c r="E1124" s="1"/>
      <c r="F1124" s="1">
        <v>14.461399999999999</v>
      </c>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t="s">
        <v>5</v>
      </c>
      <c r="AD1124" s="1"/>
      <c r="AE1124" s="1" t="s">
        <v>1667</v>
      </c>
      <c r="AF1124" s="1"/>
      <c r="AG1124" s="1" t="s">
        <v>1539</v>
      </c>
      <c r="AH1124" s="1" t="s">
        <v>1132</v>
      </c>
      <c r="AI1124" s="1" t="s">
        <v>1118</v>
      </c>
      <c r="AJ1124" s="1" t="s">
        <v>1119</v>
      </c>
      <c r="AK1124" s="1">
        <v>19</v>
      </c>
      <c r="AL1124" s="1" t="s">
        <v>520</v>
      </c>
    </row>
    <row r="1125" spans="1:38" ht="14.25" hidden="1" customHeight="1" x14ac:dyDescent="0.25">
      <c r="A1125" s="1" t="s">
        <v>1694</v>
      </c>
      <c r="B1125" s="1" t="s">
        <v>557</v>
      </c>
      <c r="C1125" s="1"/>
      <c r="D1125" s="1"/>
      <c r="E1125" s="1"/>
      <c r="F1125" s="1">
        <v>10.2668</v>
      </c>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t="s">
        <v>5</v>
      </c>
      <c r="AD1125" s="1"/>
      <c r="AE1125" s="1" t="s">
        <v>1667</v>
      </c>
      <c r="AF1125" s="1"/>
      <c r="AG1125" s="1" t="s">
        <v>1539</v>
      </c>
      <c r="AH1125" s="1" t="s">
        <v>1132</v>
      </c>
      <c r="AI1125" s="1" t="s">
        <v>1124</v>
      </c>
      <c r="AJ1125" s="1" t="s">
        <v>1089</v>
      </c>
      <c r="AK1125" s="1">
        <v>11</v>
      </c>
      <c r="AL1125" s="1" t="s">
        <v>520</v>
      </c>
    </row>
    <row r="1126" spans="1:38" ht="14.25" hidden="1" customHeight="1" x14ac:dyDescent="0.25">
      <c r="A1126" s="1" t="s">
        <v>1695</v>
      </c>
      <c r="B1126" s="1" t="s">
        <v>557</v>
      </c>
      <c r="C1126" s="1"/>
      <c r="D1126" s="1"/>
      <c r="E1126" s="1"/>
      <c r="F1126" s="1">
        <v>11.8491</v>
      </c>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t="s">
        <v>5</v>
      </c>
      <c r="AD1126" s="1"/>
      <c r="AE1126" s="1" t="s">
        <v>1667</v>
      </c>
      <c r="AF1126" s="1"/>
      <c r="AG1126" s="1" t="s">
        <v>1539</v>
      </c>
      <c r="AH1126" s="1" t="s">
        <v>1132</v>
      </c>
      <c r="AI1126" s="1" t="s">
        <v>1124</v>
      </c>
      <c r="AJ1126" s="1" t="s">
        <v>1089</v>
      </c>
      <c r="AK1126" s="1">
        <v>13</v>
      </c>
      <c r="AL1126" s="1" t="s">
        <v>520</v>
      </c>
    </row>
    <row r="1127" spans="1:38" ht="14.25" hidden="1" customHeight="1" x14ac:dyDescent="0.25">
      <c r="A1127" s="1" t="s">
        <v>1696</v>
      </c>
      <c r="B1127" s="1" t="s">
        <v>557</v>
      </c>
      <c r="C1127" s="1"/>
      <c r="D1127" s="1"/>
      <c r="E1127" s="1"/>
      <c r="F1127" s="1">
        <v>13.359</v>
      </c>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t="s">
        <v>5</v>
      </c>
      <c r="AD1127" s="1"/>
      <c r="AE1127" s="1" t="s">
        <v>1667</v>
      </c>
      <c r="AF1127" s="1"/>
      <c r="AG1127" s="1" t="s">
        <v>1539</v>
      </c>
      <c r="AH1127" s="1" t="s">
        <v>1132</v>
      </c>
      <c r="AI1127" s="1" t="s">
        <v>1124</v>
      </c>
      <c r="AJ1127" s="1" t="s">
        <v>1089</v>
      </c>
      <c r="AK1127" s="1">
        <v>15</v>
      </c>
      <c r="AL1127" s="1" t="s">
        <v>520</v>
      </c>
    </row>
    <row r="1128" spans="1:38" ht="14.25" hidden="1" customHeight="1" x14ac:dyDescent="0.25">
      <c r="A1128" s="1" t="s">
        <v>1697</v>
      </c>
      <c r="B1128" s="1" t="s">
        <v>557</v>
      </c>
      <c r="C1128" s="1"/>
      <c r="D1128" s="1"/>
      <c r="E1128" s="1"/>
      <c r="F1128" s="1">
        <v>16.180399999999999</v>
      </c>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t="s">
        <v>5</v>
      </c>
      <c r="AD1128" s="1"/>
      <c r="AE1128" s="1" t="s">
        <v>1667</v>
      </c>
      <c r="AF1128" s="1"/>
      <c r="AG1128" s="1" t="s">
        <v>1539</v>
      </c>
      <c r="AH1128" s="1" t="s">
        <v>1132</v>
      </c>
      <c r="AI1128" s="1" t="s">
        <v>1124</v>
      </c>
      <c r="AJ1128" s="1" t="s">
        <v>1089</v>
      </c>
      <c r="AK1128" s="1">
        <v>19</v>
      </c>
      <c r="AL1128" s="1" t="s">
        <v>520</v>
      </c>
    </row>
    <row r="1129" spans="1:38" ht="14.25" hidden="1" customHeight="1" x14ac:dyDescent="0.25">
      <c r="A1129" s="1" t="s">
        <v>1698</v>
      </c>
      <c r="B1129" s="1" t="s">
        <v>557</v>
      </c>
      <c r="C1129" s="1"/>
      <c r="D1129" s="1"/>
      <c r="E1129" s="1"/>
      <c r="F1129" s="1">
        <v>17.500399999999999</v>
      </c>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t="s">
        <v>5</v>
      </c>
      <c r="AD1129" s="1"/>
      <c r="AE1129" s="1" t="s">
        <v>1667</v>
      </c>
      <c r="AF1129" s="1"/>
      <c r="AG1129" s="1" t="s">
        <v>1539</v>
      </c>
      <c r="AH1129" s="1" t="s">
        <v>1132</v>
      </c>
      <c r="AI1129" s="1" t="s">
        <v>1124</v>
      </c>
      <c r="AJ1129" s="1" t="s">
        <v>1089</v>
      </c>
      <c r="AK1129" s="1">
        <v>21</v>
      </c>
      <c r="AL1129" s="1" t="s">
        <v>520</v>
      </c>
    </row>
    <row r="1130" spans="1:38" ht="14.25" hidden="1" customHeight="1" x14ac:dyDescent="0.25">
      <c r="A1130" s="1" t="s">
        <v>1699</v>
      </c>
      <c r="B1130" s="1" t="s">
        <v>557</v>
      </c>
      <c r="C1130" s="1"/>
      <c r="D1130" s="1"/>
      <c r="E1130" s="1"/>
      <c r="F1130" s="1">
        <v>17.035799999999998</v>
      </c>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t="s">
        <v>5</v>
      </c>
      <c r="AD1130" s="1"/>
      <c r="AE1130" s="1" t="s">
        <v>1667</v>
      </c>
      <c r="AF1130" s="1"/>
      <c r="AG1130" s="1" t="s">
        <v>1539</v>
      </c>
      <c r="AH1130" s="1" t="s">
        <v>1132</v>
      </c>
      <c r="AI1130" s="1" t="s">
        <v>1129</v>
      </c>
      <c r="AJ1130" s="1" t="s">
        <v>1095</v>
      </c>
      <c r="AK1130" s="1">
        <v>19</v>
      </c>
      <c r="AL1130" s="1" t="s">
        <v>520</v>
      </c>
    </row>
    <row r="1131" spans="1:38" ht="14.25" hidden="1" customHeight="1" x14ac:dyDescent="0.25">
      <c r="A1131" s="1" t="s">
        <v>1700</v>
      </c>
      <c r="B1131" s="1" t="s">
        <v>557</v>
      </c>
      <c r="C1131" s="1"/>
      <c r="D1131" s="1"/>
      <c r="E1131" s="1"/>
      <c r="F1131" s="1">
        <v>18.505400000000002</v>
      </c>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t="s">
        <v>5</v>
      </c>
      <c r="AD1131" s="1"/>
      <c r="AE1131" s="1" t="s">
        <v>1667</v>
      </c>
      <c r="AF1131" s="1"/>
      <c r="AG1131" s="1" t="s">
        <v>1539</v>
      </c>
      <c r="AH1131" s="1" t="s">
        <v>1132</v>
      </c>
      <c r="AI1131" s="1" t="s">
        <v>1129</v>
      </c>
      <c r="AJ1131" s="1" t="s">
        <v>1095</v>
      </c>
      <c r="AK1131" s="1">
        <v>21</v>
      </c>
      <c r="AL1131" s="1" t="s">
        <v>520</v>
      </c>
    </row>
    <row r="1132" spans="1:38" ht="14.25" hidden="1" customHeight="1" x14ac:dyDescent="0.25">
      <c r="A1132" s="1" t="s">
        <v>1701</v>
      </c>
      <c r="B1132" s="1" t="s">
        <v>557</v>
      </c>
      <c r="C1132" s="1"/>
      <c r="D1132" s="1"/>
      <c r="E1132" s="1"/>
      <c r="F1132" s="1">
        <v>7.1259600000000001</v>
      </c>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t="s">
        <v>5</v>
      </c>
      <c r="AD1132" s="1"/>
      <c r="AE1132" s="1" t="s">
        <v>1702</v>
      </c>
      <c r="AF1132" s="1"/>
      <c r="AG1132" s="1" t="s">
        <v>1539</v>
      </c>
      <c r="AH1132" s="1" t="s">
        <v>1149</v>
      </c>
      <c r="AI1132" s="1" t="s">
        <v>1118</v>
      </c>
      <c r="AJ1132" s="1" t="s">
        <v>1119</v>
      </c>
      <c r="AK1132" s="1">
        <v>11</v>
      </c>
      <c r="AL1132" s="1" t="s">
        <v>520</v>
      </c>
    </row>
    <row r="1133" spans="1:38" ht="14.25" hidden="1" customHeight="1" x14ac:dyDescent="0.25">
      <c r="A1133" s="1" t="s">
        <v>1703</v>
      </c>
      <c r="B1133" s="1" t="s">
        <v>557</v>
      </c>
      <c r="C1133" s="1"/>
      <c r="D1133" s="1"/>
      <c r="E1133" s="1"/>
      <c r="F1133" s="1">
        <v>7.7016499999999999</v>
      </c>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t="s">
        <v>5</v>
      </c>
      <c r="AD1133" s="1"/>
      <c r="AE1133" s="1" t="s">
        <v>1702</v>
      </c>
      <c r="AF1133" s="1"/>
      <c r="AG1133" s="1" t="s">
        <v>1539</v>
      </c>
      <c r="AH1133" s="1" t="s">
        <v>1149</v>
      </c>
      <c r="AI1133" s="1" t="s">
        <v>1118</v>
      </c>
      <c r="AJ1133" s="1" t="s">
        <v>1119</v>
      </c>
      <c r="AK1133" s="1">
        <v>13</v>
      </c>
      <c r="AL1133" s="1" t="s">
        <v>520</v>
      </c>
    </row>
    <row r="1134" spans="1:38" ht="14.25" hidden="1" customHeight="1" x14ac:dyDescent="0.25">
      <c r="A1134" s="1" t="s">
        <v>1704</v>
      </c>
      <c r="B1134" s="1" t="s">
        <v>557</v>
      </c>
      <c r="C1134" s="1"/>
      <c r="D1134" s="1"/>
      <c r="E1134" s="1"/>
      <c r="F1134" s="1">
        <v>8.1866500000000002</v>
      </c>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t="s">
        <v>5</v>
      </c>
      <c r="AD1134" s="1"/>
      <c r="AE1134" s="1" t="s">
        <v>1702</v>
      </c>
      <c r="AF1134" s="1"/>
      <c r="AG1134" s="1" t="s">
        <v>1539</v>
      </c>
      <c r="AH1134" s="1" t="s">
        <v>1149</v>
      </c>
      <c r="AI1134" s="1" t="s">
        <v>1118</v>
      </c>
      <c r="AJ1134" s="1" t="s">
        <v>1119</v>
      </c>
      <c r="AK1134" s="1">
        <v>15</v>
      </c>
      <c r="AL1134" s="1" t="s">
        <v>520</v>
      </c>
    </row>
    <row r="1135" spans="1:38" ht="14.25" hidden="1" customHeight="1" x14ac:dyDescent="0.25">
      <c r="A1135" s="1" t="s">
        <v>1705</v>
      </c>
      <c r="B1135" s="1" t="s">
        <v>557</v>
      </c>
      <c r="C1135" s="1"/>
      <c r="D1135" s="1"/>
      <c r="E1135" s="1"/>
      <c r="F1135" s="1">
        <v>11.7113</v>
      </c>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t="s">
        <v>5</v>
      </c>
      <c r="AD1135" s="1"/>
      <c r="AE1135" s="1" t="s">
        <v>1702</v>
      </c>
      <c r="AF1135" s="1"/>
      <c r="AG1135" s="1" t="s">
        <v>1539</v>
      </c>
      <c r="AH1135" s="1" t="s">
        <v>1149</v>
      </c>
      <c r="AI1135" s="1" t="s">
        <v>1124</v>
      </c>
      <c r="AJ1135" s="1" t="s">
        <v>1089</v>
      </c>
      <c r="AK1135" s="1">
        <v>19</v>
      </c>
      <c r="AL1135" s="1" t="s">
        <v>520</v>
      </c>
    </row>
    <row r="1136" spans="1:38" ht="14.25" hidden="1" customHeight="1" x14ac:dyDescent="0.25">
      <c r="A1136" s="1" t="s">
        <v>1706</v>
      </c>
      <c r="B1136" s="1" t="s">
        <v>557</v>
      </c>
      <c r="C1136" s="1"/>
      <c r="D1136" s="1"/>
      <c r="E1136" s="1"/>
      <c r="F1136" s="1">
        <v>12.2507</v>
      </c>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t="s">
        <v>5</v>
      </c>
      <c r="AD1136" s="1"/>
      <c r="AE1136" s="1" t="s">
        <v>1702</v>
      </c>
      <c r="AF1136" s="1"/>
      <c r="AG1136" s="1" t="s">
        <v>1539</v>
      </c>
      <c r="AH1136" s="1" t="s">
        <v>1149</v>
      </c>
      <c r="AI1136" s="1" t="s">
        <v>1124</v>
      </c>
      <c r="AJ1136" s="1" t="s">
        <v>1089</v>
      </c>
      <c r="AK1136" s="1">
        <v>21</v>
      </c>
      <c r="AL1136" s="1" t="s">
        <v>520</v>
      </c>
    </row>
    <row r="1137" spans="1:38" ht="14.25" hidden="1" customHeight="1" x14ac:dyDescent="0.25">
      <c r="A1137" s="1" t="s">
        <v>1707</v>
      </c>
      <c r="B1137" s="1" t="s">
        <v>557</v>
      </c>
      <c r="C1137" s="1"/>
      <c r="D1137" s="1"/>
      <c r="E1137" s="1"/>
      <c r="F1137" s="1">
        <v>12.4993</v>
      </c>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t="s">
        <v>5</v>
      </c>
      <c r="AD1137" s="1"/>
      <c r="AE1137" s="1" t="s">
        <v>1702</v>
      </c>
      <c r="AF1137" s="1"/>
      <c r="AG1137" s="1" t="s">
        <v>1539</v>
      </c>
      <c r="AH1137" s="1" t="s">
        <v>1149</v>
      </c>
      <c r="AI1137" s="1" t="s">
        <v>1124</v>
      </c>
      <c r="AJ1137" s="1" t="s">
        <v>1089</v>
      </c>
      <c r="AK1137" s="1">
        <v>22</v>
      </c>
      <c r="AL1137" s="1" t="s">
        <v>520</v>
      </c>
    </row>
    <row r="1138" spans="1:38" ht="14.25" hidden="1" customHeight="1" x14ac:dyDescent="0.25">
      <c r="A1138" s="1" t="s">
        <v>1708</v>
      </c>
      <c r="B1138" s="1" t="s">
        <v>557</v>
      </c>
      <c r="C1138" s="1"/>
      <c r="D1138" s="1"/>
      <c r="E1138" s="1"/>
      <c r="F1138" s="1">
        <v>13.4581</v>
      </c>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t="s">
        <v>5</v>
      </c>
      <c r="AD1138" s="1"/>
      <c r="AE1138" s="1" t="s">
        <v>1702</v>
      </c>
      <c r="AF1138" s="1"/>
      <c r="AG1138" s="1" t="s">
        <v>1539</v>
      </c>
      <c r="AH1138" s="1" t="s">
        <v>1149</v>
      </c>
      <c r="AI1138" s="1" t="s">
        <v>1129</v>
      </c>
      <c r="AJ1138" s="1" t="s">
        <v>1095</v>
      </c>
      <c r="AK1138" s="1">
        <v>19</v>
      </c>
      <c r="AL1138" s="1" t="s">
        <v>520</v>
      </c>
    </row>
    <row r="1139" spans="1:38" ht="14.25" hidden="1" customHeight="1" x14ac:dyDescent="0.25">
      <c r="A1139" s="1" t="s">
        <v>1709</v>
      </c>
      <c r="B1139" s="1" t="s">
        <v>557</v>
      </c>
      <c r="C1139" s="1"/>
      <c r="D1139" s="1"/>
      <c r="E1139" s="1"/>
      <c r="F1139" s="1">
        <v>14.5092</v>
      </c>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t="s">
        <v>5</v>
      </c>
      <c r="AD1139" s="1"/>
      <c r="AE1139" s="1" t="s">
        <v>1702</v>
      </c>
      <c r="AF1139" s="1"/>
      <c r="AG1139" s="1" t="s">
        <v>1539</v>
      </c>
      <c r="AH1139" s="1" t="s">
        <v>1149</v>
      </c>
      <c r="AI1139" s="1" t="s">
        <v>1129</v>
      </c>
      <c r="AJ1139" s="1" t="s">
        <v>1095</v>
      </c>
      <c r="AK1139" s="1">
        <v>22</v>
      </c>
      <c r="AL1139" s="1" t="s">
        <v>520</v>
      </c>
    </row>
    <row r="1140" spans="1:38" ht="14.25" hidden="1" customHeight="1" x14ac:dyDescent="0.25">
      <c r="A1140" s="1" t="s">
        <v>1710</v>
      </c>
      <c r="B1140" s="1" t="s">
        <v>557</v>
      </c>
      <c r="C1140" s="1"/>
      <c r="D1140" s="1"/>
      <c r="E1140" s="1"/>
      <c r="F1140" s="1">
        <v>15.4247</v>
      </c>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t="s">
        <v>5</v>
      </c>
      <c r="AD1140" s="1"/>
      <c r="AE1140" s="1" t="s">
        <v>1702</v>
      </c>
      <c r="AF1140" s="1"/>
      <c r="AG1140" s="1" t="s">
        <v>1539</v>
      </c>
      <c r="AH1140" s="1" t="s">
        <v>1149</v>
      </c>
      <c r="AI1140" s="1" t="s">
        <v>1129</v>
      </c>
      <c r="AJ1140" s="1" t="s">
        <v>1095</v>
      </c>
      <c r="AK1140" s="1">
        <v>25</v>
      </c>
      <c r="AL1140" s="1" t="s">
        <v>520</v>
      </c>
    </row>
    <row r="1141" spans="1:38" ht="14.25" hidden="1" customHeight="1" x14ac:dyDescent="0.25">
      <c r="A1141" s="1" t="s">
        <v>1711</v>
      </c>
      <c r="B1141" s="1" t="s">
        <v>557</v>
      </c>
      <c r="C1141" s="1"/>
      <c r="D1141" s="1"/>
      <c r="E1141" s="1"/>
      <c r="F1141" s="1">
        <v>16.713699999999999</v>
      </c>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t="s">
        <v>5</v>
      </c>
      <c r="AD1141" s="1"/>
      <c r="AE1141" s="1" t="s">
        <v>1702</v>
      </c>
      <c r="AF1141" s="1"/>
      <c r="AG1141" s="1" t="s">
        <v>1539</v>
      </c>
      <c r="AH1141" s="1" t="s">
        <v>1149</v>
      </c>
      <c r="AI1141" s="1" t="s">
        <v>1129</v>
      </c>
      <c r="AJ1141" s="1" t="s">
        <v>1095</v>
      </c>
      <c r="AK1141" s="1">
        <v>30</v>
      </c>
      <c r="AL1141" s="1" t="s">
        <v>520</v>
      </c>
    </row>
    <row r="1142" spans="1:38" ht="14.25" hidden="1" customHeight="1" x14ac:dyDescent="0.25">
      <c r="A1142" s="1" t="s">
        <v>1712</v>
      </c>
      <c r="B1142" s="1" t="s">
        <v>557</v>
      </c>
      <c r="C1142" s="1"/>
      <c r="D1142" s="1"/>
      <c r="E1142" s="1"/>
      <c r="F1142" s="1">
        <v>7.44041</v>
      </c>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t="s">
        <v>5</v>
      </c>
      <c r="AD1142" s="1"/>
      <c r="AE1142" s="1" t="s">
        <v>1702</v>
      </c>
      <c r="AF1142" s="1"/>
      <c r="AG1142" s="1" t="s">
        <v>1539</v>
      </c>
      <c r="AH1142" s="1" t="s">
        <v>1162</v>
      </c>
      <c r="AI1142" s="1" t="s">
        <v>1118</v>
      </c>
      <c r="AJ1142" s="1" t="s">
        <v>1119</v>
      </c>
      <c r="AK1142" s="1">
        <v>11</v>
      </c>
      <c r="AL1142" s="1" t="s">
        <v>520</v>
      </c>
    </row>
    <row r="1143" spans="1:38" ht="14.25" hidden="1" customHeight="1" x14ac:dyDescent="0.25">
      <c r="A1143" s="1" t="s">
        <v>1713</v>
      </c>
      <c r="B1143" s="1" t="s">
        <v>557</v>
      </c>
      <c r="C1143" s="1"/>
      <c r="D1143" s="1"/>
      <c r="E1143" s="1"/>
      <c r="F1143" s="1">
        <v>8.0310600000000001</v>
      </c>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t="s">
        <v>5</v>
      </c>
      <c r="AD1143" s="1"/>
      <c r="AE1143" s="1" t="s">
        <v>1702</v>
      </c>
      <c r="AF1143" s="1"/>
      <c r="AG1143" s="1" t="s">
        <v>1539</v>
      </c>
      <c r="AH1143" s="1" t="s">
        <v>1714</v>
      </c>
      <c r="AI1143" s="1" t="s">
        <v>1118</v>
      </c>
      <c r="AJ1143" s="1" t="s">
        <v>1119</v>
      </c>
      <c r="AK1143" s="1">
        <v>11</v>
      </c>
      <c r="AL1143" s="1" t="s">
        <v>520</v>
      </c>
    </row>
    <row r="1144" spans="1:38" ht="14.25" hidden="1" customHeight="1" x14ac:dyDescent="0.25">
      <c r="A1144" s="1" t="s">
        <v>1715</v>
      </c>
      <c r="B1144" s="1" t="s">
        <v>557</v>
      </c>
      <c r="C1144" s="1"/>
      <c r="D1144" s="1"/>
      <c r="E1144" s="1"/>
      <c r="F1144" s="1">
        <v>8.0976900000000001</v>
      </c>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t="s">
        <v>5</v>
      </c>
      <c r="AD1144" s="1"/>
      <c r="AE1144" s="1" t="s">
        <v>1702</v>
      </c>
      <c r="AF1144" s="1"/>
      <c r="AG1144" s="1" t="s">
        <v>1539</v>
      </c>
      <c r="AH1144" s="1" t="s">
        <v>1162</v>
      </c>
      <c r="AI1144" s="1" t="s">
        <v>1118</v>
      </c>
      <c r="AJ1144" s="1" t="s">
        <v>1119</v>
      </c>
      <c r="AK1144" s="1">
        <v>13</v>
      </c>
      <c r="AL1144" s="1" t="s">
        <v>520</v>
      </c>
    </row>
    <row r="1145" spans="1:38" ht="14.25" hidden="1" customHeight="1" x14ac:dyDescent="0.25">
      <c r="A1145" s="1" t="s">
        <v>1716</v>
      </c>
      <c r="B1145" s="1" t="s">
        <v>557</v>
      </c>
      <c r="C1145" s="1"/>
      <c r="D1145" s="1"/>
      <c r="E1145" s="1"/>
      <c r="F1145" s="1">
        <v>8.8567499999999999</v>
      </c>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t="s">
        <v>5</v>
      </c>
      <c r="AD1145" s="1"/>
      <c r="AE1145" s="1" t="s">
        <v>1702</v>
      </c>
      <c r="AF1145" s="1"/>
      <c r="AG1145" s="1" t="s">
        <v>1539</v>
      </c>
      <c r="AH1145" s="1" t="s">
        <v>1714</v>
      </c>
      <c r="AI1145" s="1" t="s">
        <v>1118</v>
      </c>
      <c r="AJ1145" s="1" t="s">
        <v>1119</v>
      </c>
      <c r="AK1145" s="1">
        <v>13</v>
      </c>
      <c r="AL1145" s="1" t="s">
        <v>520</v>
      </c>
    </row>
    <row r="1146" spans="1:38" ht="14.25" hidden="1" customHeight="1" x14ac:dyDescent="0.25">
      <c r="A1146" s="1" t="s">
        <v>1717</v>
      </c>
      <c r="B1146" s="1" t="s">
        <v>557</v>
      </c>
      <c r="C1146" s="1"/>
      <c r="D1146" s="1"/>
      <c r="E1146" s="1"/>
      <c r="F1146" s="1">
        <v>8.6585999999999999</v>
      </c>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t="s">
        <v>5</v>
      </c>
      <c r="AD1146" s="1"/>
      <c r="AE1146" s="1" t="s">
        <v>1702</v>
      </c>
      <c r="AF1146" s="1"/>
      <c r="AG1146" s="1" t="s">
        <v>1539</v>
      </c>
      <c r="AH1146" s="1" t="s">
        <v>1162</v>
      </c>
      <c r="AI1146" s="1" t="s">
        <v>1118</v>
      </c>
      <c r="AJ1146" s="1" t="s">
        <v>1119</v>
      </c>
      <c r="AK1146" s="1">
        <v>15</v>
      </c>
      <c r="AL1146" s="1" t="s">
        <v>520</v>
      </c>
    </row>
    <row r="1147" spans="1:38" ht="14.25" hidden="1" customHeight="1" x14ac:dyDescent="0.25">
      <c r="A1147" s="1" t="s">
        <v>1718</v>
      </c>
      <c r="B1147" s="1" t="s">
        <v>557</v>
      </c>
      <c r="C1147" s="1"/>
      <c r="D1147" s="1"/>
      <c r="E1147" s="1"/>
      <c r="F1147" s="1">
        <v>9.57897</v>
      </c>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t="s">
        <v>5</v>
      </c>
      <c r="AD1147" s="1"/>
      <c r="AE1147" s="1" t="s">
        <v>1702</v>
      </c>
      <c r="AF1147" s="1"/>
      <c r="AG1147" s="1" t="s">
        <v>1539</v>
      </c>
      <c r="AH1147" s="1" t="s">
        <v>1714</v>
      </c>
      <c r="AI1147" s="1" t="s">
        <v>1118</v>
      </c>
      <c r="AJ1147" s="1" t="s">
        <v>1119</v>
      </c>
      <c r="AK1147" s="1">
        <v>15</v>
      </c>
      <c r="AL1147" s="1" t="s">
        <v>520</v>
      </c>
    </row>
    <row r="1148" spans="1:38" ht="14.25" hidden="1" customHeight="1" x14ac:dyDescent="0.25">
      <c r="A1148" s="1" t="s">
        <v>1719</v>
      </c>
      <c r="B1148" s="1" t="s">
        <v>557</v>
      </c>
      <c r="C1148" s="1"/>
      <c r="D1148" s="1"/>
      <c r="E1148" s="1"/>
      <c r="F1148" s="1">
        <v>12.2765</v>
      </c>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t="s">
        <v>5</v>
      </c>
      <c r="AD1148" s="1"/>
      <c r="AE1148" s="1" t="s">
        <v>1702</v>
      </c>
      <c r="AF1148" s="1"/>
      <c r="AG1148" s="1" t="s">
        <v>1539</v>
      </c>
      <c r="AH1148" s="1" t="s">
        <v>1162</v>
      </c>
      <c r="AI1148" s="1" t="s">
        <v>1124</v>
      </c>
      <c r="AJ1148" s="1" t="s">
        <v>1089</v>
      </c>
      <c r="AK1148" s="1">
        <v>19</v>
      </c>
      <c r="AL1148" s="1" t="s">
        <v>520</v>
      </c>
    </row>
    <row r="1149" spans="1:38" ht="14.25" hidden="1" customHeight="1" x14ac:dyDescent="0.25">
      <c r="A1149" s="1" t="s">
        <v>1720</v>
      </c>
      <c r="B1149" s="1" t="s">
        <v>557</v>
      </c>
      <c r="C1149" s="1"/>
      <c r="D1149" s="1"/>
      <c r="E1149" s="1"/>
      <c r="F1149" s="1">
        <v>13.350199999999999</v>
      </c>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t="s">
        <v>5</v>
      </c>
      <c r="AD1149" s="1"/>
      <c r="AE1149" s="1" t="s">
        <v>1702</v>
      </c>
      <c r="AF1149" s="1"/>
      <c r="AG1149" s="1" t="s">
        <v>1539</v>
      </c>
      <c r="AH1149" s="1" t="s">
        <v>1714</v>
      </c>
      <c r="AI1149" s="1" t="s">
        <v>1124</v>
      </c>
      <c r="AJ1149" s="1" t="s">
        <v>1089</v>
      </c>
      <c r="AK1149" s="1">
        <v>19</v>
      </c>
      <c r="AL1149" s="1" t="s">
        <v>520</v>
      </c>
    </row>
    <row r="1150" spans="1:38" ht="14.25" hidden="1" customHeight="1" x14ac:dyDescent="0.25">
      <c r="A1150" s="1" t="s">
        <v>1721</v>
      </c>
      <c r="B1150" s="1" t="s">
        <v>557</v>
      </c>
      <c r="C1150" s="1"/>
      <c r="D1150" s="1"/>
      <c r="E1150" s="1"/>
      <c r="F1150" s="1">
        <v>12.8954</v>
      </c>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t="s">
        <v>5</v>
      </c>
      <c r="AD1150" s="1"/>
      <c r="AE1150" s="1" t="s">
        <v>1702</v>
      </c>
      <c r="AF1150" s="1"/>
      <c r="AG1150" s="1" t="s">
        <v>1539</v>
      </c>
      <c r="AH1150" s="1" t="s">
        <v>1162</v>
      </c>
      <c r="AI1150" s="1" t="s">
        <v>1124</v>
      </c>
      <c r="AJ1150" s="1" t="s">
        <v>1089</v>
      </c>
      <c r="AK1150" s="1">
        <v>21</v>
      </c>
      <c r="AL1150" s="1" t="s">
        <v>520</v>
      </c>
    </row>
    <row r="1151" spans="1:38" ht="14.25" hidden="1" customHeight="1" x14ac:dyDescent="0.25">
      <c r="A1151" s="1" t="s">
        <v>1722</v>
      </c>
      <c r="B1151" s="1" t="s">
        <v>557</v>
      </c>
      <c r="C1151" s="1"/>
      <c r="D1151" s="1"/>
      <c r="E1151" s="1"/>
      <c r="F1151" s="1">
        <v>14.135300000000001</v>
      </c>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t="s">
        <v>5</v>
      </c>
      <c r="AD1151" s="1"/>
      <c r="AE1151" s="1" t="s">
        <v>1702</v>
      </c>
      <c r="AF1151" s="1"/>
      <c r="AG1151" s="1" t="s">
        <v>1539</v>
      </c>
      <c r="AH1151" s="1" t="s">
        <v>1714</v>
      </c>
      <c r="AI1151" s="1" t="s">
        <v>1124</v>
      </c>
      <c r="AJ1151" s="1" t="s">
        <v>1089</v>
      </c>
      <c r="AK1151" s="1">
        <v>21</v>
      </c>
      <c r="AL1151" s="1" t="s">
        <v>520</v>
      </c>
    </row>
    <row r="1152" spans="1:38" ht="14.25" hidden="1" customHeight="1" x14ac:dyDescent="0.25">
      <c r="A1152" s="1" t="s">
        <v>1723</v>
      </c>
      <c r="B1152" s="1" t="s">
        <v>557</v>
      </c>
      <c r="C1152" s="1"/>
      <c r="D1152" s="1"/>
      <c r="E1152" s="1"/>
      <c r="F1152" s="1">
        <v>13.182399999999999</v>
      </c>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t="s">
        <v>5</v>
      </c>
      <c r="AD1152" s="1"/>
      <c r="AE1152" s="1" t="s">
        <v>1702</v>
      </c>
      <c r="AF1152" s="1"/>
      <c r="AG1152" s="1" t="s">
        <v>1539</v>
      </c>
      <c r="AH1152" s="1" t="s">
        <v>1162</v>
      </c>
      <c r="AI1152" s="1" t="s">
        <v>1124</v>
      </c>
      <c r="AJ1152" s="1" t="s">
        <v>1089</v>
      </c>
      <c r="AK1152" s="1">
        <v>22</v>
      </c>
      <c r="AL1152" s="1" t="s">
        <v>520</v>
      </c>
    </row>
    <row r="1153" spans="1:38" ht="14.25" hidden="1" customHeight="1" x14ac:dyDescent="0.25">
      <c r="A1153" s="1" t="s">
        <v>1724</v>
      </c>
      <c r="B1153" s="1" t="s">
        <v>557</v>
      </c>
      <c r="C1153" s="1"/>
      <c r="D1153" s="1"/>
      <c r="E1153" s="1"/>
      <c r="F1153" s="1">
        <v>14.5036</v>
      </c>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t="s">
        <v>5</v>
      </c>
      <c r="AD1153" s="1"/>
      <c r="AE1153" s="1" t="s">
        <v>1702</v>
      </c>
      <c r="AF1153" s="1"/>
      <c r="AG1153" s="1" t="s">
        <v>1539</v>
      </c>
      <c r="AH1153" s="1" t="s">
        <v>1714</v>
      </c>
      <c r="AI1153" s="1" t="s">
        <v>1124</v>
      </c>
      <c r="AJ1153" s="1" t="s">
        <v>1089</v>
      </c>
      <c r="AK1153" s="1">
        <v>22</v>
      </c>
      <c r="AL1153" s="1" t="s">
        <v>520</v>
      </c>
    </row>
    <row r="1154" spans="1:38" ht="14.25" hidden="1" customHeight="1" x14ac:dyDescent="0.25">
      <c r="A1154" s="1" t="s">
        <v>1725</v>
      </c>
      <c r="B1154" s="1" t="s">
        <v>557</v>
      </c>
      <c r="C1154" s="1"/>
      <c r="D1154" s="1"/>
      <c r="E1154" s="1"/>
      <c r="F1154" s="1">
        <v>13.946199999999999</v>
      </c>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t="s">
        <v>5</v>
      </c>
      <c r="AD1154" s="1"/>
      <c r="AE1154" s="1" t="s">
        <v>1702</v>
      </c>
      <c r="AF1154" s="1"/>
      <c r="AG1154" s="1" t="s">
        <v>1539</v>
      </c>
      <c r="AH1154" s="1" t="s">
        <v>1162</v>
      </c>
      <c r="AI1154" s="1" t="s">
        <v>1129</v>
      </c>
      <c r="AJ1154" s="1" t="s">
        <v>1095</v>
      </c>
      <c r="AK1154" s="1">
        <v>19</v>
      </c>
      <c r="AL1154" s="1" t="s">
        <v>520</v>
      </c>
    </row>
    <row r="1155" spans="1:38" ht="14.25" hidden="1" customHeight="1" x14ac:dyDescent="0.25">
      <c r="A1155" s="1" t="s">
        <v>1726</v>
      </c>
      <c r="B1155" s="1" t="s">
        <v>557</v>
      </c>
      <c r="C1155" s="1"/>
      <c r="D1155" s="1"/>
      <c r="E1155" s="1"/>
      <c r="F1155" s="1">
        <v>14.843500000000001</v>
      </c>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t="s">
        <v>5</v>
      </c>
      <c r="AD1155" s="1"/>
      <c r="AE1155" s="1" t="s">
        <v>1702</v>
      </c>
      <c r="AF1155" s="1"/>
      <c r="AG1155" s="1" t="s">
        <v>1539</v>
      </c>
      <c r="AH1155" s="1" t="s">
        <v>1714</v>
      </c>
      <c r="AI1155" s="1" t="s">
        <v>1129</v>
      </c>
      <c r="AJ1155" s="1" t="s">
        <v>1095</v>
      </c>
      <c r="AK1155" s="1">
        <v>19</v>
      </c>
      <c r="AL1155" s="1" t="s">
        <v>520</v>
      </c>
    </row>
    <row r="1156" spans="1:38" ht="14.25" hidden="1" customHeight="1" x14ac:dyDescent="0.25">
      <c r="A1156" s="1" t="s">
        <v>1727</v>
      </c>
      <c r="B1156" s="1" t="s">
        <v>557</v>
      </c>
      <c r="C1156" s="1"/>
      <c r="D1156" s="1"/>
      <c r="E1156" s="1"/>
      <c r="F1156" s="1">
        <v>15.1272</v>
      </c>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t="s">
        <v>5</v>
      </c>
      <c r="AD1156" s="1"/>
      <c r="AE1156" s="1" t="s">
        <v>1702</v>
      </c>
      <c r="AF1156" s="1"/>
      <c r="AG1156" s="1" t="s">
        <v>1539</v>
      </c>
      <c r="AH1156" s="1" t="s">
        <v>1162</v>
      </c>
      <c r="AI1156" s="1" t="s">
        <v>1129</v>
      </c>
      <c r="AJ1156" s="1" t="s">
        <v>1095</v>
      </c>
      <c r="AK1156" s="1">
        <v>22</v>
      </c>
      <c r="AL1156" s="1" t="s">
        <v>520</v>
      </c>
    </row>
    <row r="1157" spans="1:38" ht="14.25" hidden="1" customHeight="1" x14ac:dyDescent="0.25">
      <c r="A1157" s="1" t="s">
        <v>1728</v>
      </c>
      <c r="B1157" s="1" t="s">
        <v>557</v>
      </c>
      <c r="C1157" s="1"/>
      <c r="D1157" s="1"/>
      <c r="E1157" s="1"/>
      <c r="F1157" s="1">
        <v>16.2834</v>
      </c>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t="s">
        <v>5</v>
      </c>
      <c r="AD1157" s="1"/>
      <c r="AE1157" s="1" t="s">
        <v>1702</v>
      </c>
      <c r="AF1157" s="1"/>
      <c r="AG1157" s="1" t="s">
        <v>1539</v>
      </c>
      <c r="AH1157" s="1" t="s">
        <v>1714</v>
      </c>
      <c r="AI1157" s="1" t="s">
        <v>1129</v>
      </c>
      <c r="AJ1157" s="1" t="s">
        <v>1095</v>
      </c>
      <c r="AK1157" s="1">
        <v>22</v>
      </c>
      <c r="AL1157" s="1" t="s">
        <v>520</v>
      </c>
    </row>
    <row r="1158" spans="1:38" ht="14.25" hidden="1" customHeight="1" x14ac:dyDescent="0.25">
      <c r="A1158" s="1" t="s">
        <v>1729</v>
      </c>
      <c r="B1158" s="1" t="s">
        <v>557</v>
      </c>
      <c r="C1158" s="1"/>
      <c r="D1158" s="1"/>
      <c r="E1158" s="1"/>
      <c r="F1158" s="1">
        <v>16.1678</v>
      </c>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t="s">
        <v>5</v>
      </c>
      <c r="AD1158" s="1"/>
      <c r="AE1158" s="1" t="s">
        <v>1702</v>
      </c>
      <c r="AF1158" s="1"/>
      <c r="AG1158" s="1" t="s">
        <v>1539</v>
      </c>
      <c r="AH1158" s="1" t="s">
        <v>1162</v>
      </c>
      <c r="AI1158" s="1" t="s">
        <v>1129</v>
      </c>
      <c r="AJ1158" s="1" t="s">
        <v>1095</v>
      </c>
      <c r="AK1158" s="1">
        <v>25</v>
      </c>
      <c r="AL1158" s="1" t="s">
        <v>520</v>
      </c>
    </row>
    <row r="1159" spans="1:38" ht="14.25" hidden="1" customHeight="1" x14ac:dyDescent="0.25">
      <c r="A1159" s="1" t="s">
        <v>1730</v>
      </c>
      <c r="B1159" s="1" t="s">
        <v>557</v>
      </c>
      <c r="C1159" s="1"/>
      <c r="D1159" s="1"/>
      <c r="E1159" s="1"/>
      <c r="F1159" s="1">
        <v>17.5793</v>
      </c>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t="s">
        <v>5</v>
      </c>
      <c r="AD1159" s="1"/>
      <c r="AE1159" s="1" t="s">
        <v>1702</v>
      </c>
      <c r="AF1159" s="1"/>
      <c r="AG1159" s="1" t="s">
        <v>1539</v>
      </c>
      <c r="AH1159" s="1" t="s">
        <v>1714</v>
      </c>
      <c r="AI1159" s="1" t="s">
        <v>1129</v>
      </c>
      <c r="AJ1159" s="1" t="s">
        <v>1095</v>
      </c>
      <c r="AK1159" s="1">
        <v>25</v>
      </c>
      <c r="AL1159" s="1" t="s">
        <v>520</v>
      </c>
    </row>
    <row r="1160" spans="1:38" ht="14.25" hidden="1" customHeight="1" x14ac:dyDescent="0.25">
      <c r="A1160" s="1" t="s">
        <v>1731</v>
      </c>
      <c r="B1160" s="1" t="s">
        <v>557</v>
      </c>
      <c r="C1160" s="1"/>
      <c r="D1160" s="1"/>
      <c r="E1160" s="1"/>
      <c r="F1160" s="1">
        <v>17.651800000000001</v>
      </c>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t="s">
        <v>5</v>
      </c>
      <c r="AD1160" s="1"/>
      <c r="AE1160" s="1" t="s">
        <v>1702</v>
      </c>
      <c r="AF1160" s="1"/>
      <c r="AG1160" s="1" t="s">
        <v>1539</v>
      </c>
      <c r="AH1160" s="1" t="s">
        <v>1162</v>
      </c>
      <c r="AI1160" s="1" t="s">
        <v>1129</v>
      </c>
      <c r="AJ1160" s="1" t="s">
        <v>1095</v>
      </c>
      <c r="AK1160" s="1">
        <v>30</v>
      </c>
      <c r="AL1160" s="1" t="s">
        <v>520</v>
      </c>
    </row>
    <row r="1161" spans="1:38" ht="14.25" hidden="1" customHeight="1" x14ac:dyDescent="0.25">
      <c r="A1161" s="1" t="s">
        <v>1732</v>
      </c>
      <c r="B1161" s="1" t="s">
        <v>557</v>
      </c>
      <c r="C1161" s="1"/>
      <c r="D1161" s="1"/>
      <c r="E1161" s="1"/>
      <c r="F1161" s="1">
        <v>19.473500000000001</v>
      </c>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t="s">
        <v>5</v>
      </c>
      <c r="AD1161" s="1"/>
      <c r="AE1161" s="1" t="s">
        <v>1702</v>
      </c>
      <c r="AF1161" s="1"/>
      <c r="AG1161" s="1" t="s">
        <v>1539</v>
      </c>
      <c r="AH1161" s="1" t="s">
        <v>1714</v>
      </c>
      <c r="AI1161" s="1" t="s">
        <v>1129</v>
      </c>
      <c r="AJ1161" s="1" t="s">
        <v>1095</v>
      </c>
      <c r="AK1161" s="1">
        <v>30</v>
      </c>
      <c r="AL1161" s="1" t="s">
        <v>520</v>
      </c>
    </row>
    <row r="1162" spans="1:38" ht="14.25" hidden="1" customHeight="1" x14ac:dyDescent="0.25">
      <c r="A1162" s="1" t="s">
        <v>1733</v>
      </c>
      <c r="B1162" s="1" t="s">
        <v>557</v>
      </c>
      <c r="C1162" s="1"/>
      <c r="D1162" s="1"/>
      <c r="E1162" s="1"/>
      <c r="F1162" s="1">
        <v>10.1197</v>
      </c>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t="s">
        <v>5</v>
      </c>
      <c r="AD1162" s="1"/>
      <c r="AE1162" s="1" t="s">
        <v>1702</v>
      </c>
      <c r="AF1162" s="1"/>
      <c r="AG1162" s="1" t="s">
        <v>1539</v>
      </c>
      <c r="AH1162" s="1" t="s">
        <v>1734</v>
      </c>
      <c r="AI1162" s="1" t="s">
        <v>1118</v>
      </c>
      <c r="AJ1162" s="1" t="s">
        <v>1119</v>
      </c>
      <c r="AK1162" s="1">
        <v>11</v>
      </c>
      <c r="AL1162" s="1" t="s">
        <v>520</v>
      </c>
    </row>
    <row r="1163" spans="1:38" ht="14.25" hidden="1" customHeight="1" x14ac:dyDescent="0.25">
      <c r="A1163" s="1" t="s">
        <v>1735</v>
      </c>
      <c r="B1163" s="1" t="s">
        <v>557</v>
      </c>
      <c r="C1163" s="1"/>
      <c r="D1163" s="1"/>
      <c r="E1163" s="1"/>
      <c r="F1163" s="1">
        <v>11.711</v>
      </c>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t="s">
        <v>5</v>
      </c>
      <c r="AD1163" s="1"/>
      <c r="AE1163" s="1" t="s">
        <v>1702</v>
      </c>
      <c r="AF1163" s="1"/>
      <c r="AG1163" s="1" t="s">
        <v>1539</v>
      </c>
      <c r="AH1163" s="1" t="s">
        <v>1734</v>
      </c>
      <c r="AI1163" s="1" t="s">
        <v>1118</v>
      </c>
      <c r="AJ1163" s="1" t="s">
        <v>1119</v>
      </c>
      <c r="AK1163" s="1">
        <v>13</v>
      </c>
      <c r="AL1163" s="1" t="s">
        <v>520</v>
      </c>
    </row>
    <row r="1164" spans="1:38" ht="14.25" hidden="1" customHeight="1" x14ac:dyDescent="0.25">
      <c r="A1164" s="1" t="s">
        <v>1736</v>
      </c>
      <c r="B1164" s="1" t="s">
        <v>557</v>
      </c>
      <c r="C1164" s="1"/>
      <c r="D1164" s="1"/>
      <c r="E1164" s="1"/>
      <c r="F1164" s="1">
        <v>13.237299999999999</v>
      </c>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t="s">
        <v>5</v>
      </c>
      <c r="AD1164" s="1"/>
      <c r="AE1164" s="1" t="s">
        <v>1702</v>
      </c>
      <c r="AF1164" s="1"/>
      <c r="AG1164" s="1" t="s">
        <v>1539</v>
      </c>
      <c r="AH1164" s="1" t="s">
        <v>1734</v>
      </c>
      <c r="AI1164" s="1" t="s">
        <v>1118</v>
      </c>
      <c r="AJ1164" s="1" t="s">
        <v>1119</v>
      </c>
      <c r="AK1164" s="1">
        <v>15</v>
      </c>
      <c r="AL1164" s="1" t="s">
        <v>520</v>
      </c>
    </row>
    <row r="1165" spans="1:38" ht="14.25" hidden="1" customHeight="1" x14ac:dyDescent="0.25">
      <c r="A1165" s="1" t="s">
        <v>1737</v>
      </c>
      <c r="B1165" s="1" t="s">
        <v>557</v>
      </c>
      <c r="C1165" s="1"/>
      <c r="D1165" s="1"/>
      <c r="E1165" s="1"/>
      <c r="F1165" s="1">
        <v>17.279399999999999</v>
      </c>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t="s">
        <v>5</v>
      </c>
      <c r="AD1165" s="1"/>
      <c r="AE1165" s="1" t="s">
        <v>1702</v>
      </c>
      <c r="AF1165" s="1"/>
      <c r="AG1165" s="1" t="s">
        <v>1539</v>
      </c>
      <c r="AH1165" s="1" t="s">
        <v>1734</v>
      </c>
      <c r="AI1165" s="1" t="s">
        <v>1124</v>
      </c>
      <c r="AJ1165" s="1" t="s">
        <v>1089</v>
      </c>
      <c r="AK1165" s="1">
        <v>19</v>
      </c>
      <c r="AL1165" s="1" t="s">
        <v>520</v>
      </c>
    </row>
    <row r="1166" spans="1:38" ht="14.25" hidden="1" customHeight="1" x14ac:dyDescent="0.25">
      <c r="A1166" s="1" t="s">
        <v>1738</v>
      </c>
      <c r="B1166" s="1" t="s">
        <v>557</v>
      </c>
      <c r="C1166" s="1"/>
      <c r="D1166" s="1"/>
      <c r="E1166" s="1"/>
      <c r="F1166" s="1">
        <v>18.846399999999999</v>
      </c>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t="s">
        <v>5</v>
      </c>
      <c r="AD1166" s="1"/>
      <c r="AE1166" s="1" t="s">
        <v>1702</v>
      </c>
      <c r="AF1166" s="1"/>
      <c r="AG1166" s="1" t="s">
        <v>1539</v>
      </c>
      <c r="AH1166" s="1" t="s">
        <v>1734</v>
      </c>
      <c r="AI1166" s="1" t="s">
        <v>1124</v>
      </c>
      <c r="AJ1166" s="1" t="s">
        <v>1089</v>
      </c>
      <c r="AK1166" s="1">
        <v>21</v>
      </c>
      <c r="AL1166" s="1" t="s">
        <v>520</v>
      </c>
    </row>
    <row r="1167" spans="1:38" ht="14.25" hidden="1" customHeight="1" x14ac:dyDescent="0.25">
      <c r="A1167" s="1" t="s">
        <v>1739</v>
      </c>
      <c r="B1167" s="1" t="s">
        <v>557</v>
      </c>
      <c r="C1167" s="1"/>
      <c r="D1167" s="1"/>
      <c r="E1167" s="1"/>
      <c r="F1167" s="1">
        <v>19.614599999999999</v>
      </c>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t="s">
        <v>5</v>
      </c>
      <c r="AD1167" s="1"/>
      <c r="AE1167" s="1" t="s">
        <v>1702</v>
      </c>
      <c r="AF1167" s="1"/>
      <c r="AG1167" s="1" t="s">
        <v>1539</v>
      </c>
      <c r="AH1167" s="1" t="s">
        <v>1734</v>
      </c>
      <c r="AI1167" s="1" t="s">
        <v>1124</v>
      </c>
      <c r="AJ1167" s="1" t="s">
        <v>1089</v>
      </c>
      <c r="AK1167" s="1">
        <v>22</v>
      </c>
      <c r="AL1167" s="1" t="s">
        <v>520</v>
      </c>
    </row>
    <row r="1168" spans="1:38" ht="14.25" hidden="1" customHeight="1" x14ac:dyDescent="0.25">
      <c r="A1168" s="1" t="s">
        <v>1740</v>
      </c>
      <c r="B1168" s="1" t="s">
        <v>557</v>
      </c>
      <c r="C1168" s="1"/>
      <c r="D1168" s="1"/>
      <c r="E1168" s="1"/>
      <c r="F1168" s="1">
        <v>17.825500000000002</v>
      </c>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t="s">
        <v>5</v>
      </c>
      <c r="AD1168" s="1"/>
      <c r="AE1168" s="1" t="s">
        <v>1702</v>
      </c>
      <c r="AF1168" s="1"/>
      <c r="AG1168" s="1" t="s">
        <v>1539</v>
      </c>
      <c r="AH1168" s="1" t="s">
        <v>1734</v>
      </c>
      <c r="AI1168" s="1" t="s">
        <v>1129</v>
      </c>
      <c r="AJ1168" s="1" t="s">
        <v>1095</v>
      </c>
      <c r="AK1168" s="1">
        <v>19</v>
      </c>
      <c r="AL1168" s="1" t="s">
        <v>520</v>
      </c>
    </row>
    <row r="1169" spans="1:38" ht="14.25" hidden="1" customHeight="1" x14ac:dyDescent="0.25">
      <c r="A1169" s="1" t="s">
        <v>1741</v>
      </c>
      <c r="B1169" s="1" t="s">
        <v>557</v>
      </c>
      <c r="C1169" s="1"/>
      <c r="D1169" s="1"/>
      <c r="E1169" s="1"/>
      <c r="F1169" s="1">
        <v>20.321300000000001</v>
      </c>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t="s">
        <v>5</v>
      </c>
      <c r="AD1169" s="1"/>
      <c r="AE1169" s="1" t="s">
        <v>1702</v>
      </c>
      <c r="AF1169" s="1"/>
      <c r="AG1169" s="1" t="s">
        <v>1539</v>
      </c>
      <c r="AH1169" s="1" t="s">
        <v>1734</v>
      </c>
      <c r="AI1169" s="1" t="s">
        <v>1129</v>
      </c>
      <c r="AJ1169" s="1" t="s">
        <v>1095</v>
      </c>
      <c r="AK1169" s="1">
        <v>22</v>
      </c>
      <c r="AL1169" s="1" t="s">
        <v>520</v>
      </c>
    </row>
    <row r="1170" spans="1:38" ht="15.75" hidden="1" customHeight="1" x14ac:dyDescent="0.25">
      <c r="A1170" s="1" t="s">
        <v>1742</v>
      </c>
      <c r="B1170" s="1" t="s">
        <v>557</v>
      </c>
      <c r="C1170" s="1"/>
      <c r="D1170" s="1"/>
      <c r="E1170" s="1"/>
      <c r="F1170" s="1">
        <v>22.741199999999999</v>
      </c>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t="s">
        <v>5</v>
      </c>
      <c r="AD1170" s="1"/>
      <c r="AE1170" s="1" t="s">
        <v>1702</v>
      </c>
      <c r="AF1170" s="1"/>
      <c r="AG1170" s="1" t="s">
        <v>1539</v>
      </c>
      <c r="AH1170" s="1" t="s">
        <v>1734</v>
      </c>
      <c r="AI1170" s="1" t="s">
        <v>1129</v>
      </c>
      <c r="AJ1170" s="1" t="s">
        <v>1095</v>
      </c>
      <c r="AK1170" s="1">
        <v>25</v>
      </c>
      <c r="AL1170" s="1" t="s">
        <v>520</v>
      </c>
    </row>
    <row r="1171" spans="1:38" ht="14.25" hidden="1" customHeight="1" x14ac:dyDescent="0.25">
      <c r="A1171" s="1" t="s">
        <v>1743</v>
      </c>
      <c r="B1171" s="1" t="s">
        <v>557</v>
      </c>
      <c r="C1171" s="1"/>
      <c r="D1171" s="1"/>
      <c r="E1171" s="1"/>
      <c r="F1171" s="1">
        <v>26.614899999999999</v>
      </c>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t="s">
        <v>5</v>
      </c>
      <c r="AD1171" s="1"/>
      <c r="AE1171" s="1" t="s">
        <v>1702</v>
      </c>
      <c r="AF1171" s="1"/>
      <c r="AG1171" s="1" t="s">
        <v>1539</v>
      </c>
      <c r="AH1171" s="1" t="s">
        <v>1734</v>
      </c>
      <c r="AI1171" s="1" t="s">
        <v>1129</v>
      </c>
      <c r="AJ1171" s="1" t="s">
        <v>1095</v>
      </c>
      <c r="AK1171" s="1">
        <v>30</v>
      </c>
      <c r="AL1171" s="1" t="s">
        <v>520</v>
      </c>
    </row>
    <row r="1172" spans="1:38" ht="14.25" hidden="1" customHeight="1" x14ac:dyDescent="0.25">
      <c r="A1172" s="1" t="s">
        <v>1744</v>
      </c>
      <c r="B1172" s="1" t="s">
        <v>516</v>
      </c>
      <c r="C1172" s="1" t="s">
        <v>525</v>
      </c>
      <c r="D1172" s="1">
        <v>0.75</v>
      </c>
      <c r="E1172" s="1">
        <v>0.83040000000000003</v>
      </c>
      <c r="F1172" s="1">
        <f t="shared" ref="F1172:F1177" si="28">D1172/E1172</f>
        <v>0.90317919075144504</v>
      </c>
      <c r="G1172" s="1">
        <v>36.94</v>
      </c>
      <c r="H1172" s="1">
        <v>0.31</v>
      </c>
      <c r="I1172" s="1"/>
      <c r="J1172" s="1"/>
      <c r="K1172" s="1"/>
      <c r="L1172" s="1"/>
      <c r="M1172" s="1"/>
      <c r="N1172" s="1"/>
      <c r="O1172" s="1"/>
      <c r="P1172" s="1"/>
      <c r="Q1172" s="1"/>
      <c r="R1172" s="1"/>
      <c r="S1172" s="1"/>
      <c r="T1172" s="1"/>
      <c r="U1172" s="1"/>
      <c r="V1172" s="1"/>
      <c r="W1172" s="1"/>
      <c r="X1172" s="1"/>
      <c r="Y1172" s="1"/>
      <c r="Z1172" s="1"/>
      <c r="AA1172" s="1"/>
      <c r="AB1172" s="1"/>
      <c r="AC1172" s="1" t="s">
        <v>5</v>
      </c>
      <c r="AD1172" s="1" t="s">
        <v>552</v>
      </c>
      <c r="AE1172" s="1" t="s">
        <v>927</v>
      </c>
      <c r="AF1172" s="1" t="s">
        <v>1744</v>
      </c>
      <c r="AG1172" s="1"/>
      <c r="AH1172" s="1"/>
      <c r="AI1172" s="1"/>
      <c r="AJ1172" s="1"/>
      <c r="AK1172" s="1"/>
      <c r="AL1172" s="1" t="s">
        <v>520</v>
      </c>
    </row>
    <row r="1173" spans="1:38" ht="14.25" hidden="1" customHeight="1" x14ac:dyDescent="0.25">
      <c r="A1173" s="1" t="s">
        <v>1744</v>
      </c>
      <c r="B1173" s="1" t="s">
        <v>516</v>
      </c>
      <c r="C1173" s="1" t="s">
        <v>525</v>
      </c>
      <c r="D1173" s="1">
        <v>0.75</v>
      </c>
      <c r="E1173" s="1">
        <v>0.83040000000000003</v>
      </c>
      <c r="F1173" s="1">
        <f t="shared" si="28"/>
        <v>0.90317919075144504</v>
      </c>
      <c r="G1173" s="1">
        <v>36.94</v>
      </c>
      <c r="H1173" s="1">
        <v>0.31</v>
      </c>
      <c r="I1173" s="1"/>
      <c r="J1173" s="1"/>
      <c r="K1173" s="1"/>
      <c r="L1173" s="1"/>
      <c r="M1173" s="1"/>
      <c r="N1173" s="1"/>
      <c r="O1173" s="1"/>
      <c r="P1173" s="1"/>
      <c r="Q1173" s="1"/>
      <c r="R1173" s="1"/>
      <c r="S1173" s="1"/>
      <c r="T1173" s="1"/>
      <c r="U1173" s="1"/>
      <c r="V1173" s="1"/>
      <c r="W1173" s="1"/>
      <c r="X1173" s="1"/>
      <c r="Y1173" s="1"/>
      <c r="Z1173" s="1"/>
      <c r="AA1173" s="1"/>
      <c r="AB1173" s="1"/>
      <c r="AC1173" s="1" t="s">
        <v>5</v>
      </c>
      <c r="AD1173" s="1" t="s">
        <v>552</v>
      </c>
      <c r="AE1173" s="1" t="s">
        <v>527</v>
      </c>
      <c r="AF1173" s="1" t="s">
        <v>1744</v>
      </c>
      <c r="AG1173" s="1"/>
      <c r="AH1173" s="1"/>
      <c r="AI1173" s="1"/>
      <c r="AJ1173" s="1"/>
      <c r="AK1173" s="1"/>
      <c r="AL1173" s="1" t="s">
        <v>520</v>
      </c>
    </row>
    <row r="1174" spans="1:38" ht="14.25" hidden="1" customHeight="1" x14ac:dyDescent="0.25">
      <c r="A1174" s="1" t="s">
        <v>1745</v>
      </c>
      <c r="B1174" s="1" t="s">
        <v>516</v>
      </c>
      <c r="C1174" s="1" t="s">
        <v>525</v>
      </c>
      <c r="D1174" s="1">
        <v>0.75</v>
      </c>
      <c r="E1174" s="1">
        <v>0.8004</v>
      </c>
      <c r="F1174" s="1">
        <f t="shared" si="28"/>
        <v>0.93703148425787108</v>
      </c>
      <c r="G1174" s="1">
        <v>22</v>
      </c>
      <c r="H1174" s="1">
        <v>0.31</v>
      </c>
      <c r="I1174" s="1"/>
      <c r="J1174" s="1"/>
      <c r="K1174" s="1"/>
      <c r="L1174" s="1"/>
      <c r="M1174" s="1"/>
      <c r="N1174" s="1"/>
      <c r="O1174" s="1"/>
      <c r="P1174" s="1"/>
      <c r="Q1174" s="1"/>
      <c r="R1174" s="1"/>
      <c r="S1174" s="1"/>
      <c r="T1174" s="1"/>
      <c r="U1174" s="1"/>
      <c r="V1174" s="1"/>
      <c r="W1174" s="1"/>
      <c r="X1174" s="1"/>
      <c r="Y1174" s="1"/>
      <c r="Z1174" s="1"/>
      <c r="AA1174" s="1"/>
      <c r="AB1174" s="1"/>
      <c r="AC1174" s="1" t="s">
        <v>5</v>
      </c>
      <c r="AD1174" s="1" t="s">
        <v>552</v>
      </c>
      <c r="AE1174" s="1" t="s">
        <v>927</v>
      </c>
      <c r="AF1174" s="1" t="s">
        <v>1745</v>
      </c>
      <c r="AG1174" s="1"/>
      <c r="AH1174" s="1"/>
      <c r="AI1174" s="1"/>
      <c r="AJ1174" s="1"/>
      <c r="AK1174" s="1"/>
      <c r="AL1174" s="1" t="s">
        <v>520</v>
      </c>
    </row>
    <row r="1175" spans="1:38" ht="14.25" hidden="1" customHeight="1" x14ac:dyDescent="0.25">
      <c r="A1175" s="1" t="s">
        <v>1745</v>
      </c>
      <c r="B1175" s="1" t="s">
        <v>516</v>
      </c>
      <c r="C1175" s="1" t="s">
        <v>525</v>
      </c>
      <c r="D1175" s="1">
        <v>0.75</v>
      </c>
      <c r="E1175" s="1">
        <v>0.8004</v>
      </c>
      <c r="F1175" s="1">
        <f t="shared" si="28"/>
        <v>0.93703148425787108</v>
      </c>
      <c r="G1175" s="1">
        <v>22</v>
      </c>
      <c r="H1175" s="1">
        <v>0.31</v>
      </c>
      <c r="I1175" s="1"/>
      <c r="J1175" s="1"/>
      <c r="K1175" s="1"/>
      <c r="L1175" s="1"/>
      <c r="M1175" s="1"/>
      <c r="N1175" s="1"/>
      <c r="O1175" s="1"/>
      <c r="P1175" s="1"/>
      <c r="Q1175" s="1"/>
      <c r="R1175" s="1"/>
      <c r="S1175" s="1"/>
      <c r="T1175" s="1"/>
      <c r="U1175" s="1"/>
      <c r="V1175" s="1"/>
      <c r="W1175" s="1"/>
      <c r="X1175" s="1"/>
      <c r="Y1175" s="1"/>
      <c r="Z1175" s="1"/>
      <c r="AA1175" s="1"/>
      <c r="AB1175" s="1"/>
      <c r="AC1175" s="1" t="s">
        <v>5</v>
      </c>
      <c r="AD1175" s="1" t="s">
        <v>552</v>
      </c>
      <c r="AE1175" s="1" t="s">
        <v>527</v>
      </c>
      <c r="AF1175" s="1" t="s">
        <v>1745</v>
      </c>
      <c r="AG1175" s="1"/>
      <c r="AH1175" s="1"/>
      <c r="AI1175" s="1"/>
      <c r="AJ1175" s="1"/>
      <c r="AK1175" s="1"/>
      <c r="AL1175" s="1" t="s">
        <v>520</v>
      </c>
    </row>
    <row r="1176" spans="1:38" ht="14.25" hidden="1" customHeight="1" x14ac:dyDescent="0.25">
      <c r="A1176" s="1" t="s">
        <v>1746</v>
      </c>
      <c r="B1176" s="1" t="s">
        <v>516</v>
      </c>
      <c r="C1176" s="1" t="s">
        <v>539</v>
      </c>
      <c r="D1176" s="1">
        <v>0.39370078740157499</v>
      </c>
      <c r="E1176" s="1">
        <v>0.76268189783675799</v>
      </c>
      <c r="F1176" s="1">
        <f t="shared" si="28"/>
        <v>0.51620575828304427</v>
      </c>
      <c r="G1176" s="1">
        <v>33.9995158889799</v>
      </c>
      <c r="H1176" s="1">
        <v>0.28900353491927</v>
      </c>
      <c r="I1176" s="1">
        <v>0.9</v>
      </c>
      <c r="J1176" s="1">
        <v>0.78</v>
      </c>
      <c r="K1176" s="1">
        <v>0.78</v>
      </c>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row>
    <row r="1177" spans="1:38" ht="14.25" hidden="1" customHeight="1" x14ac:dyDescent="0.25">
      <c r="A1177" s="1" t="s">
        <v>1434</v>
      </c>
      <c r="B1177" s="1" t="s">
        <v>516</v>
      </c>
      <c r="C1177" s="1" t="s">
        <v>539</v>
      </c>
      <c r="D1177" s="1">
        <v>0.5</v>
      </c>
      <c r="E1177" s="1">
        <v>0.62039999999999995</v>
      </c>
      <c r="F1177" s="1">
        <f t="shared" si="28"/>
        <v>0.80593165699548686</v>
      </c>
      <c r="G1177" s="1">
        <v>36.94</v>
      </c>
      <c r="H1177" s="1">
        <v>0.28000000000000003</v>
      </c>
      <c r="I1177" s="1"/>
      <c r="J1177" s="1"/>
      <c r="K1177" s="1"/>
      <c r="L1177" s="1"/>
      <c r="M1177" s="1"/>
      <c r="N1177" s="1"/>
      <c r="O1177" s="1"/>
      <c r="P1177" s="1"/>
      <c r="Q1177" s="1"/>
      <c r="R1177" s="1"/>
      <c r="S1177" s="1"/>
      <c r="T1177" s="1"/>
      <c r="U1177" s="1"/>
      <c r="V1177" s="1"/>
      <c r="W1177" s="1"/>
      <c r="X1177" s="1"/>
      <c r="Y1177" s="1"/>
      <c r="Z1177" s="1"/>
      <c r="AA1177" s="1"/>
      <c r="AB1177" s="1"/>
      <c r="AC1177" s="1" t="s">
        <v>5</v>
      </c>
      <c r="AD1177" s="1" t="s">
        <v>552</v>
      </c>
      <c r="AE1177" s="1" t="s">
        <v>643</v>
      </c>
      <c r="AF1177" s="1" t="s">
        <v>1434</v>
      </c>
      <c r="AG1177" s="1"/>
      <c r="AH1177" s="1"/>
      <c r="AI1177" s="1"/>
      <c r="AJ1177" s="1"/>
      <c r="AK1177" s="1"/>
      <c r="AL1177" s="1" t="s">
        <v>520</v>
      </c>
    </row>
  </sheetData>
  <autoFilter ref="A3:AL1177" xr:uid="{00000000-0009-0000-0000-000008000000}">
    <filterColumn colId="0">
      <filters>
        <filter val="Simple Glazing"/>
        <filter val="U 0.52 SHGC 0.39 Simple Glazing"/>
        <filter val="U 0.52 SHGC 0.49 Simple Glazing"/>
        <filter val="U 0.52 SHGC 0.615 Simple Glazing"/>
        <filter val="U 0.58 SHGC 0.19 Simple Glazing"/>
        <filter val="U 0.58 SHGC 0.36 Simple Glazing"/>
        <filter val="U 0.59 SHGC 0.36 Simple Glazing"/>
        <filter val="U 0.59 SHGC 0.39 Simple Glazing"/>
        <filter val="U 0.61 SHGC 0.77 Simple Glazing"/>
        <filter val="U 0.62 SHGC 0.41 Simple Glazing"/>
        <filter val="U 0.65 SHGC 0.35 Simple Glazing"/>
        <filter val="U 0.69 SHGC 0.19 Simple Glazing"/>
        <filter val="U 0.69 SHGC 0.36 Simple Glazing"/>
        <filter val="U 0.69 SHGC 0.39 Simple Glazing"/>
        <filter val="U 0.69 SHGC 0.49 Simple Glazing"/>
        <filter val="U 0.69 SHGC 0.64 Simple Glazing"/>
        <filter val="U 0.69 SHGC 0.68 Simple Glazing"/>
        <filter val="U 0.72 SHGC 0.25 Simple Glazing"/>
        <filter val="U 0.72 SHGC 0.36 Simple Glazing"/>
        <filter val="U 0.72 SHGC 0.39 Simple Glazing"/>
        <filter val="U 0.74 SHGC 0.55 Simple Glazing"/>
        <filter val="U 0.74 SHGC 0.65 Simple Glazing"/>
        <filter val="U 0.75 SHGC 0.35 Simple Glazing"/>
        <filter val="U 0.81 SHGC 0.65 Simple Glazing"/>
        <filter val="U 0.85 SHGC 0.65 Simple Glazing"/>
        <filter val="U 0.87 SHGC 0.58 Simple Glazing"/>
        <filter val="U 0.87 SHGC 0.71 Simple Glazing"/>
        <filter val="U 0.87 SHGC 0.77 Simple Glazing"/>
        <filter val="U 0.98 SHGC 0.19 Simple Glazing"/>
        <filter val="U 0.98 SHGC 0.36 Simple Glazing"/>
        <filter val="U 1.10 SHGC 0.62 Simple Glazing"/>
        <filter val="U 1.10 SHGC 0.77 Simple Glazing"/>
        <filter val="U 1.15 SHGC 0.77 Simple Glazing"/>
        <filter val="U 1.17 SHGC 0.19 Simple Glazing"/>
        <filter val="U 1.17 SHGC 0.36 Simple Glazing"/>
        <filter val="U 1.17 SHGC 0.39 Simple Glazing"/>
        <filter val="U 1.17 SHGC 0.49 Simple Glazing"/>
        <filter val="U 1.17 SHGC 0.64 Simple Glazing"/>
        <filter val="U 1.17 SHGC 0.68 Simple Glazing"/>
        <filter val="U 1.22 SHGC 0.25 Simple Glazing"/>
        <filter val="U 1.22 SHGC 0.54 Simple Glazing"/>
        <filter val="U 1.30 SHGC 0.27 Simple Glazing"/>
        <filter val="U 1.30 SHGC 0.34 Simple Glazing"/>
        <filter val="U 1.30 SHGC 0.62 Simple Glazing"/>
        <filter val="U 1.30 SHGC 0.65 Simple Glazing"/>
        <filter val="U 1.36 SHGC 0.19 Simple Glazing"/>
        <filter val="U 1.36 SHGC 0.36 Simple Glazing"/>
        <filter val="U 1.36 SHGC 0.39 Simple Glazing"/>
        <filter val="U 1.36 SHGC 0.61 Simple Glazing"/>
        <filter val="U 1.70 SHGC 0.36 Simple Glazing"/>
        <filter val="U 1.80 SHGC 0.36 Simple Glazing"/>
        <filter val="U 1.90 SHGC 0.27 Simple Glazing"/>
        <filter val="U 1.90 SHGC 0.34 Simple Glazing"/>
        <filter val="U 1.90 SHGC 0.39 Simple Glazing"/>
        <filter val="U 1.90 SHGC 0.65 Simple Glazing"/>
        <filter val="U 1.98 SHGC 0.16 Simple Glazing"/>
        <filter val="U 1.98 SHGC 0.19 Simple Glazing"/>
        <filter val="U 1.98 SHGC 0.36 Simple Glazing"/>
        <filter val="U 1.98 SHGC 0.39 Simple Glazing"/>
        <filter val="U 1.98 SHGC 0.61 Simple Glazing"/>
      </filters>
    </filterColumn>
    <sortState xmlns:xlrd2="http://schemas.microsoft.com/office/spreadsheetml/2017/richdata2" ref="A3:AL1177">
      <sortCondition ref="A3:A1177"/>
    </sortState>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Lookups!$N$5:$N$10</xm:f>
          </x14:formula1>
          <xm:sqref>B4:B1124 B1126:B1177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Templates</vt:lpstr>
      <vt:lpstr>Standards</vt:lpstr>
      <vt:lpstr>Prototype Inputs</vt:lpstr>
      <vt:lpstr>Climate Zones</vt:lpstr>
      <vt:lpstr>Climate Zone Sets</vt:lpstr>
      <vt:lpstr>Parking</vt:lpstr>
      <vt:lpstr>Entryways</vt:lpstr>
      <vt:lpstr>DEER Lighting Fractions</vt:lpstr>
      <vt:lpstr>Materials</vt:lpstr>
      <vt:lpstr>Constructions</vt:lpstr>
      <vt:lpstr>Construction Sets</vt:lpstr>
      <vt:lpstr>PV System</vt:lpstr>
      <vt:lpstr>Battery Storage System</vt:lpstr>
      <vt:lpstr>Construction Properties</vt:lpstr>
      <vt:lpstr>Window Types and Weights</vt:lpstr>
      <vt:lpstr>Boilers</vt:lpstr>
      <vt:lpstr>Chillers</vt:lpstr>
      <vt:lpstr>Heat Rejection</vt:lpstr>
      <vt:lpstr>Heat Pumps</vt:lpstr>
      <vt:lpstr>Heat Pumps Heating</vt:lpstr>
      <vt:lpstr>Water Source Heat Pumps</vt:lpstr>
      <vt:lpstr>Water Source Heat Pumps Heating</vt:lpstr>
      <vt:lpstr>Unitary ACs</vt:lpstr>
      <vt:lpstr>Air Conditioner VRF</vt:lpstr>
      <vt:lpstr>Water Heaters</vt:lpstr>
      <vt:lpstr>Elevators</vt:lpstr>
      <vt:lpstr>Refrigeration System Lineup</vt:lpstr>
      <vt:lpstr>Refrigeration System</vt:lpstr>
      <vt:lpstr>Refrigerated Cases</vt:lpstr>
      <vt:lpstr>Refrigeration Walkins</vt:lpstr>
      <vt:lpstr>Refrigeration Condenser</vt:lpstr>
      <vt:lpstr>Refrigeration Compressors</vt:lpstr>
      <vt:lpstr>Economizers</vt:lpstr>
      <vt:lpstr>Curves</vt:lpstr>
      <vt:lpstr>Fans</vt:lpstr>
      <vt:lpstr>Motors</vt:lpstr>
      <vt:lpstr>Ground Temperatures</vt:lpstr>
      <vt:lpstr>HVAC Inference</vt:lpstr>
      <vt:lpstr>Size Category</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cp:lastModifiedBy>
  <dcterms:created xsi:type="dcterms:W3CDTF">2022-10-10T17:21:18Z</dcterms:created>
  <dcterms:modified xsi:type="dcterms:W3CDTF">2023-03-08T22:39:48Z</dcterms:modified>
</cp:coreProperties>
</file>