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dsumowanie" sheetId="1" r:id="rId4"/>
    <sheet state="visible" name="Lista kontrolna użyteczności" sheetId="2" r:id="rId5"/>
    <sheet state="visible" name="Lista kontrolna inkluzywności" sheetId="3" r:id="rId6"/>
    <sheet state="visible" name="Proste testy dostępności" sheetId="4" r:id="rId7"/>
    <sheet state="visible" name="Wynik testu automatycznego dost"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Ten formularz ewaluacyjny jest tłumaczeniem i rozwinięciem (usunięcie odwołania do mitu 3 kliknięć, uporządkowanie pytań) formularza stworzonego przez Chrisa Petersona 
https://medium.com/@christopherpeterson/free-usability-checklist-digital-audits-and-goodbye-to-excel-5307b12c5ac0
Ewaluacja przeprowadzana przy użyciu tej listy* nie ogranicza się wyłącznie do dziesięciu heurystyk Nielsena. Uwzględniono w niej:
(1) Wspomniane heurystyki:
https://www.nngroup.com/articles/ten-usability-heuristics/ 
(2) 'Eight Golden Rules of Interface Design' Bena Shneidermana (używane m.in. przez Apple, Microsoft i Google)
https://www.interaction-design.org/literature/article/shneiderman-s-eight-golden-rules-will-help-you-design-better-interfaces  
(3) Arnold M. Lund, (1997). Expert ratings of usability maxims. Ergonomics in Design, 5(3), 15-20. A study of the heuristics design experts consider important for good design.
(4) Teoria siedmiu etapów działana Normana:
https://en.wikipedia.org/wiki/Seven_stages_of_action   
(5) Zasady dostępności stron internetowych WCAG 2.0 
https://www.w3.org/TR/WCAG20/  
Poniżej możecie znaleźć odnośniki do czterech innych list ewaluacyjnych, które zostały wykorzystane podczas tworzenia tej:
Dr. Peter J. Meyers (marketing scientist at Moz)
http://drpete.co/?topic=25-point-website-usability-checklist 
Stay In Tech
https://stayintech.com/UX  
UX for the Masses
http://www.uxforthemasses.com/usability-reviews/ 
David Travis (UX consultant &amp; Udemy Teacher)
https://www.userfocus.co.uk/resources/guidelines.html
*Warto pamiętać, że tego typu listy kontrolne nie są tworzone i wykorzystywane do tego by zastąpić badania z realnymi użytkownikami. Stanowią raczej ich uzupełnienie lub wstęp. 
Aby zminimalizować zjawisko subiektywizmu analizy, zalecane jest by analizę przeprowadziło niezależnie od siebie 2-3 badaczy.</t>
      </text>
    </comment>
    <comment authorId="0" ref="A6">
      <text>
        <t xml:space="preserve">Czy pierwsze 5 sekund daje przejrzystą i szybką informację "o czym jest ta strona?". 
(W ciągu 5 sekund użytkownicy powinni być w stanie szybko przeskanować stronę główną i mieć ogólne pojęcia co ona zawiera i jaka jest jej struktura).
Czy strona główna zawiera wyraźne hasło przewodnie, wezwanie do działania (CTA) oraz przegląd dostępnych funkcji i funkcjonalności?
Czy najważniejsze informacje znajdują się ponad dolną linią ekranu (above the fold) i dotarcie do nich nie wymaga przewijania?
Czy usługi i kluczowe funkcje są prezentowane na stronie głównej tak, aby zapewnić użytkownikom łatwy i szybki dostęp?
Pierwsze wrażenie. Czy przyciąga użytkownika, zachęca go do interakcji?</t>
      </text>
    </comment>
    <comment authorId="0" ref="A7">
      <text>
        <t xml:space="preserve">Czy strona główna pozwala łatwo rozpoznać markę stojącą za produktem? (Znajduje się na niej logo, jest używany favicon, kolory marki, warstwa wizualna jest spójna z komunikacją marki i sama ze sobą, pojawią się hasła przewodnie produktu/marki itd.)
Uwaga: Favicony nie tylko zwiększają widzialność marki, ale również pomagają użytkownikowi rozpoznać stronę wśród wielu otwartych kart i na liście zakładek.
Czy użytkownik może łatwo sprawdzić z kim ma do czynienia (kontakt, opis firmy, lokalizacja) i czym się oni zajmują (np. portfolio, opis rozwiązań, propozycje itp.)?</t>
      </text>
    </comment>
    <comment authorId="0" ref="A12">
      <text>
        <t xml:space="preserve">Czy użytkownicy mogą łatwo znaleźć to, czego poszukują?  
Czy istnieje więcej niż jeden sposób dotarcia do informacji (navbar, mapa strony, wyszukiwarka...)
Czy każdy krok w w procesie, w zrozumiały sposób, zbliża użytkownika do celu – PROSZĘ NIE MYLIĆ Z MITEM 3 KLIKNIĘĆ
Użytkownicy powinni być w stanie dowiedzieć się, gdzie mogą wykonać podstawowe zadania oraz szybko zrozumieć jaka jest struktura strony/aplikacji.
Jeśli udostępniono mapę witryny, to czy pomaga ona zrozumieć strukturę i układ treści w serwisie? Czy pozwala też na szybki dostęp (zawiera hiperłącza) do tego, co jest oferowane na stronie?</t>
      </text>
    </comment>
    <comment authorId="0" ref="A13">
      <text>
        <t xml:space="preserve">Czy nawigacja jest spójna, opisowa (np. Menu nie korzysta wyłącznie z ikon, co utrudnia zrozumienie treści i może ją czynić bezużyteczną dla oprogramowania wspomagającego osoby niewidzące i niedowidzące), łatwa do znalezienia i intuicyjna?
Czy w strukturze serwisu nie ma ślepych zaułków - miejsc z których powrót możliwy jest tylko i wyłącznie przy pomocy przycisku wstecz.
Czy nawigacja dostępna jest w każdym widoku serwisu/aplikacji?
Czy etykiety pasują do treści strony, do której prowadzi nawigacja? 
Czy etykiety nawigacji są dopasowane do odpowiednich tytułów stron?
Użytkownicy powinni mieć możliwość bardzo łatwego lokalizowania i korzystania ze schematu nawigacji (np. Menu po lewej stronie, menu górne, menu z kartami). Schemat nawigacji nie powinien się znacząco różnić w obrębie witryny lub aplikacji (chyba że podjęto decyzję o szczególnym wyróżnieniu danej sekcji lub obszaru i wprowadzeniu dla niej odrębnego sposobu nawigacji wewnętrznej).</t>
      </text>
    </comment>
    <comment authorId="0" ref="A14">
      <text>
        <t xml:space="preserve">Czy dostępne są różne sposoby nawigacji, pozwalające użytkownikom nawigować zgodnie ze sposobem, w który chcą to robić (np. wyszukiwanie, przeglądanie po typie, przeglądanie po nazwie, cenie, najnowszych elementach...). 
Czy nawigacja ma wystarczającą elastyczność, aby umożliwić użytkownikom nawigowanie w pożądany sposób? Na przykład użytkownik może chcieć wyszukać element lub przeglądać według rozmiaru, nazwy lub typu. (Chociaż nie wszystkie preferencje użytkownika mogą lub powinny zostać rozwiązane, należy wspierać najbardziej przydatne i najczęściej używane sposoby nawigacji).
Czy strona wspiera zarówno użytkowników, którzy chcą ją przeglądać, jak i tych, którzy chcą wyszukiwać informacje?
Czy mapa strony jest dostępna (jeśli jest konieczna/przydatna)?</t>
      </text>
    </comment>
    <comment authorId="0" ref="A15">
      <text>
        <t xml:space="preserve">Linki powinny być wyraźnie "klikalne" (np. podkreślenie, użycie koloru do wyróżnienia, zmiana typu kursora). Uwaga: samo użycie koloru/kroju fontu do wyróżnienia linku może powodować problemy dla osób z upośledzeniem widzenia barw, na monitorach monochromatycznych (np. e-ink) itp.
Elementy, które nie są linkami nie powinny używać stylu formatowania, który wskazywałby, że są "klikalne"
Czy odnośniki są krótkie a ich opis wskazuje co się stanie po kliknięciu (np. nie są to odnośniki typu: "kliknij tu", "czytaj więcej". "więcej" itp.)?
Czy użytkownik jest jasno informowany o tym, że dany link został już odwiedzony? Pozwala to na zmiejszenie obciążenia poznawczego – użytkownik nie musi się zastanawiać, czy już odwiedził tę część serwisu czy nie. 
Linki do serwisów zewnętrznych - użytkownik powinien być jasno informowany kiedy odnośnik prowadzi do innego serwisu. Jeśli otwiera on nową zakładkę/okno przeglądarki, również użytkownik powinien móc to jasno zidentyfikować. (Uwaga: jeśli odnośnik do serwisu zewnętrznego znajduje się w jest umieszczony w treści jednego z kroków procesu, wówczas powinien otwierać się w nowej zakładce/oknie tak, by użytkownik w każdej chwili mógł powrócić do procesu bez obawy o utratę danych i potrzebę rozpoczynania procesu od nowa - np. sprawdzenie na zewnętrznej stronie regulaminu używania karty płatniczej)
Użytkownicy lubią zapisywać linki w serwisach zewnętrznych oraz zakładkach przeglądarki. W razie zmian sposobu linkowania w serwisie, powinno być zapewnione wsparcie dla starych linków, co poprawi ciągłość, użyteczność i satysfakcję z używania strony internetowej.</t>
      </text>
    </comment>
    <comment authorId="0" ref="A16">
      <text>
        <t xml:space="preserve">Czy użytkownik jest w stanie łatwo powrócić do strony głównej lub innego ważnego punktu, z którego zaczął swoje przeglądanie serwisu (link/logo z linkiem do strony głównej/nawigacja okruszkowa)?
Czy jest zapewniona szybka ścieżka dostępu/powrotu do najważniejszych części serwisu (np. wyniki wyszukiwania/koszyk zakupowy)?
</t>
      </text>
    </comment>
    <comment authorId="0" ref="A17">
      <text>
        <t xml:space="preserve">Użytkownik powinien zawsze wiedzieć gdzie się znajduje.  
Czy bieżąca lokalizacja jest wyraźnie wskazana (np. nawigacja okruszkowa (breadcrump), podświetlony element menu, jasny i czytelny adres URL)? 
Czy użytkownicy zawsze wiedzą, gdzie się znajdują? Jeśli serwis jest rozbudowany czy jest dostępny indeks lub mapa witryny, wskazujące aktualne położenie.
Czy każda strona(widok) zaczyna się od tytułu lub nagłówka opisującego w jasny i spójny sposób zawartość aktualnej strony (widoku)?
Czy poszczególne strony serwisu mają indywidualne nazwy widoczne na karcie przeglądarki?</t>
      </text>
    </comment>
    <comment authorId="0" ref="A22">
      <text>
        <t xml:space="preserve">Czy jest łatwo dostępny w stałej lokalizacji (np. lewy górny róg, prawy górny róg lub środkowy górny)?
Czy umożliwia dostosowanie? Witryna zawiera bardziej zaawansowany interfejs wyszukiwania, który pomaga użytkownikom zawęzić wyniki wyszukiwania (uwaga: nazwa „wyszukiwanie zaawansowane” może odstraszyć niektórych użytkowników).
Czy jest łatwy do nauczenia, tak by użytkownik szybko mógł wykorzystywać pełnię jego możliwości? Wyszukiwarka zawiera szablony, przykłady lub wskazówki dotyczące efektywnego korzystania z niej (np. zestawienie najczęściej wyszukiwanych terminów, podpowiedzi "czy miałeś na myśli...").
Czy wyszukiwarka inteligentnie obsługuje puste zapytania (nie pokazuje np. strony z wezwaniem do wprowadzenia zapytania, ale np. podpowiada najczęściej wyszukiwane terminy, albo podpowiada jak sformułować pytanie)?</t>
      </text>
    </comment>
    <comment authorId="0" ref="A23">
      <text>
        <t xml:space="preserve">Czy wyniki wyszukiwania są trafne, wyczerpujące, precyzyjne i  wyświetlane w kolejności zgodnej z użytymi słowami kluczowymi oraz łatwe do zrozumienia?
Czy wyniki wyszukiwania spełniają cele użytkownika (np. wieloparametrowe, priorytetyzowane wyniki, filtrowanie wyników wyszukiwania). 
Jeśli strona pozwala użytkownikom na skonfigurowanie kompleksowego wyszukiwania, to czy wyszukiwania te mogą być zapisywane i następnie ponownie wykorzystane?
Dodatki ulepszające użyteczność wyszukiwania:
– Wyróżnienie wyszukiwanego słowa kluczowego.
– Funkcja sortowania wyników.
– Funkcja wyboru  liczby wyników na stronie (np. 10 wyników na stronie, 20 wyników na stronie).
– Funkcja przewijania tam i z powrotem wśród wyników wyszukiwania (np. przejdź do następnej strony wyników wyszukiwania, przejdź do ostatniej strony wyników wyszukiwania, przejdź do określonego numeru strony w wynikach wyszukiwania itp.)
– Łączna liczba wyników wyszukiwania.
– Tytuły wyników wraz z krótkimi opisami i odpowiednimi linkami.
– Jeśli nie zostaną zwrócone żadne wyniki, system oferuje pomysły lub opcje usprawnienia zapytania w oparciu o możliwe do zidentyfikowania problemy z danymi wejściowymi użytkownika.
– Strona wyników wyszukiwania wyjaśnia, ile wyników zostało pobranych, a użytkownik może skonfigurować liczbę wyników na stronie.</t>
      </text>
    </comment>
    <comment authorId="0" ref="A28">
      <text>
        <t xml:space="preserve">Czy na każdym etapie realizacji zadania (wypełniania formularza)  przekazywane są odpowiednie informacje zwrotne? 
*** Do oceny wsparcia i zapobiegania błędom przejdź do odpowiedniej sekcji poniżej *** 
Czy użytkownik wie do czego doprowadziło jego działanie? (Przykład: komunikat „Dziękujemy” i dowód zakupu po zakończeniu transakcji online). 
Czy istnieją spójne wskazówki wizualne mówiące, który element został wybrany?
Czy system informuje o tym, że przetwarza dane (ikony ładowania, paski postępu w przypadku dołączania plików itp.)
ZADANIA ZAKOŃCZONE SUKCESEM
Czy jest wyświetlane potwierdzenie zakończenia procesu z informacją o sukcesie?
Czy informacja o sukcesie jest spójna i zrozumiała?
Czy nie wprowadza użytkownika w błąd (np. mieszanie ze sobą ikonografii i kolorystyki sugerującej błąd i treści mówiącej o sukcesie, albo na odwrót)?
Jeśli wymagane jest dodatkowe działanie ze strony użytkownika po zakończonym procesie, czy jest ono wyraźnie i zrozumiale komunikowane?
ZADANIA ZAKOŃCZONE PORAŻKĄ
Czy jest wyświetlane potwierdzenie zakończenia procesu z informacją o porażce?
Czy informacja o porażce jest spójna i zrozumiała?
Czy nie wprowadza użytkownika w błąd (np. mieszanie ze sobą ikonografii i kolorystyki sugerującej sukces i treści mówiącej o porażce, albo na odwrót)?
Czy użytkownik jest w stanie zrozumieć co się stało i jak to naprawić/uniknąć w przyszłości lub co ma robić dalej?
Czy jeśli kolejnym krokiem jest poprawienie danych/ponowna próba zakończenia procesu, użytkownik jest o tym informowany i rozumie, co się stanie w następnym kroku?
Czy zachowywane są wprowadzone przez użytkownika dane?
Użytkownik powinien cały czas wiedzieć co się dzieje. Nie można zmuszać go do zgadywania. Jeśli do podjęcia decyzji jest potrzebna jakaś informacja, powinna być ona prezentowana w miejscu i czasie podejmowania decyzji.</t>
      </text>
    </comment>
    <comment authorId="0" ref="A29">
      <text>
        <t xml:space="preserve">Czy formularze maja jasne instrukcje, co ma zrobić użytkownik?
Czy instrukcje obecne są na każdym kroku procesu?
Czy pytania, na które odpowiedzi nie są oczywiste lub wymagają specjalnego sposobu wprowadzenia danych, mają informacje wspomagające użytkownika?</t>
      </text>
    </comment>
    <comment authorId="0" ref="A30">
      <text>
        <t xml:space="preserve">Czy proces prowadzący użytkowników do osiągnięcia celu jest zoptymalizowany (ma minimalną liczbę kroków, która pozwala zachować logikę, a jednocześnie nie wymaga od użytkownika niepotrzebnych działań)?
Czy procesy na stronie/w aplikacji odpowiadają modelom mentalnym dla identycznych/podobnych procesów (np. sposób zapłaty za zakupy w sklepie internetowym) lub uczą użytkownika (prowadzą go) nowych wzorców zachowań (np. poprzez zrozumiałe opisy poszczególnych kroków, logiczne wyjaśnienia, co trzeba zrobić dalej itp.)
Czy system zachowuje się w sposób taki, jaki jest oczekiwany (np. usunięcie pliku usuwa plik, wykasowanie danych z pola - kasuje dane, a nie tylko je ukrywa)?
Czy interfejs użytkownika (UI) odpowiada intencjom użytkowników (temu, co mogą chcieć zrobić w danym miejscu)?
*** Część teoretyczna dla badacza***
Użytkownicy zazwyczaj posiadają pewne modele mentalne dla powszechnie znanych procesów i działań (płacenie rachunków, czytanie książki, używanie pilotów do urządzeń, używanie touchpada i klawiatury itp.) Strona (aplikacja) powinna więc być kompatybilna z tym, w jaki sposób chcą z niej korzystać użytkownicy.
Dobrym sposobem wyjaśnienie tego/sprawdzenia jest zastosowanie siedmiu etapów akcji opisanych przez Donalda Normana. W skrócie:
I Wykonanie (użytkownik wchodzi na stronę z pewnym celem - np. rezerwacja noclegu w danym miejscu w założonym budżecie i mniej więcej wie co i jak chce zrobić – wyszukać, porównać, wybrać, zarezerwować i jeśli preferuje takie rozwiązanie, to zapłacić):
1. Formowanie celu
2. Formowanie zamiaru
3. Określenie akcji
4. Wykonanie akcji
II Ewaluacja (po każdej podjętej akcji użytkownik sprawdza jej rezultaty i interpretuje je, tworząc tym samym obraz tego co się stało i co może się stać dalej)
5. Postrzeganie stanu świata
6. Interpretacja stanu świata
7. Ocena wyniku
http://uxmag.com/articles/the-secret-to-designing-an-intuitive-user-experience</t>
      </text>
    </comment>
    <comment authorId="0" ref="A31">
      <text>
        <t xml:space="preserve">Czy skomplikowane, wieloetapowe zadania i formularze zostały podzielone na logiczne kroki (sekcje) (np. dane adresowe klienta, następnie dane płatności)?
Czy dla takich procesów stosowane są paski postępu (lub podobne oznaczenia stanu procesu, np. krok 2 z 4) informujące użytkownika, na którym etapie się znajduje i ile pozostało do jego zakończenia?</t>
      </text>
    </comment>
    <comment authorId="0" ref="A32">
      <text>
        <t xml:space="preserve">Czy to system służy użytkownikowi, czy użytkownik systemowi (np musi wprowadzać duże ilości nielogicznych i w jego przekonaniu nie mających sensu danych)?
Czy to użytkownik jest inicjatorem akcji (np. dźwięk i filmy nie odtwarzają się same, nie wyświetlają się nieoczekiwane okna dialogowe itp.)?
Czy użytkownik może łatwo odnaleźć drogę wyjścia (np. zamknięcie otwartego okna dialogowego, powrót do poprzedniego stanu)?
Czy użytkownik może poruszać się swobodnie do "przodu" i "wstecz" - np. zmieniać podjęte decyzje bez potrzeby zaczynania procesu od początku, potwierdzenia wyboru przed ostateczną akcją, wycofania się z rozpoczętego procesu?
Jeśli jakieś akcje nie umożliwiają wycofania się lub powrotu do poprzedniego stanu (np. usunięcie dodanego pliku), to czy jest to wyraźnie sygnalizowane użytkownikom?
(Według Shneidermana ta funkcja łagodzi niepokój, ponieważ użytkownik wie, że błędy można cofnąć; w ten sposób zachęca do badania nieznanych opcji.)</t>
      </text>
    </comment>
    <comment authorId="0" ref="A33">
      <text>
        <t xml:space="preserve">Czy system wzywa użytkownika do podjęcia tylko jednego działania w danym momencie?
(np. przeglądanie treści, a dopiero później zachęta do subskrypcji)</t>
      </text>
    </comment>
    <comment authorId="0" ref="A38">
      <text>
        <t xml:space="preserve">Czy prezentowana treść jest istotna z punktu widzenia danej strony (np. tekst, obrazy, video odpowiadają temu, co użytkownik spodziewa się tam znaleźć)?
Czy wyświetlane są tylko niezbędne informacje / funkcje? 
Czy nie jest prezentowane zbyt dużo szczegółów, a wszelkiego rodzaju pop-upy i okna modalne są używane jak najrzadziej i łatwo je zamknąć lub wyłączyć? (jeśli coś nie jest potrzebne do osiągnięcia celu, to po prostu nie jest potrzebne)
Czy jest zastosowane stopniowe prezentowanie treści (użytkownik widzi tylko najpotrzebniejsze informacje, a w razie potrzeby ma dostęp do szczegółów)? (użytkownicy nie chcą wkładać w coś więcej wysiłku niż to jest potrzebne)
Czy prezentowane informacje są aktualne? Czy jest możliwość sprawdzenia kiedy była ostatnia aktualizacja informacji/serwisu?</t>
      </text>
    </comment>
    <comment authorId="0" ref="A39">
      <text>
        <t xml:space="preserve">Czy design prezentuje jasną hierarchie graficzną treści, a główne informacje są łatwe do odróżnienia od dodatkowych?
Czy treści nie są zaśmiecone niepotrzebnymi rzeczami, sposób ich prezentacji jest spójny, a strony nie są nimi przeładowane?
(jeśli nie będzie to spełnione użytkownikowi będzie trudno znaleźć informacje i spowolni to wykonanie zadań).
Czy na stronach z treściami liczba znaków w wierszu mieści się pomiędzy 50 a 100 przy standardowym widoku?
Czy nagłówki sugerują i odpowiadają zawartości paragrafów, a same paragrafy nie są zbytnio rozbudowane?
Czy tam, gdzie to konieczne, są używane listy (numerowane/punktory)?
Czy strona nie zmusza do zapamiętywania fragmentów informacji i wykorzystywania ich gdzieś indziej? (pamięć krótkotrwała jest zdolna do przechowywania ok. pięciu elementów)
Czy layout strony wykorzystuje wolną przestrzeń do strukturyzowania informacji (nie tworzy ścian tekstu)?
Czy, jeśli jest to możliwe i przydatne, tekst zastępowany jest wizualizacjami?
Czy układ treści wspiera wzory skanowania informacji (Z i F-pattern)?
Czy design korzysta w sposób jednolity z wzorców postrzegania (Gestalt)?
*** Część teoretyczna dla badacza***
Podstawy budowania wizualnej hierarchii:
Rozmiar - Większe elementy dominują i przyciągają wzrok.
Kolor - żywe kolory przyciągają wzrok bardziej niż kolory stonowane i szarości.
Kontrast - wyraźne różnice między elementami przyciągają wzrok do jaśniejszego z nich.
Wyrównanie - użytkownicy oczekują, że niektóre elementy znajdą w tym samym miejscu.
Powtarzanie - powtarzająca się jakość (np. kolorowe fragmenty tekstu) przyciąga uwagę użytkownika.
Bliskość - Zbliżenie powiązanych elementów (np. Nagłówka z powiązanym tekstem) oznacza, że ​​są one powiązane.
Puste przestrzenie - użycie pustych przestrzeni wokół elementów wyróżnia je jako osobne grupy informacji.
Tekstura i styl - użycie odrębnych tekstur / stylów dla jakiś elementów przyciąga wzrok użytkowników
Umiar - stosowanie zbyt dużej ilości wyróżnień powoduje jedynie chaos
W świecie zachodnim czytamy projekty zgodnie z dwoma powszechnymi wzorcami hierarchicznymi:
Wzorzec Z - W projektach bez dużej ilości tekstu nasze oko rozpoczyna skanowanie od lewego górnego do prawego górnego rogu, a następnie ukośnie w dół do lewego dolnego rogu, zatrzymując się w prawym dolnym rogu.
Wzorzec F - W projektach z większą ilością tekstu, skanujemy u góry, od lewej do prawej, a następnie w dół w lewo, szukając wskazówek do tego, co chcemy wiedzieć. Po znalezieniu jednego przejdziemy w prawo.
https://www.interaction-design.org/literature/article/visual-hierarchy-organizing-content-to-follow-natural-eye-movement-patterns  
Teoria Gestalt
Opracowana przez Maxa Wertheimera koncentruje się na psychologii ludzkiej percepcji. Kiedy ludzka percepcja spotyka się ze złożonymi elementami, rozpoznajemy całość, zanim zobaczymy poszczególne części.
„Prawo bliskości” – kiedy obiekty są blisko siebie zwykle są postrzegane jako grupa.
„Prawo podobieństwa” – ​​elementy są zazwyczaj postrzegane jako grupy, jeśli są do siebie wizualnie podobne (kolor, kształty, rozmiar).
"Prawo domknięcia". Ludzkie oko woli widzieć pełne kształty, a mózg stara się dopełniać te, które nie są pełne.
„Prawo figury/tła” – ludzkie oko izoluje kształty od tła.
Prawo symetrii i porządku – ludzkie oka ma tendencje do łatwego zauważania symetrii lub jej braku.
Prawo kontynuacji: Ludzkie oko podąża ścieżkami, liniami i krzywymi wzoru i woli widzieć ciągły przepływ elementów wizualnych niż oddzielnych obiektów.</t>
      </text>
    </comment>
    <comment authorId="0" ref="A40">
      <text>
        <t xml:space="preserve">Czy design jest spójny na wszystkich stronach - te same fonty, kolory, ikony, logo, style przycisków itp.
Czy jest zgodny z zasadami projektowania wizualnego danej firmy?
Czy wskazówki wizualne są spójne? (np. sposób oznaczania linków, miejsc do wprowadzenia informacji, ważnych informacji itp.)?
Czy rzeczy, które wyglądają podobnie/tak samo, działają tak samo?</t>
      </text>
    </comment>
    <comment authorId="0" ref="A41">
      <text>
        <t xml:space="preserve">Czy same treści i sposób ich przekazywania wzbudzają zaufanie użytkowników?
Czy strona sprawia wrażenie, że za produktem stoją żywi ludzie i używają go żywi ludzie (np. cytaty i referencje od użytkowników, portfolio firmy, informacje kontaktowe, odnośniki do mediów społecznościowych, zdjęcia i filmy, które nie są/nie wyglądają jak z banków zdjęć)?</t>
      </text>
    </comment>
    <comment authorId="0" ref="A42">
      <text>
        <t xml:space="preserve">Czy CTA (np. zarejestruj się, dodaj do koszyka, prześlij) są jasne, dobrze oznakowane (wyróżniają się spośród innych elementów) i wydają się klikalne?
Czy na wszystkich stronach jest konsekwentnie używany ten sam styl dla CTA?
Czy nie jest stosowane więcej niż jedno CTA na stronę?
Czy nagłówki informują użytkowników o produkcie lub zawartości określonej strony w 1 lub 2 liniach.</t>
      </text>
    </comment>
    <comment authorId="0" ref="A43">
      <text>
        <t xml:space="preserve">Czy użyte kolory fontów i tła są wystarczająco kontrastowe by zapewnić wygodne czytanie? 
Czy nie ma informacji, stanów systemu itp. których zrozumienie opiera się wyłącznie na kolorach (mogą być niezrozumiałe dla osób z upośledzeniem widzenia barw, na monitorach monochromatycznych (np. e-ink) itp.?
(sprawdzenie kolorystyki i kontrastu strony: http://www.checkmycolours.com/ )
Czy kolory są zgodne ze standardami: używane na stronie kolory odpowiadają powszechnym oczekiwaniom dotyczącym kodów kolorów. (np. niebieski oznaczający aktywne pole, zielony w potwierdzeniach sukcesu, czerwony w informacjach o problemie)?
Czy kolory ułatwiają skanowanie np. wskazują na CTA, istotne informacje itp.?
Jeśli jest to wymagane - czy kolory są zgodne z kolorystyką marki?</t>
      </text>
    </comment>
    <comment authorId="0" ref="A44">
      <text>
        <t xml:space="preserve">Czy rozmiar fontu i odstępy między liniami powodują, że tekst jest czytelny?
Czy jest zachowana przejrzysta hierarchia między nagłówkami a treścią (rozmiar / styl / kontrast)?
Czy strona nie używa więcej niż dwóch różnych fontów?
Czy pisanie KAPITALIKAMI nie jest nadużywane?
Czy unikane jest używanie kursywy, a podkreślenie używane jest tylko dla linków?
*** Część teoretyczna dla badacza***
Użytkownicy powinni mieć możliwość szybkiego skanowania nagłówków i treści, aby uzyskać przegląd dostępnych informacji. Główny obszar tekstowy strony powinien zawsze ostro kontrastować z prostym tłem, najlepiej białym tłem. Należy unikać używania znaków wodnych, wzorów i obrazów w tle.
https://ia.net/topics/the-web-is-all-about-typography-period/  
 https://www.smashingmagazine.com/2012/07/one-more-time-typography-is-the-foundation-of-web-design/  </t>
      </text>
    </comment>
    <comment authorId="0" ref="A45">
      <text>
        <t xml:space="preserve">Czy ikony i styl grafik są ustandaryzowane w całym serwisie?
Czy ikony są intuicyjne (konkretne i znajome)?
Czy dla icon są stosowane etykiety tekstowe tak, aby wyjaśnić jej znaczenie w tym konkretnym kontekście?
Czy dla grafik są obecne podpisy i teksty alternatywne (nie dotyczy grafik służącym wyłącznie estetyce)?</t>
      </text>
    </comment>
    <comment authorId="0" ref="A46">
      <text>
        <t xml:space="preserve">Czy terminologia, język i ton są odpowiednie i łatwo zrozumiałe dla odbiorców docelowych? 
Czy strona nie posługuje się niezrozumiałym żargonem, a w miejscach, gdzie jest on konieczny, zwięźle i zrozumiale go wyjaśnia?
Czy nagłówki są jasne, spójne i opisowe?
Czy nazwy zadań są specyficzne i jasne (np. "utwórz konto użytkownika", a nie "utwórz")
Czy gramatyka jest spójna, a język nie jest raz formalny a raz luźny?</t>
      </text>
    </comment>
    <comment authorId="0" ref="A47">
      <text>
        <t xml:space="preserve">Czy dla wszystkich plików dostępnych na stronie podane są:
- nazwa pliku
- opis zawartości
- rozmiar
- format pliku
- data publikacji (ew. daty zmian)
Czy na stronach serwisów publicznych, pliki są dostępne w formatach, których przeglądanie nie wymaga zakupu licencji oprogramowania?</t>
      </text>
    </comment>
    <comment authorId="0" ref="A48">
      <text>
        <t xml:space="preserve">Czy jeśli strona odwołuje się do treści zewnętrznych (np. cytuje je), czy są dostępne odnośniki do nich?
Czy jeśli strona umożliwia dzielenie się treściami w mediach społecznościowych, to te linki działają prawidłowo i publikują właściwe treści?
Czy jeśli strona jest połączona z mediami społecznościowymi, to treści na stronie i w mediach społecznościowych są spójne i aktualne?</t>
      </text>
    </comment>
    <comment authorId="0" ref="A49">
      <text>
        <t xml:space="preserve">Prawie wszystkie podmioty świadczą usługi na rzecz osób fizycznych i przedsiębiorstw w formie transakcyjnej, interaktywnej lub informacyjnej. Zawsze ważne jest, aby podmioty podawały szczegółowe informacje o swoich usługach na stronie internetowej. Użytkownicy powinni mieć wygodny dostęp do Usługi lub e-Usługi za pośrednictwem strony internetowej. Ponadto użytkownicy powinni mieć możliwość uzyskania dostępu do e-Usługi różnymi sposobami, jak wyszukiwarka, menu, mapa witryny lub bezpośredni url.
Lista świadczonych usług powinna obejmować wszystkie usługi, niezależnie od kanałów dostępu. 
Strona informacji o Usłudze powinna zawierać:
- Nazwa usługi: nazwa usługi powinna być zrozumiała; użytkownik nie powinien być zmuszany do czytania pełnego opisu usługi, chyba że potrzebuje więcej informacji.
– Opis usługi: krótki opis usługi.
– Wymagania dotyczące usługi: szczegółowe informacje na temat wymagań dla tej usługi (np. dokumenty, oprogramowanie, minimalne parametry łącza internetowego itp.).
– Procedury serwisowe: lista kroków wymaganych dla tej usługi, kroki powinny być jasne i dostępne w kolejności.
– Formularze usług: jeśli usługi wymagają wypełnienia formularzy, należy udostępnić opcję ich pobrania lub wypełnienia on-line. 
– Oczekiwany czas realizacji usługi.
– Opłaty za usługi: opłaty za tę usługę (w niektórych przypadkach mogą być wymagane inne opłaty, wtedy również informacje o nich - odnośniki do tych informacji).
– Centra usług: fizyczne lokalizacje umożliwiające dostęp do usługi.
– Opcja wykonania usługi online: Jeśli usługa jest dostępna online, powinna być dostępna taka opcja.
– Usługi powiązane: niektóre usługi mogą wymagać innych usług od innych podmiotów lub od tego samego podmiotu. W takich przypadkach link lub informacje do tych usług powinny być dostępne.
– Informacje dodatkowe: wszelkie dodatkowe informacje wspomagające użytkownika.
Prosty formularz opinii służący do gromadzenia satysfakcji, opinii, sugestii, skarg i rekomendacji na stronie internetowej: (Opcjonalnie) może zawierać pytania angażujące użytkownika, takie jak: „Czy te informacje były przydatne / korzystne”, „Jak możemy poprawić” i „Czy możesz mieć jakieś uwagi / opinie ”.</t>
      </text>
    </comment>
    <comment authorId="0" ref="A50">
      <text>
        <t xml:space="preserve">Strony internetowe powinny mieć stronę „O nas”, na której użytkownik może znaleźć informacje o:
Wizji właściciela strony, jego misji, celach i ewentualnych uprawnień do prowadzenia działalności. 
Opcjonalnie również:
- Strukturze organizacyjnej
- Planie (planach) działalności 
Strona powinna zawierać też ogólne informacje kontaktowe.
</t>
      </text>
    </comment>
    <comment authorId="0" ref="A51">
      <text>
        <t xml:space="preserve">Imię i nazwisko, adres, numer telefonu, adres e-mail ...
Lokalizacje (jeśli dotyczy) - gdy firma ma fizyczną lokalizację oddziałów i / lub centrów usług.
Jeśli użytkownicy mogą skorzystać z usług w tej lokalizacji (lokalizacjach) poza adresem z numerami telefonów i adresami e-mail należy podać godziny otwarcia.
Należy przewidzieć opcję lokalizowania najbliższego oddziału/siedziby na podstawie informacji o bieżącej lokalizacji urządzenia mobilnego.</t>
      </text>
    </comment>
    <comment authorId="0" ref="A52">
      <text>
        <t xml:space="preserve">POLITYKA PRYWATNOŚCI. 
Powinna obejmować przynajmniej następujące kwestie:
Gromadzenie i wykorzystanie informacji: strona internetowa powinna określać, jakie informacje o użytkownikach są gromadzone oraz w jaki sposób informacje te są wykorzystywane i udostępniane przez podmiot. Adresy IP i pliki cookie: czy adresy IP użytkowników są gromadzone i jak są wykorzystywane. Jaki jest cel (cele) wykorzystywania plików cookie.
OCHRONA INFORMACJI
Strona internetowa powinna informować:
- jakie informacje o użytkownikach udostępnia
- komu
- jakie są zasady udostępniania tych informacji
BEZPIECZEŃSTWO INFORMACJI
Strona internetowa powinna określać, jakie środki są podejmowane w celu zachowania bezpieczeństwa informacji użytkowników. Obowiązkowe jest stosowanie bezpiecznej i szyfrowanej metody przesyłania danych osobowych lub przeprowadzania elektronicznych transakcji finansowych przez Internet.
SPORY
Jakie są kroki, które osoba powinna podjąć, jeśli ma uzasadnione wątpliwości, że jej prywatność jest zagrożona.
WITRYNY STRON TRZECICH
Jeśli podmiot ma linki do innych stron, strona internetowa informować o podstawowych kwestiach z nimi związanych, jak bezpieczeństwo, dokładność informacji, odpowiedzialność za informacje itp.
ZASADY I WARUNKI. 
Obejmują, ale nie wyłącznie, wykorzystanie zawartości strony internetowej, rejestrację, wypowiedzenie ewentualnych umów itp. 
Na wszystkich stronach serwisu powinien być prezentowany link do zasad i warunków.</t>
      </text>
    </comment>
    <comment authorId="0" ref="A57">
      <text>
        <t xml:space="preserve">Każdy popełnia błędy, więc każdy błąd powinien być możliwy do naprawienia.
Czy komunikaty o błędach są jasne, zrozumiałe i pojawiają się w odpowiednich miejscach (np. pod polem wprowadzania danych, obok formularza itp.)? 
Czy oznaczane są pola wprowadzania danych, które są powiązane z błędem?
Czy opisy błędów są zwięzłe i łatwe do zrozumienia oraz nie powodują, że użytkownik czuje się winny?
Czy strona zapewnia użytkownikom proste, intuicyjne instrukcje krok po kroku dotyczące przyczyny i rozwiązania problemu?</t>
      </text>
    </comment>
    <comment authorId="0" ref="A58">
      <text>
        <t xml:space="preserve">Czy strona zapobiega standardowym błędom, które może popełnić użytkownik (np. wprowadzanie liter do pól wyłącznie cyfrowych)?
Czy użytkownicy są informowani o wymaganym formacie danych?
Czy system jest odporny na wprowadzenie zbyt dużej liczby znaków w polu (nie "obcina" wprowadzonych danych tylko informuje, że przekroczony został limi i o ile)?
Czy system ostrzega przed działaniami, których nie można odwrócić (np. usunięcie pliku)?
Czy (tam, gdzie jest to przydatne), system stosuje:
Listy rozwijane z predefiniowanymi wartościami, automatyczne uzupełnianie danych z profilu klienta, automatyczne pisanie dużymi literami, sugestie sprawdzania pisowni, maskowanie formatów danych.</t>
      </text>
    </comment>
    <comment authorId="0" ref="A59">
      <text>
        <t xml:space="preserve">Czy użytkownicy mają możliwość łatwego wyszukiwania i uzyskiwania dostępu do pomocy (FAQ, czat, telefon, e-mail ...)?
Czy jeśli jest to konieczne/przydatne dostępna jest pomoc kontekstowa dla określonej strony, funkcji lub procesu?
Czy użytkownicy mogą wznowić pracę od miejsca, w którym przerwali po uzyskaniu dostępu do pomocy i w razie potrzeby ponownie przejść do pomocy (na przykład strona pomocy otwiera się w innej zakładce)?
Czy istnieje opcjonalna usługa czatu (opcjonalna), na wypadek gdyby klient chciał uzyskać natychmiastową odpowiedź i pomoc?</t>
      </text>
    </comment>
    <comment authorId="0" ref="A60">
      <text>
        <t xml:space="preserve">Czy system wspiera użytkowników adekwatnie do ich poziomu zaawansowania i wiedzy (np. instrukcje i wdrażanie dla nowych użytkowników, opcje do przeglądania szczegółowych danych/skróty dla użytkowników zaawansowanych)?
Czy system nie jest przesadnie skomplikowany (za każdym kolejnym razem przejście procesu powinno być bardziej płynne i szybsze)? 
Czy początkujący użytkownik nie jest przeładowany funkcjami?
Czy można - w zależności od potrzeb - swobodnie wyłączyć/włączyć komunikaty pomocy?
</t>
      </text>
    </comment>
    <comment authorId="0" ref="A61">
      <text>
        <t xml:space="preserve">Czy strona FAQ jest przyjazna dla użytkownika, a lista pytań uporządkowana według jakiejś logiki (np. kategorie, produkty, najczęściej zadawane itp.)?
Jeśli lista pytań jest długa, czy istnieje podział na kategorie?
Czy jest możliwość zadania własnego pytania?</t>
      </text>
    </comment>
    <comment authorId="0" ref="A66">
      <text>
        <t xml:space="preserve">Czy strony serwisu ładują się/wskazują wyraźnie na ładowanie treści w ciągu 4–8 sekund, nawet przy wolnym połączeniu?
Jeśli ładowanie trwa dłużej, czy użytkownik wie, że coś się dzieje (np. pokazywany jest loader)?
Czy interakcje na stronie trwające dłużej niż 1 sekundę zapewniają informację zwrotną wskazującą, że coś się dzieje (np. klepsydra, loader itp.)?</t>
      </text>
    </comment>
    <comment authorId="0" ref="A67">
      <text>
        <t xml:space="preserve">Czy strona jest dostępna dla urządzeń innych niż komputery stacjonarne i laptopy?
Czy mobilna wersja strony zapewnia te same funkcjonalności i wspiera inne sposoby wprowadzania danych (klawiatura ekranowa, brak wskaźnika myszy)?</t>
      </text>
    </comment>
    <comment authorId="0" ref="A68">
      <text>
        <t xml:space="preserve">Metadane to dane używane do opisywania informacji dostępnych na stronie internetowej. Ważne jest, aby były one właściwie zdefiniowane.
Czy strona spełnia nastepujące warunki:
1. Przyjazny dla wyszukiwarek.
Jeśli użytkownik spróbuje znaleźć witrynę za pomocą wyszukiwarki, najlepiej jest zwrócić ją na pierwszej stronie wyników wyszukiwania w przypadku prawdopodobnych zapytań. Użytkownicy mogą łatwo znaleźć witrynę lub aplikację za pomocą słów kluczowych i nazwy produktu (np. Adres URL jest przewidywalny i jest zwracany przez wyszukiwarki i zajmuje wysoką pozycję w wynikach wyszukiwania).
2. Słowa kluczowe
Większość internautów polega na wyszukiwarkach, aby znaleźć to, czego potrzebują; wyszukiwarki używają tytułów stron do wyświetlania wyników. Słowa kluczowe zdefiniowane dla strony mogą być oparte na wynikach analizy z zewnętrznych wyszukiwarek lub wyszukiwarki internetowej lub na wynikach badań użytkowników przeprowadzonych w celu zebrania słów używanych przez użytkowników sieci.
3. Nagłówki i adresy URL HTML
Nagłówki i adresy URL HTML powinny poprawnie opisywać treść strony przy użyciu typowych słów kluczowych - krótko, zwięźle i na temat.
Strona używa przyjaznych adresów URL. Na przykład:
http://www.expertusability.com/website-usability-checklist-and-usability-guide/. 
Dzięki samym słowom w adresie strony da się zorientować, jakie treści może zawierać. Inny adres: http://www.expertusability.com/?p=641 już nie jest tak zrozumiały.
4. Opis meta
Opisy meta pozwalają wpływać na sposób opisywania i wyświetlania stron internetowych w wynikach wyszukiwania. Upewnij się, że każda ze stron ma unikalny metaopis, który jest jednoznaczny i zawiera najważniejsze słowa kluczowe dla każdej strony. Te słowa kluczowe są szczególnie ważne, ponieważ pojawiają się pogrubione, gdy pasują do zapytania użytkownika. Dobry opis działa jak potencjalna reklama organiczna i zachęca widza do przejścia do Twojej witryny. Mów krótko i do rzeczy; idealny metaopis powinien mieć od 70 do 160 znaków (ze spacjami).</t>
      </text>
    </comment>
    <comment authorId="0" ref="A69">
      <text>
        <t xml:space="preserve">Czy strona zapewnia szyfrowane przesyłanie danych?</t>
      </text>
    </comment>
    <comment authorId="0" ref="A70">
      <text>
        <t xml:space="preserve">Czy strona się ładuje w różnych przeglądarkach?
Czy strona nie ma uszkodzonych/nieprawidłowych linków (błąd 404)?
Czy strona/elementy strony nie generują błędów przekroczenia limitu czasu połączenia?
Czy poprawnie ładowane są wszystkie elementy strony?
Czy strona nie generuje błędów skryptów?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Oparta o zasady z materiałów UK.gov: https://accessibility.blog.gov.uk/2016/09/02/dos-and-donts-on-designing-for-accessibility/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Czy tytuł strony adekwatnie i krótko opisuje jej zawartość?
Czy tytuł strony różni się od tytułów innych stron na witrynie i wystarczająco odróżnia tę stronę od innych?</t>
      </text>
    </comment>
    <comment authorId="0" ref="A6">
      <text>
        <t xml:space="preserve">Czy każdy obraz ma przypisany atrybut alt z odpowiednim tekstem alternatywnym?</t>
      </text>
    </comment>
    <comment authorId="0" ref="A7">
      <text>
        <t xml:space="preserve">Czy strona ma nagłówek? W większości stron powinien się pojawić przynajmniej jeden nagłówek.
Czy cały tekst, który wygląda jak nagłówek, jest odpowiednio oznaczony jako nagłówek?
Czy cały tekst oznaczony jako nagłówek faktycznie pełni rolę nagłówka sekcji?
Czy hierarchia nagłówków jest sensowna? Idealnie strona powinna zaczynać się od "h1" (który zwykle jest podobny do tytułu strony) i nie pomijać poziomów nagłówków, chociaż te zasady nie są absolutne.</t>
      </text>
    </comment>
    <comment authorId="0" ref="A8">
      <text>
        <t xml:space="preserve">Czy strona ma minimalny kontrast?
Powinna mieć współczynnik kontrastu co najmniej 4.5:1 dla tekstu o normalnej wielkości.
Metody sprawdzania kontrastu:
Tabela z współczynnikiem kontrastu:
Pro: Przejrzysta, pokazuje wszystkie możliwe współczynniki kontrastu na stronie.
Con: Może być niedokładna, pokazując kombinacje kolorów, które nie występują w rzeczywistości na stronie.
Pipeta do wyboru kolorów:
Pro: Dokładna, pozwala na testowanie pojedynczych kombinacji kolorów.
Con: Możliwość testowania tylko jednego elementu na raz, wymaga użycia myszy i wzroku.
Wyłączenie kolorów (grayscale):
Pro: Daje bezpośrednie doświadczenie, jak strona wygląda bez koloru.
Con: Niedokładna, nie pokazuje wartości współczynnika kontrastu.</t>
      </text>
    </comment>
    <comment authorId="0" ref="A9">
      <text>
        <t xml:space="preserve">Czy cały tekst się powiększa?
Czy tekst jest dostarczany w formacie tekstowym, a nie jako obraz, aby użytkownicy mogli powiększać go w miarę potrzeb?
Czy tekst nie znika ani nie jest przycinany?
Czy tekst jest widoczny w pełni, nawet po powiększeniu?
Czy tekst, obrazy i inne treści nie nakładają się na siebie?
Czy wszystkie elementy są odpowiednio rozmieszczone, aby uniknąć nakładającego się tekstu?
Czy wszystkie przyciski, pola formularzy i inne elementy interaktywne są widoczne i użyteczne?
Czy użytkownicy mogą łatwo kliknąć lub wypełnić formularze bez przeszkód?
Czy przewijanie poziome nie jest wymagane do przeczytania zdań lub bloków tekstu?
Czy po zwiększeniu rozmiaru tekstu cała zawartość zdania jest widoczna bez konieczności przewijania poziomego (w przypadku języków pisanych od góry do dołu, zmień "przewijanie poziome" na "przewijanie pionowe")?</t>
      </text>
    </comment>
    <comment authorId="0" ref="A10">
      <text>
        <t xml:space="preserve">Tab to all:
Czy można przejść między wszystkimi elementami za pomocą klawisza Tab, w tym linkami, polami formularzy, przyciskami i kontrolkami odtwarzacza multimedialnego?
Czy można nawigować do kontrolek odtwarzacza multimedialnego, jeśli są obecne?
Tab away:
Czy można opuścić każdy element, do którego można przejść za pomocą Tab?
Czy nie występuje "pułapka klawiaturowa", w której użytkownik nie może wyjść z kontrolek multimedialnych?
Tab order:
Czy kolejność przechodzenia między elementami (Tab) jest zgodna z logiczną kolejnością czytania?
Czy kolejność jest poprawna, np. w językach pisanych od lewej do prawej: od góry do dołu, od lewej do prawej?
Visual focus:
Czy widoczność focusa (skupienia) jest wyraźna podczas nawigacji za pomocą Tab?
Czy elementy, które mają fokus (np. linki), są wyraźnie widoczne, np. mają szary obrys lub są podświetlone?
All functionality by keyboard:
Czy cała funkcjonalność jest dostępna za pomocą klawiatury?
Czy nie trzeba używać myszy do aktywacji akcji, opcji, zmian widocznych i innych funkcji?
Czy jakakolwiek funkcjonalność jest dostępna tylko po najechaniu myszką, a nie przy fokusu klawiatury?
Drop-down lists:
Czy po przejściu do listy rozwijanej za pomocą Tab można używać klawiszy strzałek do poruszania się po wszystkich opcjach bez wywoływania akcji?
Czy lista rozwijana nie wybiera automatycznie pierwszej opcji i nie przenosi użytkownika na nową stronę, gdy przechodzi się strzałkami?
Image links:
Czy obrazy, które są linkami, mają wyraźny focus wizualny i można je aktywować za pomocą klawiatury (zwykle naciskając Enter)?</t>
      </text>
    </comment>
    <comment authorId="0" ref="A11">
      <text>
        <t xml:space="preserve">Dostępność klawiaturowa:
Czy wszystkie elementy formularza są dostępne za pomocą klawiatury, w tym wszystkie opcje w rozwijanych listach?
Etykiety: 
Czy każdy element formularza ma przypisaną etykietę za pomocą tagów 'label', 'for' i 'id'?
Czy etykiety są poprawnie rozmieszczone?
W językach pisanych od lewej do prawej: etykiety dla pól tekstowych i list rozwijanych powinny być zazwyczaj po lewej stronie, a dla przycisków radiowych i pól wyboru po prawej stronie.
Pola wymagane i inne instrukcje: 
Czy pola obowiązkowe są wyraźnie oznaczone?
Czy oznaczenia wymaganych pól nie polegają wyłącznie na kolorze (np. czerwona etykieta)?
Czy wskaźnik wymaganych pól (np. gwiazdka *) jest zawarty w odpowiednich etykietach dla pól tekstowych i list rozwijanych lub w legendzie dla przycisków radiowych i pól wyboru?
Czy instrukcje dotyczące wypełniania formularza są dostępne przed polem, do którego się odnoszą?
Instrukcje ogólne powinny znajdować się na początku formularza lub sekcji, do której się odnoszą.
Czy wymagane formaty, takie jak daty (np. rok-miesiąc-dzień w formacie 0000-00-00), są zawarte w etykietach formularza?
Obsługa błędów: 
Czy jasne i szczegółowe wskazówki są dostarczane w celu pomocy użytkownikowi w zrozumieniu i naprawieniu błędu?
Czy poprawny format (np. data, adres) jest wyraźnie wyjaśniony, jeśli dotyczy błędu?
Czy błędy są łatwe do znalezienia?
Najlepiej, jeśli komunikaty o błędach pojawiają się przed formularzem, a nie po jego przesłaniu.
Czy pola formularza, które nie zawierają błędów, zachowują wprowadzone dane?
To najlepsza praktyka, chociaż nie jest obowiązkowa. 
Użytkownicy nie powinni być zmuszeni do ponownego wprowadzania wszystkich danych, chyba że dotyczy to wrażliwych danych, takich jak numery kart kredytowych.</t>
      </text>
    </comment>
    <comment authorId="0" ref="A12">
      <text>
        <t xml:space="preserve">Ruchome, migające lub przewijające treści:
Czy na stronie znajdują się jakiekolwiek ruchome, migające lub przewijające informacje, które zaczynają się automatycznie i trwają dłużej niż 5 sekund?
Jeśli tak, czy istnieje możliwość, aby użytkownik zatrzymał, zatrzymał lub ukrył ten ruch?
Automatycznie aktualizowane informacje:
Czy na stronie znajdują się informacje, które automatycznie się aktualizują (np. ceny akcji)?
Jeśli tak, czy istnieje możliwość zatrzymania, ukrycia lub kontrolowania częstotliwości tych aktualizacji przez użytkownika?
Migotanie lub błyskanie treści:
Czy jakiekolwiek treści na stronie migoczą lub błyskają częściej niż trzy razy na sekundę?
Jeśli tak, wymaga to dalszej oceny zgodnie z zasadą "Three Flashes or Below Threshold".</t>
      </text>
    </comment>
    <comment authorId="0" ref="A13">
      <text>
        <t xml:space="preserve">Dostępność klawiatury:
Czy kontrolki odtwarzacza multimedialnego są odpowiednio opisane i dostępne za pomocą klawiatury?
Kontrola automatycznego uruchamiania:
Czy dźwięk (w tym dźwięki tła i wideo z dźwiękiem) zaczyna się automatycznie, gdy strona internetowa jest otwierana?
Jeśli tak, czy zatrzymuje się po 3 sekundach?
Czy dostępne są kontrolki umożliwiające pauzowanie lub zatrzymanie dźwięku?
Czy dostępne są kontrolki do regulacji głośności?
Napisy:
Czy napisy są dostępne dla wideo?
Czy są to napisy zamknięte, które można włączyć lub wyłączyć?
Czy napisy są w odpowiednim języku i zsynchronizowane z mówioną treścią?
Czy osoby mówiące są identyfikowane, gdy zaczynają mówić?
Czy ważne dźwięki (np. kroki, zamykające się drzwi) są uwzględnione w napisach?
Transkrypcja:
Czy dostępna jest transkrypcja dla dźwięku/wideo?
Czy transkrypcja jest łatwa do znalezienia w pobliżu treści dźwiękowej/wideo?
Czy transkrypcja zawiera wszystkie informacje dźwiękowe, w tym dialogi z identyfikacją mówców i ważne dźwięki (np. kroki, łamanie szkła)?
Czy transkrypcja zawiera wszystkie informacje dźwiękowe i wizualne, aby użytkownicy mogli uzyskać pełną treść wideo przez czytanie?
Audiodeskrypcja:
Czy dla wideo dostępna jest audiodeskrypcja, która opisuje ważne informacje wizualne dla użytkowników, którzy nie mogą zobaczyć wideo?
Czy opis audio jest zawarty w głównym wideo, czy jest udostępniany w osobnym pliku wideo?
Jeśli opis audio nie jest dostępny, czy istnieje transkrypcja tekstowa, która zawiera opisy istotnych informacji wizualnych (jak w scenariuszu)?</t>
      </text>
    </comment>
    <comment authorId="0" ref="A14">
      <text>
        <t xml:space="preserve">Sprawdź, czy informacje mają sens, gdy są czytane w kolejności, w jakiej są pokazane; na przykład upewnij się, że nagłówki znajdują się bezpośrednio nad informacjami, do których się odnoszą.
(Tabele danych nie muszą mieć sensu po linearizacji, zgodnie z uwagą powyżej.)
Sprawdź, czy alternatywny tekst zapewnia odpowiednie informacje dla brakujących obrazów (zgodnie z sekcją Alternatywy tekstowe dla obrazów powyżej).
Sprawdź, czy bloki informacji mają jasne nagłówki. Kiedy nawigacja, główna treść i inne sekcje mają dobre nagłówki, łatwiej jest osobom odnaleźć się w informacji.</t>
      </text>
    </comment>
  </commentList>
</comments>
</file>

<file path=xl/sharedStrings.xml><?xml version="1.0" encoding="utf-8"?>
<sst xmlns="http://schemas.openxmlformats.org/spreadsheetml/2006/main" count="147" uniqueCount="130">
  <si>
    <t>Podsumowanie</t>
  </si>
  <si>
    <t>% uzyskanych punktów</t>
  </si>
  <si>
    <t>liczba warunków</t>
  </si>
  <si>
    <t>liczba ocenionych</t>
  </si>
  <si>
    <t>Kontrola użyteczności</t>
  </si>
  <si>
    <t>Kontrola inkluzywności</t>
  </si>
  <si>
    <t>Proste testy dostępności</t>
  </si>
  <si>
    <t>Średnia testów automatycznych</t>
  </si>
  <si>
    <t>Lista kontrolna użyteczności</t>
  </si>
  <si>
    <t>LANDING PAGE</t>
  </si>
  <si>
    <t>To zazwyczaj pierwszy kontakt klienta z firmą, gdzie podejmowana jest decyzja o dalszej współpracy. Strona powinna łączyć pełną ofertę z uproszczeniem treści, by klienci łatwo mogli wykonać najczęstsze zadania.</t>
  </si>
  <si>
    <t>Punkty</t>
  </si>
  <si>
    <t>Uwagi</t>
  </si>
  <si>
    <t>Test 5 sekund</t>
  </si>
  <si>
    <t>Częściowo spełnia</t>
  </si>
  <si>
    <t>Jasna i czytelna identyfikacja marki</t>
  </si>
  <si>
    <t>Nie spełnia</t>
  </si>
  <si>
    <t>NAWIGACJA I ARCHITEKTURA INFORMACJI</t>
  </si>
  <si>
    <t>Obie wspierają użytkownika w wyszukiwaniu informacji i przeglądaniu serwisu.
Dobrze zaprojektowana nawigacja to więcej niż klasyfikacja – zachęca do eksplorowania serwisu.</t>
  </si>
  <si>
    <t>Łatwość znajdywania</t>
  </si>
  <si>
    <t>Spójność nawigacji</t>
  </si>
  <si>
    <t>Elastyczność nawigacji</t>
  </si>
  <si>
    <t>Linki</t>
  </si>
  <si>
    <t>Przycisk powrotu i powrót "po własnych śladach"</t>
  </si>
  <si>
    <t>Aktualna lokalizacja</t>
  </si>
  <si>
    <t>UŻYTECZNOŚĆ WYSZUKIWANIA</t>
  </si>
  <si>
    <t>Wyszukiwanie jest jednym z ważniejszych sposobów w jaki użytkownicy wchodzą w interakcję z serwisami internetowymi. Dobra wyszukiwarka musi rozpoznać „ludzką” stronę wyszukiwania, co oznacza radzenie sobie z błędami ortograficznymi i synonimami (np. „laptop” dla „notebook”). Google wyznaczyło standardy dotyczące wyglądu i zachowania wyszukiwania, a wiele z tych wytycznych opiera się na tej najlepszej praktyce.</t>
  </si>
  <si>
    <t>Interfejs wyszukiwania</t>
  </si>
  <si>
    <t>Wyniki wyszukiwania</t>
  </si>
  <si>
    <t>WYPEŁNIANIE ZADAŃ I FORMULARZE</t>
  </si>
  <si>
    <t>Ludzie odwiedzają strony internetowe, by realizować swoje cele, a nie podziwiać projekt. Dlatego witryny muszą wspierać użytkowników w skutecznym i wydajnym wykonywaniu zadań.
Formularze są kluczowym elementem interakcji z organizacją. Dobrze zaprojektowane formularze oferują bogatą funkcjonalność przy minimalnym wysiłku użytkownika – najlepsze pytania to te, których nie trzeba zadawać.</t>
  </si>
  <si>
    <t>Feedback związany z zadaniami</t>
  </si>
  <si>
    <t>Jasne instrukcje</t>
  </si>
  <si>
    <t>Idealny przebieg procesu</t>
  </si>
  <si>
    <t>Stopniowe pokazywanie informacji</t>
  </si>
  <si>
    <t>Kontrola w rękach użytkownika</t>
  </si>
  <si>
    <t>Jedno główne zadanie, na jeden widok</t>
  </si>
  <si>
    <t>TREŚCI I DESIGN</t>
  </si>
  <si>
    <t>Pisanie dla internetu różni się od pisania do druku: użytkownicy zazwyczaj skanują strony w poszukiwaniu interesujących ich informacji.
Dobrze zaprojektowana szata graficzna wspiera użytkownika w realizacji zadań. Fonty, ikony, kolory i hierarchia wizualna powinny ułatwiać nawigację, a strony nie powinny zawierać zbędnych informacji.</t>
  </si>
  <si>
    <t>Treść jest istotna</t>
  </si>
  <si>
    <t>Treści są łatwe do przeglądania/skanowania</t>
  </si>
  <si>
    <t>Treści i ich prezentacja są spójne</t>
  </si>
  <si>
    <t>Treść jest wiarygodna</t>
  </si>
  <si>
    <t>CTA i nagłówki</t>
  </si>
  <si>
    <t>Kolory</t>
  </si>
  <si>
    <t>Typografia</t>
  </si>
  <si>
    <t>Ikony i grafiki</t>
  </si>
  <si>
    <t>Język treści</t>
  </si>
  <si>
    <t>Pliki i załączniki</t>
  </si>
  <si>
    <t>Treści zewnętrzne i Media Społecznościowe</t>
  </si>
  <si>
    <t>Strona informacyjna o usługach (opcjonalnie)</t>
  </si>
  <si>
    <t>Strona "O nas" (opcjonalnie)</t>
  </si>
  <si>
    <t>Strona z danymi kontaktowymi (opcjonalnie)</t>
  </si>
  <si>
    <t>Regulaminy i zasady (opcjonalnie)</t>
  </si>
  <si>
    <t>BŁĘDY, POMOC I WSPARCIE</t>
  </si>
  <si>
    <t>Te wytyczne oceniają, czy witryna skutecznie zapobiega błędom użytkowników. Jest odporna na błędy, jeśli nawet przy błędnych danych wejściowych użytkownik może osiągnąć zamierzony cel z minimalnym wysiłkiem naprawczym.
Zarówno nowicjusze, jak i eksperci powinni mieć łatwy dostęp do wsparcia, takiego jak FAQ, onboarding czy pomoc kontekstowa, które ułatwiają korzystanie z produktu.</t>
  </si>
  <si>
    <t>Łatwe usuwanie problemu</t>
  </si>
  <si>
    <t>Zapobieganie błędom</t>
  </si>
  <si>
    <t>Pomoc systemowa</t>
  </si>
  <si>
    <t>Wsparcie uczenia się</t>
  </si>
  <si>
    <t>Frequently Asked Questions</t>
  </si>
  <si>
    <t xml:space="preserve">WYDAJNOŚĆ </t>
  </si>
  <si>
    <t xml:space="preserve">Nie ma nic bardziej frustrującego dla użytkownika niż produkt, który po prostu nie działa i jest dla niego niedostępny.
</t>
  </si>
  <si>
    <t>Wydajność</t>
  </si>
  <si>
    <t>Renderowanie i responsywność</t>
  </si>
  <si>
    <t>Mające sens metadane</t>
  </si>
  <si>
    <t>Bezpieczeństwo</t>
  </si>
  <si>
    <t>Błędy techniczne</t>
  </si>
  <si>
    <t>Spełnia</t>
  </si>
  <si>
    <t>Lista kontrolna dostępności</t>
  </si>
  <si>
    <t>Projektowanie dla osób korzystających z czytników ekranu</t>
  </si>
  <si>
    <t>Czy wszystkie obrazy mają opisy (alt text), a filmy transkrypcje?</t>
  </si>
  <si>
    <t>Czy układ strony jest liniowy i logiczny?</t>
  </si>
  <si>
    <t>Czy treść jest odpowiednio ustrukturyzowana za pomocą elementów HTML5?</t>
  </si>
  <si>
    <t>Czy interfejs działa w pełni przy użyciu klawiatury?</t>
  </si>
  <si>
    <t>Czy linki i nagłówki są opisowe (np. „Skontaktuj się z nami”)?</t>
  </si>
  <si>
    <t>Projektowanie dla osób niewidzących/niedowidzących</t>
  </si>
  <si>
    <t>Czy strona zapewnia odpowiedni kontrast i czytelny rozmiar czcionki?</t>
  </si>
  <si>
    <t>Czy wszystkie informacje są publikowane na stronach internetowych w formacie HTML?</t>
  </si>
  <si>
    <t>Czy do przekazywania informacji używane są kolory, kształty i tekst jednocześnie?</t>
  </si>
  <si>
    <t>Czy układ strony jest liniowy i logiczny, a tekst pozostaje czytelny i widoczny po powiększeniu do 200%?</t>
  </si>
  <si>
    <t>Czy przyciski i powiadomienia są umieszczone w odpowiednim kontekście?</t>
  </si>
  <si>
    <t>Projektowanie dla osób niesłyszących/niedosłyszących</t>
  </si>
  <si>
    <t>Czy treści są napisane w prostym i zrozumiałym języku?</t>
  </si>
  <si>
    <t>Czy filmy mają napisy lub dostępne są transkrypcje?</t>
  </si>
  <si>
    <t>Czy treść jest podzielona na sekcje za pomocą nagłówków, obrazów i filmów?</t>
  </si>
  <si>
    <t>Czy użytkownicy mają możliwość wyboru preferowanej formy wsparcia komunikacyjnego podczas rezerwacji spotkań?</t>
  </si>
  <si>
    <t>Projektowanie dla osób z wykluczeniami fizycznymi lub motorycznymi</t>
  </si>
  <si>
    <t>Czy interfejs zawiera duże i łatwe do kliknięcia elementy?</t>
  </si>
  <si>
    <t>Czy pola formularzy mają wystarczająco dużo miejsca, aby uniknąć przypadkowych kliknięć?</t>
  </si>
  <si>
    <t>Czy projekt umożliwia pełną obsługę za pomocą klawiatury lub komend głosowych?</t>
  </si>
  <si>
    <t>Czy projekt uwzględnia użytkowników urządzeń mobilnych i ekranów dotykowych?</t>
  </si>
  <si>
    <t>Czy dostępne są skróty, które ułatwiają nawigację?</t>
  </si>
  <si>
    <t>Projektowanie dla osób z dysleksją</t>
  </si>
  <si>
    <t>Czy projekt używa obrazów i diagramów wspierających tekst?</t>
  </si>
  <si>
    <t>Czy tekst jest wyrównany do lewej i ma spójną strukturę układu?</t>
  </si>
  <si>
    <t>Czy materiały tekstowe są dostępne w innych formatach (np. audio, wideo)?</t>
  </si>
  <si>
    <t>Czy treść jest krótka, jasna i prosta?</t>
  </si>
  <si>
    <t>Czy ludzie mają możliwość zmiany kontrastu między tłem a tekstem?</t>
  </si>
  <si>
    <t>Projektowanie dla osób ze stanami lękowymi</t>
  </si>
  <si>
    <t>Czy użytkownicy mają wystarczająco dużo czasu, aby wykonać działanie?</t>
  </si>
  <si>
    <t>Czy są informowani, co się stanie po zakończeniu usługi?</t>
  </si>
  <si>
    <t>Czy kluczowe informacje są jasne i zrozumiałe?</t>
  </si>
  <si>
    <t>Czy użytkownicy otrzymują wsparcie potrzebne do ukończenia usługi?</t>
  </si>
  <si>
    <t>Czy użytkownicy mogą sprawdzić swoje odpowiedzi przed ich wysłaniem?</t>
  </si>
  <si>
    <t>Projektowanie dla osób ze spektrum autyzmu</t>
  </si>
  <si>
    <t>Czy zestaw kolorów jest prosty?</t>
  </si>
  <si>
    <t>Czy treści pisane są krótkimi zdaniami i użyte są wypunktowania?</t>
  </si>
  <si>
    <t>Czy przyciski są opisowe (np. „Dołącz pliki”)?</t>
  </si>
  <si>
    <t>Czy układ strony jest prosty i spójny?</t>
  </si>
  <si>
    <t>Instrukcja przeprowadzanie testów</t>
  </si>
  <si>
    <t>Page title</t>
  </si>
  <si>
    <t>Image text alternatives ("alt text")</t>
  </si>
  <si>
    <t>Headings</t>
  </si>
  <si>
    <t>Contrast ratio ("color contrast")</t>
  </si>
  <si>
    <t>Resize text</t>
  </si>
  <si>
    <t>Keyboard access and visual focus</t>
  </si>
  <si>
    <t>Forms, labels, and errors</t>
  </si>
  <si>
    <t>Moving, Flashing, or Blinking Content</t>
  </si>
  <si>
    <t>Multimedia (video, audio) alternatives</t>
  </si>
  <si>
    <t>Basic structure check</t>
  </si>
  <si>
    <t>Testy przy pomocy wtyczki IBM Accessibility Checker</t>
  </si>
  <si>
    <t>Instalacja wtyczki</t>
  </si>
  <si>
    <t>Nazwa testowanej strony</t>
  </si>
  <si>
    <t>Link do strony</t>
  </si>
  <si>
    <t>Procent elementów spełniających wymagania</t>
  </si>
  <si>
    <t>Raport skanowania</t>
  </si>
  <si>
    <t>Easy Checks – A First Review of Web Accessibility</t>
  </si>
  <si>
    <t>https://www.w3.org/WAI/test-evaluate/preliminary/</t>
  </si>
  <si>
    <t>https://docs.google.com/spreadsheets/d/1-FbuJHoRE2yiVCdfuvmoVVIjDImwEAAQ/edit?usp=sharing&amp;ouid=117231242916818504200&amp;rtpof=true&amp;sd=true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</si>
</sst>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4.0"/>
      <color theme="1"/>
      <name val="Arial"/>
      <scheme val="minor"/>
    </font>
    <font>
      <sz val="14.0"/>
      <color rgb="FF000000"/>
      <name val="Inherit"/>
    </font>
    <font>
      <sz val="10.0"/>
      <color theme="1"/>
      <name val="Arial"/>
      <scheme val="minor"/>
    </font>
    <font>
      <sz val="10.0"/>
      <color rgb="FF000000"/>
      <name val="Inherit"/>
    </font>
    <font>
      <color theme="1"/>
      <name val="Arial"/>
      <scheme val="minor"/>
    </font>
    <font>
      <b/>
      <sz val="12.0"/>
      <color theme="1"/>
      <name val="Arial"/>
      <scheme val="minor"/>
    </font>
    <font/>
    <font>
      <sz val="9.0"/>
      <color theme="1"/>
      <name val="Arial"/>
      <scheme val="minor"/>
    </font>
    <font>
      <b/>
      <color theme="1"/>
      <name val="Arial"/>
      <scheme val="minor"/>
    </font>
    <font>
      <color rgb="FF000000"/>
      <name val="Arial"/>
    </font>
    <font>
      <sz val="9.0"/>
      <color rgb="FF000000"/>
      <name val="&quot;Google Sans Mono&quot;"/>
    </font>
    <font>
      <u/>
      <color rgb="FF0000FF"/>
    </font>
    <font>
      <color theme="1"/>
      <name val="&quot;Noto Sans&quot;"/>
    </font>
    <font>
      <u/>
      <color rgb="FF0000FF"/>
    </font>
  </fonts>
  <fills count="3">
    <fill>
      <patternFill patternType="none"/>
    </fill>
    <fill>
      <patternFill patternType="lightGray"/>
    </fill>
    <fill>
      <patternFill patternType="solid">
        <fgColor rgb="FFFFFFFF"/>
        <bgColor rgb="FFFFFFFF"/>
      </patternFill>
    </fill>
  </fills>
  <borders count="4">
    <border/>
    <border>
      <bottom style="thin">
        <color rgb="FFFFFFFF"/>
      </bottom>
    </border>
    <border>
      <top style="thin">
        <color rgb="FFFFFFFF"/>
      </top>
    </border>
    <border>
      <top style="thin">
        <color rgb="FFFFFFFF"/>
      </top>
      <bottom style="thin">
        <color rgb="FFFFFFFF"/>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10" xfId="0" applyAlignment="1" applyFont="1" applyNumberFormat="1">
      <alignment horizontal="right" shrinkToFit="0" vertical="center" wrapText="1"/>
    </xf>
    <xf borderId="0" fillId="0" fontId="3" numFmtId="0" xfId="0" applyAlignment="1" applyFont="1">
      <alignment shrinkToFit="0" vertical="center" wrapText="1"/>
    </xf>
    <xf borderId="0" fillId="0" fontId="4" numFmtId="0" xfId="0" applyAlignment="1" applyFont="1">
      <alignment horizontal="right" readingOrder="0" shrinkToFit="0" vertical="center" wrapText="1"/>
    </xf>
    <xf borderId="0" fillId="0" fontId="2" numFmtId="0" xfId="0" applyAlignment="1" applyFont="1">
      <alignment horizontal="right" shrinkToFit="0" vertical="center" wrapText="1"/>
    </xf>
    <xf borderId="0" fillId="0" fontId="1" numFmtId="10" xfId="0" applyAlignment="1" applyFont="1" applyNumberFormat="1">
      <alignment shrinkToFit="0" vertical="center" wrapText="1"/>
    </xf>
    <xf borderId="0" fillId="0" fontId="1" numFmtId="0" xfId="0" applyAlignment="1" applyFont="1">
      <alignment shrinkToFit="0" vertical="center" wrapText="1"/>
    </xf>
    <xf borderId="0" fillId="0" fontId="5" numFmtId="0" xfId="0" applyAlignment="1" applyFont="1">
      <alignment readingOrder="0" shrinkToFit="0" wrapText="1"/>
    </xf>
    <xf borderId="1" fillId="0" fontId="6" numFmtId="0" xfId="0" applyAlignment="1" applyBorder="1" applyFont="1">
      <alignment readingOrder="0" shrinkToFit="0" wrapText="1"/>
    </xf>
    <xf borderId="1" fillId="0" fontId="7" numFmtId="0" xfId="0" applyBorder="1" applyFont="1"/>
    <xf borderId="0" fillId="0" fontId="6" numFmtId="0" xfId="0" applyAlignment="1" applyFont="1">
      <alignment readingOrder="0" shrinkToFit="0" wrapText="1"/>
    </xf>
    <xf borderId="1" fillId="0" fontId="8" numFmtId="0" xfId="0" applyAlignment="1" applyBorder="1" applyFont="1">
      <alignment readingOrder="0" shrinkToFit="0" wrapText="1"/>
    </xf>
    <xf borderId="0" fillId="0" fontId="9" numFmtId="0" xfId="0" applyAlignment="1" applyFont="1">
      <alignment readingOrder="0"/>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6" numFmtId="0" xfId="0" applyAlignment="1" applyFont="1">
      <alignment readingOrder="0"/>
    </xf>
    <xf borderId="2" fillId="0" fontId="8" numFmtId="0" xfId="0" applyAlignment="1" applyBorder="1" applyFont="1">
      <alignment readingOrder="0" shrinkToFit="0" wrapText="1"/>
    </xf>
    <xf borderId="2" fillId="0" fontId="7" numFmtId="0" xfId="0" applyBorder="1" applyFont="1"/>
    <xf borderId="2" fillId="0" fontId="5" numFmtId="0" xfId="0" applyBorder="1" applyFont="1"/>
    <xf borderId="0" fillId="0" fontId="5" numFmtId="0" xfId="0" applyAlignment="1" applyFont="1">
      <alignment readingOrder="0"/>
    </xf>
    <xf borderId="1" fillId="0" fontId="6" numFmtId="0" xfId="0" applyAlignment="1" applyBorder="1" applyFont="1">
      <alignment readingOrder="0"/>
    </xf>
    <xf borderId="3" fillId="0" fontId="8" numFmtId="0" xfId="0" applyAlignment="1" applyBorder="1" applyFont="1">
      <alignment readingOrder="0" shrinkToFit="0" wrapText="1"/>
    </xf>
    <xf borderId="3" fillId="0" fontId="7" numFmtId="0" xfId="0" applyBorder="1" applyFont="1"/>
    <xf borderId="3" fillId="0" fontId="5" numFmtId="0" xfId="0" applyAlignment="1" applyBorder="1" applyFont="1">
      <alignment readingOrder="0" shrinkToFit="0" wrapText="1"/>
    </xf>
    <xf borderId="0" fillId="2" fontId="10" numFmtId="0" xfId="0" applyAlignment="1" applyFill="1" applyFont="1">
      <alignment horizontal="left" readingOrder="0" shrinkToFit="0" wrapText="1"/>
    </xf>
    <xf borderId="0" fillId="0" fontId="5" numFmtId="0" xfId="0" applyAlignment="1" applyFont="1">
      <alignment shrinkToFit="0" wrapText="1"/>
    </xf>
    <xf borderId="0" fillId="0" fontId="9" numFmtId="0" xfId="0" applyAlignment="1" applyFont="1">
      <alignment readingOrder="0" shrinkToFit="0" wrapText="1"/>
    </xf>
    <xf borderId="0" fillId="2" fontId="11" numFmtId="0" xfId="0" applyFont="1"/>
    <xf borderId="0" fillId="0" fontId="12" numFmtId="0" xfId="0" applyAlignment="1" applyFont="1">
      <alignment readingOrder="0"/>
    </xf>
    <xf borderId="0" fillId="0" fontId="13" numFmtId="0" xfId="0" applyAlignment="1" applyFont="1">
      <alignment readingOrder="0"/>
    </xf>
    <xf borderId="0" fillId="0" fontId="5" numFmtId="0" xfId="0" applyFont="1"/>
    <xf borderId="0" fillId="0" fontId="9" numFmtId="0" xfId="0" applyAlignment="1" applyFont="1">
      <alignment readingOrder="0" shrinkToFit="0" vertical="center" wrapText="1"/>
    </xf>
    <xf borderId="0" fillId="0" fontId="14" numFmtId="0" xfId="0" applyAlignment="1" applyFont="1">
      <alignment readingOrder="0" shrinkToFit="0" wrapText="1"/>
    </xf>
  </cellXfs>
  <cellStyles count="1">
    <cellStyle xfId="0" name="Normal" builtinId="0"/>
  </cellStyles>
  <dxfs count="6">
    <dxf>
      <font/>
      <fill>
        <patternFill patternType="solid">
          <fgColor rgb="FF93C47D"/>
          <bgColor rgb="FF93C47D"/>
        </patternFill>
      </fill>
      <border/>
    </dxf>
    <dxf>
      <font/>
      <fill>
        <patternFill patternType="solid">
          <fgColor rgb="FFB6D7A8"/>
          <bgColor rgb="FFB6D7A8"/>
        </patternFill>
      </fill>
      <border/>
    </dxf>
    <dxf>
      <font/>
      <fill>
        <patternFill patternType="solid">
          <fgColor rgb="FFD9EAD3"/>
          <bgColor rgb="FFD9EAD3"/>
        </patternFill>
      </fill>
      <border/>
    </dxf>
    <dxf>
      <font/>
      <fill>
        <patternFill patternType="solid">
          <fgColor rgb="FFFFF2CC"/>
          <bgColor rgb="FFFFF2CC"/>
        </patternFill>
      </fill>
      <border/>
    </dxf>
    <dxf>
      <font/>
      <fill>
        <patternFill patternType="solid">
          <fgColor rgb="FFF4CCCC"/>
          <bgColor rgb="FFF4CCCC"/>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w3.org/WAI/test-evaluate/preliminary/"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bm.com/able/toolkit/verify/automated" TargetMode="External"/><Relationship Id="rId2" Type="http://schemas.openxmlformats.org/officeDocument/2006/relationships/hyperlink" Target="https://www.w3.org/WAI/test-evaluate/preliminary/" TargetMode="External"/><Relationship Id="rId3" Type="http://schemas.openxmlformats.org/officeDocument/2006/relationships/hyperlink" Target="https://docs.google.com/spreadsheets/d/1-FbuJHoRE2yiVCdfuvmoVVIjDImwEAAQ/edit?usp=sharing&amp;ouid=117231242916818504200&amp;rtpof=true&amp;sd=true"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4" width="16.63"/>
    <col customWidth="1" min="5" max="5" width="50.38"/>
  </cols>
  <sheetData>
    <row r="1">
      <c r="A1" s="1"/>
      <c r="B1" s="2"/>
      <c r="C1" s="2"/>
      <c r="D1" s="2"/>
      <c r="E1" s="3"/>
    </row>
    <row r="2">
      <c r="A2" s="1" t="s">
        <v>0</v>
      </c>
      <c r="B2" s="4" t="s">
        <v>1</v>
      </c>
      <c r="C2" s="4" t="s">
        <v>2</v>
      </c>
      <c r="D2" s="4" t="s">
        <v>3</v>
      </c>
      <c r="E2" s="3"/>
    </row>
    <row r="3">
      <c r="A3" s="1" t="s">
        <v>4</v>
      </c>
      <c r="B3" s="2">
        <f>IF(COUNTIF('Lista kontrolna użyteczności'!C6:C70, "&gt;=0") - COUNTIF('Lista kontrolna użyteczności'!C6:C70, "&gt;2") = 0, "-", SUM('Lista kontrolna użyteczności'!C6:C70) / (2 * (COUNTIF('Lista kontrolna użyteczności'!C6:C70, "&gt;=0") - COUNTIF('Lista kontrolna użyteczności'!C6:C70, "&gt;2"))))
</f>
        <v>0.5</v>
      </c>
      <c r="C3" s="5">
        <f>COUNTA('Lista kontrolna użyteczności'!C6:C70)</f>
        <v>43</v>
      </c>
      <c r="D3" s="5">
        <f>(COUNTIF('Lista kontrolna użyteczności'!C6:C70, "&gt;=0") - COUNTIF('Lista kontrolna użyteczności'!C6:C70, "&gt;2"))</f>
        <v>3</v>
      </c>
      <c r="E3" s="3" t="str">
        <f t="shared" ref="E3:E6" si="1">IF(ISNUMBER(B3), IF(B3 = 1, "Doskonale - aż trudno w to uwierzyć :)", IF(B3 &gt;= 0.9, "Bardzo dobrze - Ta strona lub system zapewnia użytkownikom bardzo dobrą obsługę. Użytkownicy powinni mieć możliwość wykonania wszystkich ważnych zadań w witrynie lub systemie", IF(B3 &gt;= 0.89, "Dobrze -  Użytkownicy powinni mieć możliwość korzystania z tej witryny lub systemu ze względną łatwością i powinni być w stanie wykonać zdecydowaną większość ważnych zadań", IF(B3 &gt;= 0.69, "Średnio - Użytkownicy powinni mieć możliwość korzystania z tej witryny lub systemu i wykonywania najważniejszych zadań, jednak wrażenia użytkownika można znacznie poprawić", IF(B3 &gt;= 0.49, "Słabo - Użytkownicy mogą mieć pewne trudności z korzystaniem z tej witryny lub systemu i mogą nie być w stanie wykonać niektórych zadań", "Bardzo słabo - Użytkownicy mogą mieć bardzo poważne trudności z korzystaniem z tej witryny lub systemu i mogą nie być w stanie wykonać znacznej liczby zadań"))))), "-")</f>
        <v>Słabo - Użytkownicy mogą mieć pewne trudności z korzystaniem z tej witryny lub systemu i mogą nie być w stanie wykonać niektórych zadań</v>
      </c>
    </row>
    <row r="4">
      <c r="A4" s="1" t="s">
        <v>5</v>
      </c>
      <c r="B4" s="2">
        <f>IF(COUNTIF('Lista kontrolna inkluzywności'!C4:C50, "&gt;=0") - COUNTIF('Lista kontrolna inkluzywności'!C4:C50, "&gt;2") = 0, "-", SUM('Lista kontrolna inkluzywności'!C4:C50) / (2 * (COUNTIF('Lista kontrolna inkluzywności'!C4:C50, "&gt;=0") - COUNTIF('Lista kontrolna inkluzywności'!C4:C50, "&gt;2"))))
</f>
        <v>0.2857142857</v>
      </c>
      <c r="C4" s="5">
        <f>COUNTA('Lista kontrolna inkluzywności'!C4:C50)</f>
        <v>35</v>
      </c>
      <c r="D4" s="5">
        <f>(COUNTIF('Lista kontrolna inkluzywności'!C4:C50, "&gt;=0") - COUNTIF('Lista kontrolna inkluzywności'!C4:C50, "&gt;2"))</f>
        <v>7</v>
      </c>
      <c r="E4" s="3" t="str">
        <f t="shared" si="1"/>
        <v>Bardzo słabo - Użytkownicy mogą mieć bardzo poważne trudności z korzystaniem z tej witryny lub systemu i mogą nie być w stanie wykonać znacznej liczby zadań</v>
      </c>
    </row>
    <row r="5">
      <c r="A5" s="1" t="s">
        <v>6</v>
      </c>
      <c r="B5" s="2">
        <f>IF(COUNTIF('Proste testy dostępności'!C5:C14, "&gt;=0") - COUNTIF('Proste testy dostępności'!C5:C14, "&gt;2") = 0, "-", SUM('Proste testy dostępności'!C5:C14) / (2 * (COUNTIF('Proste testy dostępności'!C5:C14, "&gt;=0") - COUNTIF('Proste testy dostępności'!C5:C14, "&gt;2"))))
</f>
        <v>0.5</v>
      </c>
      <c r="C5" s="5">
        <f>counta('Proste testy dostępności'!C5:C14)</f>
        <v>10</v>
      </c>
      <c r="D5" s="5">
        <f>(COUNTIF('Proste testy dostępności'!C5:C14, "&gt;=0") - COUNTIF('Proste testy dostępności'!C5:C14, "&gt;2"))</f>
        <v>2</v>
      </c>
      <c r="E5" s="3" t="str">
        <f t="shared" si="1"/>
        <v>Słabo - Użytkownicy mogą mieć pewne trudności z korzystaniem z tej witryny lub systemu i mogą nie być w stanie wykonać niektórych zadań</v>
      </c>
    </row>
    <row r="6">
      <c r="A6" s="1" t="s">
        <v>7</v>
      </c>
      <c r="B6" s="6">
        <f>IF(COUNT('Wynik testu automatycznego dost'!C6) = 0, "-", AVERAGE('Wynik testu automatycznego dost'!C6)/100)</f>
        <v>0.94</v>
      </c>
      <c r="C6" s="7">
        <f>COUNTA('Wynik testu automatycznego dost'!A6)</f>
        <v>1</v>
      </c>
      <c r="D6" s="7">
        <f>COUNTA('Wynik testu automatycznego dost'!C6)</f>
        <v>1</v>
      </c>
      <c r="E6" s="3" t="str">
        <f t="shared" si="1"/>
        <v>Bardzo dobrze - Ta strona lub system zapewnia użytkownikom bardzo dobrą obsługę. Użytkownicy powinni mieć możliwość wykonania wszystkich ważnych zadań w witrynie lub systemie</v>
      </c>
    </row>
  </sheetData>
  <conditionalFormatting sqref="E1:E6">
    <cfRule type="containsText" dxfId="0" priority="1" operator="containsText" text="doskonale">
      <formula>NOT(ISERROR(SEARCH(("doskonale"),(E1))))</formula>
    </cfRule>
  </conditionalFormatting>
  <conditionalFormatting sqref="E1:E6">
    <cfRule type="containsText" dxfId="1" priority="2" operator="containsText" text="bardzo dobrze">
      <formula>NOT(ISERROR(SEARCH(("bardzo dobrze"),(E1))))</formula>
    </cfRule>
  </conditionalFormatting>
  <conditionalFormatting sqref="E1:E6">
    <cfRule type="containsText" dxfId="2" priority="3" operator="containsText" text="dobrze - użytkownicy">
      <formula>NOT(ISERROR(SEARCH(("dobrze - użytkownicy"),(E1))))</formula>
    </cfRule>
  </conditionalFormatting>
  <conditionalFormatting sqref="E1:E6">
    <cfRule type="containsText" dxfId="3" priority="4" operator="containsText" text="średnio">
      <formula>NOT(ISERROR(SEARCH(("średnio"),(E1))))</formula>
    </cfRule>
  </conditionalFormatting>
  <conditionalFormatting sqref="E1:E6">
    <cfRule type="containsText" dxfId="4" priority="5" operator="containsText" text="słabo - użytkownicy mogą mieć pewne">
      <formula>NOT(ISERROR(SEARCH(("słabo - użytkownicy mogą mieć pewne"),(E1))))</formula>
    </cfRule>
  </conditionalFormatting>
  <conditionalFormatting sqref="E1:E6">
    <cfRule type="containsText" dxfId="5" priority="6" operator="containsText" text="bardzo słabo">
      <formula>NOT(ISERROR(SEARCH(("bardzo słabo"),(E1))))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23.88"/>
    <col customWidth="1" min="3" max="3" width="8.5"/>
    <col customWidth="1" min="4" max="4" width="33.0"/>
  </cols>
  <sheetData>
    <row r="1">
      <c r="A1" s="8" t="s">
        <v>8</v>
      </c>
      <c r="C1" s="8"/>
      <c r="D1" s="8"/>
    </row>
    <row r="2">
      <c r="A2" s="8"/>
      <c r="C2" s="8"/>
      <c r="D2" s="8"/>
    </row>
    <row r="3">
      <c r="A3" s="9" t="s">
        <v>9</v>
      </c>
      <c r="B3" s="10"/>
      <c r="C3" s="11"/>
      <c r="D3" s="11"/>
    </row>
    <row r="4">
      <c r="A4" s="12" t="s">
        <v>10</v>
      </c>
      <c r="B4" s="10"/>
    </row>
    <row r="5">
      <c r="C5" s="13" t="s">
        <v>11</v>
      </c>
      <c r="D5" s="13" t="s">
        <v>12</v>
      </c>
    </row>
    <row r="6">
      <c r="A6" s="14" t="s">
        <v>13</v>
      </c>
      <c r="B6" s="15" t="s">
        <v>14</v>
      </c>
      <c r="C6" s="15">
        <f t="shared" ref="C6:C9" si="1">IF(B6 = "", "", IF(B6 = "Spełnia", 2, IF(B6 = "Częściowo spełnia", 1, IF(B6 = "Nie spełnia", 0, ""))))</f>
        <v>1</v>
      </c>
      <c r="D6" s="15"/>
    </row>
    <row r="7">
      <c r="A7" s="14" t="s">
        <v>15</v>
      </c>
      <c r="B7" s="15" t="s">
        <v>16</v>
      </c>
      <c r="C7" s="15">
        <f t="shared" si="1"/>
        <v>0</v>
      </c>
      <c r="D7" s="15"/>
    </row>
    <row r="8">
      <c r="C8" s="15" t="str">
        <f t="shared" si="1"/>
        <v/>
      </c>
      <c r="D8" s="15"/>
    </row>
    <row r="9">
      <c r="A9" s="16" t="s">
        <v>17</v>
      </c>
      <c r="C9" s="15" t="str">
        <f t="shared" si="1"/>
        <v/>
      </c>
      <c r="D9" s="15"/>
    </row>
    <row r="10">
      <c r="A10" s="17" t="s">
        <v>18</v>
      </c>
      <c r="B10" s="18"/>
    </row>
    <row r="11">
      <c r="A11" s="19"/>
      <c r="B11" s="18"/>
    </row>
    <row r="12">
      <c r="A12" s="20" t="s">
        <v>19</v>
      </c>
      <c r="B12" s="15"/>
      <c r="C12" s="15" t="str">
        <f t="shared" ref="C12:C17" si="2">IF(B12 = "", "", IF(B12 = "Spełnia", 2, IF(B12 = "Częściowo spełnia", 1, IF(B12 = "Nie spełnia", 0, ""))))</f>
        <v/>
      </c>
      <c r="D12" s="15"/>
    </row>
    <row r="13">
      <c r="A13" s="20" t="s">
        <v>20</v>
      </c>
      <c r="B13" s="15"/>
      <c r="C13" s="15" t="str">
        <f t="shared" si="2"/>
        <v/>
      </c>
      <c r="D13" s="15"/>
    </row>
    <row r="14">
      <c r="A14" s="20" t="s">
        <v>21</v>
      </c>
      <c r="B14" s="15"/>
      <c r="C14" s="15" t="str">
        <f t="shared" si="2"/>
        <v/>
      </c>
      <c r="D14" s="15"/>
    </row>
    <row r="15">
      <c r="A15" s="20" t="s">
        <v>22</v>
      </c>
      <c r="B15" s="15"/>
      <c r="C15" s="15" t="str">
        <f t="shared" si="2"/>
        <v/>
      </c>
      <c r="D15" s="15"/>
    </row>
    <row r="16">
      <c r="A16" s="20" t="s">
        <v>23</v>
      </c>
      <c r="B16" s="15"/>
      <c r="C16" s="15" t="str">
        <f t="shared" si="2"/>
        <v/>
      </c>
      <c r="D16" s="15"/>
    </row>
    <row r="17">
      <c r="A17" s="20" t="s">
        <v>24</v>
      </c>
      <c r="B17" s="15"/>
      <c r="C17" s="15" t="str">
        <f t="shared" si="2"/>
        <v/>
      </c>
      <c r="D17" s="15"/>
    </row>
    <row r="18">
      <c r="C18" s="15"/>
      <c r="D18" s="15"/>
    </row>
    <row r="19">
      <c r="A19" s="21" t="s">
        <v>25</v>
      </c>
      <c r="B19" s="10"/>
      <c r="C19" s="15"/>
      <c r="D19" s="15"/>
    </row>
    <row r="20">
      <c r="A20" s="12" t="s">
        <v>26</v>
      </c>
      <c r="B20" s="10"/>
    </row>
    <row r="22">
      <c r="A22" s="20" t="s">
        <v>27</v>
      </c>
      <c r="B22" s="15"/>
      <c r="C22" s="15" t="str">
        <f t="shared" ref="C22:C23" si="3">IF(B22 = "", "", IF(B22 = "Spełnia", 2, IF(B22 = "Częściowo spełnia", 1, IF(B22 = "Nie spełnia", 0, ""))))</f>
        <v/>
      </c>
      <c r="D22" s="15"/>
    </row>
    <row r="23">
      <c r="A23" s="20" t="s">
        <v>28</v>
      </c>
      <c r="B23" s="15"/>
      <c r="C23" s="15" t="str">
        <f t="shared" si="3"/>
        <v/>
      </c>
      <c r="D23" s="15"/>
    </row>
    <row r="24">
      <c r="C24" s="15"/>
      <c r="D24" s="15"/>
    </row>
    <row r="25">
      <c r="A25" s="21" t="s">
        <v>29</v>
      </c>
      <c r="B25" s="10"/>
      <c r="C25" s="15"/>
      <c r="D25" s="15"/>
    </row>
    <row r="26">
      <c r="A26" s="22" t="s">
        <v>30</v>
      </c>
      <c r="B26" s="23"/>
    </row>
    <row r="28">
      <c r="A28" s="20" t="s">
        <v>31</v>
      </c>
      <c r="B28" s="15"/>
      <c r="C28" s="15" t="str">
        <f t="shared" ref="C28:C33" si="4">IF(B28 = "", "", IF(B28 = "Spełnia", 2, IF(B28 = "Częściowo spełnia", 1, IF(B28 = "Nie spełnia", 0, ""))))</f>
        <v/>
      </c>
      <c r="D28" s="15"/>
    </row>
    <row r="29">
      <c r="A29" s="20" t="s">
        <v>32</v>
      </c>
      <c r="B29" s="15"/>
      <c r="C29" s="15" t="str">
        <f t="shared" si="4"/>
        <v/>
      </c>
      <c r="D29" s="15"/>
    </row>
    <row r="30">
      <c r="A30" s="20" t="s">
        <v>33</v>
      </c>
      <c r="B30" s="15"/>
      <c r="C30" s="15" t="str">
        <f t="shared" si="4"/>
        <v/>
      </c>
      <c r="D30" s="15"/>
    </row>
    <row r="31">
      <c r="A31" s="20" t="s">
        <v>34</v>
      </c>
      <c r="B31" s="15"/>
      <c r="C31" s="15" t="str">
        <f t="shared" si="4"/>
        <v/>
      </c>
      <c r="D31" s="15"/>
    </row>
    <row r="32">
      <c r="A32" s="20" t="s">
        <v>35</v>
      </c>
      <c r="B32" s="15"/>
      <c r="C32" s="15" t="str">
        <f t="shared" si="4"/>
        <v/>
      </c>
      <c r="D32" s="15"/>
    </row>
    <row r="33">
      <c r="A33" s="20" t="s">
        <v>36</v>
      </c>
      <c r="B33" s="15"/>
      <c r="C33" s="15" t="str">
        <f t="shared" si="4"/>
        <v/>
      </c>
      <c r="D33" s="15"/>
    </row>
    <row r="34">
      <c r="C34" s="15"/>
      <c r="D34" s="15"/>
    </row>
    <row r="35">
      <c r="A35" s="21" t="s">
        <v>37</v>
      </c>
      <c r="B35" s="10"/>
      <c r="C35" s="15"/>
      <c r="D35" s="15"/>
    </row>
    <row r="36">
      <c r="A36" s="22" t="s">
        <v>38</v>
      </c>
      <c r="B36" s="23"/>
    </row>
    <row r="38">
      <c r="A38" s="20" t="s">
        <v>39</v>
      </c>
      <c r="B38" s="15"/>
      <c r="C38" s="15" t="str">
        <f t="shared" ref="C38:C52" si="5">IF(B38 = "", "", IF(B38 = "Spełnia", 2, IF(B38 = "Częściowo spełnia", 1, IF(B38 = "Nie spełnia", 0, ""))))</f>
        <v/>
      </c>
      <c r="D38" s="15"/>
    </row>
    <row r="39">
      <c r="A39" s="20" t="s">
        <v>40</v>
      </c>
      <c r="B39" s="15"/>
      <c r="C39" s="15" t="str">
        <f t="shared" si="5"/>
        <v/>
      </c>
      <c r="D39" s="15"/>
    </row>
    <row r="40">
      <c r="A40" s="20" t="s">
        <v>41</v>
      </c>
      <c r="B40" s="15"/>
      <c r="C40" s="15" t="str">
        <f t="shared" si="5"/>
        <v/>
      </c>
      <c r="D40" s="15"/>
    </row>
    <row r="41">
      <c r="A41" s="20" t="s">
        <v>42</v>
      </c>
      <c r="B41" s="15"/>
      <c r="C41" s="15" t="str">
        <f t="shared" si="5"/>
        <v/>
      </c>
      <c r="D41" s="15"/>
    </row>
    <row r="42">
      <c r="A42" s="20" t="s">
        <v>43</v>
      </c>
      <c r="B42" s="15"/>
      <c r="C42" s="15" t="str">
        <f t="shared" si="5"/>
        <v/>
      </c>
      <c r="D42" s="15"/>
    </row>
    <row r="43">
      <c r="A43" s="20" t="s">
        <v>44</v>
      </c>
      <c r="B43" s="15"/>
      <c r="C43" s="15" t="str">
        <f t="shared" si="5"/>
        <v/>
      </c>
      <c r="D43" s="15"/>
    </row>
    <row r="44">
      <c r="A44" s="20" t="s">
        <v>45</v>
      </c>
      <c r="B44" s="15"/>
      <c r="C44" s="15" t="str">
        <f t="shared" si="5"/>
        <v/>
      </c>
      <c r="D44" s="15"/>
    </row>
    <row r="45">
      <c r="A45" s="20" t="s">
        <v>46</v>
      </c>
      <c r="B45" s="15"/>
      <c r="C45" s="15" t="str">
        <f t="shared" si="5"/>
        <v/>
      </c>
      <c r="D45" s="15"/>
    </row>
    <row r="46">
      <c r="A46" s="20" t="s">
        <v>47</v>
      </c>
      <c r="B46" s="15"/>
      <c r="C46" s="15" t="str">
        <f t="shared" si="5"/>
        <v/>
      </c>
      <c r="D46" s="15"/>
    </row>
    <row r="47">
      <c r="A47" s="20" t="s">
        <v>48</v>
      </c>
      <c r="B47" s="15"/>
      <c r="C47" s="15" t="str">
        <f t="shared" si="5"/>
        <v/>
      </c>
      <c r="D47" s="15"/>
    </row>
    <row r="48">
      <c r="A48" s="20" t="s">
        <v>49</v>
      </c>
      <c r="B48" s="15"/>
      <c r="C48" s="15" t="str">
        <f t="shared" si="5"/>
        <v/>
      </c>
      <c r="D48" s="15"/>
    </row>
    <row r="49">
      <c r="A49" s="20" t="s">
        <v>50</v>
      </c>
      <c r="B49" s="15"/>
      <c r="C49" s="15" t="str">
        <f t="shared" si="5"/>
        <v/>
      </c>
      <c r="D49" s="15"/>
    </row>
    <row r="50">
      <c r="A50" s="20" t="s">
        <v>51</v>
      </c>
      <c r="B50" s="15"/>
      <c r="C50" s="15" t="str">
        <f t="shared" si="5"/>
        <v/>
      </c>
      <c r="D50" s="15"/>
    </row>
    <row r="51">
      <c r="A51" s="20" t="s">
        <v>52</v>
      </c>
      <c r="B51" s="15"/>
      <c r="C51" s="15" t="str">
        <f t="shared" si="5"/>
        <v/>
      </c>
      <c r="D51" s="15"/>
    </row>
    <row r="52">
      <c r="A52" s="20" t="s">
        <v>53</v>
      </c>
      <c r="B52" s="15"/>
      <c r="C52" s="15" t="str">
        <f t="shared" si="5"/>
        <v/>
      </c>
      <c r="D52" s="15"/>
    </row>
    <row r="53">
      <c r="C53" s="15"/>
      <c r="D53" s="15"/>
    </row>
    <row r="54">
      <c r="A54" s="21" t="s">
        <v>54</v>
      </c>
      <c r="B54" s="10"/>
      <c r="C54" s="15"/>
      <c r="D54" s="15"/>
    </row>
    <row r="55">
      <c r="A55" s="12" t="s">
        <v>55</v>
      </c>
      <c r="B55" s="10"/>
    </row>
    <row r="57">
      <c r="A57" s="20" t="s">
        <v>56</v>
      </c>
      <c r="B57" s="15"/>
      <c r="C57" s="15" t="str">
        <f t="shared" ref="C57:C61" si="6">IF(B57 = "", "", IF(B57 = "Spełnia", 2, IF(B57 = "Częściowo spełnia", 1, IF(B57 = "Nie spełnia", 0, ""))))</f>
        <v/>
      </c>
      <c r="D57" s="15"/>
    </row>
    <row r="58">
      <c r="A58" s="20" t="s">
        <v>57</v>
      </c>
      <c r="B58" s="15"/>
      <c r="C58" s="15" t="str">
        <f t="shared" si="6"/>
        <v/>
      </c>
      <c r="D58" s="15"/>
    </row>
    <row r="59">
      <c r="A59" s="20" t="s">
        <v>58</v>
      </c>
      <c r="B59" s="15"/>
      <c r="C59" s="15" t="str">
        <f t="shared" si="6"/>
        <v/>
      </c>
      <c r="D59" s="15"/>
    </row>
    <row r="60">
      <c r="A60" s="20" t="s">
        <v>59</v>
      </c>
      <c r="B60" s="15"/>
      <c r="C60" s="15" t="str">
        <f t="shared" si="6"/>
        <v/>
      </c>
      <c r="D60" s="15"/>
    </row>
    <row r="61">
      <c r="A61" s="20" t="s">
        <v>60</v>
      </c>
      <c r="B61" s="15"/>
      <c r="C61" s="15" t="str">
        <f t="shared" si="6"/>
        <v/>
      </c>
      <c r="D61" s="15"/>
    </row>
    <row r="62">
      <c r="C62" s="15"/>
      <c r="D62" s="15"/>
    </row>
    <row r="63">
      <c r="A63" s="21" t="s">
        <v>61</v>
      </c>
      <c r="B63" s="10"/>
      <c r="C63" s="15"/>
      <c r="D63" s="15"/>
    </row>
    <row r="64">
      <c r="A64" s="24" t="s">
        <v>62</v>
      </c>
      <c r="B64" s="23"/>
    </row>
    <row r="66">
      <c r="A66" s="20" t="s">
        <v>63</v>
      </c>
      <c r="B66" s="15"/>
      <c r="C66" s="15" t="str">
        <f t="shared" ref="C66:C70" si="7">IF(B66 = "", "", IF(B66 = "Spełnia", 2, IF(B66 = "Częściowo spełnia", 1, IF(B66 = "Nie spełnia", 0, ""))))</f>
        <v/>
      </c>
      <c r="D66" s="15"/>
    </row>
    <row r="67">
      <c r="A67" s="20" t="s">
        <v>64</v>
      </c>
      <c r="B67" s="15"/>
      <c r="C67" s="15" t="str">
        <f t="shared" si="7"/>
        <v/>
      </c>
      <c r="D67" s="15"/>
    </row>
    <row r="68">
      <c r="A68" s="20" t="s">
        <v>65</v>
      </c>
      <c r="B68" s="15"/>
      <c r="C68" s="15" t="str">
        <f t="shared" si="7"/>
        <v/>
      </c>
      <c r="D68" s="15"/>
    </row>
    <row r="69">
      <c r="A69" s="20" t="s">
        <v>66</v>
      </c>
      <c r="B69" s="15"/>
      <c r="C69" s="15" t="str">
        <f t="shared" si="7"/>
        <v/>
      </c>
      <c r="D69" s="15"/>
    </row>
    <row r="70">
      <c r="A70" s="20" t="s">
        <v>67</v>
      </c>
      <c r="B70" s="15" t="s">
        <v>68</v>
      </c>
      <c r="C70" s="15">
        <f t="shared" si="7"/>
        <v>2</v>
      </c>
      <c r="D70" s="15"/>
    </row>
  </sheetData>
  <mergeCells count="43">
    <mergeCell ref="A1:B1"/>
    <mergeCell ref="A2:B2"/>
    <mergeCell ref="A3:B3"/>
    <mergeCell ref="C3:C4"/>
    <mergeCell ref="D3:D4"/>
    <mergeCell ref="A4:B4"/>
    <mergeCell ref="A5:B5"/>
    <mergeCell ref="A8:B8"/>
    <mergeCell ref="A9:B9"/>
    <mergeCell ref="C9:C11"/>
    <mergeCell ref="D9:D11"/>
    <mergeCell ref="A10:B10"/>
    <mergeCell ref="A11:B11"/>
    <mergeCell ref="A18:B18"/>
    <mergeCell ref="C25:C27"/>
    <mergeCell ref="D25:D27"/>
    <mergeCell ref="A19:B19"/>
    <mergeCell ref="C19:C21"/>
    <mergeCell ref="D19:D21"/>
    <mergeCell ref="A20:B20"/>
    <mergeCell ref="A21:B21"/>
    <mergeCell ref="A24:B24"/>
    <mergeCell ref="A25:B25"/>
    <mergeCell ref="A26:B26"/>
    <mergeCell ref="A27:B27"/>
    <mergeCell ref="A34:B34"/>
    <mergeCell ref="A35:B35"/>
    <mergeCell ref="C35:C37"/>
    <mergeCell ref="D35:D37"/>
    <mergeCell ref="A36:B36"/>
    <mergeCell ref="A62:B62"/>
    <mergeCell ref="A63:B63"/>
    <mergeCell ref="C63:C65"/>
    <mergeCell ref="D63:D65"/>
    <mergeCell ref="A64:B64"/>
    <mergeCell ref="A65:B65"/>
    <mergeCell ref="A37:B37"/>
    <mergeCell ref="A53:B53"/>
    <mergeCell ref="A54:B54"/>
    <mergeCell ref="C54:C56"/>
    <mergeCell ref="D54:D56"/>
    <mergeCell ref="A55:B55"/>
    <mergeCell ref="A56:B56"/>
  </mergeCells>
  <dataValidations>
    <dataValidation type="list" allowBlank="1" showErrorMessage="1" sqref="B6:B7 B12:B17 B22:B23 B28:B33 B38:B52 B57:B61 B66:B70">
      <formula1>"Spełnia,Częściowo spełnia,Nie spełnia,N/A"</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23.75"/>
    <col customWidth="1" min="3" max="3" width="8.88"/>
    <col customWidth="1" min="4" max="4" width="44.63"/>
  </cols>
  <sheetData>
    <row r="1">
      <c r="A1" s="25" t="s">
        <v>69</v>
      </c>
      <c r="C1" s="25"/>
      <c r="D1" s="25"/>
    </row>
    <row r="2">
      <c r="A2" s="26"/>
      <c r="C2" s="26"/>
      <c r="D2" s="26"/>
    </row>
    <row r="3">
      <c r="A3" s="27" t="s">
        <v>70</v>
      </c>
      <c r="C3" s="27" t="s">
        <v>11</v>
      </c>
      <c r="D3" s="27" t="s">
        <v>12</v>
      </c>
    </row>
    <row r="4">
      <c r="A4" s="8" t="s">
        <v>71</v>
      </c>
      <c r="B4" s="15" t="s">
        <v>16</v>
      </c>
      <c r="C4" s="28">
        <f t="shared" ref="C4:C8" si="1">IF(B4 = "", "", IF(B4 = "Spełnia", 2, IF(B4 = "Częściowo spełnia", 1, IF(B4 = "Nie spełnia", 0, ""))))</f>
        <v>0</v>
      </c>
      <c r="D4" s="15"/>
    </row>
    <row r="5">
      <c r="A5" s="8" t="s">
        <v>72</v>
      </c>
      <c r="B5" s="15" t="s">
        <v>16</v>
      </c>
      <c r="C5" s="28">
        <f t="shared" si="1"/>
        <v>0</v>
      </c>
      <c r="D5" s="15"/>
    </row>
    <row r="6">
      <c r="A6" s="8" t="s">
        <v>73</v>
      </c>
      <c r="B6" s="15" t="s">
        <v>16</v>
      </c>
      <c r="C6" s="28">
        <f t="shared" si="1"/>
        <v>0</v>
      </c>
      <c r="D6" s="15"/>
    </row>
    <row r="7">
      <c r="A7" s="8" t="s">
        <v>74</v>
      </c>
      <c r="B7" s="15" t="s">
        <v>16</v>
      </c>
      <c r="C7" s="28">
        <f t="shared" si="1"/>
        <v>0</v>
      </c>
      <c r="D7" s="15"/>
    </row>
    <row r="8">
      <c r="A8" s="8" t="s">
        <v>75</v>
      </c>
      <c r="B8" s="15" t="s">
        <v>16</v>
      </c>
      <c r="C8" s="28">
        <f t="shared" si="1"/>
        <v>0</v>
      </c>
      <c r="D8" s="15"/>
    </row>
    <row r="9">
      <c r="A9" s="26"/>
      <c r="C9" s="28"/>
      <c r="D9" s="26"/>
    </row>
    <row r="10">
      <c r="A10" s="27" t="s">
        <v>76</v>
      </c>
      <c r="C10" s="28"/>
      <c r="D10" s="27"/>
    </row>
    <row r="11">
      <c r="A11" s="8" t="s">
        <v>77</v>
      </c>
      <c r="B11" s="15"/>
      <c r="C11" s="28" t="str">
        <f t="shared" ref="C11:C15" si="2">IF(B11 = "", "", IF(B11 = "Spełnia", 2, IF(B11 = "Częściowo spełnia", 1, IF(B11 = "Nie spełnia", 0, ""))))</f>
        <v/>
      </c>
      <c r="D11" s="15"/>
    </row>
    <row r="12">
      <c r="A12" s="8" t="s">
        <v>78</v>
      </c>
      <c r="B12" s="15"/>
      <c r="C12" s="28" t="str">
        <f t="shared" si="2"/>
        <v/>
      </c>
      <c r="D12" s="15"/>
    </row>
    <row r="13">
      <c r="A13" s="8" t="s">
        <v>79</v>
      </c>
      <c r="B13" s="15"/>
      <c r="C13" s="28" t="str">
        <f t="shared" si="2"/>
        <v/>
      </c>
      <c r="D13" s="15"/>
    </row>
    <row r="14">
      <c r="A14" s="8" t="s">
        <v>80</v>
      </c>
      <c r="B14" s="15"/>
      <c r="C14" s="28" t="str">
        <f t="shared" si="2"/>
        <v/>
      </c>
      <c r="D14" s="15"/>
    </row>
    <row r="15">
      <c r="A15" s="8" t="s">
        <v>81</v>
      </c>
      <c r="B15" s="15"/>
      <c r="C15" s="28" t="str">
        <f t="shared" si="2"/>
        <v/>
      </c>
      <c r="D15" s="15"/>
    </row>
    <row r="16">
      <c r="A16" s="26"/>
      <c r="C16" s="28"/>
      <c r="D16" s="26"/>
    </row>
    <row r="17">
      <c r="A17" s="27" t="s">
        <v>82</v>
      </c>
      <c r="C17" s="28"/>
      <c r="D17" s="27"/>
    </row>
    <row r="18">
      <c r="A18" s="8" t="s">
        <v>83</v>
      </c>
      <c r="B18" s="15" t="s">
        <v>68</v>
      </c>
      <c r="C18" s="28">
        <f t="shared" ref="C18:C22" si="3">IF(B18 = "", "", IF(B18 = "Spełnia", 2, IF(B18 = "Częściowo spełnia", 1, IF(B18 = "Nie spełnia", 0, ""))))</f>
        <v>2</v>
      </c>
      <c r="D18" s="15"/>
    </row>
    <row r="19">
      <c r="A19" s="8" t="s">
        <v>84</v>
      </c>
      <c r="B19" s="15"/>
      <c r="C19" s="28" t="str">
        <f t="shared" si="3"/>
        <v/>
      </c>
      <c r="D19" s="15"/>
    </row>
    <row r="20">
      <c r="A20" s="8" t="s">
        <v>72</v>
      </c>
      <c r="B20" s="15"/>
      <c r="C20" s="28" t="str">
        <f t="shared" si="3"/>
        <v/>
      </c>
      <c r="D20" s="15"/>
    </row>
    <row r="21">
      <c r="A21" s="8" t="s">
        <v>85</v>
      </c>
      <c r="B21" s="15"/>
      <c r="C21" s="28" t="str">
        <f t="shared" si="3"/>
        <v/>
      </c>
      <c r="D21" s="15"/>
    </row>
    <row r="22">
      <c r="A22" s="8" t="s">
        <v>86</v>
      </c>
      <c r="B22" s="15"/>
      <c r="C22" s="28" t="str">
        <f t="shared" si="3"/>
        <v/>
      </c>
      <c r="D22" s="15"/>
    </row>
    <row r="23">
      <c r="A23" s="26"/>
      <c r="C23" s="28"/>
      <c r="D23" s="26"/>
    </row>
    <row r="24">
      <c r="A24" s="27" t="s">
        <v>87</v>
      </c>
      <c r="C24" s="28"/>
      <c r="D24" s="27"/>
    </row>
    <row r="25">
      <c r="A25" s="8" t="s">
        <v>88</v>
      </c>
      <c r="B25" s="15"/>
      <c r="C25" s="28" t="str">
        <f t="shared" ref="C25:C29" si="4">IF(B25 = "", "", IF(B25 = "Spełnia", 2, IF(B25 = "Częściowo spełnia", 1, IF(B25 = "Nie spełnia", 0, ""))))</f>
        <v/>
      </c>
      <c r="D25" s="15"/>
    </row>
    <row r="26">
      <c r="A26" s="8" t="s">
        <v>89</v>
      </c>
      <c r="B26" s="15"/>
      <c r="C26" s="28" t="str">
        <f t="shared" si="4"/>
        <v/>
      </c>
      <c r="D26" s="15"/>
    </row>
    <row r="27">
      <c r="A27" s="8" t="s">
        <v>90</v>
      </c>
      <c r="B27" s="15"/>
      <c r="C27" s="28" t="str">
        <f t="shared" si="4"/>
        <v/>
      </c>
      <c r="D27" s="15"/>
    </row>
    <row r="28">
      <c r="A28" s="8" t="s">
        <v>91</v>
      </c>
      <c r="B28" s="15"/>
      <c r="C28" s="28" t="str">
        <f t="shared" si="4"/>
        <v/>
      </c>
      <c r="D28" s="15"/>
    </row>
    <row r="29">
      <c r="A29" s="8" t="s">
        <v>92</v>
      </c>
      <c r="B29" s="15"/>
      <c r="C29" s="28" t="str">
        <f t="shared" si="4"/>
        <v/>
      </c>
      <c r="D29" s="15"/>
    </row>
    <row r="30">
      <c r="A30" s="26"/>
      <c r="C30" s="28"/>
      <c r="D30" s="26"/>
    </row>
    <row r="31">
      <c r="A31" s="27" t="s">
        <v>93</v>
      </c>
      <c r="C31" s="28"/>
      <c r="D31" s="27"/>
    </row>
    <row r="32">
      <c r="A32" s="8" t="s">
        <v>94</v>
      </c>
      <c r="B32" s="15"/>
      <c r="C32" s="28" t="str">
        <f t="shared" ref="C32:C36" si="5">IF(B32 = "", "", IF(B32 = "Spełnia", 2, IF(B32 = "Częściowo spełnia", 1, IF(B32 = "Nie spełnia", 0, ""))))</f>
        <v/>
      </c>
      <c r="D32" s="15"/>
    </row>
    <row r="33">
      <c r="A33" s="8" t="s">
        <v>95</v>
      </c>
      <c r="B33" s="15"/>
      <c r="C33" s="28" t="str">
        <f t="shared" si="5"/>
        <v/>
      </c>
      <c r="D33" s="15"/>
    </row>
    <row r="34">
      <c r="A34" s="8" t="s">
        <v>96</v>
      </c>
      <c r="B34" s="15"/>
      <c r="C34" s="28" t="str">
        <f t="shared" si="5"/>
        <v/>
      </c>
      <c r="D34" s="15"/>
    </row>
    <row r="35">
      <c r="A35" s="8" t="s">
        <v>97</v>
      </c>
      <c r="B35" s="15"/>
      <c r="C35" s="28" t="str">
        <f t="shared" si="5"/>
        <v/>
      </c>
      <c r="D35" s="15"/>
    </row>
    <row r="36">
      <c r="A36" s="8" t="s">
        <v>98</v>
      </c>
      <c r="B36" s="15"/>
      <c r="C36" s="28" t="str">
        <f t="shared" si="5"/>
        <v/>
      </c>
      <c r="D36" s="15"/>
    </row>
    <row r="37">
      <c r="A37" s="26"/>
      <c r="C37" s="28"/>
      <c r="D37" s="26"/>
    </row>
    <row r="38">
      <c r="A38" s="27" t="s">
        <v>99</v>
      </c>
      <c r="C38" s="28"/>
      <c r="D38" s="27"/>
    </row>
    <row r="39">
      <c r="A39" s="8" t="s">
        <v>100</v>
      </c>
      <c r="B39" s="15" t="s">
        <v>68</v>
      </c>
      <c r="C39" s="28">
        <f t="shared" ref="C39:C43" si="6">IF(B39 = "", "", IF(B39 = "Spełnia", 2, IF(B39 = "Częściowo spełnia", 1, IF(B39 = "Nie spełnia", 0, ""))))</f>
        <v>2</v>
      </c>
      <c r="D39" s="15"/>
    </row>
    <row r="40">
      <c r="A40" s="8" t="s">
        <v>101</v>
      </c>
      <c r="B40" s="15"/>
      <c r="C40" s="28" t="str">
        <f t="shared" si="6"/>
        <v/>
      </c>
      <c r="D40" s="15"/>
    </row>
    <row r="41">
      <c r="A41" s="8" t="s">
        <v>102</v>
      </c>
      <c r="B41" s="15"/>
      <c r="C41" s="28" t="str">
        <f t="shared" si="6"/>
        <v/>
      </c>
      <c r="D41" s="15"/>
    </row>
    <row r="42">
      <c r="A42" s="8" t="s">
        <v>103</v>
      </c>
      <c r="B42" s="15"/>
      <c r="C42" s="28" t="str">
        <f t="shared" si="6"/>
        <v/>
      </c>
      <c r="D42" s="15"/>
    </row>
    <row r="43">
      <c r="A43" s="8" t="s">
        <v>104</v>
      </c>
      <c r="B43" s="15"/>
      <c r="C43" s="28" t="str">
        <f t="shared" si="6"/>
        <v/>
      </c>
      <c r="D43" s="15"/>
    </row>
    <row r="44">
      <c r="A44" s="26"/>
      <c r="C44" s="28"/>
      <c r="D44" s="26"/>
    </row>
    <row r="45">
      <c r="A45" s="27" t="s">
        <v>105</v>
      </c>
      <c r="C45" s="28"/>
      <c r="D45" s="27"/>
    </row>
    <row r="46">
      <c r="A46" s="8" t="s">
        <v>106</v>
      </c>
      <c r="B46" s="15"/>
      <c r="C46" s="28" t="str">
        <f t="shared" ref="C46:C50" si="7">IF(B46 = "", "", IF(B46 = "Spełnia", 2, IF(B46 = "Częściowo spełnia", 1, IF(B46 = "Nie spełnia", 0, ""))))</f>
        <v/>
      </c>
      <c r="D46" s="15"/>
    </row>
    <row r="47">
      <c r="A47" s="8" t="s">
        <v>83</v>
      </c>
      <c r="B47" s="15"/>
      <c r="C47" s="28" t="str">
        <f t="shared" si="7"/>
        <v/>
      </c>
      <c r="D47" s="15"/>
    </row>
    <row r="48">
      <c r="A48" s="8" t="s">
        <v>107</v>
      </c>
      <c r="B48" s="15"/>
      <c r="C48" s="28" t="str">
        <f t="shared" si="7"/>
        <v/>
      </c>
      <c r="D48" s="15"/>
    </row>
    <row r="49">
      <c r="A49" s="8" t="s">
        <v>108</v>
      </c>
      <c r="B49" s="15"/>
      <c r="C49" s="28" t="str">
        <f t="shared" si="7"/>
        <v/>
      </c>
      <c r="D49" s="15"/>
    </row>
    <row r="50">
      <c r="A50" s="8" t="s">
        <v>109</v>
      </c>
      <c r="B50" s="15"/>
      <c r="C50" s="28" t="str">
        <f t="shared" si="7"/>
        <v/>
      </c>
      <c r="D50" s="15"/>
    </row>
  </sheetData>
  <mergeCells count="15">
    <mergeCell ref="A23:B23"/>
    <mergeCell ref="A24:B24"/>
    <mergeCell ref="A30:B30"/>
    <mergeCell ref="A31:B31"/>
    <mergeCell ref="A37:B37"/>
    <mergeCell ref="A38:B38"/>
    <mergeCell ref="A44:B44"/>
    <mergeCell ref="A45:B45"/>
    <mergeCell ref="A1:B1"/>
    <mergeCell ref="A2:B2"/>
    <mergeCell ref="A3:B3"/>
    <mergeCell ref="A9:B9"/>
    <mergeCell ref="A10:B10"/>
    <mergeCell ref="A16:B16"/>
    <mergeCell ref="A17:B17"/>
  </mergeCells>
  <dataValidations>
    <dataValidation type="list" allowBlank="1" showErrorMessage="1" sqref="B4:B8 B11:B15 B18:B22 B25:B29 B32:B36 B39:B43 B46:B50">
      <formula1>"Spełnia,Częściowo spełnia,Nie spełnia,N/A"</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 customWidth="1" min="2" max="2" width="25.25"/>
  </cols>
  <sheetData>
    <row r="1">
      <c r="A1" s="20" t="s">
        <v>6</v>
      </c>
    </row>
    <row r="3">
      <c r="A3" s="29" t="s">
        <v>110</v>
      </c>
    </row>
    <row r="4">
      <c r="A4" s="20"/>
      <c r="C4" s="13" t="s">
        <v>11</v>
      </c>
      <c r="D4" s="13" t="s">
        <v>12</v>
      </c>
    </row>
    <row r="5">
      <c r="A5" s="30" t="s">
        <v>111</v>
      </c>
      <c r="B5" s="15" t="s">
        <v>68</v>
      </c>
      <c r="C5" s="31">
        <f t="shared" ref="C5:C14" si="1">IF(B5 = "", "", IF(B5 = "Spełnia", 2, IF(B5 = "Częściowo spełnia", 1, IF(B5 = "Nie spełnia", 0, ""))))
</f>
        <v>2</v>
      </c>
    </row>
    <row r="6">
      <c r="A6" s="20" t="s">
        <v>112</v>
      </c>
      <c r="B6" s="15"/>
      <c r="C6" s="31" t="str">
        <f t="shared" si="1"/>
        <v/>
      </c>
    </row>
    <row r="7">
      <c r="A7" s="20" t="s">
        <v>113</v>
      </c>
      <c r="B7" s="15"/>
      <c r="C7" s="31" t="str">
        <f t="shared" si="1"/>
        <v/>
      </c>
    </row>
    <row r="8">
      <c r="A8" s="20" t="s">
        <v>114</v>
      </c>
      <c r="B8" s="15"/>
      <c r="C8" s="31" t="str">
        <f t="shared" si="1"/>
        <v/>
      </c>
    </row>
    <row r="9">
      <c r="A9" s="20" t="s">
        <v>115</v>
      </c>
      <c r="B9" s="15"/>
      <c r="C9" s="31" t="str">
        <f t="shared" si="1"/>
        <v/>
      </c>
    </row>
    <row r="10">
      <c r="A10" s="20" t="s">
        <v>116</v>
      </c>
      <c r="B10" s="15" t="s">
        <v>16</v>
      </c>
      <c r="C10" s="31">
        <f t="shared" si="1"/>
        <v>0</v>
      </c>
    </row>
    <row r="11">
      <c r="A11" s="20" t="s">
        <v>117</v>
      </c>
      <c r="B11" s="15"/>
      <c r="C11" s="31" t="str">
        <f t="shared" si="1"/>
        <v/>
      </c>
    </row>
    <row r="12">
      <c r="A12" s="20" t="s">
        <v>118</v>
      </c>
      <c r="B12" s="15"/>
      <c r="C12" s="31" t="str">
        <f t="shared" si="1"/>
        <v/>
      </c>
    </row>
    <row r="13">
      <c r="A13" s="20" t="s">
        <v>119</v>
      </c>
      <c r="B13" s="15"/>
      <c r="C13" s="31" t="str">
        <f t="shared" si="1"/>
        <v/>
      </c>
    </row>
    <row r="14">
      <c r="A14" s="20" t="s">
        <v>120</v>
      </c>
      <c r="B14" s="15"/>
      <c r="C14" s="31" t="str">
        <f t="shared" si="1"/>
        <v/>
      </c>
    </row>
  </sheetData>
  <dataValidations>
    <dataValidation type="list" allowBlank="1" showErrorMessage="1" sqref="B5:B14">
      <formula1>"Spełnia,Częściowo spełnia,Nie spełnia,N/A"</formula1>
    </dataValidation>
  </dataValidations>
  <hyperlinks>
    <hyperlink r:id="rId2" ref="A3"/>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2.5"/>
    <col customWidth="1" min="3" max="3" width="22.38"/>
    <col customWidth="1" min="4" max="4" width="46.5"/>
    <col customWidth="1" min="5" max="5" width="54.75"/>
  </cols>
  <sheetData>
    <row r="1">
      <c r="A1" s="20" t="s">
        <v>121</v>
      </c>
    </row>
    <row r="3">
      <c r="A3" s="29" t="s">
        <v>122</v>
      </c>
    </row>
    <row r="5">
      <c r="A5" s="32" t="s">
        <v>123</v>
      </c>
      <c r="B5" s="32" t="s">
        <v>124</v>
      </c>
      <c r="C5" s="32" t="s">
        <v>125</v>
      </c>
      <c r="D5" s="32" t="s">
        <v>126</v>
      </c>
      <c r="E5" s="32" t="s">
        <v>12</v>
      </c>
    </row>
    <row r="6">
      <c r="A6" s="8" t="s">
        <v>127</v>
      </c>
      <c r="B6" s="33" t="s">
        <v>128</v>
      </c>
      <c r="C6" s="8">
        <v>94.0</v>
      </c>
      <c r="D6" s="33" t="s">
        <v>129</v>
      </c>
      <c r="E6" s="26"/>
    </row>
  </sheetData>
  <hyperlinks>
    <hyperlink r:id="rId1" ref="A3"/>
    <hyperlink r:id="rId2" ref="B6"/>
    <hyperlink r:id="rId3" ref="D6"/>
  </hyperlinks>
  <drawing r:id="rId4"/>
</worksheet>
</file>