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kalmyk/Documents/winToMac/с рабочего стола/"/>
    </mc:Choice>
  </mc:AlternateContent>
  <xr:revisionPtr revIDLastSave="0" documentId="13_ncr:1_{28725D22-D9A9-FF45-BDD7-216F19E296A7}" xr6:coauthVersionLast="47" xr6:coauthVersionMax="47" xr10:uidLastSave="{00000000-0000-0000-0000-000000000000}"/>
  <bookViews>
    <workbookView xWindow="0" yWindow="1000" windowWidth="28800" windowHeight="15280" activeTab="1" xr2:uid="{48CCC1BF-8639-4439-A81C-94816E6A7372}"/>
  </bookViews>
  <sheets>
    <sheet name="0_attempt" sheetId="1" r:id="rId1"/>
    <sheet name="1_attempt" sheetId="3" r:id="rId2"/>
    <sheet name="2_attempt" sheetId="5" r:id="rId3"/>
    <sheet name="Лист8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3" l="1"/>
  <c r="A11" i="13"/>
  <c r="A12" i="13"/>
  <c r="K37" i="3"/>
  <c r="K36" i="3"/>
  <c r="I30" i="5"/>
  <c r="B20" i="5"/>
  <c r="C20" i="5"/>
  <c r="D20" i="5"/>
  <c r="E20" i="5"/>
  <c r="F20" i="5"/>
  <c r="G20" i="5"/>
  <c r="H20" i="5"/>
  <c r="A20" i="5"/>
  <c r="H21" i="5"/>
  <c r="G21" i="5"/>
  <c r="F21" i="5"/>
  <c r="E21" i="5"/>
  <c r="B21" i="5"/>
  <c r="D21" i="5"/>
  <c r="C21" i="5"/>
  <c r="A21" i="5"/>
  <c r="H22" i="5"/>
  <c r="G22" i="5"/>
  <c r="F22" i="5"/>
  <c r="E22" i="5"/>
  <c r="D22" i="5"/>
  <c r="C22" i="5"/>
  <c r="B22" i="5"/>
  <c r="A25" i="5"/>
  <c r="B25" i="5"/>
  <c r="C6" i="5"/>
  <c r="B2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" i="3"/>
  <c r="C6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</calcChain>
</file>

<file path=xl/sharedStrings.xml><?xml version="1.0" encoding="utf-8"?>
<sst xmlns="http://schemas.openxmlformats.org/spreadsheetml/2006/main" count="672" uniqueCount="125">
  <si>
    <t>ltc</t>
  </si>
  <si>
    <t>auction</t>
  </si>
  <si>
    <t>link</t>
  </si>
  <si>
    <t>lever</t>
  </si>
  <si>
    <t>1000shib</t>
  </si>
  <si>
    <t>tlm</t>
  </si>
  <si>
    <t>trx</t>
  </si>
  <si>
    <t>gala</t>
  </si>
  <si>
    <t>doge</t>
  </si>
  <si>
    <t>1000lunc</t>
  </si>
  <si>
    <t>anc</t>
  </si>
  <si>
    <t>dodo</t>
  </si>
  <si>
    <t>xrp</t>
  </si>
  <si>
    <t>ftm</t>
  </si>
  <si>
    <t>ada</t>
  </si>
  <si>
    <t>gmt</t>
  </si>
  <si>
    <t>matic</t>
  </si>
  <si>
    <t>sand</t>
  </si>
  <si>
    <t>ldo</t>
  </si>
  <si>
    <t>180</t>
  </si>
  <si>
    <t>near</t>
  </si>
  <si>
    <t>coin</t>
  </si>
  <si>
    <t>result</t>
  </si>
  <si>
    <t>0.1%</t>
  </si>
  <si>
    <t>0.5%</t>
  </si>
  <si>
    <t>1%</t>
  </si>
  <si>
    <t>64*2</t>
  </si>
  <si>
    <t>32*2</t>
  </si>
  <si>
    <t>16*2</t>
  </si>
  <si>
    <t>8*2</t>
  </si>
  <si>
    <t>4*2</t>
  </si>
  <si>
    <t>2*2</t>
  </si>
  <si>
    <t>1*2</t>
  </si>
  <si>
    <t>trades per day and minutes between trades</t>
  </si>
  <si>
    <t>112</t>
  </si>
  <si>
    <t>daily balance in busd and 784 busd sum</t>
  </si>
  <si>
    <t>0.1</t>
  </si>
  <si>
    <t>0.5</t>
  </si>
  <si>
    <t>минуты</t>
  </si>
  <si>
    <t>секунды</t>
  </si>
  <si>
    <t>+</t>
  </si>
  <si>
    <t>python3</t>
  </si>
  <si>
    <t>-</t>
  </si>
  <si>
    <t>passivbot.py</t>
  </si>
  <si>
    <t>binance_01</t>
  </si>
  <si>
    <t>gs</t>
  </si>
  <si>
    <t>-lm</t>
  </si>
  <si>
    <t>-sm</t>
  </si>
  <si>
    <t>GMTBUSD</t>
  </si>
  <si>
    <t>LTCBUSD</t>
  </si>
  <si>
    <t>MATICBUSD</t>
  </si>
  <si>
    <t>NEARBUSD</t>
  </si>
  <si>
    <t>SANDBUSD</t>
  </si>
  <si>
    <t>AUCTIONBUSD</t>
  </si>
  <si>
    <t>LDOBUSD</t>
  </si>
  <si>
    <t>LEVERBUSD</t>
  </si>
  <si>
    <t>1000SHIBBUSD</t>
  </si>
  <si>
    <t>TLMBUSD</t>
  </si>
  <si>
    <t>TRXBUSD</t>
  </si>
  <si>
    <t>GALABUSD</t>
  </si>
  <si>
    <t>DOGEBUSD</t>
  </si>
  <si>
    <t>1000LUNCBUSD</t>
  </si>
  <si>
    <t>ANCBUSD</t>
  </si>
  <si>
    <t>DODOBUSD</t>
  </si>
  <si>
    <t>LINKBUSD</t>
  </si>
  <si>
    <t>XRPBUSD</t>
  </si>
  <si>
    <t>FTMBUSD</t>
  </si>
  <si>
    <t>ADABUSD</t>
  </si>
  <si>
    <t>configs/live/</t>
  </si>
  <si>
    <t>config0_1.json</t>
  </si>
  <si>
    <t>config0_5.json</t>
  </si>
  <si>
    <t>config1.json</t>
  </si>
  <si>
    <t>ape</t>
  </si>
  <si>
    <t>APEBUSD</t>
  </si>
  <si>
    <t>in min</t>
  </si>
  <si>
    <t>in sec</t>
  </si>
  <si>
    <t>multiplayer</t>
  </si>
  <si>
    <t>2880</t>
  </si>
  <si>
    <t>GMTBUSD"</t>
  </si>
  <si>
    <t>LTCBUSD"</t>
  </si>
  <si>
    <t>MATICBUSD"</t>
  </si>
  <si>
    <t>NEARBUSD"</t>
  </si>
  <si>
    <t>SANDBUSD"</t>
  </si>
  <si>
    <t>AUCTIONBUSD"</t>
  </si>
  <si>
    <t>LDOBUSD"</t>
  </si>
  <si>
    <t>LEVERBUSD"</t>
  </si>
  <si>
    <t>1000SHIBBUSD"</t>
  </si>
  <si>
    <t>TLMBUSD"</t>
  </si>
  <si>
    <t>APEBUSD"</t>
  </si>
  <si>
    <t>TRXBUSD"</t>
  </si>
  <si>
    <t>GALABUSD"</t>
  </si>
  <si>
    <t>DOGEBUSD"</t>
  </si>
  <si>
    <t>1000LUNCBUSD"</t>
  </si>
  <si>
    <t>ANCBUSD"</t>
  </si>
  <si>
    <t>DODOBUSD"</t>
  </si>
  <si>
    <t>LINKBUSD"</t>
  </si>
  <si>
    <t>XRPBUSD"</t>
  </si>
  <si>
    <t>FTMBUSD"</t>
  </si>
  <si>
    <t>ADABUSD"</t>
  </si>
  <si>
    <t>- "</t>
  </si>
  <si>
    <t>7d</t>
  </si>
  <si>
    <t>3d</t>
  </si>
  <si>
    <t>1d</t>
  </si>
  <si>
    <t>12h</t>
  </si>
  <si>
    <t>6h</t>
  </si>
  <si>
    <t>3h</t>
  </si>
  <si>
    <t>1.5h</t>
  </si>
  <si>
    <t>45m</t>
  </si>
  <si>
    <t>etc</t>
  </si>
  <si>
    <t>uni</t>
  </si>
  <si>
    <t>icp</t>
  </si>
  <si>
    <t>eth</t>
  </si>
  <si>
    <t>fil</t>
  </si>
  <si>
    <t>cvx</t>
  </si>
  <si>
    <t>waves</t>
  </si>
  <si>
    <t>gal</t>
  </si>
  <si>
    <t>luna2</t>
  </si>
  <si>
    <t>bnb</t>
  </si>
  <si>
    <t>dot</t>
  </si>
  <si>
    <t>1440</t>
  </si>
  <si>
    <t>2d</t>
  </si>
  <si>
    <t>1,5h</t>
  </si>
  <si>
    <t>0,75h</t>
  </si>
  <si>
    <t>часы</t>
  </si>
  <si>
    <t>средний % изменения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</si>
</sst>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7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2A7F-EA26-4A9B-8ECD-34DA4307BD78}">
  <dimension ref="A2:AE24"/>
  <sheetViews>
    <sheetView workbookViewId="0">
      <selection activeCell="X28" sqref="X28"/>
    </sheetView>
  </sheetViews>
  <sheetFormatPr baseColWidth="10" defaultColWidth="8.83203125" defaultRowHeight="15" x14ac:dyDescent="0.2"/>
  <cols>
    <col min="1" max="1" width="5.5" bestFit="1" customWidth="1"/>
    <col min="2" max="2" width="12.33203125" customWidth="1"/>
    <col min="3" max="3" width="8.33203125" bestFit="1" customWidth="1"/>
    <col min="4" max="4" width="8.1640625" bestFit="1" customWidth="1"/>
    <col min="5" max="6" width="6" bestFit="1" customWidth="1"/>
    <col min="7" max="7" width="5" bestFit="1" customWidth="1"/>
    <col min="8" max="8" width="7.1640625" bestFit="1" customWidth="1"/>
    <col min="9" max="9" width="5" bestFit="1" customWidth="1"/>
    <col min="11" max="11" width="14.33203125" bestFit="1" customWidth="1"/>
    <col min="12" max="12" width="3.5" bestFit="1" customWidth="1"/>
    <col min="13" max="13" width="5" bestFit="1" customWidth="1"/>
    <col min="19" max="19" width="2" bestFit="1" customWidth="1"/>
    <col min="21" max="21" width="1.6640625" bestFit="1" customWidth="1"/>
  </cols>
  <sheetData>
    <row r="2" spans="1:31" x14ac:dyDescent="0.2">
      <c r="A2" s="1"/>
      <c r="B2" s="1"/>
      <c r="C2" s="1"/>
      <c r="D2" s="1"/>
      <c r="K2" s="7" t="s">
        <v>48</v>
      </c>
      <c r="L2" s="7" t="s">
        <v>36</v>
      </c>
      <c r="M2" s="8">
        <v>1440</v>
      </c>
      <c r="O2" s="12"/>
      <c r="P2" s="12"/>
      <c r="Q2" s="12" t="s">
        <v>38</v>
      </c>
      <c r="R2" s="12" t="s">
        <v>39</v>
      </c>
      <c r="S2" s="1"/>
      <c r="AB2" s="1"/>
      <c r="AC2" s="1"/>
      <c r="AD2" s="1"/>
      <c r="AE2" s="1"/>
    </row>
    <row r="3" spans="1:31" x14ac:dyDescent="0.2">
      <c r="A3" s="3"/>
      <c r="B3" s="3"/>
      <c r="C3" s="33" t="s">
        <v>33</v>
      </c>
      <c r="D3" s="33"/>
      <c r="E3" s="33"/>
      <c r="F3" s="33"/>
      <c r="G3" s="33"/>
      <c r="H3" s="33"/>
      <c r="I3" s="33"/>
      <c r="K3" s="7" t="s">
        <v>49</v>
      </c>
      <c r="L3" s="7" t="s">
        <v>36</v>
      </c>
      <c r="M3" s="8">
        <v>720</v>
      </c>
      <c r="O3" s="7" t="s">
        <v>48</v>
      </c>
      <c r="P3" s="7" t="s">
        <v>36</v>
      </c>
      <c r="Q3" s="8">
        <v>1440</v>
      </c>
      <c r="R3" s="13">
        <f t="shared" ref="R3:R23" si="0">Q3*60</f>
        <v>86400</v>
      </c>
      <c r="S3" s="1" t="s">
        <v>40</v>
      </c>
      <c r="U3" t="s">
        <v>42</v>
      </c>
      <c r="V3" t="s">
        <v>41</v>
      </c>
      <c r="W3" t="s">
        <v>43</v>
      </c>
      <c r="X3" t="s">
        <v>44</v>
      </c>
      <c r="Y3" s="7" t="s">
        <v>48</v>
      </c>
      <c r="Z3" s="14" t="s">
        <v>68</v>
      </c>
      <c r="AA3" t="s">
        <v>69</v>
      </c>
      <c r="AB3" s="1" t="s">
        <v>46</v>
      </c>
      <c r="AC3" s="1" t="s">
        <v>45</v>
      </c>
      <c r="AD3" s="1" t="s">
        <v>47</v>
      </c>
      <c r="AE3" s="1" t="s">
        <v>45</v>
      </c>
    </row>
    <row r="4" spans="1:31" x14ac:dyDescent="0.2">
      <c r="A4" s="3"/>
      <c r="B4" s="3"/>
      <c r="C4" s="6" t="s">
        <v>32</v>
      </c>
      <c r="D4" s="6" t="s">
        <v>31</v>
      </c>
      <c r="E4" s="6" t="s">
        <v>30</v>
      </c>
      <c r="F4" s="6" t="s">
        <v>29</v>
      </c>
      <c r="G4" s="6" t="s">
        <v>28</v>
      </c>
      <c r="H4" s="6" t="s">
        <v>27</v>
      </c>
      <c r="I4" s="6" t="s">
        <v>26</v>
      </c>
      <c r="K4" s="7" t="s">
        <v>50</v>
      </c>
      <c r="L4" s="7" t="s">
        <v>36</v>
      </c>
      <c r="M4" s="8">
        <v>360</v>
      </c>
      <c r="O4" s="7" t="s">
        <v>49</v>
      </c>
      <c r="P4" s="7" t="s">
        <v>36</v>
      </c>
      <c r="Q4" s="8">
        <v>720</v>
      </c>
      <c r="R4" s="13">
        <f t="shared" si="0"/>
        <v>43200</v>
      </c>
      <c r="S4" s="1" t="s">
        <v>40</v>
      </c>
      <c r="U4" t="s">
        <v>42</v>
      </c>
      <c r="V4" t="s">
        <v>41</v>
      </c>
      <c r="W4" t="s">
        <v>43</v>
      </c>
      <c r="X4" t="s">
        <v>44</v>
      </c>
      <c r="Y4" s="7" t="s">
        <v>49</v>
      </c>
      <c r="Z4" s="14" t="s">
        <v>68</v>
      </c>
      <c r="AA4" t="s">
        <v>69</v>
      </c>
      <c r="AB4" s="1" t="s">
        <v>46</v>
      </c>
      <c r="AC4" s="1" t="s">
        <v>45</v>
      </c>
      <c r="AD4" s="1" t="s">
        <v>47</v>
      </c>
      <c r="AE4" s="1" t="s">
        <v>45</v>
      </c>
    </row>
    <row r="5" spans="1:31" s="11" customFormat="1" x14ac:dyDescent="0.2">
      <c r="A5" s="3"/>
      <c r="B5" s="3" t="s">
        <v>74</v>
      </c>
      <c r="C5" s="8">
        <v>1440</v>
      </c>
      <c r="D5" s="8">
        <v>720</v>
      </c>
      <c r="E5" s="8">
        <v>360</v>
      </c>
      <c r="F5" s="8" t="s">
        <v>19</v>
      </c>
      <c r="G5" s="8">
        <v>90</v>
      </c>
      <c r="H5" s="8">
        <v>45</v>
      </c>
      <c r="I5" s="8">
        <v>22.5</v>
      </c>
      <c r="K5" s="7" t="s">
        <v>51</v>
      </c>
      <c r="L5" s="7" t="s">
        <v>36</v>
      </c>
      <c r="M5" s="8" t="s">
        <v>19</v>
      </c>
      <c r="O5" s="7" t="s">
        <v>50</v>
      </c>
      <c r="P5" s="7" t="s">
        <v>36</v>
      </c>
      <c r="Q5" s="8">
        <v>360</v>
      </c>
      <c r="R5" s="13">
        <f t="shared" si="0"/>
        <v>21600</v>
      </c>
      <c r="S5" s="1" t="s">
        <v>40</v>
      </c>
      <c r="T5"/>
      <c r="U5" t="s">
        <v>42</v>
      </c>
      <c r="V5" t="s">
        <v>41</v>
      </c>
      <c r="W5" t="s">
        <v>43</v>
      </c>
      <c r="X5" t="s">
        <v>44</v>
      </c>
      <c r="Y5" s="7" t="s">
        <v>50</v>
      </c>
      <c r="Z5" s="14" t="s">
        <v>68</v>
      </c>
      <c r="AA5" t="s">
        <v>69</v>
      </c>
      <c r="AB5" s="1" t="s">
        <v>46</v>
      </c>
      <c r="AC5" s="1" t="s">
        <v>45</v>
      </c>
      <c r="AD5" s="1" t="s">
        <v>47</v>
      </c>
      <c r="AE5" s="1" t="s">
        <v>45</v>
      </c>
    </row>
    <row r="6" spans="1:31" s="11" customFormat="1" x14ac:dyDescent="0.2">
      <c r="A6" s="3"/>
      <c r="B6" s="3" t="s">
        <v>75</v>
      </c>
      <c r="C6" s="15">
        <v>86400</v>
      </c>
      <c r="D6" s="15">
        <v>43200</v>
      </c>
      <c r="E6" s="15">
        <v>21600</v>
      </c>
      <c r="F6" s="15">
        <v>10800</v>
      </c>
      <c r="G6" s="15">
        <v>5400</v>
      </c>
      <c r="H6" s="15">
        <v>2700</v>
      </c>
      <c r="I6" s="15">
        <v>1350</v>
      </c>
      <c r="K6" s="7"/>
      <c r="L6" s="7"/>
      <c r="M6" s="8"/>
      <c r="O6" s="7" t="s">
        <v>51</v>
      </c>
      <c r="P6" s="7" t="s">
        <v>36</v>
      </c>
      <c r="Q6" s="8" t="s">
        <v>19</v>
      </c>
      <c r="R6" s="13">
        <f t="shared" si="0"/>
        <v>10800</v>
      </c>
      <c r="S6" s="1" t="s">
        <v>40</v>
      </c>
      <c r="T6"/>
      <c r="U6" t="s">
        <v>42</v>
      </c>
      <c r="V6" t="s">
        <v>41</v>
      </c>
      <c r="W6" t="s">
        <v>43</v>
      </c>
      <c r="X6" t="s">
        <v>44</v>
      </c>
      <c r="Y6" s="7" t="s">
        <v>51</v>
      </c>
      <c r="Z6" s="14" t="s">
        <v>68</v>
      </c>
      <c r="AA6" t="s">
        <v>69</v>
      </c>
      <c r="AB6" s="1" t="s">
        <v>46</v>
      </c>
      <c r="AC6" s="1" t="s">
        <v>45</v>
      </c>
      <c r="AD6" s="1" t="s">
        <v>47</v>
      </c>
      <c r="AE6" s="1" t="s">
        <v>45</v>
      </c>
    </row>
    <row r="7" spans="1:31" s="11" customFormat="1" x14ac:dyDescent="0.2">
      <c r="A7" s="3"/>
      <c r="B7" s="3" t="s">
        <v>76</v>
      </c>
      <c r="C7" s="15">
        <v>64</v>
      </c>
      <c r="D7" s="15">
        <v>32</v>
      </c>
      <c r="E7" s="15">
        <v>16</v>
      </c>
      <c r="F7" s="15">
        <v>8</v>
      </c>
      <c r="G7" s="15">
        <v>4</v>
      </c>
      <c r="H7" s="15">
        <v>2</v>
      </c>
      <c r="I7" s="15">
        <v>1</v>
      </c>
      <c r="K7" s="7"/>
      <c r="L7" s="7"/>
      <c r="M7" s="8"/>
      <c r="O7" s="7" t="s">
        <v>52</v>
      </c>
      <c r="P7" s="7" t="s">
        <v>36</v>
      </c>
      <c r="Q7" s="8">
        <v>90</v>
      </c>
      <c r="R7" s="13">
        <f t="shared" si="0"/>
        <v>5400</v>
      </c>
      <c r="S7" s="1" t="s">
        <v>40</v>
      </c>
      <c r="T7"/>
      <c r="U7" t="s">
        <v>42</v>
      </c>
      <c r="V7" t="s">
        <v>41</v>
      </c>
      <c r="W7" t="s">
        <v>43</v>
      </c>
      <c r="X7" t="s">
        <v>44</v>
      </c>
      <c r="Y7" s="7" t="s">
        <v>52</v>
      </c>
      <c r="Z7" s="14" t="s">
        <v>68</v>
      </c>
      <c r="AA7" t="s">
        <v>69</v>
      </c>
      <c r="AB7" s="1" t="s">
        <v>46</v>
      </c>
      <c r="AC7" s="1" t="s">
        <v>45</v>
      </c>
      <c r="AD7" s="1" t="s">
        <v>47</v>
      </c>
      <c r="AE7" s="1" t="s">
        <v>45</v>
      </c>
    </row>
    <row r="8" spans="1:31" ht="73.25" customHeight="1" x14ac:dyDescent="0.2">
      <c r="A8" s="35" t="s">
        <v>35</v>
      </c>
      <c r="B8" s="35"/>
      <c r="C8" s="5" t="s">
        <v>34</v>
      </c>
      <c r="D8" s="5" t="s">
        <v>34</v>
      </c>
      <c r="E8" s="5" t="s">
        <v>34</v>
      </c>
      <c r="F8" s="5" t="s">
        <v>34</v>
      </c>
      <c r="G8" s="5" t="s">
        <v>34</v>
      </c>
      <c r="H8" s="5" t="s">
        <v>34</v>
      </c>
      <c r="I8" s="5" t="s">
        <v>34</v>
      </c>
      <c r="J8" s="4"/>
      <c r="K8" s="7" t="s">
        <v>52</v>
      </c>
      <c r="L8" s="7" t="s">
        <v>36</v>
      </c>
      <c r="M8" s="8">
        <v>90</v>
      </c>
      <c r="O8" s="7" t="s">
        <v>53</v>
      </c>
      <c r="P8" s="7" t="s">
        <v>36</v>
      </c>
      <c r="Q8" s="8">
        <v>45</v>
      </c>
      <c r="R8" s="13">
        <f t="shared" si="0"/>
        <v>2700</v>
      </c>
      <c r="S8" s="1" t="s">
        <v>40</v>
      </c>
      <c r="U8" t="s">
        <v>42</v>
      </c>
      <c r="V8" t="s">
        <v>41</v>
      </c>
      <c r="W8" t="s">
        <v>43</v>
      </c>
      <c r="X8" t="s">
        <v>44</v>
      </c>
      <c r="Y8" s="7" t="s">
        <v>53</v>
      </c>
      <c r="Z8" s="14" t="s">
        <v>68</v>
      </c>
      <c r="AA8" t="s">
        <v>69</v>
      </c>
      <c r="AB8" s="1" t="s">
        <v>46</v>
      </c>
      <c r="AC8" s="1" t="s">
        <v>45</v>
      </c>
      <c r="AD8" s="1" t="s">
        <v>47</v>
      </c>
      <c r="AE8" s="1" t="s">
        <v>45</v>
      </c>
    </row>
    <row r="9" spans="1:31" x14ac:dyDescent="0.2">
      <c r="A9" s="6" t="s">
        <v>21</v>
      </c>
      <c r="B9" s="34" t="s">
        <v>23</v>
      </c>
      <c r="C9" s="16" t="s">
        <v>15</v>
      </c>
      <c r="D9" s="16" t="s">
        <v>0</v>
      </c>
      <c r="E9" s="16" t="s">
        <v>16</v>
      </c>
      <c r="F9" s="16" t="s">
        <v>20</v>
      </c>
      <c r="G9" s="16" t="s">
        <v>17</v>
      </c>
      <c r="H9" s="16" t="s">
        <v>1</v>
      </c>
      <c r="I9" s="16" t="s">
        <v>18</v>
      </c>
      <c r="K9" s="7" t="s">
        <v>53</v>
      </c>
      <c r="L9" s="7" t="s">
        <v>36</v>
      </c>
      <c r="M9" s="8">
        <v>45</v>
      </c>
      <c r="O9" s="7" t="s">
        <v>54</v>
      </c>
      <c r="P9" s="7" t="s">
        <v>36</v>
      </c>
      <c r="Q9" s="8">
        <v>22.5</v>
      </c>
      <c r="R9" s="13">
        <f t="shared" si="0"/>
        <v>1350</v>
      </c>
      <c r="S9" s="1" t="s">
        <v>40</v>
      </c>
      <c r="U9" t="s">
        <v>42</v>
      </c>
      <c r="V9" t="s">
        <v>41</v>
      </c>
      <c r="W9" t="s">
        <v>43</v>
      </c>
      <c r="X9" t="s">
        <v>44</v>
      </c>
      <c r="Y9" s="7" t="s">
        <v>54</v>
      </c>
      <c r="Z9" s="14" t="s">
        <v>68</v>
      </c>
      <c r="AA9" t="s">
        <v>69</v>
      </c>
      <c r="AB9" s="1" t="s">
        <v>46</v>
      </c>
      <c r="AC9" s="1" t="s">
        <v>45</v>
      </c>
      <c r="AD9" s="1" t="s">
        <v>47</v>
      </c>
      <c r="AE9" s="1" t="s">
        <v>45</v>
      </c>
    </row>
    <row r="10" spans="1:31" x14ac:dyDescent="0.2">
      <c r="A10" s="6" t="s">
        <v>22</v>
      </c>
      <c r="B10" s="34"/>
      <c r="C10" s="6"/>
      <c r="D10" s="6"/>
      <c r="E10" s="2"/>
      <c r="F10" s="2"/>
      <c r="G10" s="2"/>
      <c r="H10" s="2"/>
      <c r="I10" s="2"/>
      <c r="K10" s="7" t="s">
        <v>54</v>
      </c>
      <c r="L10" s="7" t="s">
        <v>36</v>
      </c>
      <c r="M10" s="8">
        <v>22.5</v>
      </c>
      <c r="O10" s="7" t="s">
        <v>55</v>
      </c>
      <c r="P10" s="9" t="s">
        <v>37</v>
      </c>
      <c r="Q10" s="8">
        <v>1440</v>
      </c>
      <c r="R10" s="13">
        <f t="shared" si="0"/>
        <v>86400</v>
      </c>
      <c r="S10" s="1" t="s">
        <v>40</v>
      </c>
      <c r="U10" t="s">
        <v>42</v>
      </c>
      <c r="V10" t="s">
        <v>41</v>
      </c>
      <c r="W10" t="s">
        <v>43</v>
      </c>
      <c r="X10" t="s">
        <v>44</v>
      </c>
      <c r="Y10" s="7" t="s">
        <v>55</v>
      </c>
      <c r="Z10" s="14" t="s">
        <v>68</v>
      </c>
      <c r="AA10" t="s">
        <v>70</v>
      </c>
      <c r="AB10" s="1" t="s">
        <v>46</v>
      </c>
      <c r="AC10" s="1" t="s">
        <v>45</v>
      </c>
      <c r="AD10" s="1" t="s">
        <v>47</v>
      </c>
      <c r="AE10" s="1" t="s">
        <v>45</v>
      </c>
    </row>
    <row r="11" spans="1:31" x14ac:dyDescent="0.2">
      <c r="A11" s="6" t="s">
        <v>21</v>
      </c>
      <c r="B11" s="34" t="s">
        <v>24</v>
      </c>
      <c r="C11" s="16" t="s">
        <v>3</v>
      </c>
      <c r="D11" s="16" t="s">
        <v>4</v>
      </c>
      <c r="E11" s="16" t="s">
        <v>5</v>
      </c>
      <c r="F11" s="16" t="s">
        <v>72</v>
      </c>
      <c r="G11" s="16" t="s">
        <v>6</v>
      </c>
      <c r="H11" s="16" t="s">
        <v>7</v>
      </c>
      <c r="I11" s="16" t="s">
        <v>8</v>
      </c>
      <c r="K11" s="7" t="s">
        <v>55</v>
      </c>
      <c r="L11" s="9" t="s">
        <v>37</v>
      </c>
      <c r="M11" s="8">
        <v>1440</v>
      </c>
      <c r="O11" s="7" t="s">
        <v>56</v>
      </c>
      <c r="P11" s="9" t="s">
        <v>37</v>
      </c>
      <c r="Q11" s="8">
        <v>720</v>
      </c>
      <c r="R11" s="13">
        <f t="shared" si="0"/>
        <v>43200</v>
      </c>
      <c r="S11" s="1" t="s">
        <v>40</v>
      </c>
      <c r="U11" t="s">
        <v>42</v>
      </c>
      <c r="V11" t="s">
        <v>41</v>
      </c>
      <c r="W11" t="s">
        <v>43</v>
      </c>
      <c r="X11" t="s">
        <v>44</v>
      </c>
      <c r="Y11" s="7" t="s">
        <v>56</v>
      </c>
      <c r="Z11" s="14" t="s">
        <v>68</v>
      </c>
      <c r="AA11" t="s">
        <v>70</v>
      </c>
      <c r="AB11" s="1" t="s">
        <v>46</v>
      </c>
      <c r="AC11" s="1" t="s">
        <v>45</v>
      </c>
      <c r="AD11" s="1" t="s">
        <v>47</v>
      </c>
      <c r="AE11" s="1" t="s">
        <v>45</v>
      </c>
    </row>
    <row r="12" spans="1:31" x14ac:dyDescent="0.2">
      <c r="A12" s="6" t="s">
        <v>22</v>
      </c>
      <c r="B12" s="34"/>
      <c r="C12" s="6"/>
      <c r="D12" s="6"/>
      <c r="E12" s="2"/>
      <c r="F12" s="2"/>
      <c r="G12" s="2"/>
      <c r="H12" s="2"/>
      <c r="I12" s="2"/>
      <c r="K12" s="7" t="s">
        <v>56</v>
      </c>
      <c r="L12" s="9" t="s">
        <v>37</v>
      </c>
      <c r="M12" s="8">
        <v>720</v>
      </c>
      <c r="O12" s="7" t="s">
        <v>57</v>
      </c>
      <c r="P12" s="9" t="s">
        <v>37</v>
      </c>
      <c r="Q12" s="8">
        <v>360</v>
      </c>
      <c r="R12" s="13">
        <f t="shared" si="0"/>
        <v>21600</v>
      </c>
      <c r="S12" s="1" t="s">
        <v>40</v>
      </c>
      <c r="U12" t="s">
        <v>42</v>
      </c>
      <c r="V12" t="s">
        <v>41</v>
      </c>
      <c r="W12" t="s">
        <v>43</v>
      </c>
      <c r="X12" t="s">
        <v>44</v>
      </c>
      <c r="Y12" s="7" t="s">
        <v>57</v>
      </c>
      <c r="Z12" s="14" t="s">
        <v>68</v>
      </c>
      <c r="AA12" t="s">
        <v>70</v>
      </c>
      <c r="AB12" s="1" t="s">
        <v>46</v>
      </c>
      <c r="AC12" s="1" t="s">
        <v>45</v>
      </c>
      <c r="AD12" s="1" t="s">
        <v>47</v>
      </c>
      <c r="AE12" s="1" t="s">
        <v>45</v>
      </c>
    </row>
    <row r="13" spans="1:31" x14ac:dyDescent="0.2">
      <c r="A13" s="6" t="s">
        <v>21</v>
      </c>
      <c r="B13" s="34" t="s">
        <v>25</v>
      </c>
      <c r="C13" s="16" t="s">
        <v>9</v>
      </c>
      <c r="D13" s="16" t="s">
        <v>10</v>
      </c>
      <c r="E13" s="16" t="s">
        <v>11</v>
      </c>
      <c r="F13" s="16" t="s">
        <v>2</v>
      </c>
      <c r="G13" s="16" t="s">
        <v>12</v>
      </c>
      <c r="H13" s="16" t="s">
        <v>13</v>
      </c>
      <c r="I13" s="16" t="s">
        <v>14</v>
      </c>
      <c r="K13" s="7" t="s">
        <v>57</v>
      </c>
      <c r="L13" s="9" t="s">
        <v>37</v>
      </c>
      <c r="M13" s="8">
        <v>360</v>
      </c>
      <c r="O13" s="7" t="s">
        <v>73</v>
      </c>
      <c r="P13" s="9" t="s">
        <v>37</v>
      </c>
      <c r="Q13" s="8" t="s">
        <v>19</v>
      </c>
      <c r="R13" s="13">
        <f t="shared" si="0"/>
        <v>10800</v>
      </c>
      <c r="S13" s="1" t="s">
        <v>40</v>
      </c>
      <c r="U13" t="s">
        <v>42</v>
      </c>
      <c r="V13" t="s">
        <v>41</v>
      </c>
      <c r="W13" t="s">
        <v>43</v>
      </c>
      <c r="X13" t="s">
        <v>44</v>
      </c>
      <c r="Y13" s="7" t="s">
        <v>73</v>
      </c>
      <c r="Z13" s="14" t="s">
        <v>68</v>
      </c>
      <c r="AA13" t="s">
        <v>70</v>
      </c>
      <c r="AB13" s="1" t="s">
        <v>46</v>
      </c>
      <c r="AC13" s="1" t="s">
        <v>45</v>
      </c>
      <c r="AD13" s="1" t="s">
        <v>47</v>
      </c>
      <c r="AE13" s="1" t="s">
        <v>45</v>
      </c>
    </row>
    <row r="14" spans="1:31" x14ac:dyDescent="0.2">
      <c r="A14" s="6" t="s">
        <v>22</v>
      </c>
      <c r="B14" s="34"/>
      <c r="C14" s="6"/>
      <c r="D14" s="6"/>
      <c r="E14" s="2"/>
      <c r="F14" s="2"/>
      <c r="G14" s="2"/>
      <c r="H14" s="2"/>
      <c r="I14" s="2"/>
      <c r="K14" s="7" t="s">
        <v>73</v>
      </c>
      <c r="L14" s="9" t="s">
        <v>37</v>
      </c>
      <c r="M14" s="8" t="s">
        <v>19</v>
      </c>
      <c r="O14" s="7" t="s">
        <v>58</v>
      </c>
      <c r="P14" s="9" t="s">
        <v>37</v>
      </c>
      <c r="Q14" s="8">
        <v>90</v>
      </c>
      <c r="R14" s="13">
        <f t="shared" si="0"/>
        <v>5400</v>
      </c>
      <c r="S14" s="1" t="s">
        <v>40</v>
      </c>
      <c r="U14" t="s">
        <v>42</v>
      </c>
      <c r="V14" t="s">
        <v>41</v>
      </c>
      <c r="W14" t="s">
        <v>43</v>
      </c>
      <c r="X14" t="s">
        <v>44</v>
      </c>
      <c r="Y14" s="7" t="s">
        <v>58</v>
      </c>
      <c r="Z14" s="14" t="s">
        <v>68</v>
      </c>
      <c r="AA14" t="s">
        <v>70</v>
      </c>
      <c r="AB14" s="1" t="s">
        <v>46</v>
      </c>
      <c r="AC14" s="1" t="s">
        <v>45</v>
      </c>
      <c r="AD14" s="1" t="s">
        <v>47</v>
      </c>
      <c r="AE14" s="1" t="s">
        <v>45</v>
      </c>
    </row>
    <row r="15" spans="1:31" x14ac:dyDescent="0.2">
      <c r="A15" s="1"/>
      <c r="B15" s="1"/>
      <c r="C15" s="1"/>
      <c r="D15" s="1"/>
      <c r="K15" s="7" t="s">
        <v>58</v>
      </c>
      <c r="L15" s="9" t="s">
        <v>37</v>
      </c>
      <c r="M15" s="8">
        <v>90</v>
      </c>
      <c r="O15" s="7" t="s">
        <v>59</v>
      </c>
      <c r="P15" s="9" t="s">
        <v>37</v>
      </c>
      <c r="Q15" s="8">
        <v>45</v>
      </c>
      <c r="R15" s="13">
        <f t="shared" si="0"/>
        <v>2700</v>
      </c>
      <c r="S15" s="1" t="s">
        <v>40</v>
      </c>
      <c r="U15" t="s">
        <v>42</v>
      </c>
      <c r="V15" t="s">
        <v>41</v>
      </c>
      <c r="W15" t="s">
        <v>43</v>
      </c>
      <c r="X15" t="s">
        <v>44</v>
      </c>
      <c r="Y15" s="7" t="s">
        <v>59</v>
      </c>
      <c r="Z15" s="14" t="s">
        <v>68</v>
      </c>
      <c r="AA15" t="s">
        <v>70</v>
      </c>
      <c r="AB15" s="1" t="s">
        <v>46</v>
      </c>
      <c r="AC15" s="1" t="s">
        <v>45</v>
      </c>
      <c r="AD15" s="1" t="s">
        <v>47</v>
      </c>
      <c r="AE15" s="1" t="s">
        <v>45</v>
      </c>
    </row>
    <row r="16" spans="1:31" x14ac:dyDescent="0.2">
      <c r="K16" s="7" t="s">
        <v>59</v>
      </c>
      <c r="L16" s="9" t="s">
        <v>37</v>
      </c>
      <c r="M16" s="8">
        <v>45</v>
      </c>
      <c r="O16" s="7" t="s">
        <v>60</v>
      </c>
      <c r="P16" s="9" t="s">
        <v>37</v>
      </c>
      <c r="Q16" s="8">
        <v>22.5</v>
      </c>
      <c r="R16" s="13">
        <f t="shared" si="0"/>
        <v>1350</v>
      </c>
      <c r="S16" s="1" t="s">
        <v>40</v>
      </c>
      <c r="U16" t="s">
        <v>42</v>
      </c>
      <c r="V16" t="s">
        <v>41</v>
      </c>
      <c r="W16" t="s">
        <v>43</v>
      </c>
      <c r="X16" t="s">
        <v>44</v>
      </c>
      <c r="Y16" s="7" t="s">
        <v>60</v>
      </c>
      <c r="Z16" s="14" t="s">
        <v>68</v>
      </c>
      <c r="AA16" t="s">
        <v>70</v>
      </c>
      <c r="AB16" s="1" t="s">
        <v>46</v>
      </c>
      <c r="AC16" s="1" t="s">
        <v>45</v>
      </c>
      <c r="AD16" s="1" t="s">
        <v>47</v>
      </c>
      <c r="AE16" s="1" t="s">
        <v>45</v>
      </c>
    </row>
    <row r="17" spans="11:31" x14ac:dyDescent="0.2">
      <c r="K17" s="7" t="s">
        <v>60</v>
      </c>
      <c r="L17" s="9" t="s">
        <v>37</v>
      </c>
      <c r="M17" s="8">
        <v>22.5</v>
      </c>
      <c r="O17" s="7" t="s">
        <v>61</v>
      </c>
      <c r="P17" s="7">
        <v>1</v>
      </c>
      <c r="Q17" s="8">
        <v>1440</v>
      </c>
      <c r="R17" s="13">
        <f t="shared" si="0"/>
        <v>86400</v>
      </c>
      <c r="S17" s="1" t="s">
        <v>40</v>
      </c>
      <c r="U17" t="s">
        <v>42</v>
      </c>
      <c r="V17" t="s">
        <v>41</v>
      </c>
      <c r="W17" t="s">
        <v>43</v>
      </c>
      <c r="X17" t="s">
        <v>44</v>
      </c>
      <c r="Y17" s="7" t="s">
        <v>61</v>
      </c>
      <c r="Z17" s="14" t="s">
        <v>68</v>
      </c>
      <c r="AA17" t="s">
        <v>71</v>
      </c>
      <c r="AB17" s="1" t="s">
        <v>46</v>
      </c>
      <c r="AC17" s="1" t="s">
        <v>45</v>
      </c>
      <c r="AD17" s="1" t="s">
        <v>47</v>
      </c>
      <c r="AE17" s="1" t="s">
        <v>45</v>
      </c>
    </row>
    <row r="18" spans="11:31" x14ac:dyDescent="0.2">
      <c r="K18" s="7" t="s">
        <v>61</v>
      </c>
      <c r="L18" s="7">
        <v>1</v>
      </c>
      <c r="M18" s="8">
        <v>1440</v>
      </c>
      <c r="O18" s="7" t="s">
        <v>62</v>
      </c>
      <c r="P18" s="7">
        <v>1</v>
      </c>
      <c r="Q18" s="8">
        <v>720</v>
      </c>
      <c r="R18" s="13">
        <f t="shared" si="0"/>
        <v>43200</v>
      </c>
      <c r="S18" s="1" t="s">
        <v>40</v>
      </c>
      <c r="U18" t="s">
        <v>42</v>
      </c>
      <c r="V18" t="s">
        <v>41</v>
      </c>
      <c r="W18" t="s">
        <v>43</v>
      </c>
      <c r="X18" t="s">
        <v>44</v>
      </c>
      <c r="Y18" s="7" t="s">
        <v>62</v>
      </c>
      <c r="Z18" s="14" t="s">
        <v>68</v>
      </c>
      <c r="AA18" t="s">
        <v>71</v>
      </c>
      <c r="AB18" s="1" t="s">
        <v>46</v>
      </c>
      <c r="AC18" s="1" t="s">
        <v>45</v>
      </c>
      <c r="AD18" s="1" t="s">
        <v>47</v>
      </c>
      <c r="AE18" s="1" t="s">
        <v>45</v>
      </c>
    </row>
    <row r="19" spans="11:31" x14ac:dyDescent="0.2">
      <c r="K19" s="7" t="s">
        <v>62</v>
      </c>
      <c r="L19" s="7">
        <v>1</v>
      </c>
      <c r="M19" s="8">
        <v>720</v>
      </c>
      <c r="O19" s="7" t="s">
        <v>63</v>
      </c>
      <c r="P19" s="7">
        <v>1</v>
      </c>
      <c r="Q19" s="8">
        <v>360</v>
      </c>
      <c r="R19" s="13">
        <f t="shared" si="0"/>
        <v>21600</v>
      </c>
      <c r="S19" s="1" t="s">
        <v>40</v>
      </c>
      <c r="U19" t="s">
        <v>42</v>
      </c>
      <c r="V19" t="s">
        <v>41</v>
      </c>
      <c r="W19" t="s">
        <v>43</v>
      </c>
      <c r="X19" t="s">
        <v>44</v>
      </c>
      <c r="Y19" s="7" t="s">
        <v>63</v>
      </c>
      <c r="Z19" s="14" t="s">
        <v>68</v>
      </c>
      <c r="AA19" t="s">
        <v>71</v>
      </c>
      <c r="AB19" s="1" t="s">
        <v>46</v>
      </c>
      <c r="AC19" s="1" t="s">
        <v>45</v>
      </c>
      <c r="AD19" s="1" t="s">
        <v>47</v>
      </c>
      <c r="AE19" s="1" t="s">
        <v>45</v>
      </c>
    </row>
    <row r="20" spans="11:31" x14ac:dyDescent="0.2">
      <c r="K20" s="7" t="s">
        <v>63</v>
      </c>
      <c r="L20" s="7">
        <v>1</v>
      </c>
      <c r="M20" s="8">
        <v>360</v>
      </c>
      <c r="O20" s="7" t="s">
        <v>64</v>
      </c>
      <c r="P20" s="7">
        <v>1</v>
      </c>
      <c r="Q20" s="8" t="s">
        <v>19</v>
      </c>
      <c r="R20" s="13">
        <f t="shared" si="0"/>
        <v>10800</v>
      </c>
      <c r="S20" s="1" t="s">
        <v>40</v>
      </c>
      <c r="U20" t="s">
        <v>42</v>
      </c>
      <c r="V20" t="s">
        <v>41</v>
      </c>
      <c r="W20" t="s">
        <v>43</v>
      </c>
      <c r="X20" t="s">
        <v>44</v>
      </c>
      <c r="Y20" s="7" t="s">
        <v>64</v>
      </c>
      <c r="Z20" s="14" t="s">
        <v>68</v>
      </c>
      <c r="AA20" t="s">
        <v>71</v>
      </c>
      <c r="AB20" s="1" t="s">
        <v>46</v>
      </c>
      <c r="AC20" s="1" t="s">
        <v>45</v>
      </c>
      <c r="AD20" s="1" t="s">
        <v>47</v>
      </c>
      <c r="AE20" s="1" t="s">
        <v>45</v>
      </c>
    </row>
    <row r="21" spans="11:31" x14ac:dyDescent="0.2">
      <c r="K21" s="7" t="s">
        <v>64</v>
      </c>
      <c r="L21" s="7">
        <v>1</v>
      </c>
      <c r="M21" s="8" t="s">
        <v>19</v>
      </c>
      <c r="O21" s="7" t="s">
        <v>65</v>
      </c>
      <c r="P21" s="7">
        <v>1</v>
      </c>
      <c r="Q21" s="8">
        <v>90</v>
      </c>
      <c r="R21" s="13">
        <f t="shared" si="0"/>
        <v>5400</v>
      </c>
      <c r="S21" s="1" t="s">
        <v>40</v>
      </c>
      <c r="U21" t="s">
        <v>42</v>
      </c>
      <c r="V21" t="s">
        <v>41</v>
      </c>
      <c r="W21" t="s">
        <v>43</v>
      </c>
      <c r="X21" t="s">
        <v>44</v>
      </c>
      <c r="Y21" s="7" t="s">
        <v>65</v>
      </c>
      <c r="Z21" s="14" t="s">
        <v>68</v>
      </c>
      <c r="AA21" t="s">
        <v>71</v>
      </c>
      <c r="AB21" s="1" t="s">
        <v>46</v>
      </c>
      <c r="AC21" s="1" t="s">
        <v>45</v>
      </c>
      <c r="AD21" s="1" t="s">
        <v>47</v>
      </c>
      <c r="AE21" s="1" t="s">
        <v>45</v>
      </c>
    </row>
    <row r="22" spans="11:31" x14ac:dyDescent="0.2">
      <c r="K22" s="7" t="s">
        <v>65</v>
      </c>
      <c r="L22" s="7">
        <v>1</v>
      </c>
      <c r="M22" s="8">
        <v>90</v>
      </c>
      <c r="O22" s="7" t="s">
        <v>66</v>
      </c>
      <c r="P22" s="7">
        <v>1</v>
      </c>
      <c r="Q22" s="8">
        <v>45</v>
      </c>
      <c r="R22" s="13">
        <f t="shared" si="0"/>
        <v>2700</v>
      </c>
      <c r="S22" s="1" t="s">
        <v>40</v>
      </c>
      <c r="U22" t="s">
        <v>42</v>
      </c>
      <c r="V22" t="s">
        <v>41</v>
      </c>
      <c r="W22" t="s">
        <v>43</v>
      </c>
      <c r="X22" t="s">
        <v>44</v>
      </c>
      <c r="Y22" s="7" t="s">
        <v>66</v>
      </c>
      <c r="Z22" s="14" t="s">
        <v>68</v>
      </c>
      <c r="AA22" t="s">
        <v>71</v>
      </c>
      <c r="AB22" s="1" t="s">
        <v>46</v>
      </c>
      <c r="AC22" s="1" t="s">
        <v>45</v>
      </c>
      <c r="AD22" s="1" t="s">
        <v>47</v>
      </c>
      <c r="AE22" s="1" t="s">
        <v>45</v>
      </c>
    </row>
    <row r="23" spans="11:31" x14ac:dyDescent="0.2">
      <c r="K23" s="7" t="s">
        <v>66</v>
      </c>
      <c r="L23" s="7">
        <v>1</v>
      </c>
      <c r="M23" s="8">
        <v>45</v>
      </c>
      <c r="O23" s="7" t="s">
        <v>67</v>
      </c>
      <c r="P23" s="7">
        <v>1</v>
      </c>
      <c r="Q23" s="8">
        <v>22.5</v>
      </c>
      <c r="R23" s="13">
        <f t="shared" si="0"/>
        <v>1350</v>
      </c>
      <c r="S23" s="1" t="s">
        <v>40</v>
      </c>
      <c r="U23" t="s">
        <v>42</v>
      </c>
      <c r="V23" t="s">
        <v>41</v>
      </c>
      <c r="W23" t="s">
        <v>43</v>
      </c>
      <c r="X23" t="s">
        <v>44</v>
      </c>
      <c r="Y23" s="7" t="s">
        <v>67</v>
      </c>
      <c r="Z23" s="14" t="s">
        <v>68</v>
      </c>
      <c r="AA23" t="s">
        <v>71</v>
      </c>
      <c r="AB23" s="1" t="s">
        <v>46</v>
      </c>
      <c r="AC23" s="1" t="s">
        <v>45</v>
      </c>
      <c r="AD23" s="1" t="s">
        <v>47</v>
      </c>
      <c r="AE23" s="1" t="s">
        <v>45</v>
      </c>
    </row>
    <row r="24" spans="11:31" x14ac:dyDescent="0.2">
      <c r="K24" s="7" t="s">
        <v>67</v>
      </c>
      <c r="L24" s="7">
        <v>1</v>
      </c>
      <c r="M24" s="8">
        <v>22.5</v>
      </c>
    </row>
  </sheetData>
  <mergeCells count="5">
    <mergeCell ref="C3:I3"/>
    <mergeCell ref="B9:B10"/>
    <mergeCell ref="B11:B12"/>
    <mergeCell ref="B13:B14"/>
    <mergeCell ref="A8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D2E9-2A27-5647-A0D0-AA16EEA8C23D}">
  <dimension ref="A1:S37"/>
  <sheetViews>
    <sheetView tabSelected="1" topLeftCell="A6" zoomScale="109" zoomScaleNormal="110" workbookViewId="0">
      <selection activeCell="E24" sqref="E24"/>
    </sheetView>
  </sheetViews>
  <sheetFormatPr baseColWidth="10" defaultColWidth="8.83203125" defaultRowHeight="15" x14ac:dyDescent="0.2"/>
  <cols>
    <col min="1" max="1" width="5.5" bestFit="1" customWidth="1"/>
    <col min="2" max="2" width="12.33203125" customWidth="1"/>
    <col min="3" max="3" width="7.1640625" bestFit="1" customWidth="1"/>
    <col min="4" max="4" width="8.5" bestFit="1" customWidth="1"/>
    <col min="5" max="5" width="8.1640625" bestFit="1" customWidth="1"/>
    <col min="6" max="6" width="6" bestFit="1" customWidth="1"/>
    <col min="7" max="7" width="6.1640625" bestFit="1" customWidth="1"/>
    <col min="8" max="8" width="7" bestFit="1" customWidth="1"/>
    <col min="9" max="9" width="7.1640625" bestFit="1" customWidth="1"/>
    <col min="11" max="11" width="14.33203125" bestFit="1" customWidth="1"/>
    <col min="12" max="12" width="18.83203125" bestFit="1" customWidth="1"/>
    <col min="13" max="13" width="5" bestFit="1" customWidth="1"/>
    <col min="19" max="19" width="8.83203125" style="30"/>
  </cols>
  <sheetData>
    <row r="1" spans="1:19" x14ac:dyDescent="0.2">
      <c r="S1" s="16" t="s">
        <v>9</v>
      </c>
    </row>
    <row r="2" spans="1:19" x14ac:dyDescent="0.2">
      <c r="A2" s="1"/>
      <c r="B2" s="1"/>
      <c r="C2" s="1"/>
      <c r="D2" s="1"/>
      <c r="E2" s="1"/>
      <c r="K2" s="7" t="s">
        <v>48</v>
      </c>
      <c r="L2" s="7" t="s">
        <v>36</v>
      </c>
      <c r="M2" s="8">
        <v>1440</v>
      </c>
      <c r="O2" s="1" t="s">
        <v>99</v>
      </c>
      <c r="P2" s="7" t="s">
        <v>78</v>
      </c>
      <c r="Q2" t="str">
        <f>O2&amp;P2</f>
        <v>- "GMTBUSD"</v>
      </c>
      <c r="S2" s="16" t="s">
        <v>4</v>
      </c>
    </row>
    <row r="3" spans="1:19" x14ac:dyDescent="0.2">
      <c r="A3" s="10"/>
      <c r="B3" s="10"/>
      <c r="C3" s="10"/>
      <c r="D3" s="33" t="s">
        <v>33</v>
      </c>
      <c r="E3" s="33"/>
      <c r="F3" s="33"/>
      <c r="G3" s="33"/>
      <c r="H3" s="33"/>
      <c r="I3" s="33"/>
      <c r="K3" s="7" t="s">
        <v>49</v>
      </c>
      <c r="L3" s="7" t="s">
        <v>36</v>
      </c>
      <c r="M3" s="8">
        <v>720</v>
      </c>
      <c r="O3" s="1" t="s">
        <v>99</v>
      </c>
      <c r="P3" s="7" t="s">
        <v>79</v>
      </c>
      <c r="Q3" t="str">
        <f t="shared" ref="Q3:Q24" si="0">O3&amp;P3</f>
        <v>- "LTCBUSD"</v>
      </c>
      <c r="S3" s="16" t="s">
        <v>14</v>
      </c>
    </row>
    <row r="4" spans="1:19" x14ac:dyDescent="0.2">
      <c r="A4" s="10"/>
      <c r="B4" s="10"/>
      <c r="C4" s="19" t="s">
        <v>32</v>
      </c>
      <c r="D4" s="10" t="s">
        <v>31</v>
      </c>
      <c r="E4" s="10" t="s">
        <v>30</v>
      </c>
      <c r="F4" s="10" t="s">
        <v>29</v>
      </c>
      <c r="G4" s="10" t="s">
        <v>28</v>
      </c>
      <c r="H4" s="10" t="s">
        <v>27</v>
      </c>
      <c r="I4" s="10" t="s">
        <v>26</v>
      </c>
      <c r="K4" s="7" t="s">
        <v>50</v>
      </c>
      <c r="L4" s="7" t="s">
        <v>36</v>
      </c>
      <c r="M4" s="8">
        <v>360</v>
      </c>
      <c r="O4" s="1" t="s">
        <v>99</v>
      </c>
      <c r="P4" s="7" t="s">
        <v>80</v>
      </c>
      <c r="Q4" t="str">
        <f t="shared" si="0"/>
        <v>- "MATICBUSD"</v>
      </c>
      <c r="S4" s="16" t="s">
        <v>10</v>
      </c>
    </row>
    <row r="5" spans="1:19" s="11" customFormat="1" x14ac:dyDescent="0.2">
      <c r="A5" s="10"/>
      <c r="B5" s="10" t="s">
        <v>74</v>
      </c>
      <c r="C5" s="19" t="s">
        <v>77</v>
      </c>
      <c r="D5" s="8">
        <v>1440</v>
      </c>
      <c r="E5" s="8">
        <v>720</v>
      </c>
      <c r="F5" s="8">
        <v>360</v>
      </c>
      <c r="G5" s="8" t="s">
        <v>19</v>
      </c>
      <c r="H5" s="8">
        <v>90</v>
      </c>
      <c r="I5" s="8">
        <v>45</v>
      </c>
      <c r="K5" s="7" t="s">
        <v>51</v>
      </c>
      <c r="L5" s="7" t="s">
        <v>36</v>
      </c>
      <c r="M5" s="8" t="s">
        <v>19</v>
      </c>
      <c r="O5" s="1" t="s">
        <v>99</v>
      </c>
      <c r="P5" s="7" t="s">
        <v>81</v>
      </c>
      <c r="Q5" t="str">
        <f t="shared" si="0"/>
        <v>- "NEARBUSD"</v>
      </c>
      <c r="S5" s="16" t="s">
        <v>72</v>
      </c>
    </row>
    <row r="6" spans="1:19" s="11" customFormat="1" x14ac:dyDescent="0.2">
      <c r="A6" s="10"/>
      <c r="B6" s="10" t="s">
        <v>75</v>
      </c>
      <c r="C6" s="20">
        <f>D6*2</f>
        <v>172800</v>
      </c>
      <c r="D6" s="21">
        <v>86400</v>
      </c>
      <c r="E6" s="21">
        <v>43200</v>
      </c>
      <c r="F6" s="21">
        <v>21600</v>
      </c>
      <c r="G6" s="21">
        <v>10800</v>
      </c>
      <c r="H6" s="21">
        <v>5400</v>
      </c>
      <c r="I6" s="21">
        <v>2700</v>
      </c>
      <c r="K6" s="7"/>
      <c r="L6" s="7"/>
      <c r="M6" s="8"/>
      <c r="O6" s="1" t="s">
        <v>99</v>
      </c>
      <c r="P6" s="7"/>
      <c r="Q6" t="str">
        <f t="shared" si="0"/>
        <v>- "</v>
      </c>
      <c r="S6" s="16" t="s">
        <v>1</v>
      </c>
    </row>
    <row r="7" spans="1:19" s="11" customFormat="1" x14ac:dyDescent="0.2">
      <c r="A7" s="10"/>
      <c r="B7" s="10" t="s">
        <v>76</v>
      </c>
      <c r="C7" s="21">
        <v>64</v>
      </c>
      <c r="D7" s="21">
        <v>32</v>
      </c>
      <c r="E7" s="21">
        <v>16</v>
      </c>
      <c r="F7" s="21">
        <v>8</v>
      </c>
      <c r="G7" s="21">
        <v>4</v>
      </c>
      <c r="H7" s="21">
        <v>2</v>
      </c>
      <c r="I7" s="21">
        <v>1</v>
      </c>
      <c r="K7" s="7"/>
      <c r="L7" s="7"/>
      <c r="M7" s="8"/>
      <c r="O7" s="1" t="s">
        <v>99</v>
      </c>
      <c r="P7" s="7"/>
      <c r="Q7" t="str">
        <f t="shared" si="0"/>
        <v>- "</v>
      </c>
      <c r="S7" s="2" t="s">
        <v>117</v>
      </c>
    </row>
    <row r="8" spans="1:19" ht="73.25" customHeight="1" x14ac:dyDescent="0.2">
      <c r="A8" s="35" t="s">
        <v>35</v>
      </c>
      <c r="B8" s="35"/>
      <c r="C8" s="22" t="s">
        <v>34</v>
      </c>
      <c r="D8" s="23" t="s">
        <v>34</v>
      </c>
      <c r="E8" s="23" t="s">
        <v>34</v>
      </c>
      <c r="F8" s="23" t="s">
        <v>34</v>
      </c>
      <c r="G8" s="23" t="s">
        <v>34</v>
      </c>
      <c r="H8" s="23" t="s">
        <v>34</v>
      </c>
      <c r="I8" s="23" t="s">
        <v>34</v>
      </c>
      <c r="J8" s="4"/>
      <c r="K8" s="7" t="s">
        <v>52</v>
      </c>
      <c r="L8" s="7" t="s">
        <v>36</v>
      </c>
      <c r="M8" s="8">
        <v>90</v>
      </c>
      <c r="O8" s="1" t="s">
        <v>99</v>
      </c>
      <c r="P8" s="7" t="s">
        <v>82</v>
      </c>
      <c r="Q8" t="str">
        <f t="shared" si="0"/>
        <v>- "SANDBUSD"</v>
      </c>
      <c r="S8" s="2" t="s">
        <v>113</v>
      </c>
    </row>
    <row r="9" spans="1:19" x14ac:dyDescent="0.2">
      <c r="A9" s="10" t="s">
        <v>21</v>
      </c>
      <c r="B9" s="34" t="s">
        <v>23</v>
      </c>
      <c r="C9" s="18" t="s">
        <v>18</v>
      </c>
      <c r="D9" s="16" t="s">
        <v>15</v>
      </c>
      <c r="E9" s="16" t="s">
        <v>0</v>
      </c>
      <c r="F9" s="16" t="s">
        <v>16</v>
      </c>
      <c r="G9" s="16" t="s">
        <v>20</v>
      </c>
      <c r="H9" s="16" t="s">
        <v>17</v>
      </c>
      <c r="I9" s="16" t="s">
        <v>1</v>
      </c>
      <c r="K9" s="7" t="s">
        <v>53</v>
      </c>
      <c r="L9" s="7" t="s">
        <v>36</v>
      </c>
      <c r="M9" s="8">
        <v>45</v>
      </c>
      <c r="O9" s="1" t="s">
        <v>99</v>
      </c>
      <c r="P9" s="7" t="s">
        <v>83</v>
      </c>
      <c r="Q9" t="str">
        <f t="shared" si="0"/>
        <v>- "AUCTIONBUSD"</v>
      </c>
      <c r="S9" s="16" t="s">
        <v>11</v>
      </c>
    </row>
    <row r="10" spans="1:19" x14ac:dyDescent="0.2">
      <c r="A10" s="10" t="s">
        <v>22</v>
      </c>
      <c r="B10" s="34"/>
      <c r="C10" s="18"/>
      <c r="D10" s="10"/>
      <c r="E10" s="10"/>
      <c r="F10" s="2"/>
      <c r="G10" s="2"/>
      <c r="H10" s="2"/>
      <c r="I10" s="2"/>
      <c r="K10" s="7" t="s">
        <v>54</v>
      </c>
      <c r="L10" s="7" t="s">
        <v>36</v>
      </c>
      <c r="M10" s="8">
        <v>22.5</v>
      </c>
      <c r="O10" s="1" t="s">
        <v>99</v>
      </c>
      <c r="P10" s="7" t="s">
        <v>84</v>
      </c>
      <c r="Q10" t="str">
        <f t="shared" si="0"/>
        <v>- "LDOBUSD"</v>
      </c>
      <c r="S10" s="16" t="s">
        <v>8</v>
      </c>
    </row>
    <row r="11" spans="1:19" x14ac:dyDescent="0.2">
      <c r="A11" s="10" t="s">
        <v>21</v>
      </c>
      <c r="B11" s="34" t="s">
        <v>24</v>
      </c>
      <c r="C11" s="18" t="s">
        <v>8</v>
      </c>
      <c r="D11" s="16" t="s">
        <v>3</v>
      </c>
      <c r="E11" s="16" t="s">
        <v>4</v>
      </c>
      <c r="F11" s="16" t="s">
        <v>5</v>
      </c>
      <c r="G11" s="16" t="s">
        <v>72</v>
      </c>
      <c r="H11" s="16" t="s">
        <v>6</v>
      </c>
      <c r="I11" s="16" t="s">
        <v>7</v>
      </c>
      <c r="K11" s="7" t="s">
        <v>55</v>
      </c>
      <c r="L11" s="9" t="s">
        <v>37</v>
      </c>
      <c r="M11" s="8">
        <v>1440</v>
      </c>
      <c r="O11" s="1" t="s">
        <v>99</v>
      </c>
      <c r="P11" s="7" t="s">
        <v>85</v>
      </c>
      <c r="Q11" t="str">
        <f t="shared" si="0"/>
        <v>- "LEVERBUSD"</v>
      </c>
      <c r="S11" s="2" t="s">
        <v>118</v>
      </c>
    </row>
    <row r="12" spans="1:19" x14ac:dyDescent="0.2">
      <c r="A12" s="10" t="s">
        <v>22</v>
      </c>
      <c r="B12" s="34"/>
      <c r="C12" s="18"/>
      <c r="D12" s="10"/>
      <c r="E12" s="10"/>
      <c r="F12" s="2"/>
      <c r="G12" s="2"/>
      <c r="H12" s="2"/>
      <c r="I12" s="2"/>
      <c r="K12" s="7" t="s">
        <v>56</v>
      </c>
      <c r="L12" s="9" t="s">
        <v>37</v>
      </c>
      <c r="M12" s="8">
        <v>720</v>
      </c>
      <c r="O12" s="1" t="s">
        <v>99</v>
      </c>
      <c r="P12" s="7" t="s">
        <v>86</v>
      </c>
      <c r="Q12" t="str">
        <f t="shared" si="0"/>
        <v>- "1000SHIBBUSD"</v>
      </c>
      <c r="S12" s="2" t="s">
        <v>108</v>
      </c>
    </row>
    <row r="13" spans="1:19" x14ac:dyDescent="0.2">
      <c r="A13" s="10" t="s">
        <v>21</v>
      </c>
      <c r="B13" s="34" t="s">
        <v>25</v>
      </c>
      <c r="C13" s="18" t="s">
        <v>14</v>
      </c>
      <c r="D13" s="16" t="s">
        <v>9</v>
      </c>
      <c r="E13" s="16" t="s">
        <v>10</v>
      </c>
      <c r="F13" s="16" t="s">
        <v>11</v>
      </c>
      <c r="G13" s="16" t="s">
        <v>2</v>
      </c>
      <c r="H13" s="16" t="s">
        <v>12</v>
      </c>
      <c r="I13" s="16" t="s">
        <v>13</v>
      </c>
      <c r="K13" s="7" t="s">
        <v>57</v>
      </c>
      <c r="L13" s="9" t="s">
        <v>37</v>
      </c>
      <c r="M13" s="8">
        <v>360</v>
      </c>
      <c r="O13" s="1" t="s">
        <v>99</v>
      </c>
      <c r="P13" s="7" t="s">
        <v>87</v>
      </c>
      <c r="Q13" t="str">
        <f t="shared" si="0"/>
        <v>- "TLMBUSD"</v>
      </c>
      <c r="S13" s="2" t="s">
        <v>111</v>
      </c>
    </row>
    <row r="14" spans="1:19" x14ac:dyDescent="0.2">
      <c r="A14" s="10" t="s">
        <v>22</v>
      </c>
      <c r="B14" s="34"/>
      <c r="C14" s="18"/>
      <c r="D14" s="10"/>
      <c r="E14" s="10"/>
      <c r="F14" s="2"/>
      <c r="G14" s="2"/>
      <c r="H14" s="2"/>
      <c r="I14" s="2"/>
      <c r="K14" s="7" t="s">
        <v>73</v>
      </c>
      <c r="L14" s="9" t="s">
        <v>37</v>
      </c>
      <c r="M14" s="8" t="s">
        <v>19</v>
      </c>
      <c r="O14" s="1" t="s">
        <v>99</v>
      </c>
      <c r="P14" s="7" t="s">
        <v>88</v>
      </c>
      <c r="Q14" t="str">
        <f t="shared" si="0"/>
        <v>- "APEBUSD"</v>
      </c>
      <c r="S14" s="2" t="s">
        <v>112</v>
      </c>
    </row>
    <row r="15" spans="1:19" x14ac:dyDescent="0.2">
      <c r="A15" s="1"/>
      <c r="B15" s="1"/>
      <c r="C15" s="1"/>
      <c r="D15" s="1"/>
      <c r="E15" s="1"/>
      <c r="K15" s="7" t="s">
        <v>58</v>
      </c>
      <c r="L15" s="9" t="s">
        <v>37</v>
      </c>
      <c r="M15" s="8">
        <v>90</v>
      </c>
      <c r="O15" s="1" t="s">
        <v>99</v>
      </c>
      <c r="P15" s="7" t="s">
        <v>89</v>
      </c>
      <c r="Q15" t="str">
        <f t="shared" si="0"/>
        <v>- "TRXBUSD"</v>
      </c>
      <c r="S15" s="16" t="s">
        <v>13</v>
      </c>
    </row>
    <row r="16" spans="1:19" x14ac:dyDescent="0.2">
      <c r="K16" s="7" t="s">
        <v>59</v>
      </c>
      <c r="L16" s="9" t="s">
        <v>37</v>
      </c>
      <c r="M16" s="8">
        <v>45</v>
      </c>
      <c r="O16" s="1" t="s">
        <v>99</v>
      </c>
      <c r="P16" s="7" t="s">
        <v>90</v>
      </c>
      <c r="Q16" t="str">
        <f t="shared" si="0"/>
        <v>- "GALABUSD"</v>
      </c>
      <c r="S16" s="2" t="s">
        <v>115</v>
      </c>
    </row>
    <row r="17" spans="2:19" x14ac:dyDescent="0.2">
      <c r="K17" s="7" t="s">
        <v>60</v>
      </c>
      <c r="L17" s="9" t="s">
        <v>37</v>
      </c>
      <c r="M17" s="8">
        <v>22.5</v>
      </c>
      <c r="O17" s="1" t="s">
        <v>99</v>
      </c>
      <c r="P17" s="7" t="s">
        <v>91</v>
      </c>
      <c r="Q17" t="str">
        <f t="shared" si="0"/>
        <v>- "DOGEBUSD"</v>
      </c>
      <c r="S17" s="16" t="s">
        <v>7</v>
      </c>
    </row>
    <row r="18" spans="2:19" x14ac:dyDescent="0.2">
      <c r="K18" s="7" t="s">
        <v>61</v>
      </c>
      <c r="L18" s="7">
        <v>1</v>
      </c>
      <c r="M18" s="8">
        <v>1440</v>
      </c>
      <c r="O18" s="1" t="s">
        <v>99</v>
      </c>
      <c r="P18" s="7" t="s">
        <v>92</v>
      </c>
      <c r="Q18" t="str">
        <f t="shared" si="0"/>
        <v>- "1000LUNCBUSD"</v>
      </c>
      <c r="S18" s="16" t="s">
        <v>15</v>
      </c>
    </row>
    <row r="19" spans="2:19" x14ac:dyDescent="0.2">
      <c r="K19" s="7" t="s">
        <v>62</v>
      </c>
      <c r="L19" s="7">
        <v>1</v>
      </c>
      <c r="M19" s="8">
        <v>720</v>
      </c>
      <c r="O19" s="1" t="s">
        <v>99</v>
      </c>
      <c r="P19" s="7" t="s">
        <v>93</v>
      </c>
      <c r="Q19" t="str">
        <f t="shared" si="0"/>
        <v>- "ANCBUSD"</v>
      </c>
      <c r="S19" s="2" t="s">
        <v>110</v>
      </c>
    </row>
    <row r="20" spans="2:19" x14ac:dyDescent="0.2">
      <c r="K20" s="7" t="s">
        <v>63</v>
      </c>
      <c r="L20" s="7">
        <v>1</v>
      </c>
      <c r="M20" s="8">
        <v>360</v>
      </c>
      <c r="O20" s="1" t="s">
        <v>99</v>
      </c>
      <c r="P20" s="7" t="s">
        <v>94</v>
      </c>
      <c r="Q20" t="str">
        <f t="shared" si="0"/>
        <v>- "DODOBUSD"</v>
      </c>
      <c r="S20" s="16" t="s">
        <v>18</v>
      </c>
    </row>
    <row r="21" spans="2:19" x14ac:dyDescent="0.2">
      <c r="K21" s="7" t="s">
        <v>64</v>
      </c>
      <c r="L21" s="7">
        <v>1</v>
      </c>
      <c r="M21" s="8" t="s">
        <v>19</v>
      </c>
      <c r="O21" s="1" t="s">
        <v>99</v>
      </c>
      <c r="P21" s="7" t="s">
        <v>95</v>
      </c>
      <c r="Q21" t="str">
        <f t="shared" si="0"/>
        <v>- "LINKBUSD"</v>
      </c>
      <c r="S21" s="16" t="s">
        <v>3</v>
      </c>
    </row>
    <row r="22" spans="2:19" x14ac:dyDescent="0.2">
      <c r="K22" s="7" t="s">
        <v>65</v>
      </c>
      <c r="L22" s="7">
        <v>1</v>
      </c>
      <c r="M22" s="8">
        <v>90</v>
      </c>
      <c r="O22" s="1" t="s">
        <v>99</v>
      </c>
      <c r="P22" s="7" t="s">
        <v>96</v>
      </c>
      <c r="Q22" t="str">
        <f t="shared" si="0"/>
        <v>- "XRPBUSD"</v>
      </c>
      <c r="S22" s="16" t="s">
        <v>2</v>
      </c>
    </row>
    <row r="23" spans="2:19" x14ac:dyDescent="0.2">
      <c r="K23" s="7" t="s">
        <v>66</v>
      </c>
      <c r="L23" s="7">
        <v>1</v>
      </c>
      <c r="M23" s="8">
        <v>45</v>
      </c>
      <c r="O23" s="1" t="s">
        <v>99</v>
      </c>
      <c r="P23" s="7" t="s">
        <v>97</v>
      </c>
      <c r="Q23" t="str">
        <f t="shared" si="0"/>
        <v>- "FTMBUSD"</v>
      </c>
      <c r="S23" s="16" t="s">
        <v>0</v>
      </c>
    </row>
    <row r="24" spans="2:19" x14ac:dyDescent="0.2">
      <c r="B24" s="37">
        <v>0.09</v>
      </c>
      <c r="C24" s="37">
        <v>0.06</v>
      </c>
      <c r="D24" s="37">
        <v>0.05</v>
      </c>
      <c r="E24" s="36">
        <v>3.4000000000000002E-2</v>
      </c>
      <c r="F24" s="37">
        <v>0.02</v>
      </c>
      <c r="G24" s="36">
        <v>1.4999999999999999E-2</v>
      </c>
      <c r="H24" s="36">
        <v>0.01</v>
      </c>
      <c r="K24" s="7" t="s">
        <v>67</v>
      </c>
      <c r="L24" s="7">
        <v>1</v>
      </c>
      <c r="M24" s="8">
        <v>22.5</v>
      </c>
      <c r="O24" s="1" t="s">
        <v>99</v>
      </c>
      <c r="P24" s="7" t="s">
        <v>98</v>
      </c>
      <c r="Q24" t="str">
        <f t="shared" si="0"/>
        <v>- "ADABUSD"</v>
      </c>
      <c r="S24" s="2" t="s">
        <v>116</v>
      </c>
    </row>
    <row r="25" spans="2:19" x14ac:dyDescent="0.2">
      <c r="B25" t="s">
        <v>120</v>
      </c>
      <c r="C25" t="s">
        <v>102</v>
      </c>
      <c r="D25" t="s">
        <v>103</v>
      </c>
      <c r="E25" t="s">
        <v>104</v>
      </c>
      <c r="F25" t="s">
        <v>105</v>
      </c>
      <c r="G25" t="s">
        <v>121</v>
      </c>
      <c r="H25" t="s">
        <v>122</v>
      </c>
      <c r="S25" s="16" t="s">
        <v>16</v>
      </c>
    </row>
    <row r="26" spans="2:19" x14ac:dyDescent="0.2">
      <c r="B26" s="19" t="s">
        <v>77</v>
      </c>
      <c r="C26" s="8" t="s">
        <v>119</v>
      </c>
      <c r="D26" s="8">
        <v>720</v>
      </c>
      <c r="E26" s="8">
        <v>360</v>
      </c>
      <c r="F26" s="8" t="s">
        <v>19</v>
      </c>
      <c r="G26" s="8">
        <v>90</v>
      </c>
      <c r="H26" s="8">
        <v>45</v>
      </c>
      <c r="S26" s="16" t="s">
        <v>20</v>
      </c>
    </row>
    <row r="27" spans="2:19" x14ac:dyDescent="0.2">
      <c r="B27" s="24">
        <f>C27*2</f>
        <v>172800</v>
      </c>
      <c r="C27" s="25">
        <v>86400</v>
      </c>
      <c r="D27" s="25">
        <v>43200</v>
      </c>
      <c r="E27" s="25">
        <v>21600</v>
      </c>
      <c r="F27" s="25">
        <v>10800</v>
      </c>
      <c r="G27" s="25">
        <v>5400</v>
      </c>
      <c r="H27" s="25">
        <v>2700</v>
      </c>
      <c r="S27" s="16" t="s">
        <v>17</v>
      </c>
    </row>
    <row r="28" spans="2:19" x14ac:dyDescent="0.2">
      <c r="B28" s="25">
        <v>64</v>
      </c>
      <c r="C28" s="25">
        <v>32</v>
      </c>
      <c r="D28" s="25">
        <v>16</v>
      </c>
      <c r="E28" s="21">
        <v>8</v>
      </c>
      <c r="F28" s="25">
        <v>4</v>
      </c>
      <c r="G28" s="25">
        <v>2</v>
      </c>
      <c r="H28" s="25">
        <v>1</v>
      </c>
      <c r="S28" s="16" t="s">
        <v>5</v>
      </c>
    </row>
    <row r="29" spans="2:19" x14ac:dyDescent="0.2">
      <c r="B29" s="16" t="s">
        <v>18</v>
      </c>
      <c r="C29" s="16" t="s">
        <v>15</v>
      </c>
      <c r="D29" s="16" t="s">
        <v>0</v>
      </c>
      <c r="E29" s="16" t="s">
        <v>16</v>
      </c>
      <c r="F29" s="16" t="s">
        <v>20</v>
      </c>
      <c r="G29" s="16" t="s">
        <v>17</v>
      </c>
      <c r="H29" s="16" t="s">
        <v>1</v>
      </c>
      <c r="S29" s="16" t="s">
        <v>6</v>
      </c>
    </row>
    <row r="30" spans="2:19" x14ac:dyDescent="0.2">
      <c r="B30" s="16" t="s">
        <v>8</v>
      </c>
      <c r="C30" s="16" t="s">
        <v>3</v>
      </c>
      <c r="D30" s="16" t="s">
        <v>4</v>
      </c>
      <c r="E30" s="16" t="s">
        <v>5</v>
      </c>
      <c r="F30" s="16" t="s">
        <v>72</v>
      </c>
      <c r="G30" s="16" t="s">
        <v>6</v>
      </c>
      <c r="H30" s="16" t="s">
        <v>7</v>
      </c>
      <c r="K30" t="s">
        <v>123</v>
      </c>
      <c r="L30" s="38" t="s">
        <v>124</v>
      </c>
      <c r="S30" s="2" t="s">
        <v>109</v>
      </c>
    </row>
    <row r="31" spans="2:19" x14ac:dyDescent="0.2">
      <c r="B31" s="16" t="s">
        <v>14</v>
      </c>
      <c r="C31" s="16" t="s">
        <v>9</v>
      </c>
      <c r="D31" s="16" t="s">
        <v>10</v>
      </c>
      <c r="E31" s="16" t="s">
        <v>11</v>
      </c>
      <c r="F31" s="16" t="s">
        <v>2</v>
      </c>
      <c r="G31" s="16" t="s">
        <v>12</v>
      </c>
      <c r="H31" s="16" t="s">
        <v>13</v>
      </c>
      <c r="K31">
        <v>1</v>
      </c>
      <c r="L31" s="38">
        <v>1.2999999999999999E-2</v>
      </c>
      <c r="S31" s="2" t="s">
        <v>114</v>
      </c>
    </row>
    <row r="32" spans="2:19" x14ac:dyDescent="0.2">
      <c r="K32">
        <v>4</v>
      </c>
      <c r="L32" s="38">
        <v>2.8000000000000001E-2</v>
      </c>
      <c r="S32" s="16" t="s">
        <v>12</v>
      </c>
    </row>
    <row r="33" spans="11:12" x14ac:dyDescent="0.2">
      <c r="K33">
        <v>6</v>
      </c>
      <c r="L33" s="38">
        <v>3.4000000000000002E-2</v>
      </c>
    </row>
    <row r="34" spans="11:12" x14ac:dyDescent="0.2">
      <c r="K34">
        <v>12</v>
      </c>
      <c r="L34" s="38">
        <v>0.05</v>
      </c>
    </row>
    <row r="35" spans="11:12" x14ac:dyDescent="0.2">
      <c r="K35">
        <v>24</v>
      </c>
      <c r="L35" s="38">
        <v>0.06</v>
      </c>
    </row>
    <row r="36" spans="11:12" x14ac:dyDescent="0.2">
      <c r="K36">
        <f>24*3</f>
        <v>72</v>
      </c>
      <c r="L36" s="38">
        <v>0.122</v>
      </c>
    </row>
    <row r="37" spans="11:12" x14ac:dyDescent="0.2">
      <c r="K37">
        <f>24*7</f>
        <v>168</v>
      </c>
      <c r="L37" s="38">
        <v>0.188</v>
      </c>
    </row>
  </sheetData>
  <mergeCells count="5">
    <mergeCell ref="D3:I3"/>
    <mergeCell ref="A8:B8"/>
    <mergeCell ref="B9:B10"/>
    <mergeCell ref="B11:B12"/>
    <mergeCell ref="B13:B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6BA3-EA55-0C46-A327-C37B85DC59C0}">
  <dimension ref="A2:L30"/>
  <sheetViews>
    <sheetView zoomScale="109" zoomScaleNormal="110" workbookViewId="0">
      <selection activeCell="M15" sqref="M15"/>
    </sheetView>
  </sheetViews>
  <sheetFormatPr baseColWidth="10" defaultColWidth="8.83203125" defaultRowHeight="15" x14ac:dyDescent="0.2"/>
  <cols>
    <col min="1" max="1" width="7.1640625" bestFit="1" customWidth="1"/>
    <col min="2" max="2" width="12.33203125" customWidth="1"/>
    <col min="3" max="5" width="7.1640625" bestFit="1" customWidth="1"/>
    <col min="6" max="6" width="8.5" bestFit="1" customWidth="1"/>
    <col min="7" max="7" width="8.33203125" bestFit="1" customWidth="1"/>
    <col min="8" max="8" width="6.1640625" bestFit="1" customWidth="1"/>
    <col min="9" max="9" width="6.6640625" bestFit="1" customWidth="1"/>
    <col min="10" max="10" width="5.1640625" bestFit="1" customWidth="1"/>
  </cols>
  <sheetData>
    <row r="2" spans="1:12" x14ac:dyDescent="0.2">
      <c r="A2" s="1"/>
      <c r="B2" s="1"/>
      <c r="C2" s="1"/>
      <c r="D2" s="1"/>
      <c r="E2" s="1"/>
      <c r="K2" s="1"/>
    </row>
    <row r="3" spans="1:12" x14ac:dyDescent="0.2">
      <c r="A3" s="17"/>
      <c r="B3" s="17"/>
      <c r="C3" s="17"/>
      <c r="D3" s="33" t="s">
        <v>33</v>
      </c>
      <c r="E3" s="33"/>
      <c r="F3" s="33"/>
      <c r="G3" s="33"/>
      <c r="H3" s="33"/>
      <c r="I3" s="33"/>
      <c r="K3" s="1"/>
    </row>
    <row r="4" spans="1:12" x14ac:dyDescent="0.2">
      <c r="A4" s="17"/>
      <c r="B4" s="17"/>
      <c r="C4" s="19" t="s">
        <v>32</v>
      </c>
      <c r="D4" s="17" t="s">
        <v>31</v>
      </c>
      <c r="E4" s="17" t="s">
        <v>30</v>
      </c>
      <c r="F4" s="17" t="s">
        <v>29</v>
      </c>
      <c r="G4" s="17" t="s">
        <v>28</v>
      </c>
      <c r="H4" s="17" t="s">
        <v>27</v>
      </c>
      <c r="I4" s="17" t="s">
        <v>26</v>
      </c>
      <c r="K4" s="1"/>
    </row>
    <row r="5" spans="1:12" s="11" customFormat="1" x14ac:dyDescent="0.2">
      <c r="A5" s="17"/>
      <c r="B5" s="17" t="s">
        <v>74</v>
      </c>
      <c r="C5" s="19" t="s">
        <v>77</v>
      </c>
      <c r="D5" s="8">
        <v>1440</v>
      </c>
      <c r="E5" s="8">
        <v>720</v>
      </c>
      <c r="F5" s="8">
        <v>360</v>
      </c>
      <c r="G5" s="8" t="s">
        <v>19</v>
      </c>
      <c r="H5" s="8">
        <v>90</v>
      </c>
      <c r="I5" s="8">
        <v>45</v>
      </c>
      <c r="K5" s="1"/>
      <c r="L5"/>
    </row>
    <row r="6" spans="1:12" s="11" customFormat="1" x14ac:dyDescent="0.2">
      <c r="A6" s="17"/>
      <c r="B6" s="17" t="s">
        <v>75</v>
      </c>
      <c r="C6" s="20">
        <f>D6*2</f>
        <v>172800</v>
      </c>
      <c r="D6" s="21">
        <v>86400</v>
      </c>
      <c r="E6" s="21">
        <v>43200</v>
      </c>
      <c r="F6" s="21">
        <v>21600</v>
      </c>
      <c r="G6" s="21">
        <v>10800</v>
      </c>
      <c r="H6" s="21">
        <v>5400</v>
      </c>
      <c r="I6" s="21">
        <v>2700</v>
      </c>
      <c r="K6" s="1"/>
      <c r="L6"/>
    </row>
    <row r="7" spans="1:12" s="11" customFormat="1" x14ac:dyDescent="0.2">
      <c r="A7" s="17"/>
      <c r="B7" s="17" t="s">
        <v>76</v>
      </c>
      <c r="C7" s="21">
        <v>64</v>
      </c>
      <c r="D7" s="21">
        <v>32</v>
      </c>
      <c r="E7" s="21">
        <v>16</v>
      </c>
      <c r="F7" s="21">
        <v>8</v>
      </c>
      <c r="G7" s="21">
        <v>4</v>
      </c>
      <c r="H7" s="21">
        <v>2</v>
      </c>
      <c r="I7" s="21">
        <v>1</v>
      </c>
      <c r="K7" s="1"/>
      <c r="L7"/>
    </row>
    <row r="8" spans="1:12" ht="73.25" customHeight="1" x14ac:dyDescent="0.2">
      <c r="A8" s="35" t="s">
        <v>35</v>
      </c>
      <c r="B8" s="35"/>
      <c r="C8" s="22" t="s">
        <v>34</v>
      </c>
      <c r="D8" s="23" t="s">
        <v>34</v>
      </c>
      <c r="E8" s="23" t="s">
        <v>34</v>
      </c>
      <c r="F8" s="23" t="s">
        <v>34</v>
      </c>
      <c r="G8" s="23" t="s">
        <v>34</v>
      </c>
      <c r="H8" s="23" t="s">
        <v>34</v>
      </c>
      <c r="I8" s="23" t="s">
        <v>34</v>
      </c>
      <c r="J8" s="4"/>
      <c r="K8" s="1"/>
    </row>
    <row r="9" spans="1:12" x14ac:dyDescent="0.2">
      <c r="A9" s="17" t="s">
        <v>21</v>
      </c>
      <c r="B9" s="34" t="s">
        <v>23</v>
      </c>
      <c r="C9" s="18" t="s">
        <v>18</v>
      </c>
      <c r="D9" s="16" t="s">
        <v>15</v>
      </c>
      <c r="E9" s="16" t="s">
        <v>0</v>
      </c>
      <c r="F9" s="16" t="s">
        <v>16</v>
      </c>
      <c r="G9" s="16" t="s">
        <v>20</v>
      </c>
      <c r="H9" s="16" t="s">
        <v>17</v>
      </c>
      <c r="I9" s="16" t="s">
        <v>1</v>
      </c>
      <c r="K9" s="1"/>
    </row>
    <row r="10" spans="1:12" x14ac:dyDescent="0.2">
      <c r="A10" s="17" t="s">
        <v>22</v>
      </c>
      <c r="B10" s="34"/>
      <c r="C10" s="18"/>
      <c r="D10" s="17"/>
      <c r="E10" s="17"/>
      <c r="F10" s="2"/>
      <c r="G10" s="2"/>
      <c r="H10" s="2"/>
      <c r="I10" s="2"/>
      <c r="K10" s="1"/>
    </row>
    <row r="11" spans="1:12" x14ac:dyDescent="0.2">
      <c r="A11" s="17" t="s">
        <v>21</v>
      </c>
      <c r="B11" s="34" t="s">
        <v>24</v>
      </c>
      <c r="C11" s="18" t="s">
        <v>8</v>
      </c>
      <c r="D11" s="16" t="s">
        <v>3</v>
      </c>
      <c r="E11" s="16" t="s">
        <v>4</v>
      </c>
      <c r="F11" s="16" t="s">
        <v>5</v>
      </c>
      <c r="G11" s="16" t="s">
        <v>72</v>
      </c>
      <c r="H11" s="16" t="s">
        <v>6</v>
      </c>
      <c r="I11" s="16" t="s">
        <v>7</v>
      </c>
      <c r="K11" s="1"/>
    </row>
    <row r="12" spans="1:12" x14ac:dyDescent="0.2">
      <c r="A12" s="17" t="s">
        <v>22</v>
      </c>
      <c r="B12" s="34"/>
      <c r="C12" s="18"/>
      <c r="D12" s="17"/>
      <c r="E12" s="17"/>
      <c r="F12" s="2"/>
      <c r="G12" s="2"/>
      <c r="H12" s="2"/>
      <c r="I12" s="2"/>
      <c r="K12" s="1"/>
    </row>
    <row r="13" spans="1:12" x14ac:dyDescent="0.2">
      <c r="A13" s="17" t="s">
        <v>21</v>
      </c>
      <c r="B13" s="34" t="s">
        <v>25</v>
      </c>
      <c r="C13" s="18" t="s">
        <v>14</v>
      </c>
      <c r="D13" s="16" t="s">
        <v>9</v>
      </c>
      <c r="E13" s="16" t="s">
        <v>10</v>
      </c>
      <c r="F13" s="16" t="s">
        <v>11</v>
      </c>
      <c r="G13" s="16" t="s">
        <v>2</v>
      </c>
      <c r="H13" s="16" t="s">
        <v>12</v>
      </c>
      <c r="I13" s="16" t="s">
        <v>13</v>
      </c>
      <c r="K13" s="1"/>
    </row>
    <row r="14" spans="1:12" x14ac:dyDescent="0.2">
      <c r="A14" s="17" t="s">
        <v>22</v>
      </c>
      <c r="B14" s="34"/>
      <c r="C14" s="18"/>
      <c r="D14" s="17"/>
      <c r="E14" s="17"/>
      <c r="F14" s="2"/>
      <c r="G14" s="2"/>
      <c r="H14" s="2"/>
      <c r="I14" s="2"/>
      <c r="K14" s="1"/>
    </row>
    <row r="15" spans="1:12" x14ac:dyDescent="0.2">
      <c r="A15" s="1"/>
      <c r="B15" s="1"/>
      <c r="C15" s="1"/>
      <c r="D15" s="1"/>
      <c r="E15" s="1"/>
      <c r="K15" s="1"/>
    </row>
    <row r="16" spans="1:12" x14ac:dyDescent="0.2">
      <c r="K16" s="1"/>
    </row>
    <row r="17" spans="1:11" x14ac:dyDescent="0.2">
      <c r="K17" s="1"/>
    </row>
    <row r="18" spans="1:11" x14ac:dyDescent="0.2">
      <c r="K18" s="1"/>
    </row>
    <row r="19" spans="1:11" x14ac:dyDescent="0.2">
      <c r="K19" s="1"/>
    </row>
    <row r="20" spans="1:11" x14ac:dyDescent="0.2">
      <c r="A20">
        <f>4*A21</f>
        <v>1792</v>
      </c>
      <c r="B20">
        <f t="shared" ref="B20:H20" si="0">4*B21</f>
        <v>1789.44</v>
      </c>
      <c r="C20">
        <f t="shared" si="0"/>
        <v>1792</v>
      </c>
      <c r="D20">
        <f t="shared" si="0"/>
        <v>1792</v>
      </c>
      <c r="E20">
        <f t="shared" si="0"/>
        <v>1792</v>
      </c>
      <c r="F20">
        <f t="shared" si="0"/>
        <v>1792</v>
      </c>
      <c r="G20">
        <f t="shared" si="0"/>
        <v>1792</v>
      </c>
      <c r="H20">
        <f t="shared" si="0"/>
        <v>1792</v>
      </c>
      <c r="K20" s="1"/>
    </row>
    <row r="21" spans="1:11" x14ac:dyDescent="0.2">
      <c r="A21">
        <f>1*2*224</f>
        <v>448</v>
      </c>
      <c r="B21">
        <f>2*2.33*96</f>
        <v>447.36</v>
      </c>
      <c r="C21">
        <f>2*7*32</f>
        <v>448</v>
      </c>
      <c r="D21">
        <f>2*14*16</f>
        <v>448</v>
      </c>
      <c r="E21">
        <f>28*2*8</f>
        <v>448</v>
      </c>
      <c r="F21">
        <f>2*56*4</f>
        <v>448</v>
      </c>
      <c r="G21">
        <f>2*112*2</f>
        <v>448</v>
      </c>
      <c r="H21">
        <f>2*224*1</f>
        <v>448</v>
      </c>
      <c r="K21" s="1"/>
    </row>
    <row r="22" spans="1:11" x14ac:dyDescent="0.2">
      <c r="A22" s="19" t="s">
        <v>32</v>
      </c>
      <c r="B22" s="31">
        <f>A24/B24</f>
        <v>2.3333333333333335</v>
      </c>
      <c r="C22" s="31">
        <f>A24/C24</f>
        <v>7</v>
      </c>
      <c r="D22" s="31">
        <f>A24/D24</f>
        <v>14</v>
      </c>
      <c r="E22" s="31">
        <f>A24/E24</f>
        <v>28</v>
      </c>
      <c r="F22" s="31">
        <f>A24/F24</f>
        <v>56</v>
      </c>
      <c r="G22" s="31">
        <f>A24/G24</f>
        <v>112</v>
      </c>
      <c r="H22" s="32">
        <f>A24/H24</f>
        <v>224</v>
      </c>
      <c r="K22" s="1"/>
    </row>
    <row r="23" spans="1:11" x14ac:dyDescent="0.2">
      <c r="A23" s="2" t="s">
        <v>100</v>
      </c>
      <c r="B23" s="2" t="s">
        <v>101</v>
      </c>
      <c r="C23" s="2" t="s">
        <v>102</v>
      </c>
      <c r="D23" s="2" t="s">
        <v>103</v>
      </c>
      <c r="E23" s="2" t="s">
        <v>104</v>
      </c>
      <c r="F23" s="2" t="s">
        <v>105</v>
      </c>
      <c r="G23" s="2" t="s">
        <v>106</v>
      </c>
      <c r="H23" s="2" t="s">
        <v>107</v>
      </c>
      <c r="K23" s="1"/>
    </row>
    <row r="24" spans="1:11" x14ac:dyDescent="0.2">
      <c r="A24" s="26">
        <v>604800</v>
      </c>
      <c r="B24" s="27">
        <v>259200</v>
      </c>
      <c r="C24" s="28">
        <v>86400</v>
      </c>
      <c r="D24" s="28">
        <v>43200</v>
      </c>
      <c r="E24" s="28">
        <v>21600</v>
      </c>
      <c r="F24" s="28">
        <v>10800</v>
      </c>
      <c r="G24" s="28">
        <v>5400</v>
      </c>
      <c r="H24" s="28">
        <v>2700</v>
      </c>
      <c r="K24" s="1"/>
    </row>
    <row r="25" spans="1:11" x14ac:dyDescent="0.2">
      <c r="A25" s="26">
        <f>C25*7</f>
        <v>224</v>
      </c>
      <c r="B25" s="28">
        <f>C25*3</f>
        <v>96</v>
      </c>
      <c r="C25" s="28">
        <v>32</v>
      </c>
      <c r="D25" s="28">
        <v>16</v>
      </c>
      <c r="E25" s="29">
        <v>8</v>
      </c>
      <c r="F25" s="28">
        <v>4</v>
      </c>
      <c r="G25" s="28">
        <v>2</v>
      </c>
      <c r="H25" s="28">
        <v>1</v>
      </c>
    </row>
    <row r="26" spans="1:11" x14ac:dyDescent="0.2">
      <c r="A26" s="2" t="s">
        <v>108</v>
      </c>
      <c r="B26" s="16" t="s">
        <v>18</v>
      </c>
      <c r="C26" s="16" t="s">
        <v>15</v>
      </c>
      <c r="D26" s="16" t="s">
        <v>0</v>
      </c>
      <c r="E26" s="16" t="s">
        <v>16</v>
      </c>
      <c r="F26" s="16" t="s">
        <v>20</v>
      </c>
      <c r="G26" s="16" t="s">
        <v>17</v>
      </c>
      <c r="H26" s="16" t="s">
        <v>1</v>
      </c>
    </row>
    <row r="27" spans="1:11" x14ac:dyDescent="0.2">
      <c r="A27" s="2" t="s">
        <v>109</v>
      </c>
      <c r="B27" s="16" t="s">
        <v>8</v>
      </c>
      <c r="C27" s="16" t="s">
        <v>3</v>
      </c>
      <c r="D27" s="16" t="s">
        <v>4</v>
      </c>
      <c r="E27" s="16" t="s">
        <v>5</v>
      </c>
      <c r="F27" s="16" t="s">
        <v>72</v>
      </c>
      <c r="G27" s="16" t="s">
        <v>6</v>
      </c>
      <c r="H27" s="16" t="s">
        <v>7</v>
      </c>
    </row>
    <row r="28" spans="1:11" x14ac:dyDescent="0.2">
      <c r="A28" s="2" t="s">
        <v>110</v>
      </c>
      <c r="B28" s="16" t="s">
        <v>14</v>
      </c>
      <c r="C28" s="16" t="s">
        <v>9</v>
      </c>
      <c r="D28" s="16" t="s">
        <v>10</v>
      </c>
      <c r="E28" s="16" t="s">
        <v>11</v>
      </c>
      <c r="F28" s="16" t="s">
        <v>2</v>
      </c>
      <c r="G28" s="16" t="s">
        <v>12</v>
      </c>
      <c r="H28" s="16" t="s">
        <v>13</v>
      </c>
    </row>
    <row r="29" spans="1:11" x14ac:dyDescent="0.2">
      <c r="A29" s="2" t="s">
        <v>111</v>
      </c>
      <c r="B29" s="2" t="s">
        <v>112</v>
      </c>
      <c r="C29" s="2" t="s">
        <v>113</v>
      </c>
      <c r="D29" s="2" t="s">
        <v>114</v>
      </c>
      <c r="E29" s="2" t="s">
        <v>116</v>
      </c>
      <c r="F29" s="2" t="s">
        <v>117</v>
      </c>
      <c r="G29" s="2" t="s">
        <v>118</v>
      </c>
      <c r="H29" s="2" t="s">
        <v>115</v>
      </c>
    </row>
    <row r="30" spans="1:11" x14ac:dyDescent="0.2">
      <c r="I30">
        <f>SUM(A20:H20)/4</f>
        <v>3583.36</v>
      </c>
    </row>
  </sheetData>
  <mergeCells count="5">
    <mergeCell ref="D3:I3"/>
    <mergeCell ref="A8:B8"/>
    <mergeCell ref="B9:B10"/>
    <mergeCell ref="B11:B12"/>
    <mergeCell ref="B13:B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05FC-30AD-2648-A8B9-40089A1FE138}">
  <dimension ref="A1:E25"/>
  <sheetViews>
    <sheetView zoomScale="150" zoomScaleNormal="150" workbookViewId="0">
      <selection activeCell="D10" sqref="D10"/>
    </sheetView>
  </sheetViews>
  <sheetFormatPr baseColWidth="10" defaultRowHeight="15" x14ac:dyDescent="0.2"/>
  <cols>
    <col min="2" max="2" width="10.83203125" style="38"/>
    <col min="4" max="4" width="35.83203125" customWidth="1"/>
  </cols>
  <sheetData>
    <row r="1" spans="1:5" x14ac:dyDescent="0.2">
      <c r="A1" t="s">
        <v>123</v>
      </c>
      <c r="B1" s="38" t="s">
        <v>124</v>
      </c>
    </row>
    <row r="2" spans="1:5" x14ac:dyDescent="0.2">
      <c r="A2">
        <v>0.75</v>
      </c>
    </row>
    <row r="3" spans="1:5" x14ac:dyDescent="0.2">
      <c r="A3">
        <v>1</v>
      </c>
      <c r="B3" s="38">
        <v>1.2999999999999999E-2</v>
      </c>
    </row>
    <row r="4" spans="1:5" x14ac:dyDescent="0.2">
      <c r="A4">
        <v>1.5</v>
      </c>
    </row>
    <row r="5" spans="1:5" x14ac:dyDescent="0.2">
      <c r="A5">
        <v>3</v>
      </c>
    </row>
    <row r="6" spans="1:5" x14ac:dyDescent="0.2">
      <c r="A6">
        <v>4</v>
      </c>
      <c r="B6" s="38">
        <v>2.8000000000000001E-2</v>
      </c>
    </row>
    <row r="7" spans="1:5" x14ac:dyDescent="0.2">
      <c r="A7">
        <v>6</v>
      </c>
      <c r="B7" s="38">
        <v>3.4000000000000002E-2</v>
      </c>
    </row>
    <row r="8" spans="1:5" x14ac:dyDescent="0.2">
      <c r="A8">
        <v>12</v>
      </c>
      <c r="B8" s="38">
        <v>0.05</v>
      </c>
    </row>
    <row r="9" spans="1:5" x14ac:dyDescent="0.2">
      <c r="A9">
        <v>24</v>
      </c>
      <c r="B9" s="38">
        <v>0.06</v>
      </c>
      <c r="E9" s="37"/>
    </row>
    <row r="10" spans="1:5" x14ac:dyDescent="0.2">
      <c r="A10">
        <v>48</v>
      </c>
      <c r="D10">
        <f>(3*2.8)/4</f>
        <v>2.0999999999999996</v>
      </c>
      <c r="E10" s="37"/>
    </row>
    <row r="11" spans="1:5" x14ac:dyDescent="0.2">
      <c r="A11">
        <f>24*3</f>
        <v>72</v>
      </c>
      <c r="B11" s="38">
        <v>0.122</v>
      </c>
    </row>
    <row r="12" spans="1:5" x14ac:dyDescent="0.2">
      <c r="A12">
        <f>24*7</f>
        <v>168</v>
      </c>
      <c r="B12" s="38">
        <v>0.188</v>
      </c>
    </row>
    <row r="13" spans="1:5" x14ac:dyDescent="0.2">
      <c r="E13" s="37"/>
    </row>
    <row r="16" spans="1:5" x14ac:dyDescent="0.2">
      <c r="E16" s="37"/>
    </row>
    <row r="19" spans="5:5" x14ac:dyDescent="0.2">
      <c r="E19" s="37"/>
    </row>
    <row r="25" spans="5:5" x14ac:dyDescent="0.2">
      <c r="E25" s="37"/>
    </row>
  </sheetData>
  <sortState xmlns:xlrd2="http://schemas.microsoft.com/office/spreadsheetml/2017/richdata2" ref="A3:A12">
    <sortCondition ref="A3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0_attempt</vt:lpstr>
      <vt:lpstr>1_attempt</vt:lpstr>
      <vt:lpstr>2_attempt</vt:lpstr>
      <vt:lpstr>Лист8</vt:lpstr>
    </vt:vector>
  </TitlesOfParts>
  <Company>ПАО МТС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Калмыков Кирилл Львович</dc:creator>
  <cp:lastModifiedBy>Microsoft Office User</cp:lastModifiedBy>
  <dcterms:created xsi:type="dcterms:W3CDTF">2022-08-14T22:15:32Z</dcterms:created>
  <dcterms:modified xsi:type="dcterms:W3CDTF">2022-08-27T21:46:27Z</dcterms:modified>
</cp:coreProperties>
</file>