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ecsosaka-my.sharepoint.com/personal/u759573h_ecs_osaka-u_ac_jp/Documents/授業/M1_前期/実践セキュリティPBL1/差分プライバシー/2023チームB/"/>
    </mc:Choice>
  </mc:AlternateContent>
  <xr:revisionPtr revIDLastSave="219" documentId="11_F25DC773A252ABDACC1048B6519966305ADE58E6" xr6:coauthVersionLast="47" xr6:coauthVersionMax="47" xr10:uidLastSave="{C6D4BEDD-68E7-4C0F-B6A6-3AD54019CAE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J16" i="1"/>
  <c r="J17" i="1" s="1"/>
  <c r="N17" i="1"/>
  <c r="N18" i="1"/>
  <c r="N19" i="1"/>
  <c r="N20" i="1"/>
  <c r="N21" i="1"/>
  <c r="N22" i="1"/>
  <c r="N23" i="1"/>
  <c r="N24" i="1"/>
  <c r="N25" i="1"/>
  <c r="N26" i="1"/>
  <c r="N16" i="1"/>
  <c r="N27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16" i="1"/>
  <c r="Q36" i="1" s="1"/>
  <c r="T17" i="1"/>
  <c r="T18" i="1"/>
  <c r="T19" i="1"/>
  <c r="T20" i="1"/>
  <c r="T21" i="1"/>
  <c r="T22" i="1"/>
  <c r="T16" i="1"/>
  <c r="T23" i="1" s="1"/>
  <c r="W10" i="1"/>
  <c r="W9" i="1"/>
  <c r="W8" i="1"/>
  <c r="W7" i="1"/>
  <c r="W6" i="1"/>
  <c r="W5" i="1"/>
  <c r="W4" i="1"/>
  <c r="W3" i="1"/>
  <c r="W2" i="1"/>
  <c r="Z17" i="1"/>
  <c r="Z16" i="1"/>
  <c r="W19" i="1"/>
  <c r="W17" i="1"/>
  <c r="W18" i="1"/>
  <c r="W16" i="1"/>
  <c r="H17" i="1"/>
  <c r="H18" i="1"/>
  <c r="H19" i="1"/>
  <c r="H20" i="1"/>
  <c r="H21" i="1"/>
  <c r="H22" i="1"/>
  <c r="H23" i="1"/>
  <c r="H24" i="1"/>
  <c r="H25" i="1"/>
  <c r="H26" i="1"/>
  <c r="H27" i="1"/>
  <c r="H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6" i="1"/>
  <c r="E47" i="1" s="1"/>
  <c r="B17" i="1"/>
  <c r="B16" i="1"/>
  <c r="AC3" i="1"/>
  <c r="AC2" i="1"/>
  <c r="Z3" i="1"/>
  <c r="Z2" i="1"/>
  <c r="T3" i="1"/>
  <c r="T2" i="1"/>
  <c r="Q3" i="1"/>
  <c r="Q4" i="1"/>
  <c r="Q5" i="1"/>
  <c r="Q2" i="1"/>
  <c r="Q6" i="1" s="1"/>
  <c r="N3" i="1"/>
  <c r="N4" i="1"/>
  <c r="N2" i="1"/>
  <c r="N5" i="1" s="1"/>
  <c r="K13" i="1"/>
  <c r="K3" i="1"/>
  <c r="K4" i="1"/>
  <c r="K5" i="1"/>
  <c r="K6" i="1"/>
  <c r="K7" i="1"/>
  <c r="K8" i="1"/>
  <c r="K9" i="1"/>
  <c r="K10" i="1"/>
  <c r="K11" i="1"/>
  <c r="K12" i="1"/>
  <c r="K2" i="1"/>
  <c r="H3" i="1"/>
  <c r="H4" i="1"/>
  <c r="H5" i="1"/>
  <c r="H6" i="1"/>
  <c r="H7" i="1"/>
  <c r="H8" i="1"/>
  <c r="H9" i="1"/>
  <c r="H10" i="1"/>
  <c r="H11" i="1"/>
  <c r="H2" i="1"/>
  <c r="H12" i="1" s="1"/>
  <c r="E3" i="1"/>
  <c r="E4" i="1"/>
  <c r="E5" i="1"/>
  <c r="E6" i="1"/>
  <c r="E7" i="1"/>
  <c r="E8" i="1"/>
  <c r="E9" i="1"/>
  <c r="E10" i="1"/>
  <c r="E11" i="1"/>
  <c r="E2" i="1"/>
  <c r="E12" i="1" s="1"/>
  <c r="B7" i="1"/>
  <c r="B9" i="1" s="1"/>
  <c r="B8" i="1"/>
  <c r="B6" i="1"/>
  <c r="B5" i="1"/>
  <c r="B4" i="1"/>
  <c r="B3" i="1"/>
  <c r="B2" i="1"/>
  <c r="J18" i="1" l="1"/>
  <c r="W11" i="1"/>
  <c r="K16" i="1"/>
  <c r="J19" i="1" l="1"/>
  <c r="K18" i="1"/>
  <c r="K17" i="1"/>
  <c r="J20" i="1" l="1"/>
  <c r="K19" i="1"/>
  <c r="J21" i="1" l="1"/>
  <c r="K20" i="1" s="1"/>
  <c r="J22" i="1" l="1"/>
  <c r="K21" i="1"/>
  <c r="J23" i="1" l="1"/>
  <c r="K22" i="1"/>
  <c r="J24" i="1" l="1"/>
  <c r="J25" i="1" l="1"/>
  <c r="K23" i="1"/>
  <c r="J26" i="1" l="1"/>
  <c r="K25" i="1"/>
  <c r="K24" i="1"/>
  <c r="J27" i="1" l="1"/>
  <c r="K27" i="1" s="1"/>
  <c r="K26" i="1" l="1"/>
  <c r="K28" i="1" s="1"/>
</calcChain>
</file>

<file path=xl/sharedStrings.xml><?xml version="1.0" encoding="utf-8"?>
<sst xmlns="http://schemas.openxmlformats.org/spreadsheetml/2006/main" count="100" uniqueCount="89">
  <si>
    <t>年齢</t>
    <rPh sb="0" eb="2">
      <t>ネンレイ</t>
    </rPh>
    <phoneticPr fontId="1"/>
  </si>
  <si>
    <t>計</t>
    <rPh sb="0" eb="1">
      <t>ケイ</t>
    </rPh>
    <phoneticPr fontId="1"/>
  </si>
  <si>
    <t>地域</t>
  </si>
  <si>
    <t>大阪</t>
  </si>
  <si>
    <t>兵庫</t>
  </si>
  <si>
    <t>東京</t>
  </si>
  <si>
    <t>愛知</t>
  </si>
  <si>
    <t>宮城</t>
  </si>
  <si>
    <t>京都</t>
  </si>
  <si>
    <t>北海道</t>
  </si>
  <si>
    <t>埼玉</t>
  </si>
  <si>
    <t>静岡</t>
  </si>
  <si>
    <t>神奈川</t>
  </si>
  <si>
    <t>職業</t>
  </si>
  <si>
    <t>趣味</t>
  </si>
  <si>
    <t>ボランティア</t>
  </si>
  <si>
    <t>投資</t>
  </si>
  <si>
    <t>音楽</t>
  </si>
  <si>
    <t>スポーツ</t>
  </si>
  <si>
    <t>写真</t>
  </si>
  <si>
    <t>ギャンブル</t>
  </si>
  <si>
    <t>読書</t>
  </si>
  <si>
    <t>料理</t>
  </si>
  <si>
    <t>ゲーム</t>
  </si>
  <si>
    <t>旅行</t>
  </si>
  <si>
    <t>マネージャー</t>
  </si>
  <si>
    <t>学生</t>
  </si>
  <si>
    <t>起業家</t>
  </si>
  <si>
    <t>技術者</t>
  </si>
  <si>
    <t>管理者</t>
  </si>
  <si>
    <t>退職</t>
  </si>
  <si>
    <t>労務職</t>
  </si>
  <si>
    <t>自営業</t>
  </si>
  <si>
    <t>失業中</t>
  </si>
  <si>
    <t>サービス業</t>
  </si>
  <si>
    <t>家政婦</t>
  </si>
  <si>
    <t>結婚</t>
  </si>
  <si>
    <t>既婚</t>
  </si>
  <si>
    <t>独身</t>
  </si>
  <si>
    <t>離婚または死別</t>
  </si>
  <si>
    <t>最終学歴</t>
  </si>
  <si>
    <t>大学または大学院卒</t>
  </si>
  <si>
    <t>高卒</t>
  </si>
  <si>
    <t>小卒または中卒</t>
  </si>
  <si>
    <t>不明</t>
  </si>
  <si>
    <t>債務不履行</t>
  </si>
  <si>
    <t>なし</t>
  </si>
  <si>
    <t>あり</t>
  </si>
  <si>
    <t>住宅ローン</t>
  </si>
  <si>
    <t>個人ローン</t>
    <rPh sb="0" eb="2">
      <t>コジン</t>
    </rPh>
    <phoneticPr fontId="1"/>
  </si>
  <si>
    <t>あり</t>
    <phoneticPr fontId="1"/>
  </si>
  <si>
    <t>なし</t>
    <phoneticPr fontId="1"/>
  </si>
  <si>
    <t>連絡手段</t>
    <rPh sb="0" eb="4">
      <t>レンラクシュダン</t>
    </rPh>
    <phoneticPr fontId="1"/>
  </si>
  <si>
    <t>携帯電話</t>
    <rPh sb="0" eb="4">
      <t>ケイタイデンワ</t>
    </rPh>
    <phoneticPr fontId="1"/>
  </si>
  <si>
    <t>固定電話</t>
    <rPh sb="0" eb="4">
      <t>コテイデンワ</t>
    </rPh>
    <phoneticPr fontId="1"/>
  </si>
  <si>
    <t>不明</t>
    <rPh sb="0" eb="2">
      <t>フメイ</t>
    </rPh>
    <phoneticPr fontId="1"/>
  </si>
  <si>
    <t>最近の連絡日（日）</t>
  </si>
  <si>
    <t>最近の連絡日（月）</t>
  </si>
  <si>
    <t>キャンペーン連絡回数</t>
  </si>
  <si>
    <t>前回のキャンペーン連絡からの経過日数</t>
  </si>
  <si>
    <t>キャンペーン前の連絡回数</t>
  </si>
  <si>
    <t>前回キャンペーンの成果</t>
  </si>
  <si>
    <t>新キャンペーンの成果</t>
  </si>
  <si>
    <t>成功</t>
    <rPh sb="0" eb="2">
      <t>セイコウ</t>
    </rPh>
    <phoneticPr fontId="1"/>
  </si>
  <si>
    <t>失敗</t>
    <rPh sb="0" eb="2">
      <t>シッパイ</t>
    </rPh>
    <phoneticPr fontId="1"/>
  </si>
  <si>
    <t>1月</t>
    <rPh sb="1" eb="2">
      <t>ツキ</t>
    </rPh>
    <phoneticPr fontId="1"/>
  </si>
  <si>
    <t>2月</t>
    <rPh sb="1" eb="2">
      <t>ツキ</t>
    </rPh>
    <phoneticPr fontId="1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</si>
  <si>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</si>
  <si>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</si>
  <si>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</si>
  <si>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</si>
  <si>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</si>
  <si>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</si>
  <si>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</si>
  <si>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</si>
  <si>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</si>
  <si>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</si>
  <si>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その他</t>
    <rPh sb="2" eb="3">
      <t>タ</t>
    </rPh>
    <phoneticPr fontId="1"/>
  </si>
  <si>
    <t>-983~-130</t>
    <phoneticPr fontId="1"/>
  </si>
  <si>
    <t>-130~723</t>
    <phoneticPr fontId="1"/>
  </si>
  <si>
    <t>723~1576</t>
    <phoneticPr fontId="1"/>
  </si>
  <si>
    <t>1576~2429</t>
    <phoneticPr fontId="1"/>
  </si>
  <si>
    <t>2429~3282</t>
    <phoneticPr fontId="1"/>
  </si>
  <si>
    <t>3282~4135</t>
    <phoneticPr fontId="1"/>
  </si>
  <si>
    <t>4135~4988</t>
    <phoneticPr fontId="1"/>
  </si>
  <si>
    <t>4988~5841</t>
    <phoneticPr fontId="1"/>
  </si>
  <si>
    <t>5841~6613</t>
    <phoneticPr fontId="1"/>
  </si>
  <si>
    <t>通話時間（秒）(stdev/2で分割)</t>
    <rPh sb="16" eb="18">
      <t>ブンカツ</t>
    </rPh>
    <phoneticPr fontId="1"/>
  </si>
  <si>
    <t>残高(stdev/2で分割)</t>
    <rPh sb="0" eb="2">
      <t>ザンダカ</t>
    </rPh>
    <rPh sb="11" eb="13">
      <t>ブンカツ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</si>
</sst>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OneDrive%20-%20Osaka%20University\&#25480;&#26989;\M1_&#21069;&#26399;\&#23455;&#36341;&#12475;&#12461;&#12517;&#12522;&#12486;&#12451;PBL1\&#24046;&#20998;&#12503;&#12521;&#12452;&#12496;&#12471;&#12540;\2023&#12481;&#12540;&#12512;B\teamB_original.csv" TargetMode="External"/><Relationship Id="rId1" Type="http://schemas.openxmlformats.org/officeDocument/2006/relationships/externalLinkPath" Target="file:///C:\Users\owner\OneDrive%20-%20Osaka%20University\&#25480;&#26989;\M1_&#21069;&#26399;\&#23455;&#36341;&#12475;&#12461;&#12517;&#12522;&#12486;&#12451;PBL1\&#24046;&#20998;&#12503;&#12521;&#12452;&#12496;&#12471;&#12540;\2023&#12481;&#12540;&#12512;B\teamB_origina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amB_original"/>
    </sheetNames>
    <sheetDataSet>
      <sheetData sheetId="0">
        <row r="1">
          <cell r="A1" t="str">
            <v>年齢</v>
          </cell>
          <cell r="B1" t="str">
            <v>地域</v>
          </cell>
          <cell r="C1" t="str">
            <v>趣味</v>
          </cell>
          <cell r="D1" t="str">
            <v>職業</v>
          </cell>
          <cell r="E1" t="str">
            <v>結婚</v>
          </cell>
          <cell r="F1" t="str">
            <v>最終学歴</v>
          </cell>
          <cell r="G1" t="str">
            <v>債務不履行</v>
          </cell>
          <cell r="H1" t="str">
            <v>残高</v>
          </cell>
          <cell r="I1" t="str">
            <v>住宅ローン</v>
          </cell>
          <cell r="J1" t="str">
            <v>個人ローン</v>
          </cell>
          <cell r="K1" t="str">
            <v>連絡手段</v>
          </cell>
          <cell r="L1" t="str">
            <v>最近の連絡日（日）</v>
          </cell>
          <cell r="M1" t="str">
            <v>最近の連絡日（月）</v>
          </cell>
          <cell r="N1" t="str">
            <v>通話時間（秒）</v>
          </cell>
          <cell r="O1" t="str">
            <v>キャンペーン連絡回数</v>
          </cell>
          <cell r="P1" t="str">
            <v>前回のキャンペーン連絡からの経過日数</v>
          </cell>
          <cell r="Q1" t="str">
            <v>キャンペーン前の連絡回数</v>
          </cell>
          <cell r="R1" t="str">
            <v>前回キャンペーンの成果</v>
          </cell>
          <cell r="S1" t="str">
            <v>新キャンペーンの成果</v>
          </cell>
        </row>
        <row r="2">
          <cell r="A2">
            <v>33</v>
          </cell>
          <cell r="B2" t="str">
            <v>大阪</v>
          </cell>
          <cell r="C2" t="str">
            <v>ボランティア</v>
          </cell>
          <cell r="D2" t="str">
            <v>マネージャー</v>
          </cell>
          <cell r="E2" t="str">
            <v>既婚</v>
          </cell>
          <cell r="F2" t="str">
            <v>大学または大学院卒</v>
          </cell>
          <cell r="G2" t="str">
            <v>なし</v>
          </cell>
          <cell r="H2">
            <v>1412</v>
          </cell>
          <cell r="I2" t="str">
            <v>あり</v>
          </cell>
          <cell r="J2" t="str">
            <v>なし</v>
          </cell>
          <cell r="K2" t="str">
            <v>不明</v>
          </cell>
          <cell r="L2">
            <v>19</v>
          </cell>
          <cell r="M2" t="str">
            <v>8月</v>
          </cell>
          <cell r="N2">
            <v>480</v>
          </cell>
          <cell r="O2">
            <v>1</v>
          </cell>
          <cell r="P2">
            <v>-1</v>
          </cell>
          <cell r="Q2">
            <v>0</v>
          </cell>
          <cell r="R2" t="str">
            <v>不明</v>
          </cell>
          <cell r="S2" t="str">
            <v>あり</v>
          </cell>
        </row>
        <row r="3">
          <cell r="A3">
            <v>37</v>
          </cell>
          <cell r="B3" t="str">
            <v>兵庫</v>
          </cell>
          <cell r="C3" t="str">
            <v>投資</v>
          </cell>
          <cell r="D3" t="str">
            <v>マネージャー</v>
          </cell>
          <cell r="E3" t="str">
            <v>既婚</v>
          </cell>
          <cell r="F3" t="str">
            <v>大学または大学院卒</v>
          </cell>
          <cell r="G3" t="str">
            <v>なし</v>
          </cell>
          <cell r="H3">
            <v>0</v>
          </cell>
          <cell r="I3" t="str">
            <v>なし</v>
          </cell>
          <cell r="J3" t="str">
            <v>なし</v>
          </cell>
          <cell r="K3" t="str">
            <v>携帯電話</v>
          </cell>
          <cell r="L3">
            <v>16</v>
          </cell>
          <cell r="M3" t="str">
            <v>7月</v>
          </cell>
          <cell r="N3">
            <v>268</v>
          </cell>
          <cell r="O3">
            <v>2</v>
          </cell>
          <cell r="P3">
            <v>182</v>
          </cell>
          <cell r="Q3">
            <v>3</v>
          </cell>
          <cell r="R3" t="str">
            <v>成功</v>
          </cell>
          <cell r="S3" t="str">
            <v>あり</v>
          </cell>
        </row>
        <row r="4">
          <cell r="A4">
            <v>25</v>
          </cell>
          <cell r="B4" t="str">
            <v>大阪</v>
          </cell>
          <cell r="C4" t="str">
            <v>ボランティア</v>
          </cell>
          <cell r="D4" t="str">
            <v>マネージャー</v>
          </cell>
          <cell r="E4" t="str">
            <v>独身</v>
          </cell>
          <cell r="F4" t="str">
            <v>大学または大学院卒</v>
          </cell>
          <cell r="G4" t="str">
            <v>なし</v>
          </cell>
          <cell r="H4">
            <v>528</v>
          </cell>
          <cell r="I4" t="str">
            <v>なし</v>
          </cell>
          <cell r="J4" t="str">
            <v>なし</v>
          </cell>
          <cell r="K4" t="str">
            <v>携帯電話</v>
          </cell>
          <cell r="L4">
            <v>14</v>
          </cell>
          <cell r="M4" t="str">
            <v>8月</v>
          </cell>
          <cell r="N4">
            <v>201</v>
          </cell>
          <cell r="O4">
            <v>1</v>
          </cell>
          <cell r="P4">
            <v>-1</v>
          </cell>
          <cell r="Q4">
            <v>0</v>
          </cell>
          <cell r="R4" t="str">
            <v>不明</v>
          </cell>
          <cell r="S4" t="str">
            <v>あり</v>
          </cell>
        </row>
        <row r="5">
          <cell r="A5">
            <v>27</v>
          </cell>
          <cell r="B5" t="str">
            <v>東京</v>
          </cell>
          <cell r="C5" t="str">
            <v>ボランティア</v>
          </cell>
          <cell r="D5" t="str">
            <v>学生</v>
          </cell>
          <cell r="E5" t="str">
            <v>独身</v>
          </cell>
          <cell r="F5" t="str">
            <v>大学または大学院卒</v>
          </cell>
          <cell r="G5" t="str">
            <v>なし</v>
          </cell>
          <cell r="H5">
            <v>3733</v>
          </cell>
          <cell r="I5" t="str">
            <v>あり</v>
          </cell>
          <cell r="J5" t="str">
            <v>なし</v>
          </cell>
          <cell r="K5" t="str">
            <v>携帯電話</v>
          </cell>
          <cell r="L5">
            <v>22</v>
          </cell>
          <cell r="M5" t="str">
            <v>5月</v>
          </cell>
          <cell r="N5">
            <v>198</v>
          </cell>
          <cell r="O5">
            <v>1</v>
          </cell>
          <cell r="P5">
            <v>98</v>
          </cell>
          <cell r="Q5">
            <v>6</v>
          </cell>
          <cell r="R5" t="str">
            <v>成功</v>
          </cell>
          <cell r="S5" t="str">
            <v>あり</v>
          </cell>
        </row>
        <row r="6">
          <cell r="A6">
            <v>32</v>
          </cell>
          <cell r="B6" t="str">
            <v>愛知</v>
          </cell>
          <cell r="C6" t="str">
            <v>音楽</v>
          </cell>
          <cell r="D6" t="str">
            <v>マネージャー</v>
          </cell>
          <cell r="E6" t="str">
            <v>独身</v>
          </cell>
          <cell r="F6" t="str">
            <v>大学または大学院卒</v>
          </cell>
          <cell r="G6" t="str">
            <v>なし</v>
          </cell>
          <cell r="H6">
            <v>414</v>
          </cell>
          <cell r="I6" t="str">
            <v>なし</v>
          </cell>
          <cell r="J6" t="str">
            <v>なし</v>
          </cell>
          <cell r="K6" t="str">
            <v>不明</v>
          </cell>
          <cell r="L6">
            <v>29</v>
          </cell>
          <cell r="M6" t="str">
            <v>9月</v>
          </cell>
          <cell r="N6">
            <v>21</v>
          </cell>
          <cell r="O6">
            <v>1</v>
          </cell>
          <cell r="P6">
            <v>680</v>
          </cell>
          <cell r="Q6">
            <v>5</v>
          </cell>
          <cell r="R6" t="str">
            <v>失敗</v>
          </cell>
          <cell r="S6" t="str">
            <v>なし</v>
          </cell>
        </row>
        <row r="7">
          <cell r="A7">
            <v>53</v>
          </cell>
          <cell r="B7" t="str">
            <v>宮城</v>
          </cell>
          <cell r="C7" t="str">
            <v>スポーツ</v>
          </cell>
          <cell r="D7" t="str">
            <v>起業家</v>
          </cell>
          <cell r="E7" t="str">
            <v>既婚</v>
          </cell>
          <cell r="F7" t="str">
            <v>高卒</v>
          </cell>
          <cell r="G7" t="str">
            <v>あり</v>
          </cell>
          <cell r="H7">
            <v>-118</v>
          </cell>
          <cell r="I7" t="str">
            <v>あり</v>
          </cell>
          <cell r="J7" t="str">
            <v>なし</v>
          </cell>
          <cell r="K7" t="str">
            <v>不明</v>
          </cell>
          <cell r="L7">
            <v>9</v>
          </cell>
          <cell r="M7" t="str">
            <v>5月</v>
          </cell>
          <cell r="N7">
            <v>101</v>
          </cell>
          <cell r="O7">
            <v>3</v>
          </cell>
          <cell r="P7">
            <v>-1</v>
          </cell>
          <cell r="Q7">
            <v>0</v>
          </cell>
          <cell r="R7" t="str">
            <v>不明</v>
          </cell>
          <cell r="S7" t="str">
            <v>なし</v>
          </cell>
        </row>
        <row r="8">
          <cell r="A8">
            <v>28</v>
          </cell>
          <cell r="B8" t="str">
            <v>愛知</v>
          </cell>
          <cell r="C8" t="str">
            <v>写真</v>
          </cell>
          <cell r="D8" t="str">
            <v>技術者</v>
          </cell>
          <cell r="E8" t="str">
            <v>既婚</v>
          </cell>
          <cell r="F8" t="str">
            <v>高卒</v>
          </cell>
          <cell r="G8" t="str">
            <v>なし</v>
          </cell>
          <cell r="H8">
            <v>448</v>
          </cell>
          <cell r="I8" t="str">
            <v>あり</v>
          </cell>
          <cell r="J8" t="str">
            <v>なし</v>
          </cell>
          <cell r="K8" t="str">
            <v>携帯電話</v>
          </cell>
          <cell r="L8">
            <v>11</v>
          </cell>
          <cell r="M8" t="str">
            <v>5月</v>
          </cell>
          <cell r="N8">
            <v>188</v>
          </cell>
          <cell r="O8">
            <v>2</v>
          </cell>
          <cell r="P8">
            <v>346</v>
          </cell>
          <cell r="Q8">
            <v>3</v>
          </cell>
          <cell r="R8" t="str">
            <v>その他</v>
          </cell>
          <cell r="S8" t="str">
            <v>なし</v>
          </cell>
        </row>
        <row r="9">
          <cell r="A9">
            <v>33</v>
          </cell>
          <cell r="B9" t="str">
            <v>京都</v>
          </cell>
          <cell r="C9" t="str">
            <v>写真</v>
          </cell>
          <cell r="D9" t="str">
            <v>マネージャー</v>
          </cell>
          <cell r="E9" t="str">
            <v>既婚</v>
          </cell>
          <cell r="F9" t="str">
            <v>大学または大学院卒</v>
          </cell>
          <cell r="G9" t="str">
            <v>なし</v>
          </cell>
          <cell r="H9">
            <v>1047</v>
          </cell>
          <cell r="I9" t="str">
            <v>なし</v>
          </cell>
          <cell r="J9" t="str">
            <v>なし</v>
          </cell>
          <cell r="K9" t="str">
            <v>携帯電話</v>
          </cell>
          <cell r="L9">
            <v>8</v>
          </cell>
          <cell r="M9" t="str">
            <v>8月</v>
          </cell>
          <cell r="N9">
            <v>512</v>
          </cell>
          <cell r="O9">
            <v>4</v>
          </cell>
          <cell r="P9">
            <v>-1</v>
          </cell>
          <cell r="Q9">
            <v>0</v>
          </cell>
          <cell r="R9" t="str">
            <v>不明</v>
          </cell>
          <cell r="S9" t="str">
            <v>あり</v>
          </cell>
        </row>
        <row r="10">
          <cell r="A10">
            <v>42</v>
          </cell>
          <cell r="B10" t="str">
            <v>京都</v>
          </cell>
          <cell r="C10" t="str">
            <v>ギャンブル</v>
          </cell>
          <cell r="D10" t="str">
            <v>管理者</v>
          </cell>
          <cell r="E10" t="str">
            <v>離婚または死別</v>
          </cell>
          <cell r="F10" t="str">
            <v>高卒</v>
          </cell>
          <cell r="G10" t="str">
            <v>あり</v>
          </cell>
          <cell r="H10">
            <v>-67</v>
          </cell>
          <cell r="I10" t="str">
            <v>なし</v>
          </cell>
          <cell r="J10" t="str">
            <v>なし</v>
          </cell>
          <cell r="K10" t="str">
            <v>携帯電話</v>
          </cell>
          <cell r="L10">
            <v>21</v>
          </cell>
          <cell r="M10" t="str">
            <v>11月</v>
          </cell>
          <cell r="N10">
            <v>137</v>
          </cell>
          <cell r="O10">
            <v>2</v>
          </cell>
          <cell r="P10">
            <v>-1</v>
          </cell>
          <cell r="Q10">
            <v>0</v>
          </cell>
          <cell r="R10" t="str">
            <v>不明</v>
          </cell>
          <cell r="S10" t="str">
            <v>なし</v>
          </cell>
        </row>
        <row r="11">
          <cell r="A11">
            <v>27</v>
          </cell>
          <cell r="B11" t="str">
            <v>大阪</v>
          </cell>
          <cell r="C11" t="str">
            <v>ボランティア</v>
          </cell>
          <cell r="D11" t="str">
            <v>技術者</v>
          </cell>
          <cell r="E11" t="str">
            <v>独身</v>
          </cell>
          <cell r="F11" t="str">
            <v>高卒</v>
          </cell>
          <cell r="G11" t="str">
            <v>なし</v>
          </cell>
          <cell r="H11">
            <v>439</v>
          </cell>
          <cell r="I11" t="str">
            <v>あり</v>
          </cell>
          <cell r="J11" t="str">
            <v>なし</v>
          </cell>
          <cell r="K11" t="str">
            <v>携帯電話</v>
          </cell>
          <cell r="L11">
            <v>15</v>
          </cell>
          <cell r="M11" t="str">
            <v>4月</v>
          </cell>
          <cell r="N11">
            <v>1038</v>
          </cell>
          <cell r="O11">
            <v>2</v>
          </cell>
          <cell r="P11">
            <v>-1</v>
          </cell>
          <cell r="Q11">
            <v>0</v>
          </cell>
          <cell r="R11" t="str">
            <v>不明</v>
          </cell>
          <cell r="S11" t="str">
            <v>あり</v>
          </cell>
        </row>
        <row r="12">
          <cell r="A12">
            <v>32</v>
          </cell>
          <cell r="B12" t="str">
            <v>愛知</v>
          </cell>
          <cell r="C12" t="str">
            <v>投資</v>
          </cell>
          <cell r="D12" t="str">
            <v>管理者</v>
          </cell>
          <cell r="E12" t="str">
            <v>既婚</v>
          </cell>
          <cell r="F12" t="str">
            <v>高卒</v>
          </cell>
          <cell r="G12" t="str">
            <v>なし</v>
          </cell>
          <cell r="H12">
            <v>198</v>
          </cell>
          <cell r="I12" t="str">
            <v>なし</v>
          </cell>
          <cell r="J12" t="str">
            <v>なし</v>
          </cell>
          <cell r="K12" t="str">
            <v>携帯電話</v>
          </cell>
          <cell r="L12">
            <v>16</v>
          </cell>
          <cell r="M12" t="str">
            <v>7月</v>
          </cell>
          <cell r="N12">
            <v>132</v>
          </cell>
          <cell r="O12">
            <v>2</v>
          </cell>
          <cell r="P12">
            <v>-1</v>
          </cell>
          <cell r="Q12">
            <v>0</v>
          </cell>
          <cell r="R12" t="str">
            <v>不明</v>
          </cell>
          <cell r="S12" t="str">
            <v>なし</v>
          </cell>
        </row>
        <row r="13">
          <cell r="A13">
            <v>58</v>
          </cell>
          <cell r="B13" t="str">
            <v>北海道</v>
          </cell>
          <cell r="C13" t="str">
            <v>投資</v>
          </cell>
          <cell r="D13" t="str">
            <v>退職</v>
          </cell>
          <cell r="E13" t="str">
            <v>独身</v>
          </cell>
          <cell r="F13" t="str">
            <v>高卒</v>
          </cell>
          <cell r="G13" t="str">
            <v>なし</v>
          </cell>
          <cell r="H13">
            <v>-158</v>
          </cell>
          <cell r="I13" t="str">
            <v>あり</v>
          </cell>
          <cell r="J13" t="str">
            <v>なし</v>
          </cell>
          <cell r="K13" t="str">
            <v>携帯電話</v>
          </cell>
          <cell r="L13">
            <v>5</v>
          </cell>
          <cell r="M13" t="str">
            <v>2月</v>
          </cell>
          <cell r="N13">
            <v>55</v>
          </cell>
          <cell r="O13">
            <v>1</v>
          </cell>
          <cell r="P13">
            <v>8</v>
          </cell>
          <cell r="Q13">
            <v>1</v>
          </cell>
          <cell r="R13" t="str">
            <v>その他</v>
          </cell>
          <cell r="S13" t="str">
            <v>なし</v>
          </cell>
        </row>
        <row r="14">
          <cell r="A14">
            <v>55</v>
          </cell>
          <cell r="B14" t="str">
            <v>愛知</v>
          </cell>
          <cell r="C14" t="str">
            <v>投資</v>
          </cell>
          <cell r="D14" t="str">
            <v>マネージャー</v>
          </cell>
          <cell r="E14" t="str">
            <v>既婚</v>
          </cell>
          <cell r="F14" t="str">
            <v>大学または大学院卒</v>
          </cell>
          <cell r="G14" t="str">
            <v>なし</v>
          </cell>
          <cell r="H14">
            <v>36</v>
          </cell>
          <cell r="I14" t="str">
            <v>なし</v>
          </cell>
          <cell r="J14" t="str">
            <v>あり</v>
          </cell>
          <cell r="K14" t="str">
            <v>携帯電話</v>
          </cell>
          <cell r="L14">
            <v>22</v>
          </cell>
          <cell r="M14" t="str">
            <v>7月</v>
          </cell>
          <cell r="N14">
            <v>46</v>
          </cell>
          <cell r="O14">
            <v>3</v>
          </cell>
          <cell r="P14">
            <v>-1</v>
          </cell>
          <cell r="Q14">
            <v>0</v>
          </cell>
          <cell r="R14" t="str">
            <v>不明</v>
          </cell>
          <cell r="S14" t="str">
            <v>なし</v>
          </cell>
        </row>
        <row r="15">
          <cell r="A15">
            <v>30</v>
          </cell>
          <cell r="B15" t="str">
            <v>東京</v>
          </cell>
          <cell r="C15" t="str">
            <v>読書</v>
          </cell>
          <cell r="D15" t="str">
            <v>マネージャー</v>
          </cell>
          <cell r="E15" t="str">
            <v>独身</v>
          </cell>
          <cell r="F15" t="str">
            <v>大学または大学院卒</v>
          </cell>
          <cell r="G15" t="str">
            <v>なし</v>
          </cell>
          <cell r="H15">
            <v>6493</v>
          </cell>
          <cell r="I15" t="str">
            <v>なし</v>
          </cell>
          <cell r="J15" t="str">
            <v>なし</v>
          </cell>
          <cell r="K15" t="str">
            <v>携帯電話</v>
          </cell>
          <cell r="L15">
            <v>11</v>
          </cell>
          <cell r="M15" t="str">
            <v>8月</v>
          </cell>
          <cell r="N15">
            <v>132</v>
          </cell>
          <cell r="O15">
            <v>5</v>
          </cell>
          <cell r="P15">
            <v>-1</v>
          </cell>
          <cell r="Q15">
            <v>0</v>
          </cell>
          <cell r="R15" t="str">
            <v>不明</v>
          </cell>
          <cell r="S15" t="str">
            <v>なし</v>
          </cell>
        </row>
        <row r="16">
          <cell r="A16">
            <v>59</v>
          </cell>
          <cell r="B16" t="str">
            <v>大阪</v>
          </cell>
          <cell r="C16" t="str">
            <v>ギャンブル</v>
          </cell>
          <cell r="D16" t="str">
            <v>退職</v>
          </cell>
          <cell r="E16" t="str">
            <v>既婚</v>
          </cell>
          <cell r="F16" t="str">
            <v>高卒</v>
          </cell>
          <cell r="G16" t="str">
            <v>なし</v>
          </cell>
          <cell r="H16">
            <v>1521</v>
          </cell>
          <cell r="I16" t="str">
            <v>あり</v>
          </cell>
          <cell r="J16" t="str">
            <v>あり</v>
          </cell>
          <cell r="K16" t="str">
            <v>不明</v>
          </cell>
          <cell r="L16">
            <v>14</v>
          </cell>
          <cell r="M16" t="str">
            <v>5月</v>
          </cell>
          <cell r="N16">
            <v>1125</v>
          </cell>
          <cell r="O16">
            <v>2</v>
          </cell>
          <cell r="P16">
            <v>-1</v>
          </cell>
          <cell r="Q16">
            <v>0</v>
          </cell>
          <cell r="R16" t="str">
            <v>不明</v>
          </cell>
          <cell r="S16" t="str">
            <v>あり</v>
          </cell>
        </row>
        <row r="17">
          <cell r="A17">
            <v>30</v>
          </cell>
          <cell r="B17" t="str">
            <v>東京</v>
          </cell>
          <cell r="C17" t="str">
            <v>投資</v>
          </cell>
          <cell r="D17" t="str">
            <v>技術者</v>
          </cell>
          <cell r="E17" t="str">
            <v>独身</v>
          </cell>
          <cell r="F17" t="str">
            <v>高卒</v>
          </cell>
          <cell r="G17" t="str">
            <v>なし</v>
          </cell>
          <cell r="H17">
            <v>3286</v>
          </cell>
          <cell r="I17" t="str">
            <v>あり</v>
          </cell>
          <cell r="J17" t="str">
            <v>なし</v>
          </cell>
          <cell r="K17" t="str">
            <v>携帯電話</v>
          </cell>
          <cell r="L17">
            <v>9</v>
          </cell>
          <cell r="M17" t="str">
            <v>4月</v>
          </cell>
          <cell r="N17">
            <v>743</v>
          </cell>
          <cell r="O17">
            <v>1</v>
          </cell>
          <cell r="P17">
            <v>-1</v>
          </cell>
          <cell r="Q17">
            <v>0</v>
          </cell>
          <cell r="R17" t="str">
            <v>不明</v>
          </cell>
          <cell r="S17" t="str">
            <v>あり</v>
          </cell>
        </row>
        <row r="18">
          <cell r="A18">
            <v>45</v>
          </cell>
          <cell r="B18" t="str">
            <v>京都</v>
          </cell>
          <cell r="C18" t="str">
            <v>投資</v>
          </cell>
          <cell r="D18" t="str">
            <v>労務職</v>
          </cell>
          <cell r="E18" t="str">
            <v>既婚</v>
          </cell>
          <cell r="F18" t="str">
            <v>高卒</v>
          </cell>
          <cell r="G18" t="str">
            <v>なし</v>
          </cell>
          <cell r="H18">
            <v>96</v>
          </cell>
          <cell r="I18" t="str">
            <v>あり</v>
          </cell>
          <cell r="J18" t="str">
            <v>なし</v>
          </cell>
          <cell r="K18" t="str">
            <v>携帯電話</v>
          </cell>
          <cell r="L18">
            <v>13</v>
          </cell>
          <cell r="M18" t="str">
            <v>4月</v>
          </cell>
          <cell r="N18">
            <v>348</v>
          </cell>
          <cell r="O18">
            <v>3</v>
          </cell>
          <cell r="P18">
            <v>256</v>
          </cell>
          <cell r="Q18">
            <v>2</v>
          </cell>
          <cell r="R18" t="str">
            <v>失敗</v>
          </cell>
          <cell r="S18" t="str">
            <v>あり</v>
          </cell>
        </row>
        <row r="19">
          <cell r="A19">
            <v>47</v>
          </cell>
          <cell r="B19" t="str">
            <v>京都</v>
          </cell>
          <cell r="C19" t="str">
            <v>ボランティア</v>
          </cell>
          <cell r="D19" t="str">
            <v>労務職</v>
          </cell>
          <cell r="E19" t="str">
            <v>既婚</v>
          </cell>
          <cell r="F19" t="str">
            <v>高卒</v>
          </cell>
          <cell r="G19" t="str">
            <v>なし</v>
          </cell>
          <cell r="H19">
            <v>1730</v>
          </cell>
          <cell r="I19" t="str">
            <v>あり</v>
          </cell>
          <cell r="J19" t="str">
            <v>なし</v>
          </cell>
          <cell r="K19" t="str">
            <v>携帯電話</v>
          </cell>
          <cell r="L19">
            <v>30</v>
          </cell>
          <cell r="M19" t="str">
            <v>4月</v>
          </cell>
          <cell r="N19">
            <v>231</v>
          </cell>
          <cell r="O19">
            <v>1</v>
          </cell>
          <cell r="P19">
            <v>-1</v>
          </cell>
          <cell r="Q19">
            <v>0</v>
          </cell>
          <cell r="R19" t="str">
            <v>不明</v>
          </cell>
          <cell r="S19" t="str">
            <v>あり</v>
          </cell>
        </row>
        <row r="20">
          <cell r="A20">
            <v>30</v>
          </cell>
          <cell r="B20" t="str">
            <v>京都</v>
          </cell>
          <cell r="C20" t="str">
            <v>料理</v>
          </cell>
          <cell r="D20" t="str">
            <v>管理者</v>
          </cell>
          <cell r="E20" t="str">
            <v>独身</v>
          </cell>
          <cell r="F20" t="str">
            <v>高卒</v>
          </cell>
          <cell r="G20" t="str">
            <v>なし</v>
          </cell>
          <cell r="H20">
            <v>69</v>
          </cell>
          <cell r="I20" t="str">
            <v>あり</v>
          </cell>
          <cell r="J20" t="str">
            <v>なし</v>
          </cell>
          <cell r="K20" t="str">
            <v>携帯電話</v>
          </cell>
          <cell r="L20">
            <v>17</v>
          </cell>
          <cell r="M20" t="str">
            <v>4月</v>
          </cell>
          <cell r="N20">
            <v>997</v>
          </cell>
          <cell r="O20">
            <v>1</v>
          </cell>
          <cell r="P20">
            <v>-1</v>
          </cell>
          <cell r="Q20">
            <v>0</v>
          </cell>
          <cell r="R20" t="str">
            <v>不明</v>
          </cell>
          <cell r="S20" t="str">
            <v>あり</v>
          </cell>
        </row>
        <row r="21">
          <cell r="A21">
            <v>35</v>
          </cell>
          <cell r="B21" t="str">
            <v>東京</v>
          </cell>
          <cell r="C21" t="str">
            <v>ボランティア</v>
          </cell>
          <cell r="D21" t="str">
            <v>マネージャー</v>
          </cell>
          <cell r="E21" t="str">
            <v>既婚</v>
          </cell>
          <cell r="F21" t="str">
            <v>大学または大学院卒</v>
          </cell>
          <cell r="G21" t="str">
            <v>なし</v>
          </cell>
          <cell r="H21">
            <v>2161</v>
          </cell>
          <cell r="I21" t="str">
            <v>なし</v>
          </cell>
          <cell r="J21" t="str">
            <v>なし</v>
          </cell>
          <cell r="K21" t="str">
            <v>携帯電話</v>
          </cell>
          <cell r="L21">
            <v>9</v>
          </cell>
          <cell r="M21" t="str">
            <v>9月</v>
          </cell>
          <cell r="N21">
            <v>569</v>
          </cell>
          <cell r="O21">
            <v>3</v>
          </cell>
          <cell r="P21">
            <v>-1</v>
          </cell>
          <cell r="Q21">
            <v>0</v>
          </cell>
          <cell r="R21" t="str">
            <v>不明</v>
          </cell>
          <cell r="S21" t="str">
            <v>あり</v>
          </cell>
        </row>
        <row r="22">
          <cell r="A22">
            <v>39</v>
          </cell>
          <cell r="B22" t="str">
            <v>東京</v>
          </cell>
          <cell r="C22" t="str">
            <v>ボランティア</v>
          </cell>
          <cell r="D22" t="str">
            <v>学生</v>
          </cell>
          <cell r="E22" t="str">
            <v>独身</v>
          </cell>
          <cell r="F22" t="str">
            <v>大学または大学院卒</v>
          </cell>
          <cell r="G22" t="str">
            <v>なし</v>
          </cell>
          <cell r="H22">
            <v>2103</v>
          </cell>
          <cell r="I22" t="str">
            <v>なし</v>
          </cell>
          <cell r="J22" t="str">
            <v>なし</v>
          </cell>
          <cell r="K22" t="str">
            <v>携帯電話</v>
          </cell>
          <cell r="L22">
            <v>2</v>
          </cell>
          <cell r="M22" t="str">
            <v>2月</v>
          </cell>
          <cell r="N22">
            <v>588</v>
          </cell>
          <cell r="O22">
            <v>1</v>
          </cell>
          <cell r="P22">
            <v>-1</v>
          </cell>
          <cell r="Q22">
            <v>0</v>
          </cell>
          <cell r="R22" t="str">
            <v>不明</v>
          </cell>
          <cell r="S22" t="str">
            <v>あり</v>
          </cell>
        </row>
        <row r="23">
          <cell r="A23">
            <v>25</v>
          </cell>
          <cell r="B23" t="str">
            <v>東京</v>
          </cell>
          <cell r="C23" t="str">
            <v>写真</v>
          </cell>
          <cell r="D23" t="str">
            <v>技術者</v>
          </cell>
          <cell r="E23" t="str">
            <v>独身</v>
          </cell>
          <cell r="F23" t="str">
            <v>高卒</v>
          </cell>
          <cell r="G23" t="str">
            <v>なし</v>
          </cell>
          <cell r="H23">
            <v>4718</v>
          </cell>
          <cell r="I23" t="str">
            <v>なし</v>
          </cell>
          <cell r="J23" t="str">
            <v>なし</v>
          </cell>
          <cell r="K23" t="str">
            <v>携帯電話</v>
          </cell>
          <cell r="L23">
            <v>24</v>
          </cell>
          <cell r="M23" t="str">
            <v>7月</v>
          </cell>
          <cell r="N23">
            <v>709</v>
          </cell>
          <cell r="O23">
            <v>1</v>
          </cell>
          <cell r="P23">
            <v>-1</v>
          </cell>
          <cell r="Q23">
            <v>0</v>
          </cell>
          <cell r="R23" t="str">
            <v>不明</v>
          </cell>
          <cell r="S23" t="str">
            <v>あり</v>
          </cell>
        </row>
        <row r="24">
          <cell r="A24">
            <v>48</v>
          </cell>
          <cell r="B24" t="str">
            <v>東京</v>
          </cell>
          <cell r="C24" t="str">
            <v>ボランティア</v>
          </cell>
          <cell r="D24" t="str">
            <v>マネージャー</v>
          </cell>
          <cell r="E24" t="str">
            <v>既婚</v>
          </cell>
          <cell r="F24" t="str">
            <v>大学または大学院卒</v>
          </cell>
          <cell r="G24" t="str">
            <v>なし</v>
          </cell>
          <cell r="H24">
            <v>4803</v>
          </cell>
          <cell r="I24" t="str">
            <v>なし</v>
          </cell>
          <cell r="J24" t="str">
            <v>なし</v>
          </cell>
          <cell r="K24" t="str">
            <v>固定電話</v>
          </cell>
          <cell r="L24">
            <v>4</v>
          </cell>
          <cell r="M24" t="str">
            <v>2月</v>
          </cell>
          <cell r="N24">
            <v>413</v>
          </cell>
          <cell r="O24">
            <v>6</v>
          </cell>
          <cell r="P24">
            <v>-1</v>
          </cell>
          <cell r="Q24">
            <v>0</v>
          </cell>
          <cell r="R24" t="str">
            <v>不明</v>
          </cell>
          <cell r="S24" t="str">
            <v>なし</v>
          </cell>
        </row>
        <row r="25">
          <cell r="A25">
            <v>44</v>
          </cell>
          <cell r="B25" t="str">
            <v>埼玉</v>
          </cell>
          <cell r="C25" t="str">
            <v>ギャンブル</v>
          </cell>
          <cell r="D25" t="str">
            <v>マネージャー</v>
          </cell>
          <cell r="E25" t="str">
            <v>既婚</v>
          </cell>
          <cell r="F25" t="str">
            <v>小卒または中卒</v>
          </cell>
          <cell r="G25" t="str">
            <v>あり</v>
          </cell>
          <cell r="H25">
            <v>5418</v>
          </cell>
          <cell r="I25" t="str">
            <v>あり</v>
          </cell>
          <cell r="J25" t="str">
            <v>あり</v>
          </cell>
          <cell r="K25" t="str">
            <v>携帯電話</v>
          </cell>
          <cell r="L25">
            <v>29</v>
          </cell>
          <cell r="M25" t="str">
            <v>1月</v>
          </cell>
          <cell r="N25">
            <v>188</v>
          </cell>
          <cell r="O25">
            <v>1</v>
          </cell>
          <cell r="P25">
            <v>185</v>
          </cell>
          <cell r="Q25">
            <v>5</v>
          </cell>
          <cell r="R25" t="str">
            <v>失敗</v>
          </cell>
          <cell r="S25" t="str">
            <v>なし</v>
          </cell>
        </row>
        <row r="26">
          <cell r="A26">
            <v>42</v>
          </cell>
          <cell r="B26" t="str">
            <v>埼玉</v>
          </cell>
          <cell r="C26" t="str">
            <v>ボランティア</v>
          </cell>
          <cell r="D26" t="str">
            <v>労務職</v>
          </cell>
          <cell r="E26" t="str">
            <v>既婚</v>
          </cell>
          <cell r="F26" t="str">
            <v>高卒</v>
          </cell>
          <cell r="G26" t="str">
            <v>なし</v>
          </cell>
          <cell r="H26">
            <v>2913</v>
          </cell>
          <cell r="I26" t="str">
            <v>なし</v>
          </cell>
          <cell r="J26" t="str">
            <v>なし</v>
          </cell>
          <cell r="K26" t="str">
            <v>携帯電話</v>
          </cell>
          <cell r="L26">
            <v>3</v>
          </cell>
          <cell r="M26" t="str">
            <v>6月</v>
          </cell>
          <cell r="N26">
            <v>705</v>
          </cell>
          <cell r="O26">
            <v>1</v>
          </cell>
          <cell r="P26">
            <v>195</v>
          </cell>
          <cell r="Q26">
            <v>1</v>
          </cell>
          <cell r="R26" t="str">
            <v>失敗</v>
          </cell>
          <cell r="S26" t="str">
            <v>あり</v>
          </cell>
        </row>
        <row r="27">
          <cell r="A27">
            <v>37</v>
          </cell>
          <cell r="B27" t="str">
            <v>大阪</v>
          </cell>
          <cell r="C27" t="str">
            <v>ゲーム</v>
          </cell>
          <cell r="D27" t="str">
            <v>起業家</v>
          </cell>
          <cell r="E27" t="str">
            <v>既婚</v>
          </cell>
          <cell r="F27" t="str">
            <v>大学または大学院卒</v>
          </cell>
          <cell r="G27" t="str">
            <v>なし</v>
          </cell>
          <cell r="H27">
            <v>0</v>
          </cell>
          <cell r="I27" t="str">
            <v>あり</v>
          </cell>
          <cell r="J27" t="str">
            <v>あり</v>
          </cell>
          <cell r="K27" t="str">
            <v>携帯電話</v>
          </cell>
          <cell r="L27">
            <v>24</v>
          </cell>
          <cell r="M27" t="str">
            <v>7月</v>
          </cell>
          <cell r="N27">
            <v>226</v>
          </cell>
          <cell r="O27">
            <v>6</v>
          </cell>
          <cell r="P27">
            <v>-1</v>
          </cell>
          <cell r="Q27">
            <v>0</v>
          </cell>
          <cell r="R27" t="str">
            <v>不明</v>
          </cell>
          <cell r="S27" t="str">
            <v>なし</v>
          </cell>
        </row>
        <row r="28">
          <cell r="A28">
            <v>32</v>
          </cell>
          <cell r="B28" t="str">
            <v>京都</v>
          </cell>
          <cell r="C28" t="str">
            <v>スポーツ</v>
          </cell>
          <cell r="D28" t="str">
            <v>技術者</v>
          </cell>
          <cell r="E28" t="str">
            <v>独身</v>
          </cell>
          <cell r="F28" t="str">
            <v>高卒</v>
          </cell>
          <cell r="G28" t="str">
            <v>なし</v>
          </cell>
          <cell r="H28">
            <v>116</v>
          </cell>
          <cell r="I28" t="str">
            <v>あり</v>
          </cell>
          <cell r="J28" t="str">
            <v>なし</v>
          </cell>
          <cell r="K28" t="str">
            <v>携帯電話</v>
          </cell>
          <cell r="L28">
            <v>20</v>
          </cell>
          <cell r="M28" t="str">
            <v>8月</v>
          </cell>
          <cell r="N28">
            <v>718</v>
          </cell>
          <cell r="O28">
            <v>2</v>
          </cell>
          <cell r="P28">
            <v>-1</v>
          </cell>
          <cell r="Q28">
            <v>0</v>
          </cell>
          <cell r="R28" t="str">
            <v>不明</v>
          </cell>
          <cell r="S28" t="str">
            <v>あり</v>
          </cell>
        </row>
        <row r="29">
          <cell r="A29">
            <v>22</v>
          </cell>
          <cell r="B29" t="str">
            <v>東京</v>
          </cell>
          <cell r="C29" t="str">
            <v>ボランティア</v>
          </cell>
          <cell r="D29" t="str">
            <v>学生</v>
          </cell>
          <cell r="E29" t="str">
            <v>独身</v>
          </cell>
          <cell r="F29" t="str">
            <v>小卒または中卒</v>
          </cell>
          <cell r="G29" t="str">
            <v>なし</v>
          </cell>
          <cell r="H29">
            <v>3472</v>
          </cell>
          <cell r="I29" t="str">
            <v>なし</v>
          </cell>
          <cell r="J29" t="str">
            <v>なし</v>
          </cell>
          <cell r="K29" t="str">
            <v>携帯電話</v>
          </cell>
          <cell r="L29">
            <v>20</v>
          </cell>
          <cell r="M29" t="str">
            <v>10月</v>
          </cell>
          <cell r="N29">
            <v>332</v>
          </cell>
          <cell r="O29">
            <v>1</v>
          </cell>
          <cell r="P29">
            <v>183</v>
          </cell>
          <cell r="Q29">
            <v>3</v>
          </cell>
          <cell r="R29" t="str">
            <v>失敗</v>
          </cell>
          <cell r="S29" t="str">
            <v>あり</v>
          </cell>
        </row>
        <row r="30">
          <cell r="A30">
            <v>34</v>
          </cell>
          <cell r="B30" t="str">
            <v>東京</v>
          </cell>
          <cell r="C30" t="str">
            <v>読書</v>
          </cell>
          <cell r="D30" t="str">
            <v>マネージャー</v>
          </cell>
          <cell r="E30" t="str">
            <v>独身</v>
          </cell>
          <cell r="F30" t="str">
            <v>大学または大学院卒</v>
          </cell>
          <cell r="G30" t="str">
            <v>なし</v>
          </cell>
          <cell r="H30">
            <v>4687</v>
          </cell>
          <cell r="I30" t="str">
            <v>なし</v>
          </cell>
          <cell r="J30" t="str">
            <v>なし</v>
          </cell>
          <cell r="K30" t="str">
            <v>携帯電話</v>
          </cell>
          <cell r="L30">
            <v>26</v>
          </cell>
          <cell r="M30" t="str">
            <v>8月</v>
          </cell>
          <cell r="N30">
            <v>10</v>
          </cell>
          <cell r="O30">
            <v>19</v>
          </cell>
          <cell r="P30">
            <v>-1</v>
          </cell>
          <cell r="Q30">
            <v>0</v>
          </cell>
          <cell r="R30" t="str">
            <v>不明</v>
          </cell>
          <cell r="S30" t="str">
            <v>なし</v>
          </cell>
        </row>
        <row r="31">
          <cell r="A31">
            <v>46</v>
          </cell>
          <cell r="B31" t="str">
            <v>兵庫</v>
          </cell>
          <cell r="C31" t="str">
            <v>投資</v>
          </cell>
          <cell r="D31" t="str">
            <v>労務職</v>
          </cell>
          <cell r="E31" t="str">
            <v>既婚</v>
          </cell>
          <cell r="F31" t="str">
            <v>小卒または中卒</v>
          </cell>
          <cell r="G31" t="str">
            <v>なし</v>
          </cell>
          <cell r="H31">
            <v>-339</v>
          </cell>
          <cell r="I31" t="str">
            <v>あり</v>
          </cell>
          <cell r="J31" t="str">
            <v>あり</v>
          </cell>
          <cell r="K31" t="str">
            <v>携帯電話</v>
          </cell>
          <cell r="L31">
            <v>11</v>
          </cell>
          <cell r="M31" t="str">
            <v>5月</v>
          </cell>
          <cell r="N31">
            <v>182</v>
          </cell>
          <cell r="O31">
            <v>2</v>
          </cell>
          <cell r="P31">
            <v>-1</v>
          </cell>
          <cell r="Q31">
            <v>0</v>
          </cell>
          <cell r="R31" t="str">
            <v>不明</v>
          </cell>
          <cell r="S31" t="str">
            <v>なし</v>
          </cell>
        </row>
        <row r="32">
          <cell r="A32">
            <v>28</v>
          </cell>
          <cell r="B32" t="str">
            <v>東京</v>
          </cell>
          <cell r="C32" t="str">
            <v>ボランティア</v>
          </cell>
          <cell r="D32" t="str">
            <v>自営業</v>
          </cell>
          <cell r="E32" t="str">
            <v>独身</v>
          </cell>
          <cell r="F32" t="str">
            <v>大学または大学院卒</v>
          </cell>
          <cell r="G32" t="str">
            <v>なし</v>
          </cell>
          <cell r="H32">
            <v>2503</v>
          </cell>
          <cell r="I32" t="str">
            <v>なし</v>
          </cell>
          <cell r="J32" t="str">
            <v>なし</v>
          </cell>
          <cell r="K32" t="str">
            <v>携帯電話</v>
          </cell>
          <cell r="L32">
            <v>25</v>
          </cell>
          <cell r="M32" t="str">
            <v>5月</v>
          </cell>
          <cell r="N32">
            <v>426</v>
          </cell>
          <cell r="O32">
            <v>1</v>
          </cell>
          <cell r="P32">
            <v>-1</v>
          </cell>
          <cell r="Q32">
            <v>0</v>
          </cell>
          <cell r="R32" t="str">
            <v>不明</v>
          </cell>
          <cell r="S32" t="str">
            <v>あり</v>
          </cell>
        </row>
        <row r="33">
          <cell r="A33">
            <v>31</v>
          </cell>
          <cell r="B33" t="str">
            <v>北海道</v>
          </cell>
          <cell r="C33" t="str">
            <v>写真</v>
          </cell>
          <cell r="D33" t="str">
            <v>技術者</v>
          </cell>
          <cell r="E33" t="str">
            <v>既婚</v>
          </cell>
          <cell r="F33" t="str">
            <v>高卒</v>
          </cell>
          <cell r="G33" t="str">
            <v>なし</v>
          </cell>
          <cell r="H33">
            <v>134</v>
          </cell>
          <cell r="I33" t="str">
            <v>なし</v>
          </cell>
          <cell r="J33" t="str">
            <v>あり</v>
          </cell>
          <cell r="K33" t="str">
            <v>不明</v>
          </cell>
          <cell r="L33">
            <v>4</v>
          </cell>
          <cell r="M33" t="str">
            <v>7月</v>
          </cell>
          <cell r="N33">
            <v>468</v>
          </cell>
          <cell r="O33">
            <v>6</v>
          </cell>
          <cell r="P33">
            <v>-1</v>
          </cell>
          <cell r="Q33">
            <v>0</v>
          </cell>
          <cell r="R33" t="str">
            <v>不明</v>
          </cell>
          <cell r="S33" t="str">
            <v>なし</v>
          </cell>
        </row>
        <row r="34">
          <cell r="A34">
            <v>35</v>
          </cell>
          <cell r="B34" t="str">
            <v>兵庫</v>
          </cell>
          <cell r="C34" t="str">
            <v>読書</v>
          </cell>
          <cell r="D34" t="str">
            <v>技術者</v>
          </cell>
          <cell r="E34" t="str">
            <v>独身</v>
          </cell>
          <cell r="F34" t="str">
            <v>高卒</v>
          </cell>
          <cell r="G34" t="str">
            <v>なし</v>
          </cell>
          <cell r="H34">
            <v>183</v>
          </cell>
          <cell r="I34" t="str">
            <v>なし</v>
          </cell>
          <cell r="J34" t="str">
            <v>なし</v>
          </cell>
          <cell r="K34" t="str">
            <v>携帯電話</v>
          </cell>
          <cell r="L34">
            <v>23</v>
          </cell>
          <cell r="M34" t="str">
            <v>10月</v>
          </cell>
          <cell r="N34">
            <v>281</v>
          </cell>
          <cell r="O34">
            <v>1</v>
          </cell>
          <cell r="P34">
            <v>52</v>
          </cell>
          <cell r="Q34">
            <v>4</v>
          </cell>
          <cell r="R34" t="str">
            <v>失敗</v>
          </cell>
          <cell r="S34" t="str">
            <v>あり</v>
          </cell>
        </row>
        <row r="35">
          <cell r="A35">
            <v>30</v>
          </cell>
          <cell r="B35" t="str">
            <v>東京</v>
          </cell>
          <cell r="C35" t="str">
            <v>ボランティア</v>
          </cell>
          <cell r="D35" t="str">
            <v>技術者</v>
          </cell>
          <cell r="E35" t="str">
            <v>独身</v>
          </cell>
          <cell r="F35" t="str">
            <v>大学または大学院卒</v>
          </cell>
          <cell r="G35" t="str">
            <v>なし</v>
          </cell>
          <cell r="H35">
            <v>2427</v>
          </cell>
          <cell r="I35" t="str">
            <v>なし</v>
          </cell>
          <cell r="J35" t="str">
            <v>なし</v>
          </cell>
          <cell r="K35" t="str">
            <v>携帯電話</v>
          </cell>
          <cell r="L35">
            <v>8</v>
          </cell>
          <cell r="M35" t="str">
            <v>8月</v>
          </cell>
          <cell r="N35">
            <v>261</v>
          </cell>
          <cell r="O35">
            <v>2</v>
          </cell>
          <cell r="P35">
            <v>-1</v>
          </cell>
          <cell r="Q35">
            <v>0</v>
          </cell>
          <cell r="R35" t="str">
            <v>不明</v>
          </cell>
          <cell r="S35" t="str">
            <v>なし</v>
          </cell>
        </row>
        <row r="36">
          <cell r="A36">
            <v>53</v>
          </cell>
          <cell r="B36" t="str">
            <v>愛知</v>
          </cell>
          <cell r="C36" t="str">
            <v>ボランティア</v>
          </cell>
          <cell r="D36" t="str">
            <v>マネージャー</v>
          </cell>
          <cell r="E36" t="str">
            <v>既婚</v>
          </cell>
          <cell r="F36" t="str">
            <v>大学または大学院卒</v>
          </cell>
          <cell r="G36" t="str">
            <v>なし</v>
          </cell>
          <cell r="H36">
            <v>1313</v>
          </cell>
          <cell r="I36" t="str">
            <v>なし</v>
          </cell>
          <cell r="J36" t="str">
            <v>なし</v>
          </cell>
          <cell r="K36" t="str">
            <v>携帯電話</v>
          </cell>
          <cell r="L36">
            <v>4</v>
          </cell>
          <cell r="M36" t="str">
            <v>8月</v>
          </cell>
          <cell r="N36">
            <v>136</v>
          </cell>
          <cell r="O36">
            <v>2</v>
          </cell>
          <cell r="P36">
            <v>-1</v>
          </cell>
          <cell r="Q36">
            <v>0</v>
          </cell>
          <cell r="R36" t="str">
            <v>不明</v>
          </cell>
          <cell r="S36" t="str">
            <v>なし</v>
          </cell>
        </row>
        <row r="37">
          <cell r="A37">
            <v>27</v>
          </cell>
          <cell r="B37" t="str">
            <v>東京</v>
          </cell>
          <cell r="C37" t="str">
            <v>ボランティア</v>
          </cell>
          <cell r="D37" t="str">
            <v>労務職</v>
          </cell>
          <cell r="E37" t="str">
            <v>既婚</v>
          </cell>
          <cell r="F37" t="str">
            <v>高卒</v>
          </cell>
          <cell r="G37" t="str">
            <v>なし</v>
          </cell>
          <cell r="H37">
            <v>4333</v>
          </cell>
          <cell r="I37" t="str">
            <v>なし</v>
          </cell>
          <cell r="J37" t="str">
            <v>なし</v>
          </cell>
          <cell r="K37" t="str">
            <v>携帯電話</v>
          </cell>
          <cell r="L37">
            <v>20</v>
          </cell>
          <cell r="M37" t="str">
            <v>4月</v>
          </cell>
          <cell r="N37">
            <v>163</v>
          </cell>
          <cell r="O37">
            <v>1</v>
          </cell>
          <cell r="P37">
            <v>-1</v>
          </cell>
          <cell r="Q37">
            <v>0</v>
          </cell>
          <cell r="R37" t="str">
            <v>不明</v>
          </cell>
          <cell r="S37" t="str">
            <v>あり</v>
          </cell>
        </row>
        <row r="38">
          <cell r="A38">
            <v>31</v>
          </cell>
          <cell r="B38" t="str">
            <v>東京</v>
          </cell>
          <cell r="C38" t="str">
            <v>ボランティア</v>
          </cell>
          <cell r="D38" t="str">
            <v>技術者</v>
          </cell>
          <cell r="E38" t="str">
            <v>独身</v>
          </cell>
          <cell r="F38" t="str">
            <v>大学または大学院卒</v>
          </cell>
          <cell r="G38" t="str">
            <v>なし</v>
          </cell>
          <cell r="H38">
            <v>2744</v>
          </cell>
          <cell r="I38" t="str">
            <v>あり</v>
          </cell>
          <cell r="J38" t="str">
            <v>なし</v>
          </cell>
          <cell r="K38" t="str">
            <v>携帯電話</v>
          </cell>
          <cell r="L38">
            <v>8</v>
          </cell>
          <cell r="M38" t="str">
            <v>8月</v>
          </cell>
          <cell r="N38">
            <v>309</v>
          </cell>
          <cell r="O38">
            <v>2</v>
          </cell>
          <cell r="P38">
            <v>-1</v>
          </cell>
          <cell r="Q38">
            <v>0</v>
          </cell>
          <cell r="R38" t="str">
            <v>不明</v>
          </cell>
          <cell r="S38" t="str">
            <v>なし</v>
          </cell>
        </row>
        <row r="39">
          <cell r="A39">
            <v>49</v>
          </cell>
          <cell r="B39" t="str">
            <v>埼玉</v>
          </cell>
          <cell r="C39" t="str">
            <v>読書</v>
          </cell>
          <cell r="D39" t="str">
            <v>マネージャー</v>
          </cell>
          <cell r="E39" t="str">
            <v>既婚</v>
          </cell>
          <cell r="F39" t="str">
            <v>大学または大学院卒</v>
          </cell>
          <cell r="G39" t="str">
            <v>なし</v>
          </cell>
          <cell r="H39">
            <v>6613</v>
          </cell>
          <cell r="I39" t="str">
            <v>なし</v>
          </cell>
          <cell r="J39" t="str">
            <v>なし</v>
          </cell>
          <cell r="K39" t="str">
            <v>携帯電話</v>
          </cell>
          <cell r="L39">
            <v>19</v>
          </cell>
          <cell r="M39" t="str">
            <v>11月</v>
          </cell>
          <cell r="N39">
            <v>106</v>
          </cell>
          <cell r="O39">
            <v>1</v>
          </cell>
          <cell r="P39">
            <v>155</v>
          </cell>
          <cell r="Q39">
            <v>3</v>
          </cell>
          <cell r="R39" t="str">
            <v>失敗</v>
          </cell>
          <cell r="S39" t="str">
            <v>なし</v>
          </cell>
        </row>
        <row r="40">
          <cell r="A40">
            <v>44</v>
          </cell>
          <cell r="B40" t="str">
            <v>東京</v>
          </cell>
          <cell r="C40" t="str">
            <v>ボランティア</v>
          </cell>
          <cell r="D40" t="str">
            <v>技術者</v>
          </cell>
          <cell r="E40" t="str">
            <v>既婚</v>
          </cell>
          <cell r="F40" t="str">
            <v>大学または大学院卒</v>
          </cell>
          <cell r="G40" t="str">
            <v>なし</v>
          </cell>
          <cell r="H40">
            <v>4580</v>
          </cell>
          <cell r="I40" t="str">
            <v>あり</v>
          </cell>
          <cell r="J40" t="str">
            <v>なし</v>
          </cell>
          <cell r="K40" t="str">
            <v>不明</v>
          </cell>
          <cell r="L40">
            <v>15</v>
          </cell>
          <cell r="M40" t="str">
            <v>5月</v>
          </cell>
          <cell r="N40">
            <v>911</v>
          </cell>
          <cell r="O40">
            <v>2</v>
          </cell>
          <cell r="P40">
            <v>-1</v>
          </cell>
          <cell r="Q40">
            <v>0</v>
          </cell>
          <cell r="R40" t="str">
            <v>不明</v>
          </cell>
          <cell r="S40" t="str">
            <v>あり</v>
          </cell>
        </row>
        <row r="41">
          <cell r="A41">
            <v>40</v>
          </cell>
          <cell r="B41" t="str">
            <v>埼玉</v>
          </cell>
          <cell r="C41" t="str">
            <v>投資</v>
          </cell>
          <cell r="D41" t="str">
            <v>失業中</v>
          </cell>
          <cell r="E41" t="str">
            <v>独身</v>
          </cell>
          <cell r="F41" t="str">
            <v>高卒</v>
          </cell>
          <cell r="G41" t="str">
            <v>なし</v>
          </cell>
          <cell r="H41">
            <v>6</v>
          </cell>
          <cell r="I41" t="str">
            <v>なし</v>
          </cell>
          <cell r="J41" t="str">
            <v>なし</v>
          </cell>
          <cell r="K41" t="str">
            <v>不明</v>
          </cell>
          <cell r="L41">
            <v>9</v>
          </cell>
          <cell r="M41" t="str">
            <v>6月</v>
          </cell>
          <cell r="N41">
            <v>134</v>
          </cell>
          <cell r="O41">
            <v>3</v>
          </cell>
          <cell r="P41">
            <v>-1</v>
          </cell>
          <cell r="Q41">
            <v>0</v>
          </cell>
          <cell r="R41" t="str">
            <v>不明</v>
          </cell>
          <cell r="S41" t="str">
            <v>なし</v>
          </cell>
        </row>
        <row r="42">
          <cell r="A42">
            <v>55</v>
          </cell>
          <cell r="B42" t="str">
            <v>東京</v>
          </cell>
          <cell r="C42" t="str">
            <v>読書</v>
          </cell>
          <cell r="D42" t="str">
            <v>マネージャー</v>
          </cell>
          <cell r="E42" t="str">
            <v>既婚</v>
          </cell>
          <cell r="F42" t="str">
            <v>大学または大学院卒</v>
          </cell>
          <cell r="G42" t="str">
            <v>なし</v>
          </cell>
          <cell r="H42">
            <v>3848</v>
          </cell>
          <cell r="I42" t="str">
            <v>あり</v>
          </cell>
          <cell r="J42" t="str">
            <v>なし</v>
          </cell>
          <cell r="K42" t="str">
            <v>携帯電話</v>
          </cell>
          <cell r="L42">
            <v>8</v>
          </cell>
          <cell r="M42" t="str">
            <v>4月</v>
          </cell>
          <cell r="N42">
            <v>222</v>
          </cell>
          <cell r="O42">
            <v>2</v>
          </cell>
          <cell r="P42">
            <v>-1</v>
          </cell>
          <cell r="Q42">
            <v>0</v>
          </cell>
          <cell r="R42" t="str">
            <v>不明</v>
          </cell>
          <cell r="S42" t="str">
            <v>あり</v>
          </cell>
        </row>
        <row r="43">
          <cell r="A43">
            <v>63</v>
          </cell>
          <cell r="B43" t="str">
            <v>京都</v>
          </cell>
          <cell r="C43" t="str">
            <v>投資</v>
          </cell>
          <cell r="D43" t="str">
            <v>退職</v>
          </cell>
          <cell r="E43" t="str">
            <v>既婚</v>
          </cell>
          <cell r="F43" t="str">
            <v>不明</v>
          </cell>
          <cell r="G43" t="str">
            <v>なし</v>
          </cell>
          <cell r="H43">
            <v>538</v>
          </cell>
          <cell r="I43" t="str">
            <v>なし</v>
          </cell>
          <cell r="J43" t="str">
            <v>なし</v>
          </cell>
          <cell r="K43" t="str">
            <v>携帯電話</v>
          </cell>
          <cell r="L43">
            <v>11</v>
          </cell>
          <cell r="M43" t="str">
            <v>8月</v>
          </cell>
          <cell r="N43">
            <v>373</v>
          </cell>
          <cell r="O43">
            <v>2</v>
          </cell>
          <cell r="P43">
            <v>-1</v>
          </cell>
          <cell r="Q43">
            <v>0</v>
          </cell>
          <cell r="R43" t="str">
            <v>不明</v>
          </cell>
          <cell r="S43" t="str">
            <v>なし</v>
          </cell>
        </row>
        <row r="44">
          <cell r="A44">
            <v>30</v>
          </cell>
          <cell r="B44" t="str">
            <v>兵庫</v>
          </cell>
          <cell r="C44" t="str">
            <v>音楽</v>
          </cell>
          <cell r="D44" t="str">
            <v>自営業</v>
          </cell>
          <cell r="E44" t="str">
            <v>既婚</v>
          </cell>
          <cell r="F44" t="str">
            <v>大学または大学院卒</v>
          </cell>
          <cell r="G44" t="str">
            <v>なし</v>
          </cell>
          <cell r="H44">
            <v>1930</v>
          </cell>
          <cell r="I44" t="str">
            <v>なし</v>
          </cell>
          <cell r="J44" t="str">
            <v>なし</v>
          </cell>
          <cell r="K44" t="str">
            <v>携帯電話</v>
          </cell>
          <cell r="L44">
            <v>20</v>
          </cell>
          <cell r="M44" t="str">
            <v>11月</v>
          </cell>
          <cell r="N44">
            <v>80</v>
          </cell>
          <cell r="O44">
            <v>1</v>
          </cell>
          <cell r="P44">
            <v>-1</v>
          </cell>
          <cell r="Q44">
            <v>0</v>
          </cell>
          <cell r="R44" t="str">
            <v>不明</v>
          </cell>
          <cell r="S44" t="str">
            <v>なし</v>
          </cell>
        </row>
        <row r="45">
          <cell r="A45">
            <v>50</v>
          </cell>
          <cell r="B45" t="str">
            <v>東京</v>
          </cell>
          <cell r="C45" t="str">
            <v>ギャンブル</v>
          </cell>
          <cell r="D45" t="str">
            <v>サービス業</v>
          </cell>
          <cell r="E45" t="str">
            <v>既婚</v>
          </cell>
          <cell r="F45" t="str">
            <v>高卒</v>
          </cell>
          <cell r="G45" t="str">
            <v>なし</v>
          </cell>
          <cell r="H45">
            <v>5</v>
          </cell>
          <cell r="I45" t="str">
            <v>なし</v>
          </cell>
          <cell r="J45" t="str">
            <v>あり</v>
          </cell>
          <cell r="K45" t="str">
            <v>携帯電話</v>
          </cell>
          <cell r="L45">
            <v>11</v>
          </cell>
          <cell r="M45" t="str">
            <v>7月</v>
          </cell>
          <cell r="N45">
            <v>196</v>
          </cell>
          <cell r="O45">
            <v>2</v>
          </cell>
          <cell r="P45">
            <v>-1</v>
          </cell>
          <cell r="Q45">
            <v>0</v>
          </cell>
          <cell r="R45" t="str">
            <v>不明</v>
          </cell>
          <cell r="S45" t="str">
            <v>なし</v>
          </cell>
        </row>
        <row r="46">
          <cell r="A46">
            <v>30</v>
          </cell>
          <cell r="B46" t="str">
            <v>京都</v>
          </cell>
          <cell r="C46" t="str">
            <v>ボランティア</v>
          </cell>
          <cell r="D46" t="str">
            <v>サービス業</v>
          </cell>
          <cell r="E46" t="str">
            <v>独身</v>
          </cell>
          <cell r="F46" t="str">
            <v>大学または大学院卒</v>
          </cell>
          <cell r="G46" t="str">
            <v>なし</v>
          </cell>
          <cell r="H46">
            <v>1788</v>
          </cell>
          <cell r="I46" t="str">
            <v>なし</v>
          </cell>
          <cell r="J46" t="str">
            <v>なし</v>
          </cell>
          <cell r="K46" t="str">
            <v>携帯電話</v>
          </cell>
          <cell r="L46">
            <v>4</v>
          </cell>
          <cell r="M46" t="str">
            <v>8月</v>
          </cell>
          <cell r="N46">
            <v>288</v>
          </cell>
          <cell r="O46">
            <v>1</v>
          </cell>
          <cell r="P46">
            <v>181</v>
          </cell>
          <cell r="Q46">
            <v>2</v>
          </cell>
          <cell r="R46" t="str">
            <v>失敗</v>
          </cell>
          <cell r="S46" t="str">
            <v>あり</v>
          </cell>
        </row>
        <row r="47">
          <cell r="A47">
            <v>45</v>
          </cell>
          <cell r="B47" t="str">
            <v>東京</v>
          </cell>
          <cell r="C47" t="str">
            <v>スポーツ</v>
          </cell>
          <cell r="D47" t="str">
            <v>技術者</v>
          </cell>
          <cell r="E47" t="str">
            <v>既婚</v>
          </cell>
          <cell r="F47" t="str">
            <v>大学または大学院卒</v>
          </cell>
          <cell r="G47" t="str">
            <v>なし</v>
          </cell>
          <cell r="H47">
            <v>4647</v>
          </cell>
          <cell r="I47" t="str">
            <v>なし</v>
          </cell>
          <cell r="J47" t="str">
            <v>なし</v>
          </cell>
          <cell r="K47" t="str">
            <v>携帯電話</v>
          </cell>
          <cell r="L47">
            <v>29</v>
          </cell>
          <cell r="M47" t="str">
            <v>7月</v>
          </cell>
          <cell r="N47">
            <v>109</v>
          </cell>
          <cell r="O47">
            <v>3</v>
          </cell>
          <cell r="P47">
            <v>-1</v>
          </cell>
          <cell r="Q47">
            <v>0</v>
          </cell>
          <cell r="R47" t="str">
            <v>不明</v>
          </cell>
          <cell r="S47" t="str">
            <v>なし</v>
          </cell>
        </row>
        <row r="48">
          <cell r="A48">
            <v>34</v>
          </cell>
          <cell r="B48" t="str">
            <v>京都</v>
          </cell>
          <cell r="C48" t="str">
            <v>投資</v>
          </cell>
          <cell r="D48" t="str">
            <v>技術者</v>
          </cell>
          <cell r="E48" t="str">
            <v>既婚</v>
          </cell>
          <cell r="F48" t="str">
            <v>大学または大学院卒</v>
          </cell>
          <cell r="G48" t="str">
            <v>なし</v>
          </cell>
          <cell r="H48">
            <v>0</v>
          </cell>
          <cell r="I48" t="str">
            <v>なし</v>
          </cell>
          <cell r="J48" t="str">
            <v>なし</v>
          </cell>
          <cell r="K48" t="str">
            <v>携帯電話</v>
          </cell>
          <cell r="L48">
            <v>11</v>
          </cell>
          <cell r="M48" t="str">
            <v>8月</v>
          </cell>
          <cell r="N48">
            <v>68</v>
          </cell>
          <cell r="O48">
            <v>4</v>
          </cell>
          <cell r="P48">
            <v>-1</v>
          </cell>
          <cell r="Q48">
            <v>0</v>
          </cell>
          <cell r="R48" t="str">
            <v>不明</v>
          </cell>
          <cell r="S48" t="str">
            <v>なし</v>
          </cell>
        </row>
        <row r="49">
          <cell r="A49">
            <v>29</v>
          </cell>
          <cell r="B49" t="str">
            <v>宮城</v>
          </cell>
          <cell r="C49" t="str">
            <v>写真</v>
          </cell>
          <cell r="D49" t="str">
            <v>技術者</v>
          </cell>
          <cell r="E49" t="str">
            <v>既婚</v>
          </cell>
          <cell r="F49" t="str">
            <v>大学または大学院卒</v>
          </cell>
          <cell r="G49" t="str">
            <v>なし</v>
          </cell>
          <cell r="H49">
            <v>-983</v>
          </cell>
          <cell r="I49" t="str">
            <v>あり</v>
          </cell>
          <cell r="J49" t="str">
            <v>あり</v>
          </cell>
          <cell r="K49" t="str">
            <v>携帯電話</v>
          </cell>
          <cell r="L49">
            <v>31</v>
          </cell>
          <cell r="M49" t="str">
            <v>7月</v>
          </cell>
          <cell r="N49">
            <v>58</v>
          </cell>
          <cell r="O49">
            <v>2</v>
          </cell>
          <cell r="P49">
            <v>-1</v>
          </cell>
          <cell r="Q49">
            <v>0</v>
          </cell>
          <cell r="R49" t="str">
            <v>不明</v>
          </cell>
          <cell r="S49" t="str">
            <v>なし</v>
          </cell>
        </row>
        <row r="50">
          <cell r="A50">
            <v>27</v>
          </cell>
          <cell r="B50" t="str">
            <v>大阪</v>
          </cell>
          <cell r="C50" t="str">
            <v>旅行</v>
          </cell>
          <cell r="D50" t="str">
            <v>学生</v>
          </cell>
          <cell r="E50" t="str">
            <v>独身</v>
          </cell>
          <cell r="F50" t="str">
            <v>高卒</v>
          </cell>
          <cell r="G50" t="str">
            <v>なし</v>
          </cell>
          <cell r="H50">
            <v>538</v>
          </cell>
          <cell r="I50" t="str">
            <v>なし</v>
          </cell>
          <cell r="J50" t="str">
            <v>なし</v>
          </cell>
          <cell r="K50" t="str">
            <v>携帯電話</v>
          </cell>
          <cell r="L50">
            <v>18</v>
          </cell>
          <cell r="M50" t="str">
            <v>12月</v>
          </cell>
          <cell r="N50">
            <v>170</v>
          </cell>
          <cell r="O50">
            <v>4</v>
          </cell>
          <cell r="P50">
            <v>197</v>
          </cell>
          <cell r="Q50">
            <v>2</v>
          </cell>
          <cell r="R50" t="str">
            <v>成功</v>
          </cell>
          <cell r="S50" t="str">
            <v>あり</v>
          </cell>
        </row>
        <row r="51">
          <cell r="A51">
            <v>32</v>
          </cell>
          <cell r="B51" t="str">
            <v>北海道</v>
          </cell>
          <cell r="C51" t="str">
            <v>ギャンブル</v>
          </cell>
          <cell r="D51" t="str">
            <v>技術者</v>
          </cell>
          <cell r="E51" t="str">
            <v>既婚</v>
          </cell>
          <cell r="F51" t="str">
            <v>高卒</v>
          </cell>
          <cell r="G51" t="str">
            <v>なし</v>
          </cell>
          <cell r="H51">
            <v>1</v>
          </cell>
          <cell r="I51" t="str">
            <v>なし</v>
          </cell>
          <cell r="J51" t="str">
            <v>あり</v>
          </cell>
          <cell r="K51" t="str">
            <v>携帯電話</v>
          </cell>
          <cell r="L51">
            <v>29</v>
          </cell>
          <cell r="M51" t="str">
            <v>7月</v>
          </cell>
          <cell r="N51">
            <v>123</v>
          </cell>
          <cell r="O51">
            <v>6</v>
          </cell>
          <cell r="P51">
            <v>-1</v>
          </cell>
          <cell r="Q51">
            <v>0</v>
          </cell>
          <cell r="R51" t="str">
            <v>不明</v>
          </cell>
          <cell r="S51" t="str">
            <v>なし</v>
          </cell>
        </row>
        <row r="52">
          <cell r="A52">
            <v>46</v>
          </cell>
          <cell r="B52" t="str">
            <v>宮城</v>
          </cell>
          <cell r="C52" t="str">
            <v>料理</v>
          </cell>
          <cell r="D52" t="str">
            <v>起業家</v>
          </cell>
          <cell r="E52" t="str">
            <v>既婚</v>
          </cell>
          <cell r="F52" t="str">
            <v>高卒</v>
          </cell>
          <cell r="G52" t="str">
            <v>なし</v>
          </cell>
          <cell r="H52">
            <v>118</v>
          </cell>
          <cell r="I52" t="str">
            <v>あり</v>
          </cell>
          <cell r="J52" t="str">
            <v>なし</v>
          </cell>
          <cell r="K52" t="str">
            <v>携帯電話</v>
          </cell>
          <cell r="L52">
            <v>9</v>
          </cell>
          <cell r="M52" t="str">
            <v>7月</v>
          </cell>
          <cell r="N52">
            <v>296</v>
          </cell>
          <cell r="O52">
            <v>1</v>
          </cell>
          <cell r="P52">
            <v>-1</v>
          </cell>
          <cell r="Q52">
            <v>0</v>
          </cell>
          <cell r="R52" t="str">
            <v>不明</v>
          </cell>
          <cell r="S52" t="str">
            <v>なし</v>
          </cell>
        </row>
        <row r="53">
          <cell r="A53">
            <v>33</v>
          </cell>
          <cell r="B53" t="str">
            <v>埼玉</v>
          </cell>
          <cell r="C53" t="str">
            <v>音楽</v>
          </cell>
          <cell r="D53" t="str">
            <v>技術者</v>
          </cell>
          <cell r="E53" t="str">
            <v>独身</v>
          </cell>
          <cell r="F53" t="str">
            <v>大学または大学院卒</v>
          </cell>
          <cell r="G53" t="str">
            <v>なし</v>
          </cell>
          <cell r="H53">
            <v>3689</v>
          </cell>
          <cell r="I53" t="str">
            <v>なし</v>
          </cell>
          <cell r="J53" t="str">
            <v>なし</v>
          </cell>
          <cell r="K53" t="str">
            <v>携帯電話</v>
          </cell>
          <cell r="L53">
            <v>27</v>
          </cell>
          <cell r="M53" t="str">
            <v>8月</v>
          </cell>
          <cell r="N53">
            <v>445</v>
          </cell>
          <cell r="O53">
            <v>3</v>
          </cell>
          <cell r="P53">
            <v>-1</v>
          </cell>
          <cell r="Q53">
            <v>0</v>
          </cell>
          <cell r="R53" t="str">
            <v>不明</v>
          </cell>
          <cell r="S53" t="str">
            <v>あり</v>
          </cell>
        </row>
        <row r="54">
          <cell r="A54">
            <v>37</v>
          </cell>
          <cell r="B54" t="str">
            <v>北海道</v>
          </cell>
          <cell r="C54" t="str">
            <v>読書</v>
          </cell>
          <cell r="D54" t="str">
            <v>技術者</v>
          </cell>
          <cell r="E54" t="str">
            <v>既婚</v>
          </cell>
          <cell r="F54" t="str">
            <v>高卒</v>
          </cell>
          <cell r="G54" t="str">
            <v>なし</v>
          </cell>
          <cell r="H54">
            <v>275</v>
          </cell>
          <cell r="I54" t="str">
            <v>あり</v>
          </cell>
          <cell r="J54" t="str">
            <v>なし</v>
          </cell>
          <cell r="K54" t="str">
            <v>不明</v>
          </cell>
          <cell r="L54">
            <v>5</v>
          </cell>
          <cell r="M54" t="str">
            <v>5月</v>
          </cell>
          <cell r="N54">
            <v>132</v>
          </cell>
          <cell r="O54">
            <v>1</v>
          </cell>
          <cell r="P54">
            <v>-1</v>
          </cell>
          <cell r="Q54">
            <v>0</v>
          </cell>
          <cell r="R54" t="str">
            <v>不明</v>
          </cell>
          <cell r="S54" t="str">
            <v>なし</v>
          </cell>
        </row>
        <row r="55">
          <cell r="A55">
            <v>31</v>
          </cell>
          <cell r="B55" t="str">
            <v>京都</v>
          </cell>
          <cell r="C55" t="str">
            <v>音楽</v>
          </cell>
          <cell r="D55" t="str">
            <v>管理者</v>
          </cell>
          <cell r="E55" t="str">
            <v>独身</v>
          </cell>
          <cell r="F55" t="str">
            <v>高卒</v>
          </cell>
          <cell r="G55" t="str">
            <v>なし</v>
          </cell>
          <cell r="H55">
            <v>19</v>
          </cell>
          <cell r="I55" t="str">
            <v>あり</v>
          </cell>
          <cell r="J55" t="str">
            <v>なし</v>
          </cell>
          <cell r="K55" t="str">
            <v>携帯電話</v>
          </cell>
          <cell r="L55">
            <v>18</v>
          </cell>
          <cell r="M55" t="str">
            <v>11月</v>
          </cell>
          <cell r="N55">
            <v>1978</v>
          </cell>
          <cell r="O55">
            <v>1</v>
          </cell>
          <cell r="P55">
            <v>-1</v>
          </cell>
          <cell r="Q55">
            <v>0</v>
          </cell>
          <cell r="R55" t="str">
            <v>不明</v>
          </cell>
          <cell r="S55" t="str">
            <v>あり</v>
          </cell>
        </row>
        <row r="56">
          <cell r="A56">
            <v>28</v>
          </cell>
          <cell r="B56" t="str">
            <v>京都</v>
          </cell>
          <cell r="C56" t="str">
            <v>音楽</v>
          </cell>
          <cell r="D56" t="str">
            <v>失業中</v>
          </cell>
          <cell r="E56" t="str">
            <v>既婚</v>
          </cell>
          <cell r="F56" t="str">
            <v>大学または大学院卒</v>
          </cell>
          <cell r="G56" t="str">
            <v>なし</v>
          </cell>
          <cell r="H56">
            <v>482</v>
          </cell>
          <cell r="I56" t="str">
            <v>なし</v>
          </cell>
          <cell r="J56" t="str">
            <v>なし</v>
          </cell>
          <cell r="K56" t="str">
            <v>携帯電話</v>
          </cell>
          <cell r="L56">
            <v>25</v>
          </cell>
          <cell r="M56" t="str">
            <v>5月</v>
          </cell>
          <cell r="N56">
            <v>119</v>
          </cell>
          <cell r="O56">
            <v>1</v>
          </cell>
          <cell r="P56">
            <v>-1</v>
          </cell>
          <cell r="Q56">
            <v>0</v>
          </cell>
          <cell r="R56" t="str">
            <v>不明</v>
          </cell>
          <cell r="S56" t="str">
            <v>あり</v>
          </cell>
        </row>
        <row r="57">
          <cell r="A57">
            <v>39</v>
          </cell>
          <cell r="B57" t="str">
            <v>京都</v>
          </cell>
          <cell r="C57" t="str">
            <v>写真</v>
          </cell>
          <cell r="D57" t="str">
            <v>サービス業</v>
          </cell>
          <cell r="E57" t="str">
            <v>既婚</v>
          </cell>
          <cell r="F57" t="str">
            <v>高卒</v>
          </cell>
          <cell r="G57" t="str">
            <v>なし</v>
          </cell>
          <cell r="H57">
            <v>52</v>
          </cell>
          <cell r="I57" t="str">
            <v>なし</v>
          </cell>
          <cell r="J57" t="str">
            <v>なし</v>
          </cell>
          <cell r="K57" t="str">
            <v>固定電話</v>
          </cell>
          <cell r="L57">
            <v>2</v>
          </cell>
          <cell r="M57" t="str">
            <v>2月</v>
          </cell>
          <cell r="N57">
            <v>1420</v>
          </cell>
          <cell r="O57">
            <v>3</v>
          </cell>
          <cell r="P57">
            <v>-1</v>
          </cell>
          <cell r="Q57">
            <v>0</v>
          </cell>
          <cell r="R57" t="str">
            <v>不明</v>
          </cell>
          <cell r="S57" t="str">
            <v>あり</v>
          </cell>
        </row>
        <row r="58">
          <cell r="A58">
            <v>45</v>
          </cell>
          <cell r="B58" t="str">
            <v>宮城</v>
          </cell>
          <cell r="C58" t="str">
            <v>スポーツ</v>
          </cell>
          <cell r="D58" t="str">
            <v>労務職</v>
          </cell>
          <cell r="E58" t="str">
            <v>既婚</v>
          </cell>
          <cell r="F58" t="str">
            <v>小卒または中卒</v>
          </cell>
          <cell r="G58" t="str">
            <v>なし</v>
          </cell>
          <cell r="H58">
            <v>956</v>
          </cell>
          <cell r="I58" t="str">
            <v>あり</v>
          </cell>
          <cell r="J58" t="str">
            <v>なし</v>
          </cell>
          <cell r="K58" t="str">
            <v>携帯電話</v>
          </cell>
          <cell r="L58">
            <v>7</v>
          </cell>
          <cell r="M58" t="str">
            <v>5月</v>
          </cell>
          <cell r="N58">
            <v>643</v>
          </cell>
          <cell r="O58">
            <v>1</v>
          </cell>
          <cell r="P58">
            <v>-1</v>
          </cell>
          <cell r="Q58">
            <v>0</v>
          </cell>
          <cell r="R58" t="str">
            <v>不明</v>
          </cell>
          <cell r="S58" t="str">
            <v>なし</v>
          </cell>
        </row>
        <row r="59">
          <cell r="A59">
            <v>35</v>
          </cell>
          <cell r="B59" t="str">
            <v>埼玉</v>
          </cell>
          <cell r="C59" t="str">
            <v>料理</v>
          </cell>
          <cell r="D59" t="str">
            <v>自営業</v>
          </cell>
          <cell r="E59" t="str">
            <v>既婚</v>
          </cell>
          <cell r="F59" t="str">
            <v>大学または大学院卒</v>
          </cell>
          <cell r="G59" t="str">
            <v>なし</v>
          </cell>
          <cell r="H59">
            <v>3698</v>
          </cell>
          <cell r="I59" t="str">
            <v>あり</v>
          </cell>
          <cell r="J59" t="str">
            <v>なし</v>
          </cell>
          <cell r="K59" t="str">
            <v>携帯電話</v>
          </cell>
          <cell r="L59">
            <v>5</v>
          </cell>
          <cell r="M59" t="str">
            <v>3月</v>
          </cell>
          <cell r="N59">
            <v>106</v>
          </cell>
          <cell r="O59">
            <v>1</v>
          </cell>
          <cell r="P59">
            <v>-1</v>
          </cell>
          <cell r="Q59">
            <v>0</v>
          </cell>
          <cell r="R59" t="str">
            <v>不明</v>
          </cell>
          <cell r="S59" t="str">
            <v>あり</v>
          </cell>
        </row>
        <row r="60">
          <cell r="A60">
            <v>41</v>
          </cell>
          <cell r="B60" t="str">
            <v>兵庫</v>
          </cell>
          <cell r="C60" t="str">
            <v>読書</v>
          </cell>
          <cell r="D60" t="str">
            <v>労務職</v>
          </cell>
          <cell r="E60" t="str">
            <v>独身</v>
          </cell>
          <cell r="F60" t="str">
            <v>高卒</v>
          </cell>
          <cell r="G60" t="str">
            <v>なし</v>
          </cell>
          <cell r="H60">
            <v>81</v>
          </cell>
          <cell r="I60" t="str">
            <v>なし</v>
          </cell>
          <cell r="J60" t="str">
            <v>なし</v>
          </cell>
          <cell r="K60" t="str">
            <v>携帯電話</v>
          </cell>
          <cell r="L60">
            <v>19</v>
          </cell>
          <cell r="M60" t="str">
            <v>11月</v>
          </cell>
          <cell r="N60">
            <v>212</v>
          </cell>
          <cell r="O60">
            <v>3</v>
          </cell>
          <cell r="P60">
            <v>-1</v>
          </cell>
          <cell r="Q60">
            <v>0</v>
          </cell>
          <cell r="R60" t="str">
            <v>不明</v>
          </cell>
          <cell r="S60" t="str">
            <v>なし</v>
          </cell>
        </row>
        <row r="61">
          <cell r="A61">
            <v>36</v>
          </cell>
          <cell r="B61" t="str">
            <v>宮城</v>
          </cell>
          <cell r="C61" t="str">
            <v>音楽</v>
          </cell>
          <cell r="D61" t="str">
            <v>サービス業</v>
          </cell>
          <cell r="E61" t="str">
            <v>離婚または死別</v>
          </cell>
          <cell r="F61" t="str">
            <v>大学または大学院卒</v>
          </cell>
          <cell r="G61" t="str">
            <v>なし</v>
          </cell>
          <cell r="H61">
            <v>58</v>
          </cell>
          <cell r="I61" t="str">
            <v>あり</v>
          </cell>
          <cell r="J61" t="str">
            <v>なし</v>
          </cell>
          <cell r="K61" t="str">
            <v>携帯電話</v>
          </cell>
          <cell r="L61">
            <v>28</v>
          </cell>
          <cell r="M61" t="str">
            <v>7月</v>
          </cell>
          <cell r="N61">
            <v>29</v>
          </cell>
          <cell r="O61">
            <v>13</v>
          </cell>
          <cell r="P61">
            <v>-1</v>
          </cell>
          <cell r="Q61">
            <v>0</v>
          </cell>
          <cell r="R61" t="str">
            <v>不明</v>
          </cell>
          <cell r="S61" t="str">
            <v>なし</v>
          </cell>
        </row>
        <row r="62">
          <cell r="A62">
            <v>23</v>
          </cell>
          <cell r="B62" t="str">
            <v>宮城</v>
          </cell>
          <cell r="C62" t="str">
            <v>ギャンブル</v>
          </cell>
          <cell r="D62" t="str">
            <v>サービス業</v>
          </cell>
          <cell r="E62" t="str">
            <v>既婚</v>
          </cell>
          <cell r="F62" t="str">
            <v>小卒または中卒</v>
          </cell>
          <cell r="G62" t="str">
            <v>なし</v>
          </cell>
          <cell r="H62">
            <v>523</v>
          </cell>
          <cell r="I62" t="str">
            <v>あり</v>
          </cell>
          <cell r="J62" t="str">
            <v>あり</v>
          </cell>
          <cell r="K62" t="str">
            <v>不明</v>
          </cell>
          <cell r="L62">
            <v>19</v>
          </cell>
          <cell r="M62" t="str">
            <v>5月</v>
          </cell>
          <cell r="N62">
            <v>249</v>
          </cell>
          <cell r="O62">
            <v>2</v>
          </cell>
          <cell r="P62">
            <v>-1</v>
          </cell>
          <cell r="Q62">
            <v>0</v>
          </cell>
          <cell r="R62" t="str">
            <v>不明</v>
          </cell>
          <cell r="S62" t="str">
            <v>なし</v>
          </cell>
        </row>
        <row r="63">
          <cell r="A63">
            <v>36</v>
          </cell>
          <cell r="B63" t="str">
            <v>愛知</v>
          </cell>
          <cell r="C63" t="str">
            <v>写真</v>
          </cell>
          <cell r="D63" t="str">
            <v>管理者</v>
          </cell>
          <cell r="E63" t="str">
            <v>既婚</v>
          </cell>
          <cell r="F63" t="str">
            <v>高卒</v>
          </cell>
          <cell r="G63" t="str">
            <v>なし</v>
          </cell>
          <cell r="H63">
            <v>465</v>
          </cell>
          <cell r="I63" t="str">
            <v>あり</v>
          </cell>
          <cell r="J63" t="str">
            <v>なし</v>
          </cell>
          <cell r="K63" t="str">
            <v>不明</v>
          </cell>
          <cell r="L63">
            <v>20</v>
          </cell>
          <cell r="M63" t="str">
            <v>5月</v>
          </cell>
          <cell r="N63">
            <v>160</v>
          </cell>
          <cell r="O63">
            <v>1</v>
          </cell>
          <cell r="P63">
            <v>-1</v>
          </cell>
          <cell r="Q63">
            <v>0</v>
          </cell>
          <cell r="R63" t="str">
            <v>不明</v>
          </cell>
          <cell r="S63" t="str">
            <v>なし</v>
          </cell>
        </row>
        <row r="64">
          <cell r="A64">
            <v>25</v>
          </cell>
          <cell r="B64" t="str">
            <v>北海道</v>
          </cell>
          <cell r="C64" t="str">
            <v>読書</v>
          </cell>
          <cell r="D64" t="str">
            <v>労務職</v>
          </cell>
          <cell r="E64" t="str">
            <v>独身</v>
          </cell>
          <cell r="F64" t="str">
            <v>高卒</v>
          </cell>
          <cell r="G64" t="str">
            <v>なし</v>
          </cell>
          <cell r="H64">
            <v>543</v>
          </cell>
          <cell r="I64" t="str">
            <v>あり</v>
          </cell>
          <cell r="J64" t="str">
            <v>なし</v>
          </cell>
          <cell r="K64" t="str">
            <v>携帯電話</v>
          </cell>
          <cell r="L64">
            <v>15</v>
          </cell>
          <cell r="M64" t="str">
            <v>5月</v>
          </cell>
          <cell r="N64">
            <v>302</v>
          </cell>
          <cell r="O64">
            <v>1</v>
          </cell>
          <cell r="P64">
            <v>-1</v>
          </cell>
          <cell r="Q64">
            <v>0</v>
          </cell>
          <cell r="R64" t="str">
            <v>不明</v>
          </cell>
          <cell r="S64" t="str">
            <v>なし</v>
          </cell>
        </row>
        <row r="65">
          <cell r="A65">
            <v>30</v>
          </cell>
          <cell r="B65" t="str">
            <v>東京</v>
          </cell>
          <cell r="C65" t="str">
            <v>ボランティア</v>
          </cell>
          <cell r="D65" t="str">
            <v>労務職</v>
          </cell>
          <cell r="E65" t="str">
            <v>独身</v>
          </cell>
          <cell r="F65" t="str">
            <v>小卒または中卒</v>
          </cell>
          <cell r="G65" t="str">
            <v>なし</v>
          </cell>
          <cell r="H65">
            <v>4009</v>
          </cell>
          <cell r="I65" t="str">
            <v>あり</v>
          </cell>
          <cell r="J65" t="str">
            <v>なし</v>
          </cell>
          <cell r="K65" t="str">
            <v>不明</v>
          </cell>
          <cell r="L65">
            <v>23</v>
          </cell>
          <cell r="M65" t="str">
            <v>5月</v>
          </cell>
          <cell r="N65">
            <v>260</v>
          </cell>
          <cell r="O65">
            <v>4</v>
          </cell>
          <cell r="P65">
            <v>-1</v>
          </cell>
          <cell r="Q65">
            <v>0</v>
          </cell>
          <cell r="R65" t="str">
            <v>不明</v>
          </cell>
          <cell r="S65" t="str">
            <v>なし</v>
          </cell>
        </row>
        <row r="66">
          <cell r="A66">
            <v>31</v>
          </cell>
          <cell r="B66" t="str">
            <v>北海道</v>
          </cell>
          <cell r="C66" t="str">
            <v>ギャンブル</v>
          </cell>
          <cell r="D66" t="str">
            <v>マネージャー</v>
          </cell>
          <cell r="E66" t="str">
            <v>既婚</v>
          </cell>
          <cell r="F66" t="str">
            <v>大学または大学院卒</v>
          </cell>
          <cell r="G66" t="str">
            <v>なし</v>
          </cell>
          <cell r="H66">
            <v>527</v>
          </cell>
          <cell r="I66" t="str">
            <v>あり</v>
          </cell>
          <cell r="J66" t="str">
            <v>あり</v>
          </cell>
          <cell r="K66" t="str">
            <v>携帯電話</v>
          </cell>
          <cell r="L66">
            <v>15</v>
          </cell>
          <cell r="M66" t="str">
            <v>5月</v>
          </cell>
          <cell r="N66">
            <v>98</v>
          </cell>
          <cell r="O66">
            <v>2</v>
          </cell>
          <cell r="P66">
            <v>359</v>
          </cell>
          <cell r="Q66">
            <v>1</v>
          </cell>
          <cell r="R66" t="str">
            <v>失敗</v>
          </cell>
          <cell r="S66" t="str">
            <v>なし</v>
          </cell>
        </row>
        <row r="67">
          <cell r="A67">
            <v>38</v>
          </cell>
          <cell r="B67" t="str">
            <v>北海道</v>
          </cell>
          <cell r="C67" t="str">
            <v>ギャンブル</v>
          </cell>
          <cell r="D67" t="str">
            <v>労務職</v>
          </cell>
          <cell r="E67" t="str">
            <v>離婚または死別</v>
          </cell>
          <cell r="F67" t="str">
            <v>高卒</v>
          </cell>
          <cell r="G67" t="str">
            <v>なし</v>
          </cell>
          <cell r="H67">
            <v>226</v>
          </cell>
          <cell r="I67" t="str">
            <v>あり</v>
          </cell>
          <cell r="J67" t="str">
            <v>なし</v>
          </cell>
          <cell r="K67" t="str">
            <v>携帯電話</v>
          </cell>
          <cell r="L67">
            <v>15</v>
          </cell>
          <cell r="M67" t="str">
            <v>5月</v>
          </cell>
          <cell r="N67">
            <v>167</v>
          </cell>
          <cell r="O67">
            <v>4</v>
          </cell>
          <cell r="P67">
            <v>-1</v>
          </cell>
          <cell r="Q67">
            <v>0</v>
          </cell>
          <cell r="R67" t="str">
            <v>不明</v>
          </cell>
          <cell r="S67" t="str">
            <v>なし</v>
          </cell>
        </row>
        <row r="68">
          <cell r="A68">
            <v>29</v>
          </cell>
          <cell r="B68" t="str">
            <v>京都</v>
          </cell>
          <cell r="C68" t="str">
            <v>投資</v>
          </cell>
          <cell r="D68" t="str">
            <v>マネージャー</v>
          </cell>
          <cell r="E68" t="str">
            <v>独身</v>
          </cell>
          <cell r="F68" t="str">
            <v>大学または大学院卒</v>
          </cell>
          <cell r="G68" t="str">
            <v>なし</v>
          </cell>
          <cell r="H68">
            <v>92</v>
          </cell>
          <cell r="I68" t="str">
            <v>なし</v>
          </cell>
          <cell r="J68" t="str">
            <v>なし</v>
          </cell>
          <cell r="K68" t="str">
            <v>携帯電話</v>
          </cell>
          <cell r="L68">
            <v>2</v>
          </cell>
          <cell r="M68" t="str">
            <v>3月</v>
          </cell>
          <cell r="N68">
            <v>175</v>
          </cell>
          <cell r="O68">
            <v>5</v>
          </cell>
          <cell r="P68">
            <v>-1</v>
          </cell>
          <cell r="Q68">
            <v>0</v>
          </cell>
          <cell r="R68" t="str">
            <v>不明</v>
          </cell>
          <cell r="S68" t="str">
            <v>あり</v>
          </cell>
        </row>
        <row r="69">
          <cell r="A69">
            <v>31</v>
          </cell>
          <cell r="B69" t="str">
            <v>京都</v>
          </cell>
          <cell r="C69" t="str">
            <v>料理</v>
          </cell>
          <cell r="D69" t="str">
            <v>家政婦</v>
          </cell>
          <cell r="E69" t="str">
            <v>既婚</v>
          </cell>
          <cell r="F69" t="str">
            <v>高卒</v>
          </cell>
          <cell r="G69" t="str">
            <v>なし</v>
          </cell>
          <cell r="H69">
            <v>243</v>
          </cell>
          <cell r="I69" t="str">
            <v>あり</v>
          </cell>
          <cell r="J69" t="str">
            <v>なし</v>
          </cell>
          <cell r="K69" t="str">
            <v>携帯電話</v>
          </cell>
          <cell r="L69">
            <v>23</v>
          </cell>
          <cell r="M69" t="str">
            <v>9月</v>
          </cell>
          <cell r="N69">
            <v>305</v>
          </cell>
          <cell r="O69">
            <v>2</v>
          </cell>
          <cell r="P69">
            <v>842</v>
          </cell>
          <cell r="Q69">
            <v>1</v>
          </cell>
          <cell r="R69" t="str">
            <v>失敗</v>
          </cell>
          <cell r="S69" t="str">
            <v>あり</v>
          </cell>
        </row>
        <row r="70">
          <cell r="A70">
            <v>62</v>
          </cell>
          <cell r="B70" t="str">
            <v>京都</v>
          </cell>
          <cell r="C70" t="str">
            <v>読書</v>
          </cell>
          <cell r="D70" t="str">
            <v>退職</v>
          </cell>
          <cell r="E70" t="str">
            <v>既婚</v>
          </cell>
          <cell r="F70" t="str">
            <v>不明</v>
          </cell>
          <cell r="G70" t="str">
            <v>なし</v>
          </cell>
          <cell r="H70">
            <v>800</v>
          </cell>
          <cell r="I70" t="str">
            <v>なし</v>
          </cell>
          <cell r="J70" t="str">
            <v>なし</v>
          </cell>
          <cell r="K70" t="str">
            <v>携帯電話</v>
          </cell>
          <cell r="L70">
            <v>17</v>
          </cell>
          <cell r="M70" t="str">
            <v>2月</v>
          </cell>
          <cell r="N70">
            <v>737</v>
          </cell>
          <cell r="O70">
            <v>1</v>
          </cell>
          <cell r="P70">
            <v>-1</v>
          </cell>
          <cell r="Q70">
            <v>0</v>
          </cell>
          <cell r="R70" t="str">
            <v>不明</v>
          </cell>
          <cell r="S70" t="str">
            <v>あり</v>
          </cell>
        </row>
        <row r="71">
          <cell r="A71">
            <v>46</v>
          </cell>
          <cell r="B71" t="str">
            <v>宮城</v>
          </cell>
          <cell r="C71" t="str">
            <v>ボランティア</v>
          </cell>
          <cell r="D71" t="str">
            <v>管理者</v>
          </cell>
          <cell r="E71" t="str">
            <v>独身</v>
          </cell>
          <cell r="F71" t="str">
            <v>高卒</v>
          </cell>
          <cell r="G71" t="str">
            <v>なし</v>
          </cell>
          <cell r="H71">
            <v>1693</v>
          </cell>
          <cell r="I71" t="str">
            <v>あり</v>
          </cell>
          <cell r="J71" t="str">
            <v>なし</v>
          </cell>
          <cell r="K71" t="str">
            <v>携帯電話</v>
          </cell>
          <cell r="L71">
            <v>25</v>
          </cell>
          <cell r="M71" t="str">
            <v>1月</v>
          </cell>
          <cell r="N71">
            <v>137</v>
          </cell>
          <cell r="O71">
            <v>1</v>
          </cell>
          <cell r="P71">
            <v>97</v>
          </cell>
          <cell r="Q71">
            <v>1</v>
          </cell>
          <cell r="R71" t="str">
            <v>成功</v>
          </cell>
          <cell r="S71" t="str">
            <v>なし</v>
          </cell>
        </row>
        <row r="72">
          <cell r="A72">
            <v>71</v>
          </cell>
          <cell r="B72" t="str">
            <v>埼玉</v>
          </cell>
          <cell r="C72" t="str">
            <v>ボランティア</v>
          </cell>
          <cell r="D72" t="str">
            <v>退職</v>
          </cell>
          <cell r="E72" t="str">
            <v>既婚</v>
          </cell>
          <cell r="F72" t="str">
            <v>大学または大学院卒</v>
          </cell>
          <cell r="G72" t="str">
            <v>なし</v>
          </cell>
          <cell r="H72">
            <v>3561</v>
          </cell>
          <cell r="I72" t="str">
            <v>なし</v>
          </cell>
          <cell r="J72" t="str">
            <v>なし</v>
          </cell>
          <cell r="K72" t="str">
            <v>固定電話</v>
          </cell>
          <cell r="L72">
            <v>15</v>
          </cell>
          <cell r="M72" t="str">
            <v>3月</v>
          </cell>
          <cell r="N72">
            <v>577</v>
          </cell>
          <cell r="O72">
            <v>7</v>
          </cell>
          <cell r="P72">
            <v>-1</v>
          </cell>
          <cell r="Q72">
            <v>0</v>
          </cell>
          <cell r="R72" t="str">
            <v>不明</v>
          </cell>
          <cell r="S72" t="str">
            <v>あり</v>
          </cell>
        </row>
        <row r="73">
          <cell r="A73">
            <v>32</v>
          </cell>
          <cell r="B73" t="str">
            <v>京都</v>
          </cell>
          <cell r="C73" t="str">
            <v>写真</v>
          </cell>
          <cell r="D73" t="str">
            <v>技術者</v>
          </cell>
          <cell r="E73" t="str">
            <v>独身</v>
          </cell>
          <cell r="F73" t="str">
            <v>高卒</v>
          </cell>
          <cell r="G73" t="str">
            <v>なし</v>
          </cell>
          <cell r="H73">
            <v>1279</v>
          </cell>
          <cell r="I73" t="str">
            <v>あり</v>
          </cell>
          <cell r="J73" t="str">
            <v>なし</v>
          </cell>
          <cell r="K73" t="str">
            <v>不明</v>
          </cell>
          <cell r="L73">
            <v>3</v>
          </cell>
          <cell r="M73" t="str">
            <v>6月</v>
          </cell>
          <cell r="N73">
            <v>1173</v>
          </cell>
          <cell r="O73">
            <v>3</v>
          </cell>
          <cell r="P73">
            <v>-1</v>
          </cell>
          <cell r="Q73">
            <v>0</v>
          </cell>
          <cell r="R73" t="str">
            <v>不明</v>
          </cell>
          <cell r="S73" t="str">
            <v>あり</v>
          </cell>
        </row>
        <row r="74">
          <cell r="A74">
            <v>34</v>
          </cell>
          <cell r="B74" t="str">
            <v>京都</v>
          </cell>
          <cell r="C74" t="str">
            <v>ボランティア</v>
          </cell>
          <cell r="D74" t="str">
            <v>労務職</v>
          </cell>
          <cell r="E74" t="str">
            <v>既婚</v>
          </cell>
          <cell r="F74" t="str">
            <v>高卒</v>
          </cell>
          <cell r="G74" t="str">
            <v>なし</v>
          </cell>
          <cell r="H74">
            <v>1454</v>
          </cell>
          <cell r="I74" t="str">
            <v>あり</v>
          </cell>
          <cell r="J74" t="str">
            <v>なし</v>
          </cell>
          <cell r="K74" t="str">
            <v>携帯電話</v>
          </cell>
          <cell r="L74">
            <v>11</v>
          </cell>
          <cell r="M74" t="str">
            <v>2月</v>
          </cell>
          <cell r="N74">
            <v>231</v>
          </cell>
          <cell r="O74">
            <v>2</v>
          </cell>
          <cell r="P74">
            <v>297</v>
          </cell>
          <cell r="Q74">
            <v>2</v>
          </cell>
          <cell r="R74" t="str">
            <v>失敗</v>
          </cell>
          <cell r="S74" t="str">
            <v>あり</v>
          </cell>
        </row>
        <row r="75">
          <cell r="A75">
            <v>36</v>
          </cell>
          <cell r="B75" t="str">
            <v>大阪</v>
          </cell>
          <cell r="C75" t="str">
            <v>ボランティア</v>
          </cell>
          <cell r="D75" t="str">
            <v>サービス業</v>
          </cell>
          <cell r="E75" t="str">
            <v>独身</v>
          </cell>
          <cell r="F75" t="str">
            <v>不明</v>
          </cell>
          <cell r="G75" t="str">
            <v>なし</v>
          </cell>
          <cell r="H75">
            <v>281</v>
          </cell>
          <cell r="I75" t="str">
            <v>あり</v>
          </cell>
          <cell r="J75" t="str">
            <v>なし</v>
          </cell>
          <cell r="K75" t="str">
            <v>不明</v>
          </cell>
          <cell r="L75">
            <v>16</v>
          </cell>
          <cell r="M75" t="str">
            <v>5月</v>
          </cell>
          <cell r="N75">
            <v>515</v>
          </cell>
          <cell r="O75">
            <v>1</v>
          </cell>
          <cell r="P75">
            <v>-1</v>
          </cell>
          <cell r="Q75">
            <v>0</v>
          </cell>
          <cell r="R75" t="str">
            <v>不明</v>
          </cell>
          <cell r="S75" t="str">
            <v>あり</v>
          </cell>
        </row>
        <row r="76">
          <cell r="A76">
            <v>44</v>
          </cell>
          <cell r="B76" t="str">
            <v>愛知</v>
          </cell>
          <cell r="C76" t="str">
            <v>ギャンブル</v>
          </cell>
          <cell r="D76" t="str">
            <v>サービス業</v>
          </cell>
          <cell r="E76" t="str">
            <v>離婚または死別</v>
          </cell>
          <cell r="F76" t="str">
            <v>高卒</v>
          </cell>
          <cell r="G76" t="str">
            <v>なし</v>
          </cell>
          <cell r="H76">
            <v>496</v>
          </cell>
          <cell r="I76" t="str">
            <v>あり</v>
          </cell>
          <cell r="J76" t="str">
            <v>あり</v>
          </cell>
          <cell r="K76" t="str">
            <v>不明</v>
          </cell>
          <cell r="L76">
            <v>29</v>
          </cell>
          <cell r="M76" t="str">
            <v>5月</v>
          </cell>
          <cell r="N76">
            <v>54</v>
          </cell>
          <cell r="O76">
            <v>15</v>
          </cell>
          <cell r="P76">
            <v>-1</v>
          </cell>
          <cell r="Q76">
            <v>0</v>
          </cell>
          <cell r="R76" t="str">
            <v>不明</v>
          </cell>
          <cell r="S76" t="str">
            <v>なし</v>
          </cell>
        </row>
        <row r="77">
          <cell r="A77">
            <v>32</v>
          </cell>
          <cell r="B77" t="str">
            <v>大阪</v>
          </cell>
          <cell r="C77" t="str">
            <v>スポーツ</v>
          </cell>
          <cell r="D77" t="str">
            <v>マネージャー</v>
          </cell>
          <cell r="E77" t="str">
            <v>独身</v>
          </cell>
          <cell r="F77" t="str">
            <v>大学または大学院卒</v>
          </cell>
          <cell r="G77" t="str">
            <v>なし</v>
          </cell>
          <cell r="H77">
            <v>520</v>
          </cell>
          <cell r="I77" t="str">
            <v>なし</v>
          </cell>
          <cell r="J77" t="str">
            <v>なし</v>
          </cell>
          <cell r="K77" t="str">
            <v>携帯電話</v>
          </cell>
          <cell r="L77">
            <v>3</v>
          </cell>
          <cell r="M77" t="str">
            <v>2月</v>
          </cell>
          <cell r="N77">
            <v>443</v>
          </cell>
          <cell r="O77">
            <v>2</v>
          </cell>
          <cell r="P77">
            <v>-1</v>
          </cell>
          <cell r="Q77">
            <v>0</v>
          </cell>
          <cell r="R77" t="str">
            <v>不明</v>
          </cell>
          <cell r="S77" t="str">
            <v>あり</v>
          </cell>
        </row>
        <row r="78">
          <cell r="A78">
            <v>29</v>
          </cell>
          <cell r="B78" t="str">
            <v>兵庫</v>
          </cell>
          <cell r="C78" t="str">
            <v>ゲーム</v>
          </cell>
          <cell r="D78" t="str">
            <v>マネージャー</v>
          </cell>
          <cell r="E78" t="str">
            <v>独身</v>
          </cell>
          <cell r="F78" t="str">
            <v>大学または大学院卒</v>
          </cell>
          <cell r="G78" t="str">
            <v>なし</v>
          </cell>
          <cell r="H78">
            <v>765</v>
          </cell>
          <cell r="I78" t="str">
            <v>なし</v>
          </cell>
          <cell r="J78" t="str">
            <v>なし</v>
          </cell>
          <cell r="K78" t="str">
            <v>携帯電話</v>
          </cell>
          <cell r="L78">
            <v>16</v>
          </cell>
          <cell r="M78" t="str">
            <v>11月</v>
          </cell>
          <cell r="N78">
            <v>238</v>
          </cell>
          <cell r="O78">
            <v>1</v>
          </cell>
          <cell r="P78">
            <v>-1</v>
          </cell>
          <cell r="Q78">
            <v>0</v>
          </cell>
          <cell r="R78" t="str">
            <v>不明</v>
          </cell>
          <cell r="S78" t="str">
            <v>あり</v>
          </cell>
        </row>
        <row r="79">
          <cell r="A79">
            <v>29</v>
          </cell>
          <cell r="B79" t="str">
            <v>京都</v>
          </cell>
          <cell r="C79" t="str">
            <v>旅行</v>
          </cell>
          <cell r="D79" t="str">
            <v>技術者</v>
          </cell>
          <cell r="E79" t="str">
            <v>独身</v>
          </cell>
          <cell r="F79" t="str">
            <v>高卒</v>
          </cell>
          <cell r="G79" t="str">
            <v>なし</v>
          </cell>
          <cell r="H79">
            <v>110</v>
          </cell>
          <cell r="I79" t="str">
            <v>あり</v>
          </cell>
          <cell r="J79" t="str">
            <v>なし</v>
          </cell>
          <cell r="K79" t="str">
            <v>携帯電話</v>
          </cell>
          <cell r="L79">
            <v>13</v>
          </cell>
          <cell r="M79" t="str">
            <v>4月</v>
          </cell>
          <cell r="N79">
            <v>1036</v>
          </cell>
          <cell r="O79">
            <v>1</v>
          </cell>
          <cell r="P79">
            <v>-1</v>
          </cell>
          <cell r="Q79">
            <v>0</v>
          </cell>
          <cell r="R79" t="str">
            <v>不明</v>
          </cell>
          <cell r="S79" t="str">
            <v>あり</v>
          </cell>
        </row>
        <row r="80">
          <cell r="A80">
            <v>38</v>
          </cell>
          <cell r="B80" t="str">
            <v>埼玉</v>
          </cell>
          <cell r="C80" t="str">
            <v>スポーツ</v>
          </cell>
          <cell r="D80" t="str">
            <v>失業中</v>
          </cell>
          <cell r="E80" t="str">
            <v>既婚</v>
          </cell>
          <cell r="F80" t="str">
            <v>大学または大学院卒</v>
          </cell>
          <cell r="G80" t="str">
            <v>なし</v>
          </cell>
          <cell r="H80">
            <v>2812</v>
          </cell>
          <cell r="I80" t="str">
            <v>あり</v>
          </cell>
          <cell r="J80" t="str">
            <v>なし</v>
          </cell>
          <cell r="K80" t="str">
            <v>携帯電話</v>
          </cell>
          <cell r="L80">
            <v>30</v>
          </cell>
          <cell r="M80" t="str">
            <v>4月</v>
          </cell>
          <cell r="N80">
            <v>830</v>
          </cell>
          <cell r="O80">
            <v>1</v>
          </cell>
          <cell r="P80">
            <v>-1</v>
          </cell>
          <cell r="Q80">
            <v>0</v>
          </cell>
          <cell r="R80" t="str">
            <v>不明</v>
          </cell>
          <cell r="S80" t="str">
            <v>あり</v>
          </cell>
        </row>
        <row r="81">
          <cell r="A81">
            <v>29</v>
          </cell>
          <cell r="B81" t="str">
            <v>大阪</v>
          </cell>
          <cell r="C81" t="str">
            <v>音楽</v>
          </cell>
          <cell r="D81" t="str">
            <v>技術者</v>
          </cell>
          <cell r="E81" t="str">
            <v>独身</v>
          </cell>
          <cell r="F81" t="str">
            <v>大学または大学院卒</v>
          </cell>
          <cell r="G81" t="str">
            <v>なし</v>
          </cell>
          <cell r="H81">
            <v>673</v>
          </cell>
          <cell r="I81" t="str">
            <v>あり</v>
          </cell>
          <cell r="J81" t="str">
            <v>なし</v>
          </cell>
          <cell r="K81" t="str">
            <v>携帯電話</v>
          </cell>
          <cell r="L81">
            <v>9</v>
          </cell>
          <cell r="M81" t="str">
            <v>2月</v>
          </cell>
          <cell r="N81">
            <v>835</v>
          </cell>
          <cell r="O81">
            <v>3</v>
          </cell>
          <cell r="P81">
            <v>-1</v>
          </cell>
          <cell r="Q81">
            <v>0</v>
          </cell>
          <cell r="R81" t="str">
            <v>不明</v>
          </cell>
          <cell r="S81" t="str">
            <v>あり</v>
          </cell>
        </row>
        <row r="82">
          <cell r="A82">
            <v>33</v>
          </cell>
          <cell r="B82" t="str">
            <v>東京</v>
          </cell>
          <cell r="C82" t="str">
            <v>ボランティア</v>
          </cell>
          <cell r="D82" t="str">
            <v>サービス業</v>
          </cell>
          <cell r="E82" t="str">
            <v>既婚</v>
          </cell>
          <cell r="F82" t="str">
            <v>高卒</v>
          </cell>
          <cell r="G82" t="str">
            <v>なし</v>
          </cell>
          <cell r="H82">
            <v>450</v>
          </cell>
          <cell r="I82" t="str">
            <v>あり</v>
          </cell>
          <cell r="J82" t="str">
            <v>なし</v>
          </cell>
          <cell r="K82" t="str">
            <v>不明</v>
          </cell>
          <cell r="L82">
            <v>4</v>
          </cell>
          <cell r="M82" t="str">
            <v>6月</v>
          </cell>
          <cell r="N82">
            <v>121</v>
          </cell>
          <cell r="O82">
            <v>4</v>
          </cell>
          <cell r="P82">
            <v>-1</v>
          </cell>
          <cell r="Q82">
            <v>0</v>
          </cell>
          <cell r="R82" t="str">
            <v>不明</v>
          </cell>
          <cell r="S82" t="str">
            <v>なし</v>
          </cell>
        </row>
        <row r="83">
          <cell r="A83">
            <v>47</v>
          </cell>
          <cell r="B83" t="str">
            <v>大阪</v>
          </cell>
          <cell r="C83" t="str">
            <v>ボランティア</v>
          </cell>
          <cell r="D83" t="str">
            <v>技術者</v>
          </cell>
          <cell r="E83" t="str">
            <v>独身</v>
          </cell>
          <cell r="F83" t="str">
            <v>高卒</v>
          </cell>
          <cell r="G83" t="str">
            <v>なし</v>
          </cell>
          <cell r="H83">
            <v>1101</v>
          </cell>
          <cell r="I83" t="str">
            <v>あり</v>
          </cell>
          <cell r="J83" t="str">
            <v>なし</v>
          </cell>
          <cell r="K83" t="str">
            <v>携帯電話</v>
          </cell>
          <cell r="L83">
            <v>23</v>
          </cell>
          <cell r="M83" t="str">
            <v>7月</v>
          </cell>
          <cell r="N83">
            <v>957</v>
          </cell>
          <cell r="O83">
            <v>3</v>
          </cell>
          <cell r="P83">
            <v>-1</v>
          </cell>
          <cell r="Q83">
            <v>0</v>
          </cell>
          <cell r="R83" t="str">
            <v>不明</v>
          </cell>
          <cell r="S83" t="str">
            <v>あり</v>
          </cell>
        </row>
        <row r="84">
          <cell r="A84">
            <v>70</v>
          </cell>
          <cell r="B84" t="str">
            <v>愛知</v>
          </cell>
          <cell r="C84" t="str">
            <v>ボランティア</v>
          </cell>
          <cell r="D84" t="str">
            <v>マネージャー</v>
          </cell>
          <cell r="E84" t="str">
            <v>既婚</v>
          </cell>
          <cell r="F84" t="str">
            <v>大学または大学院卒</v>
          </cell>
          <cell r="G84" t="str">
            <v>なし</v>
          </cell>
          <cell r="H84">
            <v>1295</v>
          </cell>
          <cell r="I84" t="str">
            <v>なし</v>
          </cell>
          <cell r="J84" t="str">
            <v>なし</v>
          </cell>
          <cell r="K84" t="str">
            <v>携帯電話</v>
          </cell>
          <cell r="L84">
            <v>26</v>
          </cell>
          <cell r="M84" t="str">
            <v>3月</v>
          </cell>
          <cell r="N84">
            <v>698</v>
          </cell>
          <cell r="O84">
            <v>1</v>
          </cell>
          <cell r="P84">
            <v>-1</v>
          </cell>
          <cell r="Q84">
            <v>0</v>
          </cell>
          <cell r="R84" t="str">
            <v>不明</v>
          </cell>
          <cell r="S84" t="str">
            <v>なし</v>
          </cell>
        </row>
        <row r="85">
          <cell r="A85">
            <v>40</v>
          </cell>
          <cell r="B85" t="str">
            <v>静岡</v>
          </cell>
          <cell r="C85" t="str">
            <v>ギャンブル</v>
          </cell>
          <cell r="D85" t="str">
            <v>労務職</v>
          </cell>
          <cell r="E85" t="str">
            <v>離婚または死別</v>
          </cell>
          <cell r="F85" t="str">
            <v>高卒</v>
          </cell>
          <cell r="G85" t="str">
            <v>なし</v>
          </cell>
          <cell r="H85">
            <v>701</v>
          </cell>
          <cell r="I85" t="str">
            <v>なし</v>
          </cell>
          <cell r="J85" t="str">
            <v>なし</v>
          </cell>
          <cell r="K85" t="str">
            <v>不明</v>
          </cell>
          <cell r="L85">
            <v>18</v>
          </cell>
          <cell r="M85" t="str">
            <v>11月</v>
          </cell>
          <cell r="N85">
            <v>159</v>
          </cell>
          <cell r="O85">
            <v>1</v>
          </cell>
          <cell r="P85">
            <v>-1</v>
          </cell>
          <cell r="Q85">
            <v>0</v>
          </cell>
          <cell r="R85" t="str">
            <v>不明</v>
          </cell>
          <cell r="S85" t="str">
            <v>なし</v>
          </cell>
        </row>
        <row r="86">
          <cell r="A86">
            <v>40</v>
          </cell>
          <cell r="B86" t="str">
            <v>神奈川</v>
          </cell>
          <cell r="C86" t="str">
            <v>投資</v>
          </cell>
          <cell r="D86" t="str">
            <v>労務職</v>
          </cell>
          <cell r="E86" t="str">
            <v>独身</v>
          </cell>
          <cell r="F86" t="str">
            <v>高卒</v>
          </cell>
          <cell r="G86" t="str">
            <v>なし</v>
          </cell>
          <cell r="H86">
            <v>879</v>
          </cell>
          <cell r="I86" t="str">
            <v>あり</v>
          </cell>
          <cell r="J86" t="str">
            <v>あり</v>
          </cell>
          <cell r="K86" t="str">
            <v>不明</v>
          </cell>
          <cell r="L86">
            <v>8</v>
          </cell>
          <cell r="M86" t="str">
            <v>5月</v>
          </cell>
          <cell r="N86">
            <v>248</v>
          </cell>
          <cell r="O86">
            <v>3</v>
          </cell>
          <cell r="P86">
            <v>-1</v>
          </cell>
          <cell r="Q86">
            <v>0</v>
          </cell>
          <cell r="R86" t="str">
            <v>不明</v>
          </cell>
          <cell r="S86" t="str">
            <v>なし</v>
          </cell>
        </row>
        <row r="87">
          <cell r="A87">
            <v>28</v>
          </cell>
          <cell r="B87" t="str">
            <v>京都</v>
          </cell>
          <cell r="C87" t="str">
            <v>投資</v>
          </cell>
          <cell r="D87" t="str">
            <v>家政婦</v>
          </cell>
          <cell r="E87" t="str">
            <v>独身</v>
          </cell>
          <cell r="F87" t="str">
            <v>大学または大学院卒</v>
          </cell>
          <cell r="G87" t="str">
            <v>なし</v>
          </cell>
          <cell r="H87">
            <v>19</v>
          </cell>
          <cell r="I87" t="str">
            <v>なし</v>
          </cell>
          <cell r="J87" t="str">
            <v>なし</v>
          </cell>
          <cell r="K87" t="str">
            <v>携帯電話</v>
          </cell>
          <cell r="L87">
            <v>17</v>
          </cell>
          <cell r="M87" t="str">
            <v>4月</v>
          </cell>
          <cell r="N87">
            <v>149</v>
          </cell>
          <cell r="O87">
            <v>1</v>
          </cell>
          <cell r="P87">
            <v>-1</v>
          </cell>
          <cell r="Q87">
            <v>0</v>
          </cell>
          <cell r="R87" t="str">
            <v>不明</v>
          </cell>
          <cell r="S87" t="str">
            <v>あり</v>
          </cell>
        </row>
        <row r="88">
          <cell r="A88">
            <v>45</v>
          </cell>
          <cell r="B88" t="str">
            <v>東京</v>
          </cell>
          <cell r="C88" t="str">
            <v>ボランティア</v>
          </cell>
          <cell r="D88" t="str">
            <v>労務職</v>
          </cell>
          <cell r="E88" t="str">
            <v>独身</v>
          </cell>
          <cell r="F88" t="str">
            <v>小卒または中卒</v>
          </cell>
          <cell r="G88" t="str">
            <v>なし</v>
          </cell>
          <cell r="H88">
            <v>2121</v>
          </cell>
          <cell r="I88" t="str">
            <v>なし</v>
          </cell>
          <cell r="J88" t="str">
            <v>なし</v>
          </cell>
          <cell r="K88" t="str">
            <v>携帯電話</v>
          </cell>
          <cell r="L88">
            <v>21</v>
          </cell>
          <cell r="M88" t="str">
            <v>11月</v>
          </cell>
          <cell r="N88">
            <v>326</v>
          </cell>
          <cell r="O88">
            <v>2</v>
          </cell>
          <cell r="P88">
            <v>-1</v>
          </cell>
          <cell r="Q88">
            <v>0</v>
          </cell>
          <cell r="R88" t="str">
            <v>不明</v>
          </cell>
          <cell r="S88" t="str">
            <v>なし</v>
          </cell>
        </row>
        <row r="89">
          <cell r="A89">
            <v>32</v>
          </cell>
          <cell r="B89" t="str">
            <v>京都</v>
          </cell>
          <cell r="C89" t="str">
            <v>写真</v>
          </cell>
          <cell r="D89" t="str">
            <v>管理者</v>
          </cell>
          <cell r="E89" t="str">
            <v>既婚</v>
          </cell>
          <cell r="F89" t="str">
            <v>大学または大学院卒</v>
          </cell>
          <cell r="G89" t="str">
            <v>なし</v>
          </cell>
          <cell r="H89">
            <v>653</v>
          </cell>
          <cell r="I89" t="str">
            <v>なし</v>
          </cell>
          <cell r="J89" t="str">
            <v>なし</v>
          </cell>
          <cell r="K89" t="str">
            <v>携帯電話</v>
          </cell>
          <cell r="L89">
            <v>2</v>
          </cell>
          <cell r="M89" t="str">
            <v>6月</v>
          </cell>
          <cell r="N89">
            <v>84</v>
          </cell>
          <cell r="O89">
            <v>1</v>
          </cell>
          <cell r="P89">
            <v>-1</v>
          </cell>
          <cell r="Q89">
            <v>0</v>
          </cell>
          <cell r="R89" t="str">
            <v>不明</v>
          </cell>
          <cell r="S89" t="str">
            <v>あり</v>
          </cell>
        </row>
        <row r="90">
          <cell r="A90">
            <v>32</v>
          </cell>
          <cell r="B90" t="str">
            <v>大阪</v>
          </cell>
          <cell r="C90" t="str">
            <v>写真</v>
          </cell>
          <cell r="D90" t="str">
            <v>マネージャー</v>
          </cell>
          <cell r="E90" t="str">
            <v>独身</v>
          </cell>
          <cell r="F90" t="str">
            <v>高卒</v>
          </cell>
          <cell r="G90" t="str">
            <v>なし</v>
          </cell>
          <cell r="H90">
            <v>131</v>
          </cell>
          <cell r="I90" t="str">
            <v>あり</v>
          </cell>
          <cell r="J90" t="str">
            <v>あり</v>
          </cell>
          <cell r="K90" t="str">
            <v>携帯電話</v>
          </cell>
          <cell r="L90">
            <v>23</v>
          </cell>
          <cell r="M90" t="str">
            <v>7月</v>
          </cell>
          <cell r="N90">
            <v>1152</v>
          </cell>
          <cell r="O90">
            <v>2</v>
          </cell>
          <cell r="P90">
            <v>-1</v>
          </cell>
          <cell r="Q90">
            <v>0</v>
          </cell>
          <cell r="R90" t="str">
            <v>不明</v>
          </cell>
          <cell r="S90" t="str">
            <v>あり</v>
          </cell>
        </row>
        <row r="91">
          <cell r="A91">
            <v>52</v>
          </cell>
          <cell r="B91" t="str">
            <v>東京</v>
          </cell>
          <cell r="C91" t="str">
            <v>読書</v>
          </cell>
          <cell r="D91" t="str">
            <v>マネージャー</v>
          </cell>
          <cell r="E91" t="str">
            <v>独身</v>
          </cell>
          <cell r="F91" t="str">
            <v>大学または大学院卒</v>
          </cell>
          <cell r="G91" t="str">
            <v>なし</v>
          </cell>
          <cell r="H91">
            <v>5728</v>
          </cell>
          <cell r="I91" t="str">
            <v>あり</v>
          </cell>
          <cell r="J91" t="str">
            <v>なし</v>
          </cell>
          <cell r="K91" t="str">
            <v>携帯電話</v>
          </cell>
          <cell r="L91">
            <v>21</v>
          </cell>
          <cell r="M91" t="str">
            <v>11月</v>
          </cell>
          <cell r="N91">
            <v>79</v>
          </cell>
          <cell r="O91">
            <v>3</v>
          </cell>
          <cell r="P91">
            <v>-1</v>
          </cell>
          <cell r="Q91">
            <v>0</v>
          </cell>
          <cell r="R91" t="str">
            <v>不明</v>
          </cell>
          <cell r="S91" t="str">
            <v>なし</v>
          </cell>
        </row>
        <row r="92">
          <cell r="A92">
            <v>44</v>
          </cell>
          <cell r="B92" t="str">
            <v>兵庫</v>
          </cell>
          <cell r="C92" t="str">
            <v>料理</v>
          </cell>
          <cell r="D92" t="str">
            <v>マネージャー</v>
          </cell>
          <cell r="E92" t="str">
            <v>既婚</v>
          </cell>
          <cell r="F92" t="str">
            <v>大学または大学院卒</v>
          </cell>
          <cell r="G92" t="str">
            <v>なし</v>
          </cell>
          <cell r="H92">
            <v>423</v>
          </cell>
          <cell r="I92" t="str">
            <v>なし</v>
          </cell>
          <cell r="J92" t="str">
            <v>なし</v>
          </cell>
          <cell r="K92" t="str">
            <v>携帯電話</v>
          </cell>
          <cell r="L92">
            <v>12</v>
          </cell>
          <cell r="M92" t="str">
            <v>3月</v>
          </cell>
          <cell r="N92">
            <v>2330</v>
          </cell>
          <cell r="O92">
            <v>5</v>
          </cell>
          <cell r="P92">
            <v>-1</v>
          </cell>
          <cell r="Q92">
            <v>0</v>
          </cell>
          <cell r="R92" t="str">
            <v>不明</v>
          </cell>
          <cell r="S92" t="str">
            <v>あり</v>
          </cell>
        </row>
        <row r="93">
          <cell r="A93">
            <v>31</v>
          </cell>
          <cell r="B93" t="str">
            <v>兵庫</v>
          </cell>
          <cell r="C93" t="str">
            <v>写真</v>
          </cell>
          <cell r="D93" t="str">
            <v>技術者</v>
          </cell>
          <cell r="E93" t="str">
            <v>既婚</v>
          </cell>
          <cell r="F93" t="str">
            <v>大学または大学院卒</v>
          </cell>
          <cell r="G93" t="str">
            <v>なし</v>
          </cell>
          <cell r="H93">
            <v>26</v>
          </cell>
          <cell r="I93" t="str">
            <v>なし</v>
          </cell>
          <cell r="J93" t="str">
            <v>あり</v>
          </cell>
          <cell r="K93" t="str">
            <v>携帯電話</v>
          </cell>
          <cell r="L93">
            <v>18</v>
          </cell>
          <cell r="M93" t="str">
            <v>11月</v>
          </cell>
          <cell r="N93">
            <v>419</v>
          </cell>
          <cell r="O93">
            <v>1</v>
          </cell>
          <cell r="P93">
            <v>127</v>
          </cell>
          <cell r="Q93">
            <v>6</v>
          </cell>
          <cell r="R93" t="str">
            <v>その他</v>
          </cell>
          <cell r="S93" t="str">
            <v>あり</v>
          </cell>
        </row>
        <row r="94">
          <cell r="A94">
            <v>35</v>
          </cell>
          <cell r="B94" t="str">
            <v>北海道</v>
          </cell>
          <cell r="C94" t="str">
            <v>ギャンブル</v>
          </cell>
          <cell r="D94" t="str">
            <v>技術者</v>
          </cell>
          <cell r="E94" t="str">
            <v>離婚または死別</v>
          </cell>
          <cell r="F94" t="str">
            <v>高卒</v>
          </cell>
          <cell r="G94" t="str">
            <v>なし</v>
          </cell>
          <cell r="H94">
            <v>0</v>
          </cell>
          <cell r="I94" t="str">
            <v>あり</v>
          </cell>
          <cell r="J94" t="str">
            <v>なし</v>
          </cell>
          <cell r="K94" t="str">
            <v>携帯電話</v>
          </cell>
          <cell r="L94">
            <v>12</v>
          </cell>
          <cell r="M94" t="str">
            <v>5月</v>
          </cell>
          <cell r="N94">
            <v>183</v>
          </cell>
          <cell r="O94">
            <v>6</v>
          </cell>
          <cell r="P94">
            <v>-1</v>
          </cell>
          <cell r="Q94">
            <v>0</v>
          </cell>
          <cell r="R94" t="str">
            <v>不明</v>
          </cell>
          <cell r="S94" t="str">
            <v>なし</v>
          </cell>
        </row>
        <row r="95">
          <cell r="A95">
            <v>45</v>
          </cell>
          <cell r="B95" t="str">
            <v>京都</v>
          </cell>
          <cell r="C95" t="str">
            <v>ボランティア</v>
          </cell>
          <cell r="D95" t="str">
            <v>マネージャー</v>
          </cell>
          <cell r="E95" t="str">
            <v>既婚</v>
          </cell>
          <cell r="F95" t="str">
            <v>大学または大学院卒</v>
          </cell>
          <cell r="G95" t="str">
            <v>なし</v>
          </cell>
          <cell r="H95">
            <v>876</v>
          </cell>
          <cell r="I95" t="str">
            <v>なし</v>
          </cell>
          <cell r="J95" t="str">
            <v>なし</v>
          </cell>
          <cell r="K95" t="str">
            <v>不明</v>
          </cell>
          <cell r="L95">
            <v>16</v>
          </cell>
          <cell r="M95" t="str">
            <v>5月</v>
          </cell>
          <cell r="N95">
            <v>178</v>
          </cell>
          <cell r="O95">
            <v>1</v>
          </cell>
          <cell r="P95">
            <v>-1</v>
          </cell>
          <cell r="Q95">
            <v>0</v>
          </cell>
          <cell r="R95" t="str">
            <v>不明</v>
          </cell>
          <cell r="S95" t="str">
            <v>なし</v>
          </cell>
        </row>
        <row r="96">
          <cell r="A96">
            <v>41</v>
          </cell>
          <cell r="B96" t="str">
            <v>大阪</v>
          </cell>
          <cell r="C96" t="str">
            <v>音楽</v>
          </cell>
          <cell r="D96" t="str">
            <v>労務職</v>
          </cell>
          <cell r="E96" t="str">
            <v>既婚</v>
          </cell>
          <cell r="F96" t="str">
            <v>高卒</v>
          </cell>
          <cell r="G96" t="str">
            <v>なし</v>
          </cell>
          <cell r="H96">
            <v>338</v>
          </cell>
          <cell r="I96" t="str">
            <v>あり</v>
          </cell>
          <cell r="J96" t="str">
            <v>なし</v>
          </cell>
          <cell r="K96" t="str">
            <v>不明</v>
          </cell>
          <cell r="L96">
            <v>14</v>
          </cell>
          <cell r="M96" t="str">
            <v>5月</v>
          </cell>
          <cell r="N96">
            <v>87</v>
          </cell>
          <cell r="O96">
            <v>1</v>
          </cell>
          <cell r="P96">
            <v>-1</v>
          </cell>
          <cell r="Q96">
            <v>0</v>
          </cell>
          <cell r="R96" t="str">
            <v>不明</v>
          </cell>
          <cell r="S96" t="str">
            <v>なし</v>
          </cell>
        </row>
        <row r="97">
          <cell r="A97">
            <v>52</v>
          </cell>
          <cell r="B97" t="str">
            <v>神奈川</v>
          </cell>
          <cell r="C97" t="str">
            <v>読書</v>
          </cell>
          <cell r="D97" t="str">
            <v>マネージャー</v>
          </cell>
          <cell r="E97" t="str">
            <v>既婚</v>
          </cell>
          <cell r="F97" t="str">
            <v>高卒</v>
          </cell>
          <cell r="G97" t="str">
            <v>なし</v>
          </cell>
          <cell r="H97">
            <v>428</v>
          </cell>
          <cell r="I97" t="str">
            <v>あり</v>
          </cell>
          <cell r="J97" t="str">
            <v>なし</v>
          </cell>
          <cell r="K97" t="str">
            <v>不明</v>
          </cell>
          <cell r="L97">
            <v>30</v>
          </cell>
          <cell r="M97" t="str">
            <v>5月</v>
          </cell>
          <cell r="N97">
            <v>153</v>
          </cell>
          <cell r="O97">
            <v>1</v>
          </cell>
          <cell r="P97">
            <v>-1</v>
          </cell>
          <cell r="Q97">
            <v>0</v>
          </cell>
          <cell r="R97" t="str">
            <v>不明</v>
          </cell>
          <cell r="S97" t="str">
            <v>なし</v>
          </cell>
        </row>
        <row r="98">
          <cell r="A98">
            <v>54</v>
          </cell>
          <cell r="B98" t="str">
            <v>京都</v>
          </cell>
          <cell r="C98" t="str">
            <v>ギャンブル</v>
          </cell>
          <cell r="D98" t="str">
            <v>管理者</v>
          </cell>
          <cell r="E98" t="str">
            <v>離婚または死別</v>
          </cell>
          <cell r="F98" t="str">
            <v>高卒</v>
          </cell>
          <cell r="G98" t="str">
            <v>なし</v>
          </cell>
          <cell r="H98">
            <v>1693</v>
          </cell>
          <cell r="I98" t="str">
            <v>なし</v>
          </cell>
          <cell r="J98" t="str">
            <v>なし</v>
          </cell>
          <cell r="K98" t="str">
            <v>携帯電話</v>
          </cell>
          <cell r="L98">
            <v>30</v>
          </cell>
          <cell r="M98" t="str">
            <v>4月</v>
          </cell>
          <cell r="N98">
            <v>1277</v>
          </cell>
          <cell r="O98">
            <v>1</v>
          </cell>
          <cell r="P98">
            <v>87</v>
          </cell>
          <cell r="Q98">
            <v>2</v>
          </cell>
          <cell r="R98" t="str">
            <v>その他</v>
          </cell>
          <cell r="S98" t="str">
            <v>あり</v>
          </cell>
        </row>
        <row r="99">
          <cell r="A99">
            <v>78</v>
          </cell>
          <cell r="B99" t="str">
            <v>京都</v>
          </cell>
          <cell r="C99" t="str">
            <v>ギャンブル</v>
          </cell>
          <cell r="D99" t="str">
            <v>退職</v>
          </cell>
          <cell r="E99" t="str">
            <v>離婚または死別</v>
          </cell>
          <cell r="F99" t="str">
            <v>小卒または中卒</v>
          </cell>
          <cell r="G99" t="str">
            <v>なし</v>
          </cell>
          <cell r="H99">
            <v>229</v>
          </cell>
          <cell r="I99" t="str">
            <v>なし</v>
          </cell>
          <cell r="J99" t="str">
            <v>なし</v>
          </cell>
          <cell r="K99" t="str">
            <v>固定電話</v>
          </cell>
          <cell r="L99">
            <v>22</v>
          </cell>
          <cell r="M99" t="str">
            <v>10月</v>
          </cell>
          <cell r="N99">
            <v>97</v>
          </cell>
          <cell r="O99">
            <v>1</v>
          </cell>
          <cell r="P99">
            <v>-1</v>
          </cell>
          <cell r="Q99">
            <v>0</v>
          </cell>
          <cell r="R99" t="str">
            <v>不明</v>
          </cell>
          <cell r="S99" t="str">
            <v>あり</v>
          </cell>
        </row>
        <row r="100">
          <cell r="A100">
            <v>36</v>
          </cell>
          <cell r="B100" t="str">
            <v>宮城</v>
          </cell>
          <cell r="C100" t="str">
            <v>投資</v>
          </cell>
          <cell r="D100" t="str">
            <v>マネージャー</v>
          </cell>
          <cell r="E100" t="str">
            <v>既婚</v>
          </cell>
          <cell r="F100" t="str">
            <v>大学または大学院卒</v>
          </cell>
          <cell r="G100" t="str">
            <v>なし</v>
          </cell>
          <cell r="H100">
            <v>0</v>
          </cell>
          <cell r="I100" t="str">
            <v>あり</v>
          </cell>
          <cell r="J100" t="str">
            <v>なし</v>
          </cell>
          <cell r="K100" t="str">
            <v>携帯電話</v>
          </cell>
          <cell r="L100">
            <v>21</v>
          </cell>
          <cell r="M100" t="str">
            <v>8月</v>
          </cell>
          <cell r="N100">
            <v>90</v>
          </cell>
          <cell r="O100">
            <v>8</v>
          </cell>
          <cell r="P100">
            <v>-1</v>
          </cell>
          <cell r="Q100">
            <v>0</v>
          </cell>
          <cell r="R100" t="str">
            <v>不明</v>
          </cell>
          <cell r="S100" t="str">
            <v>なし</v>
          </cell>
        </row>
        <row r="101">
          <cell r="A101">
            <v>41</v>
          </cell>
          <cell r="B101" t="str">
            <v>兵庫</v>
          </cell>
          <cell r="C101" t="str">
            <v>写真</v>
          </cell>
          <cell r="D101" t="str">
            <v>技術者</v>
          </cell>
          <cell r="E101" t="str">
            <v>既婚</v>
          </cell>
          <cell r="F101" t="str">
            <v>高卒</v>
          </cell>
          <cell r="G101" t="str">
            <v>なし</v>
          </cell>
          <cell r="H101">
            <v>501</v>
          </cell>
          <cell r="I101" t="str">
            <v>あり</v>
          </cell>
          <cell r="J101" t="str">
            <v>なし</v>
          </cell>
          <cell r="K101" t="str">
            <v>不明</v>
          </cell>
          <cell r="L101">
            <v>19</v>
          </cell>
          <cell r="M101" t="str">
            <v>5月</v>
          </cell>
          <cell r="N101">
            <v>579</v>
          </cell>
          <cell r="O101">
            <v>5</v>
          </cell>
          <cell r="P101">
            <v>-1</v>
          </cell>
          <cell r="Q101">
            <v>0</v>
          </cell>
          <cell r="R101" t="str">
            <v>不明</v>
          </cell>
          <cell r="S101" t="str">
            <v>あり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15"/>
  <sheetViews>
    <sheetView tabSelected="1" topLeftCell="J4" workbookViewId="0">
      <selection activeCell="P28" sqref="P28"/>
    </sheetView>
  </sheetViews>
  <sheetFormatPr defaultRowHeight="18.75" x14ac:dyDescent="0.4"/>
  <cols>
    <col min="2" max="2" width="9.375" bestFit="1" customWidth="1"/>
    <col min="4" max="4" width="17.625" style="1" customWidth="1"/>
    <col min="7" max="7" width="17.375" style="1" customWidth="1"/>
    <col min="10" max="10" width="12.25" style="1" customWidth="1"/>
    <col min="13" max="13" width="19.625" style="1" customWidth="1"/>
    <col min="16" max="16" width="34.875" style="1" customWidth="1"/>
    <col min="19" max="19" width="23.375" style="1" customWidth="1"/>
    <col min="22" max="22" width="21.875" customWidth="1"/>
    <col min="25" max="25" width="11.125" customWidth="1"/>
    <col min="28" max="28" width="23.125" customWidth="1"/>
    <col min="31" max="31" width="21.5" customWidth="1"/>
  </cols>
  <sheetData>
    <row r="1" spans="1:55" x14ac:dyDescent="0.4">
      <c r="A1" t="s">
        <v>0</v>
      </c>
      <c r="D1" s="1" t="s">
        <v>2</v>
      </c>
      <c r="G1" s="1" t="s">
        <v>14</v>
      </c>
      <c r="J1" s="1" t="s">
        <v>13</v>
      </c>
      <c r="M1" s="1" t="s">
        <v>36</v>
      </c>
      <c r="P1" s="1" t="s">
        <v>40</v>
      </c>
      <c r="S1" s="1" t="s">
        <v>45</v>
      </c>
      <c r="V1" t="s">
        <v>88</v>
      </c>
      <c r="Y1" s="1" t="s">
        <v>48</v>
      </c>
      <c r="AB1" s="1" t="s">
        <v>49</v>
      </c>
      <c r="BC1" s="1" t="s">
        <v>62</v>
      </c>
    </row>
    <row r="2" spans="1:55" x14ac:dyDescent="0.4">
      <c r="A2">
        <v>20</v>
      </c>
      <c r="B2">
        <f>COUNTIF([1]teamB_original!$A:$A,"&gt;=20")-COUNTIF([1]teamB_original!$A:$A,"&gt;=30")</f>
        <v>18</v>
      </c>
      <c r="D2" s="1" t="s">
        <v>3</v>
      </c>
      <c r="E2">
        <f>COUNTIF([1]teamB_original!$B:$B,D2)</f>
        <v>12</v>
      </c>
      <c r="G2" s="1" t="s">
        <v>15</v>
      </c>
      <c r="H2">
        <f>COUNTIF([1]teamB_original!$C:$C, G2)</f>
        <v>27</v>
      </c>
      <c r="J2" s="1" t="s">
        <v>25</v>
      </c>
      <c r="K2">
        <f>COUNTIF([1]teamB_original!$D:$D,J2)</f>
        <v>25</v>
      </c>
      <c r="M2" s="1" t="s">
        <v>37</v>
      </c>
      <c r="N2">
        <f>COUNTIF([1]teamB_original!$E:$E,M2)</f>
        <v>53</v>
      </c>
      <c r="P2" s="1" t="s">
        <v>41</v>
      </c>
      <c r="Q2">
        <f>COUNTIF([1]teamB_original!$F:$F,P2)</f>
        <v>44</v>
      </c>
      <c r="S2" s="1" t="s">
        <v>46</v>
      </c>
      <c r="T2">
        <f>COUNTIF([1]teamB_original!$G:$G,S2)</f>
        <v>97</v>
      </c>
      <c r="V2" s="2" t="s">
        <v>78</v>
      </c>
      <c r="W2">
        <f>COUNTIF([1]teamB_original!$H:$H,"&gt;=-983")-COUNTIF([1]teamB_original!$H:$H,"&gt;=-130")</f>
        <v>3</v>
      </c>
      <c r="Y2" s="1" t="s">
        <v>47</v>
      </c>
      <c r="Z2">
        <f>COUNTIF([1]teamB_original!$I:$I,Y2)</f>
        <v>50</v>
      </c>
      <c r="AB2" s="1" t="s">
        <v>50</v>
      </c>
      <c r="AC2">
        <f>COUNTIF([1]teamB_original!$J:$J,AB2)</f>
        <v>15</v>
      </c>
    </row>
    <row r="3" spans="1:55" x14ac:dyDescent="0.4">
      <c r="A3">
        <v>30</v>
      </c>
      <c r="B3">
        <f>COUNTIF([1]teamB_original!$A:$A,"&gt;=30")-COUNTIF([1]teamB_original!$A:$A,"&gt;=40")</f>
        <v>43</v>
      </c>
      <c r="D3" s="1" t="s">
        <v>4</v>
      </c>
      <c r="E3">
        <f>COUNTIF([1]teamB_original!$B:$B,D3)</f>
        <v>9</v>
      </c>
      <c r="G3" s="1" t="s">
        <v>16</v>
      </c>
      <c r="H3">
        <f>COUNTIF([1]teamB_original!$C:$C, G3)</f>
        <v>14</v>
      </c>
      <c r="J3" s="1" t="s">
        <v>26</v>
      </c>
      <c r="K3">
        <f>COUNTIF([1]teamB_original!$D:$D,J3)</f>
        <v>4</v>
      </c>
      <c r="M3" s="1" t="s">
        <v>38</v>
      </c>
      <c r="N3">
        <f>COUNTIF([1]teamB_original!$E:$E,M3)</f>
        <v>39</v>
      </c>
      <c r="P3" s="1" t="s">
        <v>42</v>
      </c>
      <c r="Q3">
        <f>COUNTIF([1]teamB_original!$F:$F,P3)</f>
        <v>45</v>
      </c>
      <c r="S3" s="1" t="s">
        <v>47</v>
      </c>
      <c r="T3">
        <f>COUNTIF([1]teamB_original!$G:$G,S3)</f>
        <v>3</v>
      </c>
      <c r="V3" s="2" t="s">
        <v>79</v>
      </c>
      <c r="W3">
        <f>COUNTIF([1]teamB_original!$H:$H,"&gt;=-130")-COUNTIF([1]teamB_original!$H:$H,"&gt;=723")</f>
        <v>53</v>
      </c>
      <c r="Y3" s="1" t="s">
        <v>46</v>
      </c>
      <c r="Z3">
        <f>COUNTIF([1]teamB_original!$I:$I,Y3)</f>
        <v>50</v>
      </c>
      <c r="AB3" s="1" t="s">
        <v>51</v>
      </c>
      <c r="AC3">
        <f>COUNTIF([1]teamB_original!$J:$J,AB3)</f>
        <v>85</v>
      </c>
    </row>
    <row r="4" spans="1:55" x14ac:dyDescent="0.4">
      <c r="A4">
        <v>40</v>
      </c>
      <c r="B4">
        <f>COUNTIF([1]teamB_original!$A:$A,"&gt;=40")-COUNTIF([1]teamB_original!$A:$A,"&gt;=50")</f>
        <v>24</v>
      </c>
      <c r="D4" s="1" t="s">
        <v>5</v>
      </c>
      <c r="E4">
        <f>COUNTIF([1]teamB_original!$B:$B,D4)</f>
        <v>21</v>
      </c>
      <c r="G4" s="1" t="s">
        <v>17</v>
      </c>
      <c r="H4">
        <f>COUNTIF([1]teamB_original!$C:$C, G4)</f>
        <v>8</v>
      </c>
      <c r="J4" s="1" t="s">
        <v>27</v>
      </c>
      <c r="K4">
        <f>COUNTIF([1]teamB_original!$D:$D,J4)</f>
        <v>3</v>
      </c>
      <c r="M4" s="1" t="s">
        <v>39</v>
      </c>
      <c r="N4">
        <f>COUNTIF([1]teamB_original!$E:$E,M4)</f>
        <v>8</v>
      </c>
      <c r="P4" s="1" t="s">
        <v>43</v>
      </c>
      <c r="Q4">
        <f>COUNTIF([1]teamB_original!$F:$F,P4)</f>
        <v>8</v>
      </c>
      <c r="S4"/>
      <c r="V4" t="s">
        <v>80</v>
      </c>
      <c r="W4">
        <f>COUNTIF([1]teamB_original!$H:$H,"&gt;=723")-COUNTIF([1]teamB_original!$H:$H,"&gt;=1576")</f>
        <v>13</v>
      </c>
    </row>
    <row r="5" spans="1:55" x14ac:dyDescent="0.4">
      <c r="A5">
        <v>50</v>
      </c>
      <c r="B5">
        <f>COUNTIF([1]teamB_original!$A:$A,"&gt;=50")-COUNTIF([1]teamB_original!$A:$A,"&gt;=60")</f>
        <v>10</v>
      </c>
      <c r="D5" s="1" t="s">
        <v>6</v>
      </c>
      <c r="E5">
        <f>COUNTIF([1]teamB_original!$B:$B,D5)</f>
        <v>8</v>
      </c>
      <c r="G5" s="1" t="s">
        <v>18</v>
      </c>
      <c r="H5">
        <f>COUNTIF([1]teamB_original!$C:$C, G5)</f>
        <v>6</v>
      </c>
      <c r="J5" s="1" t="s">
        <v>28</v>
      </c>
      <c r="K5">
        <f>COUNTIF([1]teamB_original!$D:$D,J5)</f>
        <v>23</v>
      </c>
      <c r="M5" s="1" t="s">
        <v>1</v>
      </c>
      <c r="N5">
        <f>SUM(N2:N4)</f>
        <v>100</v>
      </c>
      <c r="P5" s="1" t="s">
        <v>44</v>
      </c>
      <c r="Q5">
        <f>COUNTIF([1]teamB_original!$F:$F,P5)</f>
        <v>3</v>
      </c>
      <c r="S5"/>
      <c r="V5" s="2" t="s">
        <v>81</v>
      </c>
      <c r="W5">
        <f>COUNTIF([1]teamB_original!$H:$H,"&gt;=1576")-COUNTIF([1]teamB_original!$H:$H,"&gt;=2429")</f>
        <v>9</v>
      </c>
    </row>
    <row r="6" spans="1:55" x14ac:dyDescent="0.4">
      <c r="A6">
        <v>60</v>
      </c>
      <c r="B6">
        <f>COUNTIF([1]teamB_original!$A:$A,"&gt;=60")-COUNTIF([1]teamB_original!$A:$A,"&gt;=70")</f>
        <v>2</v>
      </c>
      <c r="D6" s="1" t="s">
        <v>7</v>
      </c>
      <c r="E6">
        <f>COUNTIF([1]teamB_original!$B:$B,D6)</f>
        <v>8</v>
      </c>
      <c r="G6" s="1" t="s">
        <v>19</v>
      </c>
      <c r="H6">
        <f>COUNTIF([1]teamB_original!$C:$C, G6)</f>
        <v>12</v>
      </c>
      <c r="J6" s="1" t="s">
        <v>29</v>
      </c>
      <c r="K6">
        <f>COUNTIF([1]teamB_original!$D:$D,J6)</f>
        <v>8</v>
      </c>
      <c r="M6"/>
      <c r="P6" s="1" t="s">
        <v>1</v>
      </c>
      <c r="Q6">
        <f>SUM(Q2:Q5)</f>
        <v>100</v>
      </c>
      <c r="S6"/>
      <c r="V6" s="2" t="s">
        <v>82</v>
      </c>
      <c r="W6">
        <f>COUNTIF([1]teamB_original!$H:$H,"&gt;=2429")-COUNTIF([1]teamB_original!$H:$H,"&gt;=3282")</f>
        <v>4</v>
      </c>
    </row>
    <row r="7" spans="1:55" x14ac:dyDescent="0.4">
      <c r="A7">
        <v>70</v>
      </c>
      <c r="B7">
        <f>COUNTIF([1]teamB_original!$A:$A,"&gt;=70")-COUNTIF([1]teamB_original!$A:$A,"&gt;=80")</f>
        <v>3</v>
      </c>
      <c r="D7" s="1" t="s">
        <v>8</v>
      </c>
      <c r="E7">
        <f>COUNTIF([1]teamB_original!$B:$B,D7)</f>
        <v>23</v>
      </c>
      <c r="G7" s="1" t="s">
        <v>20</v>
      </c>
      <c r="H7">
        <f>COUNTIF([1]teamB_original!$C:$C, G7)</f>
        <v>13</v>
      </c>
      <c r="J7" s="1" t="s">
        <v>30</v>
      </c>
      <c r="K7">
        <f>COUNTIF([1]teamB_original!$D:$D,J7)</f>
        <v>6</v>
      </c>
      <c r="M7"/>
      <c r="P7"/>
      <c r="S7"/>
      <c r="V7" s="2" t="s">
        <v>83</v>
      </c>
      <c r="W7">
        <f>COUNTIF([1]teamB_original!$H:$H,"&gt;=3282")-COUNTIF([1]teamB_original!$H:$H,"&gt;=4135")</f>
        <v>8</v>
      </c>
    </row>
    <row r="8" spans="1:55" x14ac:dyDescent="0.4">
      <c r="A8">
        <v>80</v>
      </c>
      <c r="B8">
        <f>COUNTIF([1]teamB_original!$A:$A,"&gt;=80")</f>
        <v>0</v>
      </c>
      <c r="D8" s="1" t="s">
        <v>9</v>
      </c>
      <c r="E8">
        <f>COUNTIF([1]teamB_original!$B:$B,D8)</f>
        <v>8</v>
      </c>
      <c r="G8" s="1" t="s">
        <v>21</v>
      </c>
      <c r="H8">
        <f>COUNTIF([1]teamB_original!$C:$C, G8)</f>
        <v>11</v>
      </c>
      <c r="J8" s="1" t="s">
        <v>31</v>
      </c>
      <c r="K8">
        <f>COUNTIF([1]teamB_original!$D:$D,J8)</f>
        <v>15</v>
      </c>
      <c r="M8"/>
      <c r="P8"/>
      <c r="S8"/>
      <c r="V8" s="2" t="s">
        <v>84</v>
      </c>
      <c r="W8">
        <f>COUNTIF([1]teamB_original!$H:$H,"&gt;=4135")-COUNTIF([1]teamB_original!$H:$H,"&gt;=4988")</f>
        <v>6</v>
      </c>
    </row>
    <row r="9" spans="1:55" x14ac:dyDescent="0.4">
      <c r="A9" t="s">
        <v>1</v>
      </c>
      <c r="B9">
        <f>SUM(B2:B8)</f>
        <v>100</v>
      </c>
      <c r="D9" s="1" t="s">
        <v>10</v>
      </c>
      <c r="E9">
        <f>COUNTIF([1]teamB_original!$B:$B,D9)</f>
        <v>8</v>
      </c>
      <c r="G9" s="1" t="s">
        <v>22</v>
      </c>
      <c r="H9">
        <f>COUNTIF([1]teamB_original!$C:$C, G9)</f>
        <v>5</v>
      </c>
      <c r="J9" s="1" t="s">
        <v>32</v>
      </c>
      <c r="K9">
        <f>COUNTIF([1]teamB_original!$D:$D,J9)</f>
        <v>3</v>
      </c>
      <c r="M9"/>
      <c r="P9"/>
      <c r="S9"/>
      <c r="V9" s="2" t="s">
        <v>85</v>
      </c>
      <c r="W9">
        <f>COUNTIF([1]teamB_original!$H:$H,"&gt;=4988")-COUNTIF([1]teamB_original!$H:$H,"&gt;=5841")</f>
        <v>2</v>
      </c>
    </row>
    <row r="10" spans="1:55" x14ac:dyDescent="0.4">
      <c r="D10" s="1" t="s">
        <v>11</v>
      </c>
      <c r="E10">
        <f>COUNTIF([1]teamB_original!$B:$B,D10)</f>
        <v>1</v>
      </c>
      <c r="G10" s="1" t="s">
        <v>23</v>
      </c>
      <c r="H10">
        <f>COUNTIF([1]teamB_original!$C:$C, G10)</f>
        <v>2</v>
      </c>
      <c r="J10" s="1" t="s">
        <v>33</v>
      </c>
      <c r="K10">
        <f>COUNTIF([1]teamB_original!$D:$D,J10)</f>
        <v>3</v>
      </c>
      <c r="M10"/>
      <c r="P10"/>
      <c r="S10"/>
      <c r="V10" s="2" t="s">
        <v>86</v>
      </c>
      <c r="W10">
        <f>COUNTIF([1]teamB_original!$H:$H,"&gt;=5841")</f>
        <v>2</v>
      </c>
    </row>
    <row r="11" spans="1:55" x14ac:dyDescent="0.4">
      <c r="D11" s="1" t="s">
        <v>12</v>
      </c>
      <c r="E11">
        <f>COUNTIF([1]teamB_original!$B:$B,D11)</f>
        <v>2</v>
      </c>
      <c r="G11" s="1" t="s">
        <v>24</v>
      </c>
      <c r="H11">
        <f>COUNTIF([1]teamB_original!$C:$C, G11)</f>
        <v>2</v>
      </c>
      <c r="J11" s="1" t="s">
        <v>34</v>
      </c>
      <c r="K11">
        <f>COUNTIF([1]teamB_original!$D:$D,J11)</f>
        <v>8</v>
      </c>
      <c r="M11"/>
      <c r="P11"/>
      <c r="S11"/>
      <c r="W11">
        <f>SUM(W2:W10)</f>
        <v>100</v>
      </c>
    </row>
    <row r="12" spans="1:55" x14ac:dyDescent="0.4">
      <c r="D12" s="1" t="s">
        <v>1</v>
      </c>
      <c r="E12">
        <f>SUM(E2:E11)</f>
        <v>100</v>
      </c>
      <c r="G12" s="1" t="s">
        <v>1</v>
      </c>
      <c r="H12">
        <f>SUM(H2:H11)</f>
        <v>100</v>
      </c>
      <c r="J12" s="1" t="s">
        <v>35</v>
      </c>
      <c r="K12">
        <f>COUNTIF([1]teamB_original!$D:$D,J12)</f>
        <v>2</v>
      </c>
      <c r="M12"/>
      <c r="P12"/>
      <c r="S12"/>
    </row>
    <row r="13" spans="1:55" x14ac:dyDescent="0.4">
      <c r="D13"/>
      <c r="G13"/>
      <c r="J13" s="1" t="s">
        <v>1</v>
      </c>
      <c r="K13">
        <f>SUM(K2:K12)</f>
        <v>100</v>
      </c>
      <c r="M13"/>
      <c r="P13"/>
      <c r="S13"/>
    </row>
    <row r="15" spans="1:55" x14ac:dyDescent="0.4">
      <c r="A15" s="1" t="s">
        <v>52</v>
      </c>
      <c r="D15" t="s">
        <v>56</v>
      </c>
      <c r="G15" t="s">
        <v>57</v>
      </c>
      <c r="J15" s="1" t="s">
        <v>87</v>
      </c>
      <c r="M15" s="1" t="s">
        <v>58</v>
      </c>
      <c r="P15" s="1" t="s">
        <v>59</v>
      </c>
      <c r="S15" s="1" t="s">
        <v>60</v>
      </c>
      <c r="V15" s="1" t="s">
        <v>61</v>
      </c>
      <c r="Y15" s="1" t="s">
        <v>62</v>
      </c>
    </row>
    <row r="16" spans="1:55" x14ac:dyDescent="0.4">
      <c r="A16" s="1" t="s">
        <v>53</v>
      </c>
      <c r="B16">
        <f>COUNTIF([1]teamB_original!$K:$K,A16)</f>
        <v>75</v>
      </c>
      <c r="D16">
        <v>1</v>
      </c>
      <c r="E16">
        <f>COUNTIF([1]teamB_original!$L:$L,D16)</f>
        <v>0</v>
      </c>
      <c r="G16" s="1" t="s">
        <v>65</v>
      </c>
      <c r="H16">
        <f>COUNTIF([1]teamB_original!$M:$M,G16)</f>
        <v>2</v>
      </c>
      <c r="J16">
        <f>MIN([1]teamB_original!$N:$N)</f>
        <v>10</v>
      </c>
      <c r="K16">
        <f>COUNTIF([1]teamB_original!$N:$N,"&gt;="&amp;J16)-COUNTIF([1]teamB_original!$N:$N,"&gt;="&amp;J17)</f>
        <v>46</v>
      </c>
      <c r="M16" s="1">
        <v>1</v>
      </c>
      <c r="N16">
        <f>COUNTIF([1]teamB_original!$O:$O,M16)</f>
        <v>43</v>
      </c>
      <c r="P16" s="1">
        <v>-1</v>
      </c>
      <c r="Q16">
        <f>COUNTIF([1]teamB_original!$P:$P,P16)</f>
        <v>81</v>
      </c>
      <c r="S16" s="1">
        <v>0</v>
      </c>
      <c r="T16">
        <f>COUNTIF([1]teamB_original!$Q:$Q,S16)</f>
        <v>81</v>
      </c>
      <c r="V16" t="s">
        <v>63</v>
      </c>
      <c r="W16">
        <f>COUNTIF([1]teamB_original!$R:$R,V16)</f>
        <v>4</v>
      </c>
      <c r="Y16" s="1" t="s">
        <v>47</v>
      </c>
      <c r="Z16">
        <f>COUNTIF([1]teamB_original!$S:$S,Y16)</f>
        <v>50</v>
      </c>
    </row>
    <row r="17" spans="1:26" x14ac:dyDescent="0.4">
      <c r="A17" s="1" t="s">
        <v>54</v>
      </c>
      <c r="B17">
        <f>COUNTIF([1]teamB_original!$K:$K,A17)</f>
        <v>4</v>
      </c>
      <c r="D17">
        <v>2</v>
      </c>
      <c r="E17">
        <f>COUNTIF([1]teamB_original!$L:$L,D17)</f>
        <v>4</v>
      </c>
      <c r="G17" t="s">
        <v>66</v>
      </c>
      <c r="H17">
        <f>COUNTIF([1]teamB_original!$M:$M,G17)</f>
        <v>8</v>
      </c>
      <c r="J17" s="1">
        <f>J16+205</f>
        <v>215</v>
      </c>
      <c r="K17">
        <f>COUNTIF([1]teamB_original!$N:$N,"&gt;="&amp;J17)-COUNTIF([1]teamB_original!$N:$N,"&gt;="&amp;J18)</f>
        <v>22</v>
      </c>
      <c r="M17" s="1">
        <v>2</v>
      </c>
      <c r="N17">
        <f>COUNTIF([1]teamB_original!$O:$O,M17)</f>
        <v>23</v>
      </c>
      <c r="P17" s="1">
        <v>8</v>
      </c>
      <c r="Q17">
        <f>COUNTIF([1]teamB_original!$P:$P,P17)</f>
        <v>1</v>
      </c>
      <c r="S17" s="1">
        <v>1</v>
      </c>
      <c r="T17">
        <f>COUNTIF([1]teamB_original!$Q:$Q,S17)</f>
        <v>5</v>
      </c>
      <c r="V17" t="s">
        <v>64</v>
      </c>
      <c r="W17">
        <f>COUNTIF([1]teamB_original!$R:$R,V17)</f>
        <v>11</v>
      </c>
      <c r="Y17" s="1" t="s">
        <v>51</v>
      </c>
      <c r="Z17">
        <f>COUNTIF([1]teamB_original!$S:$S,Y17)</f>
        <v>50</v>
      </c>
    </row>
    <row r="18" spans="1:26" x14ac:dyDescent="0.4">
      <c r="A18" s="1" t="s">
        <v>55</v>
      </c>
      <c r="B18">
        <f>COUNTIF([1]teamB_original!$K:$K,A18)</f>
        <v>21</v>
      </c>
      <c r="D18">
        <v>3</v>
      </c>
      <c r="E18">
        <f>COUNTIF([1]teamB_original!$L:$L,D18)</f>
        <v>3</v>
      </c>
      <c r="G18" s="1" t="s">
        <v>67</v>
      </c>
      <c r="H18">
        <f>COUNTIF([1]teamB_original!$M:$M,G18)</f>
        <v>5</v>
      </c>
      <c r="J18" s="1">
        <f t="shared" ref="J18:J26" si="0">J17+205</f>
        <v>420</v>
      </c>
      <c r="K18">
        <f>COUNTIF([1]teamB_original!$N:$N,"&gt;="&amp;J18)-COUNTIF([1]teamB_original!$N:$N,"&gt;="&amp;J19)</f>
        <v>11</v>
      </c>
      <c r="M18" s="1">
        <v>3</v>
      </c>
      <c r="N18">
        <f>COUNTIF([1]teamB_original!$O:$O,M18)</f>
        <v>14</v>
      </c>
      <c r="P18" s="1">
        <v>52</v>
      </c>
      <c r="Q18">
        <f>COUNTIF([1]teamB_original!$P:$P,P18)</f>
        <v>1</v>
      </c>
      <c r="S18" s="1">
        <v>2</v>
      </c>
      <c r="T18">
        <f>COUNTIF([1]teamB_original!$Q:$Q,S18)</f>
        <v>5</v>
      </c>
      <c r="V18" t="s">
        <v>55</v>
      </c>
      <c r="W18">
        <f>COUNTIF([1]teamB_original!$R:$R,V18)</f>
        <v>81</v>
      </c>
    </row>
    <row r="19" spans="1:26" x14ac:dyDescent="0.4">
      <c r="D19">
        <v>4</v>
      </c>
      <c r="E19">
        <f>COUNTIF([1]teamB_original!$L:$L,D19)</f>
        <v>5</v>
      </c>
      <c r="G19" t="s">
        <v>68</v>
      </c>
      <c r="H19">
        <f>COUNTIF([1]teamB_original!$M:$M,G19)</f>
        <v>11</v>
      </c>
      <c r="J19" s="1">
        <f t="shared" si="0"/>
        <v>625</v>
      </c>
      <c r="K19">
        <f>COUNTIF([1]teamB_original!$N:$N,"&gt;="&amp;J19)-COUNTIF([1]teamB_original!$N:$N,"&gt;="&amp;J20)</f>
        <v>7</v>
      </c>
      <c r="M19" s="1">
        <v>4</v>
      </c>
      <c r="N19">
        <f>COUNTIF([1]teamB_original!$O:$O,M19)</f>
        <v>6</v>
      </c>
      <c r="P19" s="1">
        <v>87</v>
      </c>
      <c r="Q19">
        <f>COUNTIF([1]teamB_original!$P:$P,P19)</f>
        <v>1</v>
      </c>
      <c r="S19" s="1">
        <v>3</v>
      </c>
      <c r="T19">
        <f>COUNTIF([1]teamB_original!$Q:$Q,S19)</f>
        <v>4</v>
      </c>
      <c r="V19" t="s">
        <v>77</v>
      </c>
      <c r="W19">
        <f>COUNTIF([1]teamB_original!$R:$R,V19)</f>
        <v>4</v>
      </c>
    </row>
    <row r="20" spans="1:26" x14ac:dyDescent="0.4">
      <c r="D20">
        <v>5</v>
      </c>
      <c r="E20">
        <f>COUNTIF([1]teamB_original!$L:$L,D20)</f>
        <v>3</v>
      </c>
      <c r="G20" s="1" t="s">
        <v>69</v>
      </c>
      <c r="H20">
        <f>COUNTIF([1]teamB_original!$M:$M,G20)</f>
        <v>24</v>
      </c>
      <c r="J20" s="1">
        <f t="shared" si="0"/>
        <v>830</v>
      </c>
      <c r="K20">
        <f>COUNTIF([1]teamB_original!$N:$N,"&gt;="&amp;J20)-COUNTIF([1]teamB_original!$N:$N,"&gt;="&amp;J21)</f>
        <v>5</v>
      </c>
      <c r="M20" s="1">
        <v>5</v>
      </c>
      <c r="N20">
        <f>COUNTIF([1]teamB_original!$O:$O,M20)</f>
        <v>4</v>
      </c>
      <c r="P20" s="1">
        <v>97</v>
      </c>
      <c r="Q20">
        <f>COUNTIF([1]teamB_original!$P:$P,P20)</f>
        <v>1</v>
      </c>
      <c r="S20" s="1">
        <v>4</v>
      </c>
      <c r="T20">
        <f>COUNTIF([1]teamB_original!$Q:$Q,S20)</f>
        <v>1</v>
      </c>
    </row>
    <row r="21" spans="1:26" x14ac:dyDescent="0.4">
      <c r="D21">
        <v>6</v>
      </c>
      <c r="E21">
        <f>COUNTIF([1]teamB_original!$L:$L,D21)</f>
        <v>0</v>
      </c>
      <c r="G21" t="s">
        <v>70</v>
      </c>
      <c r="H21">
        <f>COUNTIF([1]teamB_original!$M:$M,G21)</f>
        <v>5</v>
      </c>
      <c r="J21" s="1">
        <f t="shared" si="0"/>
        <v>1035</v>
      </c>
      <c r="K21">
        <f>COUNTIF([1]teamB_original!$N:$N,"&gt;="&amp;J21)-COUNTIF([1]teamB_original!$N:$N,"&gt;="&amp;J22)</f>
        <v>5</v>
      </c>
      <c r="M21" s="1">
        <v>6</v>
      </c>
      <c r="N21">
        <f>COUNTIF([1]teamB_original!$O:$O,M21)</f>
        <v>5</v>
      </c>
      <c r="P21" s="1">
        <v>98</v>
      </c>
      <c r="Q21">
        <f>COUNTIF([1]teamB_original!$P:$P,P21)</f>
        <v>1</v>
      </c>
      <c r="S21" s="1">
        <v>5</v>
      </c>
      <c r="T21">
        <f>COUNTIF([1]teamB_original!$Q:$Q,S21)</f>
        <v>2</v>
      </c>
    </row>
    <row r="22" spans="1:26" x14ac:dyDescent="0.4">
      <c r="D22">
        <v>7</v>
      </c>
      <c r="E22">
        <f>COUNTIF([1]teamB_original!$L:$L,D22)</f>
        <v>1</v>
      </c>
      <c r="G22" s="1" t="s">
        <v>71</v>
      </c>
      <c r="H22">
        <f>COUNTIF([1]teamB_original!$M:$M,G22)</f>
        <v>14</v>
      </c>
      <c r="J22" s="1">
        <f t="shared" si="0"/>
        <v>1240</v>
      </c>
      <c r="K22">
        <f>COUNTIF([1]teamB_original!$N:$N,"&gt;="&amp;J22)-COUNTIF([1]teamB_original!$N:$N,"&gt;="&amp;J23)</f>
        <v>2</v>
      </c>
      <c r="M22" s="1">
        <v>7</v>
      </c>
      <c r="N22">
        <f>COUNTIF([1]teamB_original!$O:$O,M22)</f>
        <v>1</v>
      </c>
      <c r="P22" s="1">
        <v>127</v>
      </c>
      <c r="Q22">
        <f>COUNTIF([1]teamB_original!$P:$P,P22)</f>
        <v>1</v>
      </c>
      <c r="S22" s="1">
        <v>6</v>
      </c>
      <c r="T22">
        <f>COUNTIF([1]teamB_original!$Q:$Q,S22)</f>
        <v>2</v>
      </c>
    </row>
    <row r="23" spans="1:26" x14ac:dyDescent="0.4">
      <c r="D23">
        <v>8</v>
      </c>
      <c r="E23">
        <f>COUNTIF([1]teamB_original!$L:$L,D23)</f>
        <v>5</v>
      </c>
      <c r="G23" t="s">
        <v>72</v>
      </c>
      <c r="H23">
        <f>COUNTIF([1]teamB_original!$M:$M,G23)</f>
        <v>14</v>
      </c>
      <c r="J23" s="1">
        <f t="shared" si="0"/>
        <v>1445</v>
      </c>
      <c r="K23">
        <f>COUNTIF([1]teamB_original!$N:$N,"&gt;="&amp;J23)-COUNTIF([1]teamB_original!$N:$N,"&gt;="&amp;J24)</f>
        <v>0</v>
      </c>
      <c r="M23" s="1">
        <v>8</v>
      </c>
      <c r="N23">
        <f>COUNTIF([1]teamB_original!$O:$O,M23)</f>
        <v>1</v>
      </c>
      <c r="P23" s="1">
        <v>155</v>
      </c>
      <c r="Q23">
        <f>COUNTIF([1]teamB_original!$P:$P,P23)</f>
        <v>1</v>
      </c>
      <c r="S23"/>
      <c r="T23">
        <f>SUM(T16:T22)</f>
        <v>100</v>
      </c>
    </row>
    <row r="24" spans="1:26" x14ac:dyDescent="0.4">
      <c r="D24">
        <v>9</v>
      </c>
      <c r="E24">
        <f>COUNTIF([1]teamB_original!$L:$L,D24)</f>
        <v>6</v>
      </c>
      <c r="G24" s="1" t="s">
        <v>73</v>
      </c>
      <c r="H24">
        <f>COUNTIF([1]teamB_original!$M:$M,G24)</f>
        <v>3</v>
      </c>
      <c r="J24" s="1">
        <f t="shared" si="0"/>
        <v>1650</v>
      </c>
      <c r="K24">
        <f>COUNTIF([1]teamB_original!$N:$N,"&gt;="&amp;J24)-COUNTIF([1]teamB_original!$N:$N,"&gt;="&amp;J25)</f>
        <v>0</v>
      </c>
      <c r="M24" s="1">
        <v>13</v>
      </c>
      <c r="N24">
        <f>COUNTIF([1]teamB_original!$O:$O,M24)</f>
        <v>1</v>
      </c>
      <c r="P24" s="1">
        <v>181</v>
      </c>
      <c r="Q24">
        <f>COUNTIF([1]teamB_original!$P:$P,P24)</f>
        <v>1</v>
      </c>
      <c r="S24"/>
    </row>
    <row r="25" spans="1:26" x14ac:dyDescent="0.4">
      <c r="D25">
        <v>10</v>
      </c>
      <c r="E25">
        <f>COUNTIF([1]teamB_original!$L:$L,D25)</f>
        <v>0</v>
      </c>
      <c r="G25" t="s">
        <v>74</v>
      </c>
      <c r="H25">
        <f>COUNTIF([1]teamB_original!$M:$M,G25)</f>
        <v>3</v>
      </c>
      <c r="J25" s="1">
        <f t="shared" si="0"/>
        <v>1855</v>
      </c>
      <c r="K25">
        <f>COUNTIF([1]teamB_original!$N:$N,"&gt;="&amp;J25)-COUNTIF([1]teamB_original!$N:$N,"&gt;="&amp;J26)</f>
        <v>1</v>
      </c>
      <c r="M25" s="1">
        <v>15</v>
      </c>
      <c r="N25">
        <f>COUNTIF([1]teamB_original!$O:$O,M25)</f>
        <v>1</v>
      </c>
      <c r="P25" s="1">
        <v>182</v>
      </c>
      <c r="Q25">
        <f>COUNTIF([1]teamB_original!$P:$P,P25)</f>
        <v>1</v>
      </c>
      <c r="S25"/>
    </row>
    <row r="26" spans="1:26" x14ac:dyDescent="0.4">
      <c r="D26">
        <v>11</v>
      </c>
      <c r="E26">
        <f>COUNTIF([1]teamB_original!$L:$L,D26)</f>
        <v>7</v>
      </c>
      <c r="G26" s="1" t="s">
        <v>75</v>
      </c>
      <c r="H26">
        <f>COUNTIF([1]teamB_original!$M:$M,G26)</f>
        <v>10</v>
      </c>
      <c r="J26" s="1">
        <f t="shared" si="0"/>
        <v>2060</v>
      </c>
      <c r="K26">
        <f>COUNTIF([1]teamB_original!$N:$N,"&gt;="&amp;J26)-COUNTIF([1]teamB_original!$N:$N,"&gt;="&amp;J27)</f>
        <v>0</v>
      </c>
      <c r="M26" s="1">
        <v>19</v>
      </c>
      <c r="N26">
        <f>COUNTIF([1]teamB_original!$O:$O,M26)</f>
        <v>1</v>
      </c>
      <c r="P26" s="1">
        <v>183</v>
      </c>
      <c r="Q26">
        <f>COUNTIF([1]teamB_original!$P:$P,P26)</f>
        <v>1</v>
      </c>
      <c r="S26"/>
    </row>
    <row r="27" spans="1:26" x14ac:dyDescent="0.4">
      <c r="D27">
        <v>12</v>
      </c>
      <c r="E27">
        <f>COUNTIF([1]teamB_original!$L:$L,D27)</f>
        <v>2</v>
      </c>
      <c r="G27" t="s">
        <v>76</v>
      </c>
      <c r="H27">
        <f>COUNTIF([1]teamB_original!$M:$M,G27)</f>
        <v>1</v>
      </c>
      <c r="J27" s="1">
        <f>J26+205</f>
        <v>2265</v>
      </c>
      <c r="K27">
        <f>COUNTIF([1]teamB_original!$N:$N,"&gt;="&amp;J27)</f>
        <v>1</v>
      </c>
      <c r="N27">
        <f>SUM(N16:N26)</f>
        <v>100</v>
      </c>
      <c r="P27" s="1">
        <v>185</v>
      </c>
      <c r="Q27">
        <f>COUNTIF([1]teamB_original!$P:$P,P27)</f>
        <v>1</v>
      </c>
      <c r="S27"/>
    </row>
    <row r="28" spans="1:26" x14ac:dyDescent="0.4">
      <c r="D28">
        <v>13</v>
      </c>
      <c r="E28">
        <f>COUNTIF([1]teamB_original!$L:$L,D28)</f>
        <v>2</v>
      </c>
      <c r="G28"/>
      <c r="K28">
        <f>SUM(K16:K27)</f>
        <v>100</v>
      </c>
      <c r="P28" s="1">
        <v>195</v>
      </c>
      <c r="Q28">
        <f>COUNTIF([1]teamB_original!$P:$P,P28)</f>
        <v>1</v>
      </c>
      <c r="S28"/>
    </row>
    <row r="29" spans="1:26" x14ac:dyDescent="0.4">
      <c r="D29">
        <v>14</v>
      </c>
      <c r="E29">
        <f>COUNTIF([1]teamB_original!$L:$L,D29)</f>
        <v>3</v>
      </c>
      <c r="G29"/>
      <c r="J29"/>
      <c r="M29"/>
      <c r="P29" s="1">
        <v>197</v>
      </c>
      <c r="Q29">
        <f>COUNTIF([1]teamB_original!$P:$P,P29)</f>
        <v>1</v>
      </c>
      <c r="S29"/>
    </row>
    <row r="30" spans="1:26" x14ac:dyDescent="0.4">
      <c r="D30">
        <v>15</v>
      </c>
      <c r="E30">
        <f>COUNTIF([1]teamB_original!$L:$L,D30)</f>
        <v>6</v>
      </c>
      <c r="G30"/>
      <c r="J30"/>
      <c r="M30"/>
      <c r="P30" s="1">
        <v>256</v>
      </c>
      <c r="Q30">
        <f>COUNTIF([1]teamB_original!$P:$P,P30)</f>
        <v>1</v>
      </c>
      <c r="S30"/>
    </row>
    <row r="31" spans="1:26" x14ac:dyDescent="0.4">
      <c r="D31">
        <v>16</v>
      </c>
      <c r="E31">
        <f>COUNTIF([1]teamB_original!$L:$L,D31)</f>
        <v>5</v>
      </c>
      <c r="G31"/>
      <c r="J31"/>
      <c r="M31"/>
      <c r="P31" s="1">
        <v>297</v>
      </c>
      <c r="Q31">
        <f>COUNTIF([1]teamB_original!$P:$P,P31)</f>
        <v>1</v>
      </c>
      <c r="S31"/>
    </row>
    <row r="32" spans="1:26" x14ac:dyDescent="0.4">
      <c r="D32">
        <v>17</v>
      </c>
      <c r="E32">
        <f>COUNTIF([1]teamB_original!$L:$L,D32)</f>
        <v>3</v>
      </c>
      <c r="G32"/>
      <c r="J32"/>
      <c r="M32"/>
      <c r="P32" s="1">
        <v>346</v>
      </c>
      <c r="Q32">
        <f>COUNTIF([1]teamB_original!$P:$P,P32)</f>
        <v>1</v>
      </c>
      <c r="S32"/>
    </row>
    <row r="33" spans="4:19" x14ac:dyDescent="0.4">
      <c r="D33">
        <v>18</v>
      </c>
      <c r="E33">
        <f>COUNTIF([1]teamB_original!$L:$L,D33)</f>
        <v>4</v>
      </c>
      <c r="G33"/>
      <c r="J33"/>
      <c r="M33"/>
      <c r="P33" s="1">
        <v>359</v>
      </c>
      <c r="Q33">
        <f>COUNTIF([1]teamB_original!$P:$P,P33)</f>
        <v>1</v>
      </c>
      <c r="S33"/>
    </row>
    <row r="34" spans="4:19" x14ac:dyDescent="0.4">
      <c r="D34">
        <v>19</v>
      </c>
      <c r="E34">
        <f>COUNTIF([1]teamB_original!$L:$L,D34)</f>
        <v>5</v>
      </c>
      <c r="G34"/>
      <c r="J34"/>
      <c r="M34"/>
      <c r="P34" s="1">
        <v>680</v>
      </c>
      <c r="Q34">
        <f>COUNTIF([1]teamB_original!$P:$P,P34)</f>
        <v>1</v>
      </c>
      <c r="S34"/>
    </row>
    <row r="35" spans="4:19" x14ac:dyDescent="0.4">
      <c r="D35">
        <v>20</v>
      </c>
      <c r="E35">
        <f>COUNTIF([1]teamB_original!$L:$L,D35)</f>
        <v>5</v>
      </c>
      <c r="G35"/>
      <c r="J35"/>
      <c r="M35"/>
      <c r="P35" s="1">
        <v>842</v>
      </c>
      <c r="Q35">
        <f>COUNTIF([1]teamB_original!$P:$P,P35)</f>
        <v>1</v>
      </c>
      <c r="S35"/>
    </row>
    <row r="36" spans="4:19" x14ac:dyDescent="0.4">
      <c r="D36">
        <v>21</v>
      </c>
      <c r="E36">
        <f>COUNTIF([1]teamB_original!$L:$L,D36)</f>
        <v>4</v>
      </c>
      <c r="G36"/>
      <c r="J36"/>
      <c r="M36"/>
      <c r="P36"/>
      <c r="Q36">
        <f>SUM(Q16:Q35)</f>
        <v>100</v>
      </c>
      <c r="S36"/>
    </row>
    <row r="37" spans="4:19" x14ac:dyDescent="0.4">
      <c r="D37">
        <v>22</v>
      </c>
      <c r="E37">
        <f>COUNTIF([1]teamB_original!$L:$L,D37)</f>
        <v>3</v>
      </c>
      <c r="G37"/>
      <c r="J37"/>
      <c r="M37"/>
      <c r="P37"/>
      <c r="S37"/>
    </row>
    <row r="38" spans="4:19" x14ac:dyDescent="0.4">
      <c r="D38">
        <v>23</v>
      </c>
      <c r="E38">
        <f>COUNTIF([1]teamB_original!$L:$L,D38)</f>
        <v>5</v>
      </c>
      <c r="G38"/>
      <c r="J38"/>
      <c r="M38"/>
      <c r="P38"/>
      <c r="S38"/>
    </row>
    <row r="39" spans="4:19" x14ac:dyDescent="0.4">
      <c r="D39">
        <v>24</v>
      </c>
      <c r="E39">
        <f>COUNTIF([1]teamB_original!$L:$L,D39)</f>
        <v>2</v>
      </c>
      <c r="G39"/>
      <c r="J39"/>
      <c r="M39"/>
      <c r="P39"/>
      <c r="S39"/>
    </row>
    <row r="40" spans="4:19" x14ac:dyDescent="0.4">
      <c r="D40">
        <v>25</v>
      </c>
      <c r="E40">
        <f>COUNTIF([1]teamB_original!$L:$L,D40)</f>
        <v>3</v>
      </c>
      <c r="G40"/>
      <c r="J40"/>
      <c r="M40"/>
      <c r="P40"/>
      <c r="S40"/>
    </row>
    <row r="41" spans="4:19" x14ac:dyDescent="0.4">
      <c r="D41">
        <v>26</v>
      </c>
      <c r="E41">
        <f>COUNTIF([1]teamB_original!$L:$L,D41)</f>
        <v>2</v>
      </c>
      <c r="G41"/>
      <c r="J41"/>
      <c r="M41"/>
      <c r="P41"/>
      <c r="S41"/>
    </row>
    <row r="42" spans="4:19" x14ac:dyDescent="0.4">
      <c r="D42">
        <v>27</v>
      </c>
      <c r="E42">
        <f>COUNTIF([1]teamB_original!$L:$L,D42)</f>
        <v>1</v>
      </c>
      <c r="G42"/>
      <c r="J42"/>
      <c r="M42"/>
      <c r="P42"/>
      <c r="S42"/>
    </row>
    <row r="43" spans="4:19" x14ac:dyDescent="0.4">
      <c r="D43">
        <v>28</v>
      </c>
      <c r="E43">
        <f>COUNTIF([1]teamB_original!$L:$L,D43)</f>
        <v>1</v>
      </c>
      <c r="G43"/>
      <c r="J43"/>
      <c r="M43"/>
      <c r="P43"/>
      <c r="S43"/>
    </row>
    <row r="44" spans="4:19" x14ac:dyDescent="0.4">
      <c r="D44">
        <v>29</v>
      </c>
      <c r="E44">
        <f>COUNTIF([1]teamB_original!$L:$L,D44)</f>
        <v>5</v>
      </c>
      <c r="G44"/>
      <c r="J44"/>
      <c r="M44"/>
      <c r="P44"/>
      <c r="S44"/>
    </row>
    <row r="45" spans="4:19" x14ac:dyDescent="0.4">
      <c r="D45">
        <v>30</v>
      </c>
      <c r="E45">
        <f>COUNTIF([1]teamB_original!$L:$L,D45)</f>
        <v>4</v>
      </c>
      <c r="G45"/>
      <c r="J45"/>
      <c r="M45"/>
      <c r="P45"/>
      <c r="S45"/>
    </row>
    <row r="46" spans="4:19" x14ac:dyDescent="0.4">
      <c r="D46">
        <v>31</v>
      </c>
      <c r="E46">
        <f>COUNTIF([1]teamB_original!$L:$L,D46)</f>
        <v>1</v>
      </c>
      <c r="G46"/>
      <c r="J46"/>
      <c r="M46"/>
      <c r="P46"/>
      <c r="S46"/>
    </row>
    <row r="47" spans="4:19" x14ac:dyDescent="0.4">
      <c r="D47"/>
      <c r="E47">
        <f>SUM(E16:E46)</f>
        <v>100</v>
      </c>
      <c r="G47"/>
      <c r="J47"/>
      <c r="M47"/>
      <c r="P47"/>
      <c r="S47"/>
    </row>
    <row r="48" spans="4:19" x14ac:dyDescent="0.4">
      <c r="D48"/>
      <c r="G48"/>
      <c r="J48"/>
      <c r="M48"/>
      <c r="P48"/>
      <c r="S48"/>
    </row>
    <row r="49" customFormat="1" x14ac:dyDescent="0.4"/>
    <row r="50" customFormat="1" x14ac:dyDescent="0.4"/>
    <row r="51" customFormat="1" x14ac:dyDescent="0.4"/>
    <row r="52" customFormat="1" x14ac:dyDescent="0.4"/>
    <row r="53" customFormat="1" x14ac:dyDescent="0.4"/>
    <row r="54" customFormat="1" x14ac:dyDescent="0.4"/>
    <row r="55" customFormat="1" x14ac:dyDescent="0.4"/>
    <row r="56" customFormat="1" x14ac:dyDescent="0.4"/>
    <row r="57" customFormat="1" x14ac:dyDescent="0.4"/>
    <row r="58" customFormat="1" x14ac:dyDescent="0.4"/>
    <row r="59" customFormat="1" x14ac:dyDescent="0.4"/>
    <row r="60" customFormat="1" x14ac:dyDescent="0.4"/>
    <row r="61" customFormat="1" x14ac:dyDescent="0.4"/>
    <row r="62" customFormat="1" x14ac:dyDescent="0.4"/>
    <row r="63" customFormat="1" x14ac:dyDescent="0.4"/>
    <row r="64" customFormat="1" x14ac:dyDescent="0.4"/>
    <row r="65" customFormat="1" x14ac:dyDescent="0.4"/>
    <row r="66" customFormat="1" x14ac:dyDescent="0.4"/>
    <row r="67" customFormat="1" x14ac:dyDescent="0.4"/>
    <row r="68" customFormat="1" x14ac:dyDescent="0.4"/>
    <row r="69" customFormat="1" x14ac:dyDescent="0.4"/>
    <row r="70" customFormat="1" x14ac:dyDescent="0.4"/>
    <row r="71" customFormat="1" x14ac:dyDescent="0.4"/>
    <row r="72" customFormat="1" x14ac:dyDescent="0.4"/>
    <row r="73" customFormat="1" x14ac:dyDescent="0.4"/>
    <row r="74" customFormat="1" x14ac:dyDescent="0.4"/>
    <row r="75" customFormat="1" x14ac:dyDescent="0.4"/>
    <row r="76" customFormat="1" x14ac:dyDescent="0.4"/>
    <row r="77" customFormat="1" x14ac:dyDescent="0.4"/>
    <row r="78" customFormat="1" x14ac:dyDescent="0.4"/>
    <row r="79" customFormat="1" x14ac:dyDescent="0.4"/>
    <row r="80" customFormat="1" x14ac:dyDescent="0.4"/>
    <row r="81" customFormat="1" x14ac:dyDescent="0.4"/>
    <row r="82" customFormat="1" x14ac:dyDescent="0.4"/>
    <row r="83" customFormat="1" x14ac:dyDescent="0.4"/>
    <row r="84" customFormat="1" x14ac:dyDescent="0.4"/>
    <row r="85" customFormat="1" x14ac:dyDescent="0.4"/>
    <row r="86" customFormat="1" x14ac:dyDescent="0.4"/>
    <row r="87" customFormat="1" x14ac:dyDescent="0.4"/>
    <row r="88" customFormat="1" x14ac:dyDescent="0.4"/>
    <row r="89" customFormat="1" x14ac:dyDescent="0.4"/>
    <row r="90" customFormat="1" x14ac:dyDescent="0.4"/>
    <row r="91" customFormat="1" x14ac:dyDescent="0.4"/>
    <row r="92" customFormat="1" x14ac:dyDescent="0.4"/>
    <row r="93" customFormat="1" x14ac:dyDescent="0.4"/>
    <row r="94" customFormat="1" x14ac:dyDescent="0.4"/>
    <row r="95" customFormat="1" x14ac:dyDescent="0.4"/>
    <row r="96" customFormat="1" x14ac:dyDescent="0.4"/>
    <row r="97" spans="13:19" customFormat="1" x14ac:dyDescent="0.4"/>
    <row r="98" spans="13:19" customFormat="1" x14ac:dyDescent="0.4"/>
    <row r="99" spans="13:19" customFormat="1" x14ac:dyDescent="0.4"/>
    <row r="100" spans="13:19" customFormat="1" x14ac:dyDescent="0.4"/>
    <row r="101" spans="13:19" customFormat="1" x14ac:dyDescent="0.4"/>
    <row r="102" spans="13:19" x14ac:dyDescent="0.4">
      <c r="M102"/>
      <c r="P102"/>
      <c r="S102"/>
    </row>
    <row r="103" spans="13:19" x14ac:dyDescent="0.4">
      <c r="M103"/>
      <c r="P103"/>
      <c r="S103"/>
    </row>
    <row r="104" spans="13:19" x14ac:dyDescent="0.4">
      <c r="M104"/>
      <c r="P104"/>
      <c r="S104"/>
    </row>
    <row r="105" spans="13:19" x14ac:dyDescent="0.4">
      <c r="M105"/>
      <c r="P105"/>
      <c r="S105"/>
    </row>
    <row r="106" spans="13:19" x14ac:dyDescent="0.4">
      <c r="M106"/>
      <c r="P106"/>
      <c r="S106"/>
    </row>
    <row r="107" spans="13:19" x14ac:dyDescent="0.4">
      <c r="M107"/>
      <c r="P107"/>
      <c r="S107"/>
    </row>
    <row r="108" spans="13:19" x14ac:dyDescent="0.4">
      <c r="M108"/>
      <c r="P108"/>
      <c r="S108"/>
    </row>
    <row r="109" spans="13:19" x14ac:dyDescent="0.4">
      <c r="M109"/>
      <c r="P109"/>
      <c r="S109"/>
    </row>
    <row r="110" spans="13:19" x14ac:dyDescent="0.4">
      <c r="M110"/>
      <c r="P110"/>
      <c r="S110"/>
    </row>
    <row r="111" spans="13:19" x14ac:dyDescent="0.4">
      <c r="M111"/>
      <c r="P111"/>
      <c r="S111"/>
    </row>
    <row r="112" spans="13:19" x14ac:dyDescent="0.4">
      <c r="M112"/>
      <c r="P112"/>
      <c r="S112"/>
    </row>
    <row r="113" spans="13:19" x14ac:dyDescent="0.4">
      <c r="M113"/>
      <c r="P113"/>
      <c r="S113"/>
    </row>
    <row r="114" spans="13:19" x14ac:dyDescent="0.4">
      <c r="M114"/>
      <c r="P114"/>
      <c r="S114"/>
    </row>
    <row r="115" spans="13:19" x14ac:dyDescent="0.4">
      <c r="M115"/>
      <c r="P115"/>
      <c r="S115"/>
    </row>
  </sheetData>
  <sortState xmlns:xlrd2="http://schemas.microsoft.com/office/spreadsheetml/2017/richdata2" ref="S16:S22">
    <sortCondition ref="S16:S22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川原 尚己</cp:lastModifiedBy>
  <dcterms:created xsi:type="dcterms:W3CDTF">2015-06-05T18:17:20Z</dcterms:created>
  <dcterms:modified xsi:type="dcterms:W3CDTF">2023-05-27T07:15:43Z</dcterms:modified>
</cp:coreProperties>
</file>