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DieseArbeitsmappe"/>
  <mc:AlternateContent xmlns:mc="http://schemas.openxmlformats.org/markup-compatibility/2006">
    <mc:Choice Requires="x15">
      <x15ac:absPath xmlns:x15ac="http://schemas.microsoft.com/office/spreadsheetml/2010/11/ac" url="C:\Users\sepp\Desktop\"/>
    </mc:Choice>
  </mc:AlternateContent>
  <xr:revisionPtr revIDLastSave="0" documentId="13_ncr:1_{C2F77B37-EF80-4F5D-8B02-2D5BA17EEA29}" xr6:coauthVersionLast="47" xr6:coauthVersionMax="47" xr10:uidLastSave="{00000000-0000-0000-0000-000000000000}"/>
  <bookViews>
    <workbookView xWindow="-96" yWindow="-96" windowWidth="18192" windowHeight="11472"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2" i="19"/>
  <c r="O6" i="19"/>
  <c r="E20" i="19"/>
  <c r="F113" i="22"/>
  <c r="O16" i="19"/>
  <c r="F111" i="22"/>
  <c r="O10" i="19"/>
  <c r="F109" i="22"/>
  <c r="O8" i="19"/>
  <c r="F108" i="22"/>
  <c r="O7" i="19"/>
  <c r="F106" i="22"/>
  <c r="F105" i="22"/>
  <c r="O11" i="19"/>
  <c r="F104" i="22"/>
  <c r="O15" i="19"/>
  <c r="F103" i="22"/>
  <c r="O4" i="19"/>
  <c r="F101" i="22"/>
  <c r="F100" i="22"/>
  <c r="O13" i="19"/>
  <c r="F99" i="22"/>
  <c r="F98" i="22"/>
  <c r="O17" i="19"/>
  <c r="F97" i="22"/>
  <c r="F96" i="22"/>
  <c r="O9" i="19"/>
  <c r="F95" i="22"/>
  <c r="O12" i="19"/>
  <c r="F94" i="22"/>
  <c r="F92" i="22"/>
  <c r="F91" i="22"/>
  <c r="F90" i="22"/>
  <c r="F89" i="22"/>
  <c r="F88" i="22"/>
  <c r="O5" i="19"/>
  <c r="F87" i="22"/>
  <c r="F86" i="22"/>
  <c r="O14" i="19"/>
  <c r="F85" i="22"/>
  <c r="F84" i="22"/>
  <c r="F83" i="22"/>
  <c r="F82" i="22"/>
  <c r="F81" i="22"/>
  <c r="F80" i="22"/>
  <c r="O19" i="19"/>
  <c r="F79" i="22"/>
  <c r="F78" i="22"/>
  <c r="F77" i="22"/>
  <c r="F75" i="22"/>
  <c r="F74" i="22"/>
  <c r="F73" i="22"/>
  <c r="F72" i="22"/>
  <c r="F71" i="22"/>
  <c r="F70" i="22"/>
  <c r="O18" i="19"/>
  <c r="F69" i="22"/>
  <c r="F68" i="22"/>
  <c r="F67" i="22"/>
  <c r="F66" i="22"/>
  <c r="F65" i="22"/>
  <c r="F64"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F38" i="22"/>
  <c r="F37" i="22"/>
  <c r="F36" i="22"/>
  <c r="F35" i="22"/>
  <c r="F34" i="22"/>
  <c r="F33" i="22"/>
  <c r="F32" i="22"/>
  <c r="F31" i="22"/>
  <c r="F30" i="22"/>
  <c r="F29" i="22"/>
  <c r="F28" i="22"/>
  <c r="F27" i="22"/>
  <c r="F26" i="22"/>
  <c r="F25" i="22"/>
  <c r="F24" i="22"/>
  <c r="F23" i="22"/>
  <c r="F22" i="22"/>
  <c r="F21" i="22"/>
  <c r="F20" i="22"/>
  <c r="F19" i="22"/>
  <c r="F18" i="22"/>
  <c r="F17" i="22"/>
  <c r="F16" i="22"/>
  <c r="F15" i="22"/>
  <c r="F14" i="22"/>
  <c r="F13" i="22"/>
  <c r="F12" i="22"/>
  <c r="F11" i="22"/>
  <c r="F10" i="22"/>
  <c r="F9" i="22"/>
  <c r="F8" i="22"/>
  <c r="F7" i="22"/>
  <c r="F6" i="22"/>
  <c r="F5" i="22"/>
  <c r="F4" i="22"/>
  <c r="E16" i="19"/>
  <c r="E17" i="19"/>
  <c r="E18" i="19"/>
  <c r="E19" i="19"/>
  <c r="E21" i="19"/>
  <c r="E22" i="19"/>
  <c r="E23" i="19"/>
  <c r="E24" i="19"/>
  <c r="E25" i="19"/>
  <c r="E26" i="19"/>
  <c r="E27" i="19"/>
  <c r="E28" i="19"/>
  <c r="E29" i="19"/>
  <c r="E30" i="19"/>
  <c r="E31" i="19"/>
  <c r="E32" i="19"/>
  <c r="E33" i="19"/>
  <c r="E34" i="19"/>
  <c r="E35" i="19"/>
  <c r="E36" i="19"/>
  <c r="E37" i="19"/>
  <c r="E38" i="19"/>
  <c r="E39" i="19"/>
  <c r="E40" i="19"/>
  <c r="B46" i="48"/>
  <c r="C46" i="48"/>
  <c r="C45" i="48"/>
  <c r="B45" i="48"/>
  <c r="B55" i="48"/>
  <c r="C55" i="48"/>
  <c r="C86" i="48"/>
  <c r="B86" i="48"/>
  <c r="B87" i="48"/>
  <c r="C87" i="48"/>
  <c r="B61" i="48"/>
  <c r="C61" i="48"/>
  <c r="B56" i="48"/>
  <c r="C56" i="48"/>
  <c r="B41" i="48"/>
  <c r="C41" i="48"/>
  <c r="B50" i="48"/>
  <c r="C50" i="48"/>
  <c r="C23" i="48"/>
  <c r="B23" i="48"/>
  <c r="B30" i="48"/>
  <c r="C30" i="48"/>
  <c r="B51" i="48"/>
  <c r="C51" i="48"/>
  <c r="C60" i="48"/>
  <c r="B60" i="48"/>
  <c r="B10" i="48"/>
  <c r="C10" i="48"/>
  <c r="C40" i="48"/>
  <c r="B40" i="48"/>
  <c r="C3" i="18"/>
  <c r="E28" i="18"/>
  <c r="D54" i="26"/>
  <c r="I23" i="22"/>
  <c r="AC18" i="33"/>
  <c r="P23" i="66" s="1"/>
  <c r="C4" i="18"/>
  <c r="C5" i="18"/>
  <c r="C6" i="18"/>
  <c r="C7" i="18"/>
  <c r="C8" i="18"/>
  <c r="E8" i="18"/>
  <c r="D62" i="26"/>
  <c r="D5" i="67"/>
  <c r="E10" i="18"/>
  <c r="E40" i="18"/>
  <c r="E48" i="18"/>
  <c r="E72" i="18"/>
  <c r="E81" i="18"/>
  <c r="R25" i="68"/>
  <c r="F79" i="28" s="1"/>
  <c r="S25" i="68"/>
  <c r="G79" i="28" s="1"/>
  <c r="R22" i="68"/>
  <c r="F76" i="28" s="1"/>
  <c r="S22" i="68"/>
  <c r="G76" i="47" s="1"/>
  <c r="R23" i="68"/>
  <c r="R24" i="68"/>
  <c r="R26" i="68"/>
  <c r="R27" i="68"/>
  <c r="S23" i="68"/>
  <c r="G77" i="47" s="1"/>
  <c r="S24" i="68"/>
  <c r="S26" i="68"/>
  <c r="S27" i="68"/>
  <c r="R25" i="66"/>
  <c r="S25" i="66"/>
  <c r="R22" i="66"/>
  <c r="F69" i="47" s="1"/>
  <c r="S22" i="66"/>
  <c r="R23" i="66"/>
  <c r="F70" i="47" s="1"/>
  <c r="R24" i="66"/>
  <c r="R26" i="66"/>
  <c r="F73" i="47" s="1"/>
  <c r="R27" i="66"/>
  <c r="S23" i="66"/>
  <c r="S24" i="66"/>
  <c r="S26" i="66"/>
  <c r="S27" i="66"/>
  <c r="R25" i="69"/>
  <c r="S25" i="69"/>
  <c r="R22" i="69"/>
  <c r="S22" i="69"/>
  <c r="R23" i="69"/>
  <c r="R24" i="69"/>
  <c r="R26" i="69"/>
  <c r="R27" i="69"/>
  <c r="S23" i="69"/>
  <c r="S24" i="69"/>
  <c r="S26" i="69"/>
  <c r="S27" i="69"/>
  <c r="R25" i="65"/>
  <c r="S25" i="65"/>
  <c r="R22" i="65"/>
  <c r="S22" i="65"/>
  <c r="R23" i="65"/>
  <c r="F56" i="28" s="1"/>
  <c r="R24" i="65"/>
  <c r="R26" i="65"/>
  <c r="R27" i="65"/>
  <c r="F60" i="47" s="1"/>
  <c r="S23" i="65"/>
  <c r="S24" i="65"/>
  <c r="S26" i="65"/>
  <c r="S27" i="65"/>
  <c r="G60" i="28" s="1"/>
  <c r="R25" i="64"/>
  <c r="S25" i="64"/>
  <c r="R22" i="64"/>
  <c r="S22" i="64"/>
  <c r="R23" i="64"/>
  <c r="R24" i="64"/>
  <c r="R26" i="64"/>
  <c r="R27" i="64"/>
  <c r="S23" i="64"/>
  <c r="S24" i="64"/>
  <c r="S26" i="64"/>
  <c r="S27" i="64"/>
  <c r="R25" i="71"/>
  <c r="S25" i="71"/>
  <c r="R22" i="71"/>
  <c r="S22" i="71"/>
  <c r="R23" i="71"/>
  <c r="F42" i="28" s="1"/>
  <c r="R24" i="71"/>
  <c r="R26" i="71"/>
  <c r="R27" i="71"/>
  <c r="S23" i="71"/>
  <c r="S24" i="71"/>
  <c r="S26" i="71"/>
  <c r="S27" i="71"/>
  <c r="R25" i="72"/>
  <c r="F37" i="47" s="1"/>
  <c r="S25" i="72"/>
  <c r="R22" i="72"/>
  <c r="F34" i="47" s="1"/>
  <c r="S22" i="72"/>
  <c r="R23" i="72"/>
  <c r="R24" i="72"/>
  <c r="R26" i="72"/>
  <c r="R27" i="72"/>
  <c r="F39" i="47" s="1"/>
  <c r="S23" i="72"/>
  <c r="S24" i="72"/>
  <c r="S26" i="72"/>
  <c r="S27" i="72"/>
  <c r="R25" i="70"/>
  <c r="S25" i="70"/>
  <c r="R22" i="70"/>
  <c r="S22" i="70"/>
  <c r="R23" i="70"/>
  <c r="F28" i="47" s="1"/>
  <c r="R24" i="70"/>
  <c r="R26" i="70"/>
  <c r="R27" i="70"/>
  <c r="F32" i="47" s="1"/>
  <c r="S23" i="70"/>
  <c r="S24" i="70"/>
  <c r="S26" i="70"/>
  <c r="G31" i="28" s="1"/>
  <c r="S27" i="70"/>
  <c r="R25" i="63"/>
  <c r="F23" i="28" s="1"/>
  <c r="S25" i="63"/>
  <c r="R22" i="63"/>
  <c r="S22" i="63"/>
  <c r="R23" i="63"/>
  <c r="R24" i="63"/>
  <c r="R26" i="63"/>
  <c r="R27" i="63"/>
  <c r="F25" i="47" s="1"/>
  <c r="S23" i="63"/>
  <c r="S24" i="63"/>
  <c r="S26" i="63"/>
  <c r="S27" i="63"/>
  <c r="R25" i="62"/>
  <c r="S25" i="62"/>
  <c r="G16" i="47" s="1"/>
  <c r="R22" i="62"/>
  <c r="S22" i="62"/>
  <c r="G13" i="47" s="1"/>
  <c r="R23" i="62"/>
  <c r="R24" i="62"/>
  <c r="R26" i="62"/>
  <c r="R27" i="62"/>
  <c r="S23" i="62"/>
  <c r="S24" i="62"/>
  <c r="S26" i="62"/>
  <c r="S27" i="62"/>
  <c r="E199" i="18"/>
  <c r="D99" i="73"/>
  <c r="E200" i="18"/>
  <c r="E123" i="18"/>
  <c r="AV37" i="73"/>
  <c r="E133" i="18"/>
  <c r="AC93" i="73"/>
  <c r="E132" i="18"/>
  <c r="Q85" i="73"/>
  <c r="E131" i="18"/>
  <c r="AL85" i="73"/>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c r="E138" i="18"/>
  <c r="Z3" i="73"/>
  <c r="E137" i="18"/>
  <c r="O3" i="73"/>
  <c r="E140" i="18"/>
  <c r="D3" i="73"/>
  <c r="AN5" i="73"/>
  <c r="AC5" i="73"/>
  <c r="AA5" i="73"/>
  <c r="R5" i="73"/>
  <c r="P5" i="73"/>
  <c r="G5" i="73"/>
  <c r="E5" i="73"/>
  <c r="E122" i="18"/>
  <c r="D1" i="73"/>
  <c r="E174" i="18"/>
  <c r="C11" i="3"/>
  <c r="E130" i="18"/>
  <c r="B54" i="47"/>
  <c r="I17" i="3"/>
  <c r="B82" i="47"/>
  <c r="BV82" i="47"/>
  <c r="B33" i="47"/>
  <c r="BV33" i="47"/>
  <c r="V82" i="47"/>
  <c r="S27" i="61"/>
  <c r="R27" i="61"/>
  <c r="S26" i="61"/>
  <c r="R26" i="61"/>
  <c r="F10" i="28" s="1"/>
  <c r="S25" i="61"/>
  <c r="G9" i="28" s="1"/>
  <c r="R25" i="61"/>
  <c r="F9" i="28" s="1"/>
  <c r="S24" i="61"/>
  <c r="R24" i="61"/>
  <c r="S23" i="61"/>
  <c r="R23" i="61"/>
  <c r="S22" i="61"/>
  <c r="R22" i="61"/>
  <c r="F6" i="28" s="1"/>
  <c r="B82" i="28"/>
  <c r="HV82" i="28"/>
  <c r="B75" i="28"/>
  <c r="BI75" i="28"/>
  <c r="B61" i="28"/>
  <c r="EV61" i="28"/>
  <c r="B54" i="28"/>
  <c r="LV54" i="28"/>
  <c r="B47" i="28"/>
  <c r="KV47" i="28"/>
  <c r="B26" i="28"/>
  <c r="LV26" i="28"/>
  <c r="B19" i="28"/>
  <c r="LV19" i="28"/>
  <c r="B12" i="28"/>
  <c r="LV12" i="28"/>
  <c r="B5" i="28"/>
  <c r="FI5" i="28"/>
  <c r="JV5" i="28"/>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G126" i="47"/>
  <c r="F126" i="47"/>
  <c r="JO126" i="47" s="1"/>
  <c r="G124" i="47"/>
  <c r="LB124" i="47" s="1"/>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KP105" i="47" s="1"/>
  <c r="G104" i="47"/>
  <c r="CP104" i="47" s="1"/>
  <c r="F104" i="47"/>
  <c r="G103" i="47"/>
  <c r="F103" i="47"/>
  <c r="G102" i="47"/>
  <c r="F102" i="47"/>
  <c r="KC102" i="47" s="1"/>
  <c r="G101" i="47"/>
  <c r="F101" i="47"/>
  <c r="HC101" i="47" s="1"/>
  <c r="G100" i="47"/>
  <c r="HP100" i="47" s="1"/>
  <c r="F100" i="47"/>
  <c r="G99" i="47"/>
  <c r="F99" i="47"/>
  <c r="FC99" i="47" s="1"/>
  <c r="FF99" i="47" s="1"/>
  <c r="G98" i="47"/>
  <c r="F98" i="47"/>
  <c r="MC98" i="47" s="1"/>
  <c r="G97" i="47"/>
  <c r="F97" i="47"/>
  <c r="BC97" i="47" s="1"/>
  <c r="BF97" i="47" s="1"/>
  <c r="G96" i="47"/>
  <c r="MC96" i="47" s="1"/>
  <c r="F96" i="47"/>
  <c r="G95" i="47"/>
  <c r="F95" i="47"/>
  <c r="GC95" i="47" s="1"/>
  <c r="G94" i="47"/>
  <c r="F94" i="47"/>
  <c r="KP94" i="47" s="1"/>
  <c r="G93" i="47"/>
  <c r="F93" i="47"/>
  <c r="KC93" i="47" s="1"/>
  <c r="G92" i="47"/>
  <c r="MC92" i="47" s="1"/>
  <c r="F92" i="47"/>
  <c r="G91" i="47"/>
  <c r="F91" i="47"/>
  <c r="P91" i="47" s="1"/>
  <c r="G90" i="47"/>
  <c r="F90" i="47"/>
  <c r="BC90" i="47" s="1"/>
  <c r="G126" i="28"/>
  <c r="F126" i="28"/>
  <c r="IB128" i="28" s="1"/>
  <c r="G124" i="28"/>
  <c r="KO126" i="28" s="1"/>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M101" i="22"/>
  <c r="M69" i="22"/>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B121" i="48"/>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C103" i="47"/>
  <c r="LP94" i="47"/>
  <c r="LS94" i="47" s="1"/>
  <c r="LP103" i="47"/>
  <c r="LP98" i="47"/>
  <c r="LC103" i="47"/>
  <c r="LF103" i="47" s="1"/>
  <c r="LC98" i="47"/>
  <c r="KP103" i="47"/>
  <c r="KC103" i="47"/>
  <c r="KC98" i="47"/>
  <c r="JP103" i="47"/>
  <c r="JQ103" i="47" s="1"/>
  <c r="JR103" i="47" s="1"/>
  <c r="JC103" i="47"/>
  <c r="JC98" i="47"/>
  <c r="IP103" i="47"/>
  <c r="IP98" i="47"/>
  <c r="IS98" i="47" s="1"/>
  <c r="IC103" i="47"/>
  <c r="HP103" i="47"/>
  <c r="HP98" i="47"/>
  <c r="HC103" i="47"/>
  <c r="HC98" i="47"/>
  <c r="GP103" i="47"/>
  <c r="GC94" i="47"/>
  <c r="GC103" i="47"/>
  <c r="GC98" i="47"/>
  <c r="FP103" i="47"/>
  <c r="FC94" i="47"/>
  <c r="FD94" i="47" s="1"/>
  <c r="FE94" i="47" s="1"/>
  <c r="FC103" i="47"/>
  <c r="FD103" i="47" s="1"/>
  <c r="FE103" i="47" s="1"/>
  <c r="FC98" i="47"/>
  <c r="EP94" i="47"/>
  <c r="EP103" i="47"/>
  <c r="EC103" i="47"/>
  <c r="EC98" i="47"/>
  <c r="DP94" i="47"/>
  <c r="DP103" i="47"/>
  <c r="DC103" i="47"/>
  <c r="DC98" i="47"/>
  <c r="CP103" i="47"/>
  <c r="CP98" i="47"/>
  <c r="CS98" i="47" s="1"/>
  <c r="CC103" i="47"/>
  <c r="BP103" i="47"/>
  <c r="BS103" i="47" s="1"/>
  <c r="BP98" i="47"/>
  <c r="BC103" i="47"/>
  <c r="AP103" i="47"/>
  <c r="AP98" i="47"/>
  <c r="AC98" i="47"/>
  <c r="AC103" i="47"/>
  <c r="O105" i="47"/>
  <c r="O104" i="47"/>
  <c r="O103" i="47"/>
  <c r="O102" i="47"/>
  <c r="O101" i="47"/>
  <c r="O100" i="47"/>
  <c r="O99" i="47"/>
  <c r="O98" i="47"/>
  <c r="O97" i="47"/>
  <c r="O96" i="47"/>
  <c r="O95" i="47"/>
  <c r="O94" i="47"/>
  <c r="O93" i="47"/>
  <c r="O92" i="47"/>
  <c r="O91" i="47"/>
  <c r="O90" i="47"/>
  <c r="P94" i="47"/>
  <c r="P103" i="47"/>
  <c r="M108" i="22"/>
  <c r="M76" i="22"/>
  <c r="M107" i="22"/>
  <c r="M75" i="22"/>
  <c r="M106" i="22"/>
  <c r="M74" i="22"/>
  <c r="M105" i="22"/>
  <c r="M73" i="22"/>
  <c r="M104" i="22"/>
  <c r="M72" i="22"/>
  <c r="M103" i="22"/>
  <c r="M71" i="22"/>
  <c r="M102" i="22"/>
  <c r="M70"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c r="R84" i="33"/>
  <c r="N68" i="33"/>
  <c r="E115" i="18"/>
  <c r="H105" i="22"/>
  <c r="O68" i="33"/>
  <c r="H84" i="33"/>
  <c r="H68" i="33"/>
  <c r="F84" i="33"/>
  <c r="B68" i="33"/>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3" i="19"/>
  <c r="E14" i="19"/>
  <c r="E15" i="19"/>
  <c r="B65" i="48"/>
  <c r="E4" i="19"/>
  <c r="T111" i="28"/>
  <c r="T112" i="28"/>
  <c r="T113" i="28"/>
  <c r="T119" i="28"/>
  <c r="J91" i="28"/>
  <c r="L108" i="28"/>
  <c r="L107" i="28"/>
  <c r="L90" i="28"/>
  <c r="J107" i="28"/>
  <c r="J90" i="28"/>
  <c r="L91" i="28"/>
  <c r="T92" i="28"/>
  <c r="T93" i="28"/>
  <c r="T114" i="28"/>
  <c r="T108" i="28"/>
  <c r="T109" i="28"/>
  <c r="T110" i="28"/>
  <c r="T94" i="28"/>
  <c r="T97" i="28"/>
  <c r="T90" i="28"/>
  <c r="T91" i="28"/>
  <c r="T107" i="28"/>
  <c r="T116" i="28"/>
  <c r="T117" i="28"/>
  <c r="T124" i="28"/>
  <c r="T121" i="28"/>
  <c r="T122" i="28"/>
  <c r="B75" i="48"/>
  <c r="C130" i="48"/>
  <c r="E178" i="18"/>
  <c r="J5" i="44"/>
  <c r="E233" i="18"/>
  <c r="E111" i="18"/>
  <c r="H94" i="22"/>
  <c r="E263" i="18"/>
  <c r="E262" i="18"/>
  <c r="M3" i="48"/>
  <c r="E183" i="18"/>
  <c r="E149" i="18"/>
  <c r="E173" i="18"/>
  <c r="B145" i="48"/>
  <c r="E243" i="18"/>
  <c r="H8" i="30"/>
  <c r="E219" i="18"/>
  <c r="MB127" i="47"/>
  <c r="E118" i="18"/>
  <c r="H57" i="22"/>
  <c r="E169" i="18"/>
  <c r="E207" i="18"/>
  <c r="E175" i="18"/>
  <c r="AR52" i="33"/>
  <c r="E247" i="18"/>
  <c r="E213" i="18"/>
  <c r="LG4" i="47"/>
  <c r="E160" i="18"/>
  <c r="E189" i="18"/>
  <c r="E201" i="18"/>
  <c r="E260" i="18"/>
  <c r="B3" i="48"/>
  <c r="E143" i="18"/>
  <c r="E128" i="18"/>
  <c r="C2" i="44"/>
  <c r="E124" i="18"/>
  <c r="A1" i="19"/>
  <c r="E221" i="18"/>
  <c r="E172" i="18"/>
  <c r="E215" i="18"/>
  <c r="E236" i="18"/>
  <c r="H4" i="30"/>
  <c r="E109" i="18"/>
  <c r="E110" i="18"/>
  <c r="E222" i="18"/>
  <c r="B3" i="30"/>
  <c r="E229" i="18"/>
  <c r="B8" i="30"/>
  <c r="E230" i="18"/>
  <c r="B135" i="28"/>
  <c r="E235" i="18"/>
  <c r="B9" i="30"/>
  <c r="E204" i="18"/>
  <c r="B1" i="28"/>
  <c r="E209" i="18"/>
  <c r="E259" i="18"/>
  <c r="B137" i="48"/>
  <c r="E177" i="18"/>
  <c r="C5" i="44"/>
  <c r="E146" i="18"/>
  <c r="E151" i="18"/>
  <c r="E193" i="18"/>
  <c r="B3" i="3"/>
  <c r="E244" i="18"/>
  <c r="B136" i="47"/>
  <c r="E205" i="18"/>
  <c r="B3" i="47"/>
  <c r="E113" i="18"/>
  <c r="E171" i="18"/>
  <c r="K109" i="22"/>
  <c r="R77" i="33"/>
  <c r="E231" i="18"/>
  <c r="B138" i="28"/>
  <c r="E196" i="18"/>
  <c r="L1" i="18"/>
  <c r="E206" i="18"/>
  <c r="F4" i="28"/>
  <c r="E234" i="18"/>
  <c r="E254" i="18"/>
  <c r="D3" i="48"/>
  <c r="E180" i="18"/>
  <c r="E156" i="18"/>
  <c r="E154" i="18"/>
  <c r="E212" i="18"/>
  <c r="E191" i="18"/>
  <c r="E245" i="18"/>
  <c r="E162" i="18"/>
  <c r="E104" i="18"/>
  <c r="E227" i="18"/>
  <c r="B7" i="30"/>
  <c r="E135" i="18"/>
  <c r="E256" i="18"/>
  <c r="B93" i="48"/>
  <c r="E150" i="18"/>
  <c r="E232" i="18"/>
  <c r="B139" i="47"/>
  <c r="E141" i="18"/>
  <c r="R96" i="33"/>
  <c r="E211" i="18"/>
  <c r="E194" i="18"/>
  <c r="G1" i="19"/>
  <c r="E228" i="18"/>
  <c r="B6" i="30"/>
  <c r="E163" i="18"/>
  <c r="E261" i="18"/>
  <c r="M2" i="48"/>
  <c r="E220" i="18"/>
  <c r="B127" i="28"/>
  <c r="E241" i="18"/>
  <c r="H20" i="30"/>
  <c r="E126" i="18"/>
  <c r="F1" i="18"/>
  <c r="E217" i="18"/>
  <c r="B120" i="28"/>
  <c r="E125" i="18"/>
  <c r="B1" i="22"/>
  <c r="E225" i="18"/>
  <c r="B4" i="30"/>
  <c r="E257" i="18"/>
  <c r="B116" i="48"/>
  <c r="E251" i="18"/>
  <c r="F3" i="48"/>
  <c r="E214" i="18"/>
  <c r="E161" i="18"/>
  <c r="E210" i="18"/>
  <c r="IC127" i="47"/>
  <c r="E252" i="18"/>
  <c r="G3" i="48"/>
  <c r="E181" i="18"/>
  <c r="AN31" i="33"/>
  <c r="E142" i="18"/>
  <c r="E237" i="18"/>
  <c r="O4" i="30"/>
  <c r="E105" i="18"/>
  <c r="E195" i="18"/>
  <c r="E216" i="18"/>
  <c r="B115" i="28"/>
  <c r="E107" i="18"/>
  <c r="H46" i="22"/>
  <c r="I55" i="48"/>
  <c r="E167" i="18"/>
  <c r="E242" i="18"/>
  <c r="H14" i="30"/>
  <c r="E208" i="18"/>
  <c r="E250" i="18"/>
  <c r="B1" i="48"/>
  <c r="E121" i="18"/>
  <c r="E1" i="33"/>
  <c r="E114" i="18"/>
  <c r="E218" i="18"/>
  <c r="B123" i="28"/>
  <c r="E176" i="18"/>
  <c r="C3" i="29"/>
  <c r="E106" i="18"/>
  <c r="H22" i="22"/>
  <c r="E155" i="18"/>
  <c r="E239" i="18"/>
  <c r="H6" i="30"/>
  <c r="E144" i="18"/>
  <c r="B2" i="3"/>
  <c r="E246" i="18"/>
  <c r="E153" i="18"/>
  <c r="E134" i="18"/>
  <c r="F2" i="33"/>
  <c r="E226" i="18"/>
  <c r="B5" i="30"/>
  <c r="E158" i="18"/>
  <c r="E127" i="18"/>
  <c r="B1" i="29"/>
  <c r="E108" i="18"/>
  <c r="H26" i="22"/>
  <c r="I30" i="48"/>
  <c r="E253" i="18"/>
  <c r="C3" i="48"/>
  <c r="E240" i="18"/>
  <c r="H7" i="30"/>
  <c r="E190" i="18"/>
  <c r="J5" i="16"/>
  <c r="E148" i="18"/>
  <c r="E185" i="18"/>
  <c r="I3" i="48"/>
  <c r="E187" i="18"/>
  <c r="E258" i="18"/>
  <c r="B129" i="48"/>
  <c r="E184" i="18"/>
  <c r="J3" i="48"/>
  <c r="E157" i="18"/>
  <c r="E145" i="18"/>
  <c r="E116" i="18"/>
  <c r="E117" i="18"/>
  <c r="E166" i="18"/>
  <c r="E159" i="18"/>
  <c r="E223" i="18"/>
  <c r="H3" i="30"/>
  <c r="E198" i="18"/>
  <c r="G4" i="19"/>
  <c r="E164" i="18"/>
  <c r="H52" i="22"/>
  <c r="H31" i="33"/>
  <c r="E238" i="18"/>
  <c r="E112" i="18"/>
  <c r="H99" i="22"/>
  <c r="I124" i="48"/>
  <c r="E170" i="18"/>
  <c r="K108" i="22"/>
  <c r="F77" i="33"/>
  <c r="E255" i="18"/>
  <c r="E3" i="48"/>
  <c r="E182" i="18"/>
  <c r="AL44" i="33"/>
  <c r="E179" i="18"/>
  <c r="D7" i="44"/>
  <c r="E147" i="18"/>
  <c r="E152" i="18"/>
  <c r="E136" i="18"/>
  <c r="E192" i="18"/>
  <c r="E224" i="18"/>
  <c r="HS4" i="47"/>
  <c r="E168" i="18"/>
  <c r="E165" i="18"/>
  <c r="E103" i="18"/>
  <c r="H89" i="22"/>
  <c r="I110" i="48"/>
  <c r="K5" i="44"/>
  <c r="DS4" i="47"/>
  <c r="KS127" i="47"/>
  <c r="MF127" i="47"/>
  <c r="ES4" i="47"/>
  <c r="EF127" i="47"/>
  <c r="IF4" i="47"/>
  <c r="EF4" i="47"/>
  <c r="ES4" i="28"/>
  <c r="DF4" i="28"/>
  <c r="LF4" i="28"/>
  <c r="GS4" i="28"/>
  <c r="CS129" i="28"/>
  <c r="HS129" i="28"/>
  <c r="JF129" i="28"/>
  <c r="FF129" i="28"/>
  <c r="EF4" i="28"/>
  <c r="S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c r="H43" i="22"/>
  <c r="T26" i="33"/>
  <c r="H80" i="22"/>
  <c r="H95" i="22"/>
  <c r="H68" i="22"/>
  <c r="H38" i="22"/>
  <c r="I45" i="48"/>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I43" i="48"/>
  <c r="H23" i="22"/>
  <c r="I28" i="48"/>
  <c r="KM4" i="47"/>
  <c r="IM4" i="47"/>
  <c r="HZ4" i="47"/>
  <c r="FZ4" i="47"/>
  <c r="DM4" i="47"/>
  <c r="BM4" i="47"/>
  <c r="BZ4" i="28"/>
  <c r="FZ4" i="28"/>
  <c r="M4" i="28"/>
  <c r="IM4" i="28"/>
  <c r="BM4" i="28"/>
  <c r="GZ4" i="28"/>
  <c r="H12" i="30"/>
  <c r="H39" i="22"/>
  <c r="I48" i="48"/>
  <c r="H15" i="22"/>
  <c r="H79" i="22"/>
  <c r="B1" i="32"/>
  <c r="H78" i="22"/>
  <c r="I96" i="48"/>
  <c r="B1" i="47"/>
  <c r="H104" i="22"/>
  <c r="I132" i="48"/>
  <c r="H7" i="22"/>
  <c r="H55" i="22"/>
  <c r="H5" i="22"/>
  <c r="H61" i="22"/>
  <c r="I75" i="48"/>
  <c r="H91" i="22"/>
  <c r="H37" i="22"/>
  <c r="H72" i="22"/>
  <c r="H65" i="22"/>
  <c r="I80" i="48"/>
  <c r="H6" i="22"/>
  <c r="I7" i="48"/>
  <c r="H87" i="22"/>
  <c r="H84" i="22"/>
  <c r="I104" i="48"/>
  <c r="H28" i="22"/>
  <c r="I35" i="48"/>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c r="H56" i="22"/>
  <c r="H97" i="22"/>
  <c r="I121" i="48"/>
  <c r="H27" i="22"/>
  <c r="AF16" i="33"/>
  <c r="H4" i="22"/>
  <c r="B11" i="33"/>
  <c r="C3" i="32"/>
  <c r="H73" i="22"/>
  <c r="AC36" i="33"/>
  <c r="H92" i="22"/>
  <c r="I114" i="48"/>
  <c r="H108" i="22"/>
  <c r="H98" i="22"/>
  <c r="I123" i="48"/>
  <c r="K9" i="33"/>
  <c r="K41" i="33"/>
  <c r="B9" i="33"/>
  <c r="B41" i="33"/>
  <c r="H9" i="33"/>
  <c r="H41" i="33"/>
  <c r="N9" i="33"/>
  <c r="N41" i="33"/>
  <c r="AF9" i="33"/>
  <c r="AF41" i="33"/>
  <c r="E9" i="33"/>
  <c r="E41" i="33"/>
  <c r="T9" i="33"/>
  <c r="T41" i="33"/>
  <c r="AI9" i="33"/>
  <c r="AI41" i="33"/>
  <c r="Z9" i="33"/>
  <c r="Z41" i="33"/>
  <c r="Q9" i="33"/>
  <c r="Q41" i="33"/>
  <c r="E5" i="3"/>
  <c r="H5" i="3"/>
  <c r="B5" i="3"/>
  <c r="AC9" i="33"/>
  <c r="AC41" i="33"/>
  <c r="W9" i="33"/>
  <c r="W41" i="33"/>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CI89" i="47"/>
  <c r="B89" i="28"/>
  <c r="I89" i="28"/>
  <c r="AY129" i="47"/>
  <c r="Y129" i="47"/>
  <c r="HL129" i="47"/>
  <c r="LL129" i="47"/>
  <c r="CY131" i="28"/>
  <c r="HL131" i="28"/>
  <c r="GL131" i="28"/>
  <c r="CL129" i="47"/>
  <c r="DL129" i="47"/>
  <c r="JL129" i="47"/>
  <c r="FY131" i="28"/>
  <c r="KY131" i="28"/>
  <c r="CL131" i="28"/>
  <c r="GY131" i="28"/>
  <c r="H40" i="22"/>
  <c r="H74" i="22"/>
  <c r="AF31" i="33"/>
  <c r="H16" i="22"/>
  <c r="H111" i="22"/>
  <c r="L86" i="33"/>
  <c r="KL130" i="47"/>
  <c r="EL130" i="47"/>
  <c r="JY130" i="47"/>
  <c r="HY130" i="47"/>
  <c r="LL130" i="47"/>
  <c r="HL130" i="47"/>
  <c r="IY130" i="47"/>
  <c r="GY130" i="47"/>
  <c r="KL132" i="28"/>
  <c r="EY132" i="28"/>
  <c r="GY132" i="28"/>
  <c r="HY132" i="28"/>
  <c r="LL132" i="28"/>
  <c r="Y132" i="28"/>
  <c r="LY132" i="28"/>
  <c r="GL132" i="28"/>
  <c r="H70" i="22"/>
  <c r="I86" i="48"/>
  <c r="H59" i="22"/>
  <c r="N36" i="33"/>
  <c r="H81" i="22"/>
  <c r="H10" i="22"/>
  <c r="H11" i="33"/>
  <c r="H113" i="22"/>
  <c r="H96" i="22"/>
  <c r="I120" i="48"/>
  <c r="H20" i="22"/>
  <c r="I25" i="48"/>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IO128" i="28"/>
  <c r="FB128" i="28"/>
  <c r="I26" i="28"/>
  <c r="W16" i="33"/>
  <c r="N26" i="33"/>
  <c r="K26" i="33"/>
  <c r="Q26" i="33"/>
  <c r="I138" i="48"/>
  <c r="F78" i="33"/>
  <c r="E11" i="33"/>
  <c r="AC16" i="33"/>
  <c r="Q21" i="33"/>
  <c r="GI115" i="28"/>
  <c r="EI115" i="28"/>
  <c r="DV115" i="28"/>
  <c r="BI115" i="28"/>
  <c r="JV115" i="28"/>
  <c r="LV115" i="28"/>
  <c r="FI115" i="28"/>
  <c r="JI115" i="28"/>
  <c r="LI115" i="28"/>
  <c r="AI115" i="28"/>
  <c r="KV115" i="28"/>
  <c r="BV115" i="28"/>
  <c r="IV115" i="28"/>
  <c r="I4" i="48"/>
  <c r="I58" i="48"/>
  <c r="I143" i="48"/>
  <c r="I82" i="28"/>
  <c r="Q36" i="33"/>
  <c r="I22" i="48"/>
  <c r="Z26" i="33"/>
  <c r="CI89" i="28"/>
  <c r="LV89" i="28"/>
  <c r="BV89" i="28"/>
  <c r="JI89" i="28"/>
  <c r="AV89" i="28"/>
  <c r="FV89" i="28"/>
  <c r="GV89" i="28"/>
  <c r="DI89" i="28"/>
  <c r="LI89" i="28"/>
  <c r="EV89" i="28"/>
  <c r="DV89" i="28"/>
  <c r="AI89" i="28"/>
  <c r="HI89" i="28"/>
  <c r="KI89" i="28"/>
  <c r="CV89" i="28"/>
  <c r="EI123" i="47"/>
  <c r="KI123" i="47"/>
  <c r="FV123" i="47"/>
  <c r="BV123" i="47"/>
  <c r="AV123" i="47"/>
  <c r="JV123" i="47"/>
  <c r="BI123" i="47"/>
  <c r="II123" i="47"/>
  <c r="DV123" i="47"/>
  <c r="I54" i="28"/>
  <c r="I19" i="28"/>
  <c r="I75" i="28"/>
  <c r="I47" i="28"/>
  <c r="B16" i="33"/>
  <c r="I5" i="48"/>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FI89" i="47"/>
  <c r="LV89" i="47"/>
  <c r="II89" i="47"/>
  <c r="HV89" i="47"/>
  <c r="LI89" i="47"/>
  <c r="HI89" i="47"/>
  <c r="KV89" i="47"/>
  <c r="GV89" i="47"/>
  <c r="GI89" i="47"/>
  <c r="BV89" i="47"/>
  <c r="EV125" i="28"/>
  <c r="KI125" i="28"/>
  <c r="FV125" i="28"/>
  <c r="JV125" i="28"/>
  <c r="BV125" i="28"/>
  <c r="GV125" i="28"/>
  <c r="LI125" i="28"/>
  <c r="BI125" i="28"/>
  <c r="I125" i="28"/>
  <c r="AV125" i="28"/>
  <c r="EI125" i="28"/>
  <c r="GI125" i="28"/>
  <c r="DI125" i="28"/>
  <c r="IV125" i="28"/>
  <c r="I61" i="28"/>
  <c r="I70" i="48"/>
  <c r="B31" i="33"/>
  <c r="B21" i="33"/>
  <c r="Z36" i="33"/>
  <c r="I57" i="48"/>
  <c r="I118" i="48"/>
  <c r="BV106" i="47"/>
  <c r="V106" i="47"/>
  <c r="I106" i="47"/>
  <c r="JV106" i="47"/>
  <c r="FV106" i="47"/>
  <c r="JI106" i="47"/>
  <c r="FI106" i="47"/>
  <c r="AI106" i="47"/>
  <c r="IV106" i="47"/>
  <c r="EV106" i="47"/>
  <c r="II106" i="47"/>
  <c r="EI106" i="47"/>
  <c r="AV106" i="47"/>
  <c r="LV106" i="47"/>
  <c r="HV106" i="47"/>
  <c r="DV106" i="47"/>
  <c r="BI106" i="47"/>
  <c r="LI106" i="47"/>
  <c r="HI106" i="47"/>
  <c r="DI106" i="47"/>
  <c r="CI106" i="47"/>
  <c r="KV106" i="47"/>
  <c r="GV106" i="47"/>
  <c r="CV106" i="47"/>
  <c r="KI106" i="47"/>
  <c r="GI106" i="47"/>
  <c r="I134" i="48"/>
  <c r="I69" i="48"/>
  <c r="B36" i="33"/>
  <c r="I52" i="48"/>
  <c r="I47" i="48"/>
  <c r="I5" i="28"/>
  <c r="I12" i="28"/>
  <c r="W26" i="33"/>
  <c r="I88" i="48"/>
  <c r="AC31" i="33"/>
  <c r="Q16" i="33"/>
  <c r="MC91" i="47"/>
  <c r="LP99" i="47"/>
  <c r="AP91" i="47"/>
  <c r="AS91" i="47" s="1"/>
  <c r="EC91" i="47"/>
  <c r="EP91" i="47"/>
  <c r="IC91" i="47"/>
  <c r="IP91" i="47"/>
  <c r="LP91" i="47"/>
  <c r="JC91" i="47"/>
  <c r="JD91" i="47" s="1"/>
  <c r="JE91" i="47" s="1"/>
  <c r="BP91" i="47"/>
  <c r="FP91" i="47"/>
  <c r="FS91" i="47" s="1"/>
  <c r="JP91" i="47"/>
  <c r="JQ91" i="47" s="1"/>
  <c r="JR91" i="47" s="1"/>
  <c r="CC91" i="47"/>
  <c r="GC91" i="47"/>
  <c r="GP91" i="47"/>
  <c r="KP91" i="47"/>
  <c r="DC91" i="47"/>
  <c r="HC91" i="47"/>
  <c r="LC91" i="47"/>
  <c r="DP91" i="47"/>
  <c r="EC99" i="47"/>
  <c r="IP99" i="47"/>
  <c r="HP99" i="47"/>
  <c r="GP99" i="47"/>
  <c r="KC99" i="47"/>
  <c r="KD99" i="47" s="1"/>
  <c r="KE99" i="47" s="1"/>
  <c r="BC99" i="47"/>
  <c r="DP99" i="47"/>
  <c r="CP99" i="47"/>
  <c r="GC99" i="47"/>
  <c r="AP99" i="47"/>
  <c r="P99" i="47"/>
  <c r="CC99" i="47"/>
  <c r="JP99" i="47"/>
  <c r="HC99" i="47"/>
  <c r="FP99" i="47"/>
  <c r="DC99" i="47"/>
  <c r="BP99" i="47"/>
  <c r="JC99" i="47"/>
  <c r="GP102" i="47"/>
  <c r="CP102" i="47"/>
  <c r="JP102" i="47"/>
  <c r="JS102" i="47" s="1"/>
  <c r="FP102" i="47"/>
  <c r="LP102" i="47"/>
  <c r="HP102" i="47"/>
  <c r="HC95" i="47"/>
  <c r="DC95" i="47"/>
  <c r="KP95" i="47"/>
  <c r="KQ95" i="47" s="1"/>
  <c r="KR95" i="47" s="1"/>
  <c r="GP95" i="47"/>
  <c r="GQ95" i="47" s="1"/>
  <c r="GR95" i="47" s="1"/>
  <c r="CP95" i="47"/>
  <c r="CQ95" i="47" s="1"/>
  <c r="CR95" i="47" s="1"/>
  <c r="KC95" i="47"/>
  <c r="KF95" i="47" s="1"/>
  <c r="JP95" i="47"/>
  <c r="JS95" i="47" s="1"/>
  <c r="FP95" i="47"/>
  <c r="BP95" i="47"/>
  <c r="JC95" i="47"/>
  <c r="FC95" i="47"/>
  <c r="BC95" i="47"/>
  <c r="EP95" i="47"/>
  <c r="AP95" i="47"/>
  <c r="MC95" i="47"/>
  <c r="IC95" i="47"/>
  <c r="IF95" i="47" s="1"/>
  <c r="EC95" i="47"/>
  <c r="ED95" i="47" s="1"/>
  <c r="EE95" i="47" s="1"/>
  <c r="P95" i="47"/>
  <c r="DP95" i="47"/>
  <c r="AP100" i="47"/>
  <c r="IC90" i="47"/>
  <c r="LC90" i="47"/>
  <c r="LF90" i="47" s="1"/>
  <c r="HC90" i="47"/>
  <c r="HD90" i="47" s="1"/>
  <c r="HE90" i="47" s="1"/>
  <c r="GC90" i="47"/>
  <c r="BP90" i="47"/>
  <c r="EC90" i="47"/>
  <c r="AC90" i="47"/>
  <c r="LP90" i="47"/>
  <c r="KC97" i="47"/>
  <c r="FC101" i="47"/>
  <c r="R22" i="67"/>
  <c r="R23" i="67"/>
  <c r="R24" i="67"/>
  <c r="R25" i="67"/>
  <c r="R26" i="67"/>
  <c r="F87" i="28" s="1"/>
  <c r="R27" i="67"/>
  <c r="F88" i="47" s="1"/>
  <c r="S22" i="67"/>
  <c r="S23" i="67"/>
  <c r="S24" i="67"/>
  <c r="S25" i="67"/>
  <c r="G86" i="47" s="1"/>
  <c r="S26" i="67"/>
  <c r="G87" i="47" s="1"/>
  <c r="S27" i="67"/>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c r="H77" i="22"/>
  <c r="I94" i="48"/>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c r="H36" i="22"/>
  <c r="H24" i="22"/>
  <c r="H100" i="22"/>
  <c r="I126" i="48"/>
  <c r="H109" i="22"/>
  <c r="R78" i="33"/>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c r="H30" i="22"/>
  <c r="J7" i="44"/>
  <c r="K7" i="44"/>
  <c r="G7" i="44"/>
  <c r="H7" i="44"/>
  <c r="H21" i="22"/>
  <c r="H103" i="22"/>
  <c r="I130" i="48"/>
  <c r="H48" i="22"/>
  <c r="H8" i="22"/>
  <c r="H16" i="33"/>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c r="H66" i="22"/>
  <c r="H86" i="22"/>
  <c r="I106" i="48"/>
  <c r="H69" i="22"/>
  <c r="W36" i="33"/>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B84" i="48"/>
  <c r="C84" i="48"/>
  <c r="W37" i="33"/>
  <c r="C112" i="48"/>
  <c r="B112" i="48"/>
  <c r="C104" i="48"/>
  <c r="C7" i="48"/>
  <c r="C96" i="48"/>
  <c r="C79" i="48"/>
  <c r="E27" i="33"/>
  <c r="C100" i="48"/>
  <c r="C124" i="48"/>
  <c r="W17" i="33"/>
  <c r="B68" i="48"/>
  <c r="C94" i="48"/>
  <c r="C72" i="48"/>
  <c r="AF12" i="33"/>
  <c r="W22" i="33"/>
  <c r="C47" i="48"/>
  <c r="H17" i="33"/>
  <c r="B81" i="48"/>
  <c r="C38" i="48"/>
  <c r="W32" i="33"/>
  <c r="B126" i="48"/>
  <c r="C32" i="48"/>
  <c r="Z17" i="33"/>
  <c r="C135" i="48"/>
  <c r="B132" i="48"/>
  <c r="B37" i="48"/>
  <c r="B28" i="48"/>
  <c r="C5" i="48"/>
  <c r="N27" i="33"/>
  <c r="B108" i="48"/>
  <c r="C4" i="48"/>
  <c r="C113" i="48"/>
  <c r="C146" i="48"/>
  <c r="C82" i="48"/>
  <c r="B90" i="48"/>
  <c r="AI22" i="33"/>
  <c r="C67" i="48"/>
  <c r="AI27" i="33"/>
  <c r="B13" i="48"/>
  <c r="B17" i="48"/>
  <c r="E12" i="33"/>
  <c r="B143" i="48"/>
  <c r="K32" i="33"/>
  <c r="C42" i="48"/>
  <c r="B104" i="48"/>
  <c r="B82" i="48"/>
  <c r="B135" i="48"/>
  <c r="C108" i="48"/>
  <c r="T37" i="33"/>
  <c r="C98" i="48"/>
  <c r="B98" i="48"/>
  <c r="Q27" i="33"/>
  <c r="C123" i="48"/>
  <c r="B123" i="48"/>
  <c r="R79" i="33"/>
  <c r="C140" i="48"/>
  <c r="B140" i="48"/>
  <c r="L97" i="33"/>
  <c r="N32" i="33"/>
  <c r="B97" i="48"/>
  <c r="F79" i="33"/>
  <c r="C69" i="48"/>
  <c r="C16" i="48"/>
  <c r="C35" i="48"/>
  <c r="E37" i="33"/>
  <c r="C68" i="48"/>
  <c r="C37" i="48"/>
  <c r="E22" i="33"/>
  <c r="B100" i="48"/>
  <c r="C65" i="48"/>
  <c r="B35" i="48"/>
  <c r="H32" i="33"/>
  <c r="AC22" i="33"/>
  <c r="C90" i="48"/>
  <c r="B79" i="48"/>
  <c r="C126" i="48"/>
  <c r="AF32" i="33"/>
  <c r="W27" i="33"/>
  <c r="C83" i="48"/>
  <c r="B124" i="48"/>
  <c r="B80" i="48"/>
  <c r="T27" i="33"/>
  <c r="B83" i="48"/>
  <c r="N37" i="33"/>
  <c r="B113" i="48"/>
  <c r="B47" i="48"/>
  <c r="B5" i="48"/>
  <c r="B17" i="33"/>
  <c r="B72" i="48"/>
  <c r="C138" i="48"/>
  <c r="Z32" i="33"/>
  <c r="C97" i="48"/>
  <c r="C132" i="4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c r="R2" i="33"/>
  <c r="U2" i="33"/>
  <c r="AV127" i="28"/>
  <c r="LV127" i="28"/>
  <c r="KE4" i="28"/>
  <c r="FR4" i="28"/>
  <c r="IR4" i="47"/>
  <c r="FR127" i="47"/>
  <c r="H82" i="22"/>
  <c r="I101" i="48"/>
  <c r="H67" i="22"/>
  <c r="I84" i="48"/>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c r="H63" i="22"/>
  <c r="B8" i="48"/>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c r="H13" i="22"/>
  <c r="FQ127" i="47"/>
  <c r="JD127" i="47"/>
  <c r="BD127" i="47"/>
  <c r="JQ127" i="47"/>
  <c r="BQ127" i="47"/>
  <c r="FD127" i="47"/>
  <c r="H17" i="22"/>
  <c r="H75" i="22"/>
  <c r="I89" i="48"/>
  <c r="II115" i="47"/>
  <c r="FV115" i="47"/>
  <c r="DI115" i="47"/>
  <c r="I140" i="48"/>
  <c r="LI123" i="28"/>
  <c r="CV123" i="28"/>
  <c r="CI123" i="28"/>
  <c r="DI125" i="47"/>
  <c r="EV125" i="47"/>
  <c r="GV125" i="47"/>
  <c r="JV127" i="28"/>
  <c r="II127" i="28"/>
  <c r="BR129" i="28"/>
  <c r="IE4" i="28"/>
  <c r="FE4" i="47"/>
  <c r="C88" i="48"/>
  <c r="AC32" i="33"/>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c r="CS4" i="47"/>
  <c r="AS127" i="47"/>
  <c r="LF4" i="47"/>
  <c r="LF127" i="47"/>
  <c r="AF27" i="33"/>
  <c r="B63" i="48"/>
  <c r="K17" i="33"/>
  <c r="B12" i="48"/>
  <c r="C12" i="48"/>
  <c r="C106" i="48"/>
  <c r="B106" i="48"/>
  <c r="IV115" i="47"/>
  <c r="GI115" i="47"/>
  <c r="AI115" i="47"/>
  <c r="GV123" i="28"/>
  <c r="V123" i="28"/>
  <c r="DV123" i="28"/>
  <c r="FI123" i="28"/>
  <c r="II125" i="47"/>
  <c r="BV125" i="47"/>
  <c r="V125" i="47"/>
  <c r="LI127" i="28"/>
  <c r="GV127" i="28"/>
  <c r="R127" i="47"/>
  <c r="AR4" i="47"/>
  <c r="JE127" i="47"/>
  <c r="IV127" i="28"/>
  <c r="H60" i="22"/>
  <c r="H25" i="22"/>
  <c r="I31" i="48"/>
  <c r="H14" i="22"/>
  <c r="I16" i="48"/>
  <c r="C63" i="48"/>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35" i="48"/>
  <c r="AI12" i="28"/>
  <c r="AV82" i="28"/>
  <c r="FV61" i="28"/>
  <c r="IV12" i="28"/>
  <c r="I23" i="3"/>
  <c r="C17" i="3"/>
  <c r="Q5" i="73"/>
  <c r="P13" i="73"/>
  <c r="AB21" i="73"/>
  <c r="P29" i="73"/>
  <c r="AB37" i="73"/>
  <c r="P45" i="73"/>
  <c r="E53" i="73"/>
  <c r="AL53" i="73"/>
  <c r="AB61" i="73"/>
  <c r="AA69" i="73"/>
  <c r="Q77" i="73"/>
  <c r="R85" i="73"/>
  <c r="AA93" i="73"/>
  <c r="E79" i="18"/>
  <c r="E46" i="18"/>
  <c r="E7" i="18"/>
  <c r="V12" i="28"/>
  <c r="AI61" i="28"/>
  <c r="BI12" i="28"/>
  <c r="BV82" i="28"/>
  <c r="EV12" i="28"/>
  <c r="GI12" i="28"/>
  <c r="JI12" i="28"/>
  <c r="FV82" i="47"/>
  <c r="I11" i="3"/>
  <c r="E70" i="18"/>
  <c r="E38" i="18"/>
  <c r="DI82" i="28"/>
  <c r="HI61" i="28"/>
  <c r="HV82" i="47"/>
  <c r="F23" i="3"/>
  <c r="AB5" i="73"/>
  <c r="AA13" i="73"/>
  <c r="AM21" i="73"/>
  <c r="AA29" i="73"/>
  <c r="AM37" i="73"/>
  <c r="AA45" i="73"/>
  <c r="Q53" i="73"/>
  <c r="E61" i="73"/>
  <c r="AL69" i="73"/>
  <c r="AL77" i="73"/>
  <c r="AM93" i="73"/>
  <c r="E64" i="18"/>
  <c r="D8" i="26"/>
  <c r="J4" i="22"/>
  <c r="E31" i="18"/>
  <c r="D24" i="26"/>
  <c r="I9" i="22"/>
  <c r="K18" i="33"/>
  <c r="P23" i="70" s="1"/>
  <c r="C28" i="47" s="1"/>
  <c r="DW28" i="47" s="1"/>
  <c r="AV12" i="28"/>
  <c r="BI61" i="28"/>
  <c r="CI12" i="28"/>
  <c r="FI19" i="28"/>
  <c r="GI82" i="28"/>
  <c r="JV82" i="47"/>
  <c r="F17" i="3"/>
  <c r="E62" i="18"/>
  <c r="E29" i="18"/>
  <c r="V61" i="28"/>
  <c r="DV12" i="28"/>
  <c r="HV61" i="28"/>
  <c r="JV12" i="28"/>
  <c r="B19" i="47"/>
  <c r="F11" i="3"/>
  <c r="F5" i="73"/>
  <c r="AL5" i="73"/>
  <c r="F13" i="73"/>
  <c r="Q21" i="73"/>
  <c r="E29" i="73"/>
  <c r="Q37" i="73"/>
  <c r="E45" i="73"/>
  <c r="AA53" i="73"/>
  <c r="P61" i="73"/>
  <c r="E77" i="73"/>
  <c r="E85" i="73"/>
  <c r="F93" i="73"/>
  <c r="E89" i="18"/>
  <c r="D40" i="26"/>
  <c r="D8" i="64"/>
  <c r="E56" i="18"/>
  <c r="E54" i="18"/>
  <c r="D59" i="26"/>
  <c r="J50" i="22"/>
  <c r="E60" i="48"/>
  <c r="E22" i="18"/>
  <c r="V82" i="28"/>
  <c r="BV12" i="28"/>
  <c r="CI61" i="28"/>
  <c r="FI61" i="28"/>
  <c r="GV12" i="28"/>
  <c r="AM5" i="73"/>
  <c r="E13" i="73"/>
  <c r="AL13" i="73"/>
  <c r="F29" i="73"/>
  <c r="AL29" i="73"/>
  <c r="F45" i="73"/>
  <c r="AL45" i="73"/>
  <c r="AB53" i="73"/>
  <c r="Q61" i="73"/>
  <c r="P69" i="73"/>
  <c r="F77" i="73"/>
  <c r="P93" i="73"/>
  <c r="E87" i="18"/>
  <c r="D19" i="26"/>
  <c r="I8" i="22"/>
  <c r="E19" i="18"/>
  <c r="CV12" i="28"/>
  <c r="FV12" i="28"/>
  <c r="C23" i="3"/>
  <c r="F79" i="47"/>
  <c r="G77" i="28"/>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c r="DE129" i="28"/>
  <c r="ME129" i="28"/>
  <c r="EE129" i="28"/>
  <c r="R4" i="47"/>
  <c r="CE4" i="28"/>
  <c r="LE4" i="28"/>
  <c r="CR129" i="28"/>
  <c r="ER4" i="47"/>
  <c r="AR127" i="47"/>
  <c r="IR127" i="47"/>
  <c r="FE127" i="47"/>
  <c r="BR127" i="47"/>
  <c r="JR127" i="47"/>
  <c r="B3" i="28"/>
  <c r="M4" i="19" a="1"/>
  <c r="B130" i="48"/>
  <c r="CO107" i="47"/>
  <c r="JC126" i="47"/>
  <c r="EP124" i="47"/>
  <c r="B120" i="47"/>
  <c r="H12" i="22"/>
  <c r="EE4" i="28"/>
  <c r="LR129" i="28"/>
  <c r="BE129" i="28"/>
  <c r="AR4" i="28"/>
  <c r="HE4" i="28"/>
  <c r="GE4" i="28"/>
  <c r="DE4" i="28"/>
  <c r="GE127" i="47"/>
  <c r="BE4" i="47"/>
  <c r="JE4" i="47"/>
  <c r="FR4" i="47"/>
  <c r="CE4" i="47"/>
  <c r="KE4" i="47"/>
  <c r="HI127" i="28"/>
  <c r="GI127" i="28"/>
  <c r="KI127" i="28"/>
  <c r="DI127" i="28"/>
  <c r="V127" i="28"/>
  <c r="T17" i="33"/>
  <c r="C21" i="48"/>
  <c r="C121" i="48"/>
  <c r="CP126" i="47"/>
  <c r="JC124" i="47"/>
  <c r="EO107" i="47"/>
  <c r="H58" i="22"/>
  <c r="I72" i="48"/>
  <c r="B1" i="30"/>
  <c r="JE129" i="28"/>
  <c r="GE129" i="28"/>
  <c r="KR4" i="28"/>
  <c r="LR4" i="28"/>
  <c r="LE129" i="28"/>
  <c r="IR129" i="28"/>
  <c r="IR4" i="28"/>
  <c r="GR4" i="47"/>
  <c r="CR127" i="47"/>
  <c r="KR127" i="47"/>
  <c r="HE127" i="47"/>
  <c r="DR127" i="47"/>
  <c r="LR127" i="47"/>
  <c r="B96" i="48"/>
  <c r="H71" i="22"/>
  <c r="I87" i="48"/>
  <c r="BE4" i="28"/>
  <c r="HR4" i="28"/>
  <c r="JE4" i="28"/>
  <c r="HE129" i="28"/>
  <c r="JR4" i="28"/>
  <c r="ER4" i="28"/>
  <c r="AE127" i="47"/>
  <c r="IE127" i="47"/>
  <c r="DE4" i="47"/>
  <c r="LE4" i="47"/>
  <c r="HR4" i="47"/>
  <c r="EE4" i="47"/>
  <c r="ME4" i="47"/>
  <c r="B142" i="48"/>
  <c r="K111" i="22"/>
  <c r="L85" i="33"/>
  <c r="AC17" i="33"/>
  <c r="C28" i="48"/>
  <c r="AF17" i="33"/>
  <c r="B32" i="48"/>
  <c r="E32" i="33"/>
  <c r="B67" i="48"/>
  <c r="B58" i="48"/>
  <c r="C101" i="48"/>
  <c r="B101" i="48"/>
  <c r="C118" i="48"/>
  <c r="B118" i="48"/>
  <c r="C53" i="48"/>
  <c r="B53" i="48"/>
  <c r="Z22" i="33"/>
  <c r="KP126" i="47"/>
  <c r="HP126" i="47"/>
  <c r="GO107" i="47"/>
  <c r="DB108" i="47"/>
  <c r="I65" i="48"/>
  <c r="H32" i="22"/>
  <c r="I42" i="48"/>
  <c r="FR129" i="28"/>
  <c r="KR129" i="28"/>
  <c r="AE4" i="28"/>
  <c r="ER129" i="28"/>
  <c r="IE129" i="28"/>
  <c r="BR4" i="28"/>
  <c r="HR129" i="28"/>
  <c r="CR4" i="47"/>
  <c r="KR4" i="47"/>
  <c r="GR127" i="47"/>
  <c r="DE127" i="47"/>
  <c r="LE127" i="47"/>
  <c r="HR127" i="47"/>
  <c r="C57" i="48"/>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B57" i="48"/>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c r="AI19" i="28"/>
  <c r="AI75" i="28"/>
  <c r="BI19" i="28"/>
  <c r="CI19" i="28"/>
  <c r="CI82" i="28"/>
  <c r="CV54" i="28"/>
  <c r="DV19" i="28"/>
  <c r="EI5" i="28"/>
  <c r="EI82" i="28"/>
  <c r="EV54" i="28"/>
  <c r="FI47" i="28"/>
  <c r="GI26" i="28"/>
  <c r="GV19" i="28"/>
  <c r="HI5" i="28"/>
  <c r="HI82" i="28"/>
  <c r="II5" i="28"/>
  <c r="II82" i="28"/>
  <c r="IV82" i="28"/>
  <c r="JV19" i="28"/>
  <c r="LI26" i="28"/>
  <c r="B33" i="28"/>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c r="J72" i="22"/>
  <c r="D7" i="66"/>
  <c r="H14" i="3"/>
  <c r="AM45" i="73"/>
  <c r="G61" i="73"/>
  <c r="AM61" i="73"/>
  <c r="G77" i="73"/>
  <c r="AM77" i="73"/>
  <c r="G93" i="73"/>
  <c r="E88" i="18"/>
  <c r="E80" i="18"/>
  <c r="E71" i="18"/>
  <c r="E63" i="18"/>
  <c r="E55" i="18"/>
  <c r="E47" i="18"/>
  <c r="E39" i="18"/>
  <c r="E30" i="18"/>
  <c r="E20" i="18"/>
  <c r="D7" i="26"/>
  <c r="I31" i="22"/>
  <c r="B28" i="33"/>
  <c r="P25" i="61" s="1"/>
  <c r="E9" i="18"/>
  <c r="D17" i="26"/>
  <c r="D5" i="63"/>
  <c r="D14" i="63"/>
  <c r="E197" i="18"/>
  <c r="E21" i="18"/>
  <c r="D45" i="26"/>
  <c r="D8" i="65"/>
  <c r="D17" i="65"/>
  <c r="E100" i="18"/>
  <c r="E86" i="18"/>
  <c r="E78" i="18"/>
  <c r="E69" i="18"/>
  <c r="E61" i="18"/>
  <c r="E53" i="18"/>
  <c r="E45" i="18"/>
  <c r="E37" i="18"/>
  <c r="D65" i="26"/>
  <c r="J24" i="22"/>
  <c r="E27" i="18"/>
  <c r="D30" i="26"/>
  <c r="I37" i="22"/>
  <c r="E18" i="18"/>
  <c r="E6" i="18"/>
  <c r="D52" i="26"/>
  <c r="I46" i="22"/>
  <c r="D55" i="48"/>
  <c r="E14" i="18"/>
  <c r="D27" i="26"/>
  <c r="E186" i="18"/>
  <c r="E11" i="18"/>
  <c r="D32" i="26"/>
  <c r="D5" i="71"/>
  <c r="D14" i="71"/>
  <c r="F53" i="73"/>
  <c r="R61" i="73"/>
  <c r="F69" i="73"/>
  <c r="R77" i="73"/>
  <c r="F85" i="73"/>
  <c r="R93" i="73"/>
  <c r="AN93" i="73"/>
  <c r="E93" i="18"/>
  <c r="E85" i="18"/>
  <c r="D28" i="26"/>
  <c r="D6" i="72"/>
  <c r="E77" i="18"/>
  <c r="E68" i="18"/>
  <c r="E60" i="18"/>
  <c r="E52" i="18"/>
  <c r="E44" i="18"/>
  <c r="D23" i="26"/>
  <c r="J34" i="22"/>
  <c r="E36" i="18"/>
  <c r="E35" i="18"/>
  <c r="D50" i="26"/>
  <c r="J21" i="22"/>
  <c r="E26" i="18"/>
  <c r="D9" i="26"/>
  <c r="J31" i="22"/>
  <c r="E17" i="18"/>
  <c r="E5" i="18"/>
  <c r="D42" i="26"/>
  <c r="D5" i="65"/>
  <c r="AM69" i="73"/>
  <c r="AM85" i="73"/>
  <c r="E92" i="18"/>
  <c r="E84" i="18"/>
  <c r="E75" i="18"/>
  <c r="E67" i="18"/>
  <c r="E59" i="18"/>
  <c r="E51" i="18"/>
  <c r="D35" i="26"/>
  <c r="E15" i="3"/>
  <c r="E43" i="18"/>
  <c r="E25" i="18"/>
  <c r="E16" i="18"/>
  <c r="D48" i="26"/>
  <c r="J44" i="22"/>
  <c r="AA28" i="33"/>
  <c r="Q25" i="69" s="1"/>
  <c r="E34" i="18"/>
  <c r="E13" i="18"/>
  <c r="D37" i="26"/>
  <c r="J67" i="22"/>
  <c r="AB77" i="73"/>
  <c r="AN85" i="73"/>
  <c r="AB93" i="73"/>
  <c r="E91" i="18"/>
  <c r="E83" i="18"/>
  <c r="E74" i="18"/>
  <c r="E66" i="18"/>
  <c r="E58" i="18"/>
  <c r="E50" i="18"/>
  <c r="E42" i="18"/>
  <c r="D20" i="26"/>
  <c r="B21" i="3"/>
  <c r="E33" i="18"/>
  <c r="E24" i="18"/>
  <c r="E15" i="18"/>
  <c r="D63" i="26"/>
  <c r="D6" i="67"/>
  <c r="D15" i="67"/>
  <c r="E76" i="18"/>
  <c r="D64" i="26"/>
  <c r="I24" i="22"/>
  <c r="Q69" i="73"/>
  <c r="E90" i="18"/>
  <c r="E82" i="18"/>
  <c r="E73" i="18"/>
  <c r="E65" i="18"/>
  <c r="D44" i="26"/>
  <c r="J41" i="22"/>
  <c r="E50" i="48"/>
  <c r="E57" i="18"/>
  <c r="E49" i="18"/>
  <c r="E41" i="18"/>
  <c r="D29" i="26"/>
  <c r="J58" i="22"/>
  <c r="E32" i="18"/>
  <c r="D53" i="26"/>
  <c r="J22" i="22"/>
  <c r="AD13" i="33"/>
  <c r="Q22" i="66" s="1"/>
  <c r="E23" i="18"/>
  <c r="D33" i="26"/>
  <c r="J14" i="22"/>
  <c r="R13" i="33"/>
  <c r="Q22" i="71" s="1"/>
  <c r="E12" i="18"/>
  <c r="D18" i="26"/>
  <c r="D6" i="63"/>
  <c r="D15" i="63"/>
  <c r="E96" i="18"/>
  <c r="D49" i="26"/>
  <c r="J45" i="22"/>
  <c r="E56" i="48"/>
  <c r="E97" i="18"/>
  <c r="E99" i="18"/>
  <c r="E94" i="18"/>
  <c r="E95" i="18"/>
  <c r="D58" i="26"/>
  <c r="H19" i="3"/>
  <c r="E98" i="18"/>
  <c r="D34" i="26"/>
  <c r="D7" i="71"/>
  <c r="G63" i="28"/>
  <c r="G63" i="47"/>
  <c r="F70" i="28"/>
  <c r="F28" i="28"/>
  <c r="D28" i="48"/>
  <c r="F37" i="28"/>
  <c r="F65" i="28"/>
  <c r="F65" i="47"/>
  <c r="I39" i="22"/>
  <c r="F23" i="47"/>
  <c r="KV19" i="47"/>
  <c r="BI33" i="47"/>
  <c r="BV19" i="47"/>
  <c r="CV19" i="47"/>
  <c r="CV54" i="47"/>
  <c r="CV68" i="47"/>
  <c r="DV19" i="47"/>
  <c r="EV54" i="47"/>
  <c r="FI19" i="47"/>
  <c r="FI61" i="47"/>
  <c r="GI19" i="47"/>
  <c r="II19" i="47"/>
  <c r="IV19" i="47"/>
  <c r="IV54" i="47"/>
  <c r="JI54" i="47"/>
  <c r="JV54" i="47"/>
  <c r="KI5" i="47"/>
  <c r="HV12" i="28"/>
  <c r="CI33" i="47"/>
  <c r="EV33" i="47"/>
  <c r="FV19" i="47"/>
  <c r="GI82" i="47"/>
  <c r="GV26" i="47"/>
  <c r="GV68" i="47"/>
  <c r="HI19" i="47"/>
  <c r="JI19" i="47"/>
  <c r="JI61" i="47"/>
  <c r="LI54" i="47"/>
  <c r="LV54" i="47"/>
  <c r="FI82" i="47"/>
  <c r="II68" i="47"/>
  <c r="LI68" i="47"/>
  <c r="LV19" i="47"/>
  <c r="B94" i="48"/>
  <c r="IV47" i="28"/>
  <c r="JI47" i="28"/>
  <c r="DV33" i="47"/>
  <c r="FI33" i="47"/>
  <c r="FI68" i="47"/>
  <c r="FV68" i="47"/>
  <c r="GI54" i="47"/>
  <c r="GV82" i="47"/>
  <c r="HI33" i="47"/>
  <c r="JI68" i="47"/>
  <c r="FV75" i="28"/>
  <c r="GV75" i="28"/>
  <c r="HV75" i="28"/>
  <c r="FI75" i="28"/>
  <c r="DI75" i="28"/>
  <c r="CV75" i="28"/>
  <c r="DV75" i="28"/>
  <c r="GI75" i="28"/>
  <c r="EI75" i="28"/>
  <c r="II75" i="28"/>
  <c r="HI75" i="28"/>
  <c r="EV75" i="28"/>
  <c r="CI75" i="28"/>
  <c r="FV68" i="28"/>
  <c r="GV68" i="28"/>
  <c r="LI68" i="28"/>
  <c r="HV68" i="28"/>
  <c r="FI68" i="28"/>
  <c r="DI68" i="28"/>
  <c r="KI68" i="28"/>
  <c r="JV68" i="28"/>
  <c r="DV68" i="28"/>
  <c r="KV68" i="28"/>
  <c r="IV68" i="28"/>
  <c r="GI68" i="28"/>
  <c r="EI68" i="28"/>
  <c r="II68" i="28"/>
  <c r="HI68" i="28"/>
  <c r="EV68" i="28"/>
  <c r="Q37" i="33"/>
  <c r="L87" i="33"/>
  <c r="DV12" i="47"/>
  <c r="GI12" i="47"/>
  <c r="JI26" i="28"/>
  <c r="KI26" i="28"/>
  <c r="EI47" i="47"/>
  <c r="KV54" i="47"/>
  <c r="DV47" i="47"/>
  <c r="KI82" i="47"/>
  <c r="KV26" i="28"/>
  <c r="FV12" i="47"/>
  <c r="GV12" i="47"/>
  <c r="GV47" i="47"/>
  <c r="HV47" i="47"/>
  <c r="KV82" i="47"/>
  <c r="EV47" i="47"/>
  <c r="FI12" i="47"/>
  <c r="FV47" i="47"/>
  <c r="HI47" i="47"/>
  <c r="II47" i="47"/>
  <c r="O69" i="33"/>
  <c r="O74" i="33"/>
  <c r="M58" i="33"/>
  <c r="Q74" i="33"/>
  <c r="P58" i="33"/>
  <c r="Q57" i="33"/>
  <c r="C75" i="48"/>
  <c r="LV40" i="47"/>
  <c r="CI40" i="47"/>
  <c r="FI40" i="47"/>
  <c r="EV40" i="47"/>
  <c r="AV40" i="47"/>
  <c r="JV40" i="47"/>
  <c r="II40" i="47"/>
  <c r="GV40" i="47"/>
  <c r="DI40" i="47"/>
  <c r="I40" i="47"/>
  <c r="JI40" i="47"/>
  <c r="IV40" i="47"/>
  <c r="BV40" i="47"/>
  <c r="AI40" i="47"/>
  <c r="KV40" i="47"/>
  <c r="HI40" i="47"/>
  <c r="EI40" i="47"/>
  <c r="CV40" i="47"/>
  <c r="HV40" i="47"/>
  <c r="DV40" i="47"/>
  <c r="V40" i="47"/>
  <c r="FV40" i="47"/>
  <c r="F56" i="47"/>
  <c r="B37" i="33"/>
  <c r="KV75" i="28"/>
  <c r="JV75" i="28"/>
  <c r="F42" i="47"/>
  <c r="IV75" i="28"/>
  <c r="LV5" i="28"/>
  <c r="KI5" i="28"/>
  <c r="HV12" i="47"/>
  <c r="IV47" i="47"/>
  <c r="JI47" i="47"/>
  <c r="II82" i="47"/>
  <c r="II5" i="47"/>
  <c r="II26" i="47"/>
  <c r="IV5" i="47"/>
  <c r="IV82" i="47"/>
  <c r="JI26" i="47"/>
  <c r="HI5" i="47"/>
  <c r="HV19" i="47"/>
  <c r="HV33" i="47"/>
  <c r="JI5" i="47"/>
  <c r="DV127" i="28"/>
  <c r="BI127" i="28"/>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EV61" i="47"/>
  <c r="HV61" i="47"/>
  <c r="II61" i="47"/>
  <c r="KV61" i="47"/>
  <c r="JV61" i="47"/>
  <c r="JV12" i="47"/>
  <c r="J65" i="22"/>
  <c r="GI33" i="47"/>
  <c r="GI40" i="47"/>
  <c r="II33" i="47"/>
  <c r="KI12" i="47"/>
  <c r="HI61" i="47"/>
  <c r="II12" i="47"/>
  <c r="JI12" i="47"/>
  <c r="KI40" i="47"/>
  <c r="D14" i="67"/>
  <c r="E74" i="33"/>
  <c r="D58" i="33"/>
  <c r="E58" i="33"/>
  <c r="C74" i="33"/>
  <c r="A58" i="33"/>
  <c r="C64" i="33"/>
  <c r="D48" i="33" s="1"/>
  <c r="C69" i="33"/>
  <c r="C68" i="33"/>
  <c r="FI127" i="28"/>
  <c r="BV127" i="28"/>
  <c r="HV127" i="28"/>
  <c r="EI127" i="28"/>
  <c r="O67" i="33"/>
  <c r="KI19" i="28"/>
  <c r="KI33" i="28"/>
  <c r="LI5" i="28"/>
  <c r="KV19" i="28"/>
  <c r="LI40" i="28"/>
  <c r="KV5" i="28"/>
  <c r="KV33" i="28"/>
  <c r="LI19" i="28"/>
  <c r="LI54" i="28"/>
  <c r="HV26" i="47"/>
  <c r="IV75" i="47"/>
  <c r="LI12" i="47"/>
  <c r="HI26" i="47"/>
  <c r="HV75" i="47"/>
  <c r="IV12" i="47"/>
  <c r="KV5" i="47"/>
  <c r="KV75" i="47"/>
  <c r="KI75" i="47"/>
  <c r="KV12" i="47"/>
  <c r="HI12" i="47"/>
  <c r="IV26" i="47"/>
  <c r="JI75" i="47"/>
  <c r="KV26" i="47"/>
  <c r="KV68" i="47"/>
  <c r="LI33" i="47"/>
  <c r="LI5" i="47"/>
  <c r="JV26" i="47"/>
  <c r="KI26" i="47"/>
  <c r="LI26" i="47"/>
  <c r="U74" i="33"/>
  <c r="S58" i="33"/>
  <c r="W74" i="33"/>
  <c r="V58" i="33"/>
  <c r="U68" i="33"/>
  <c r="U67" i="33"/>
  <c r="U69" i="33"/>
  <c r="N64" i="33"/>
  <c r="Y48" i="33" s="1"/>
  <c r="Q64" i="33"/>
  <c r="AE48" i="33" s="1"/>
  <c r="I67" i="33"/>
  <c r="I68" i="33"/>
  <c r="I74" i="33"/>
  <c r="G58" i="33"/>
  <c r="K74" i="33"/>
  <c r="J58" i="33"/>
  <c r="I69" i="33"/>
  <c r="B88" i="48"/>
  <c r="T22" i="33"/>
  <c r="C67" i="33"/>
  <c r="B21" i="48"/>
  <c r="KV61" i="28"/>
  <c r="LI12" i="28"/>
  <c r="KI12" i="28"/>
  <c r="KV12" i="28"/>
  <c r="LI61" i="28"/>
  <c r="KI61" i="28"/>
  <c r="KI47" i="28"/>
  <c r="LI47" i="28"/>
  <c r="LV47" i="28"/>
  <c r="IV61" i="47"/>
  <c r="JI33" i="47"/>
  <c r="KI47" i="47"/>
  <c r="JV47" i="47"/>
  <c r="LV75" i="47"/>
  <c r="LI75" i="47"/>
  <c r="LV33" i="47"/>
  <c r="KI33" i="47"/>
  <c r="JV33" i="47"/>
  <c r="KI61" i="47"/>
  <c r="LI40" i="47"/>
  <c r="LV61" i="47"/>
  <c r="LV47" i="47"/>
  <c r="LI47" i="47"/>
  <c r="I49" i="22"/>
  <c r="I48" i="22"/>
  <c r="D61" i="48"/>
  <c r="J70" i="22"/>
  <c r="E86" i="48"/>
  <c r="H24" i="3"/>
  <c r="I25" i="22"/>
  <c r="J63" i="22"/>
  <c r="W25" i="69"/>
  <c r="T31" i="33"/>
  <c r="I83" i="48"/>
  <c r="I26" i="48"/>
  <c r="Z16" i="33"/>
  <c r="I41" i="48"/>
  <c r="H21" i="33"/>
  <c r="Z31" i="33"/>
  <c r="I79" i="48"/>
  <c r="HI123" i="28"/>
  <c r="FV123" i="28"/>
  <c r="I123" i="28"/>
  <c r="EV123" i="28"/>
  <c r="IV123" i="28"/>
  <c r="I50" i="48"/>
  <c r="W21" i="33"/>
  <c r="D25" i="26"/>
  <c r="J9" i="22"/>
  <c r="D39" i="26"/>
  <c r="D7" i="64"/>
  <c r="D16" i="64"/>
  <c r="D38" i="26"/>
  <c r="I66" i="22"/>
  <c r="T33" i="33"/>
  <c r="P26" i="64" s="1"/>
  <c r="D14" i="26"/>
  <c r="J30" i="22"/>
  <c r="F28" i="33"/>
  <c r="Q25" i="62" s="1"/>
  <c r="D60" i="26"/>
  <c r="H21" i="3"/>
  <c r="N10" i="48"/>
  <c r="AZ10" i="33"/>
  <c r="I40" i="48"/>
  <c r="K21" i="33"/>
  <c r="I68" i="48"/>
  <c r="H36" i="33"/>
  <c r="I76" i="48"/>
  <c r="K31" i="33"/>
  <c r="D12" i="26"/>
  <c r="B12" i="3"/>
  <c r="D55" i="26"/>
  <c r="D8" i="66"/>
  <c r="D15" i="26"/>
  <c r="D47" i="26"/>
  <c r="D5" i="69"/>
  <c r="B26" i="33"/>
  <c r="I38" i="48"/>
  <c r="E21" i="33"/>
  <c r="I36" i="48"/>
  <c r="D43" i="26"/>
  <c r="J40" i="22"/>
  <c r="I100" i="48"/>
  <c r="I63" i="48"/>
  <c r="AF26" i="33"/>
  <c r="I125" i="47"/>
  <c r="DV125" i="47"/>
  <c r="AV125" i="47"/>
  <c r="JV125" i="47"/>
  <c r="E26" i="33"/>
  <c r="I37" i="48"/>
  <c r="I21" i="48"/>
  <c r="I23" i="48"/>
  <c r="T16" i="33"/>
  <c r="I27" i="48"/>
  <c r="I32" i="48"/>
  <c r="I113" i="48"/>
  <c r="I61" i="48"/>
  <c r="AI21" i="33"/>
  <c r="I46" i="48"/>
  <c r="N21" i="33"/>
  <c r="D22" i="26"/>
  <c r="I7" i="22"/>
  <c r="D57" i="26"/>
  <c r="I51" i="48"/>
  <c r="T21" i="33"/>
  <c r="Q58" i="33"/>
  <c r="R64" i="33"/>
  <c r="AH48" i="33" s="1"/>
  <c r="B146" i="48"/>
  <c r="B38" i="48"/>
  <c r="B48" i="48"/>
  <c r="H22" i="33"/>
  <c r="Q59" i="33"/>
  <c r="C58" i="48"/>
  <c r="C110" i="48"/>
  <c r="B110" i="48"/>
  <c r="N12" i="33"/>
  <c r="C17" i="48"/>
  <c r="B22" i="33"/>
  <c r="C36" i="48"/>
  <c r="B36" i="48"/>
  <c r="C127" i="48"/>
  <c r="B127" i="48"/>
  <c r="E17" i="33"/>
  <c r="B15" i="48"/>
  <c r="C15" i="48"/>
  <c r="B12" i="33"/>
  <c r="B26" i="48"/>
  <c r="K27" i="33"/>
  <c r="B27" i="33"/>
  <c r="C120" i="48"/>
  <c r="B120" i="48"/>
  <c r="C102" i="48"/>
  <c r="B102" i="48"/>
  <c r="Q22" i="33"/>
  <c r="B4" i="48"/>
  <c r="C81" i="48"/>
  <c r="AI37" i="33"/>
  <c r="K37" i="33"/>
  <c r="B77" i="48"/>
  <c r="C77" i="48"/>
  <c r="C27" i="48"/>
  <c r="B27" i="48"/>
  <c r="AI17" i="33"/>
  <c r="C76" i="48"/>
  <c r="C22" i="48"/>
  <c r="AC12" i="33"/>
  <c r="T32" i="33"/>
  <c r="K12" i="33"/>
  <c r="C48" i="48"/>
  <c r="T12" i="33"/>
  <c r="B20" i="48"/>
  <c r="W12" i="33"/>
  <c r="C20" i="48"/>
  <c r="B105" i="48"/>
  <c r="C105" i="48"/>
  <c r="B66" i="48"/>
  <c r="H37" i="33"/>
  <c r="C66" i="48"/>
  <c r="B76" i="48"/>
  <c r="B22" i="48"/>
  <c r="C143" i="48"/>
  <c r="C91" i="48"/>
  <c r="B91" i="48"/>
  <c r="AF37" i="33"/>
  <c r="B62" i="48"/>
  <c r="AF22" i="33"/>
  <c r="C62" i="48"/>
  <c r="C73" i="48"/>
  <c r="H12" i="33"/>
  <c r="B7" i="48"/>
  <c r="B31" i="48"/>
  <c r="C52" i="48"/>
  <c r="Z27" i="33"/>
  <c r="B52" i="48"/>
  <c r="C134" i="48"/>
  <c r="B134" i="48"/>
  <c r="AI32" i="33"/>
  <c r="N59" i="33"/>
  <c r="B73" i="48"/>
  <c r="C13" i="48"/>
  <c r="C31" i="48"/>
  <c r="C26" i="48"/>
  <c r="K22" i="33"/>
  <c r="B42" i="48"/>
  <c r="B43" i="48"/>
  <c r="N22" i="33"/>
  <c r="C43" i="48"/>
  <c r="C109" i="48"/>
  <c r="B109" i="48"/>
  <c r="Z37" i="33"/>
  <c r="C80" i="48"/>
  <c r="Z12" i="33"/>
  <c r="B25" i="48"/>
  <c r="C25" i="48"/>
  <c r="B32" i="33"/>
  <c r="C70" i="48"/>
  <c r="B70" i="48"/>
  <c r="B138" i="48"/>
  <c r="C18" i="48"/>
  <c r="Q12" i="33"/>
  <c r="B18" i="48"/>
  <c r="N17" i="33"/>
  <c r="B11" i="48"/>
  <c r="C11" i="48"/>
  <c r="B114" i="48"/>
  <c r="C114" i="48"/>
  <c r="B117" i="48"/>
  <c r="C117" i="48"/>
  <c r="C74" i="48"/>
  <c r="Q32" i="33"/>
  <c r="B74" i="48"/>
  <c r="B89" i="48"/>
  <c r="C89" i="48"/>
  <c r="AC37" i="33"/>
  <c r="AC27" i="33"/>
  <c r="B64" i="33"/>
  <c r="A48" i="33" s="1"/>
  <c r="B69" i="48"/>
  <c r="B16" i="48"/>
  <c r="H27" i="33"/>
  <c r="B57" i="33"/>
  <c r="C33" i="48"/>
  <c r="B33" i="48"/>
  <c r="AI12" i="33"/>
  <c r="F64" i="33"/>
  <c r="J48" i="33" s="1"/>
  <c r="K54" i="33" s="1"/>
  <c r="O64" i="33"/>
  <c r="AB48" i="33" s="1"/>
  <c r="AD54" i="33" s="1"/>
  <c r="N57" i="33"/>
  <c r="N58" i="33"/>
  <c r="H20" i="3"/>
  <c r="I27" i="22"/>
  <c r="D7" i="68"/>
  <c r="D16" i="68"/>
  <c r="J75" i="22"/>
  <c r="AG38" i="33"/>
  <c r="Q27" i="68" s="1"/>
  <c r="D10" i="26"/>
  <c r="D8" i="61"/>
  <c r="D17" i="61"/>
  <c r="D7" i="63"/>
  <c r="D16" i="63"/>
  <c r="J11" i="22"/>
  <c r="Q7" i="68"/>
  <c r="J42" i="22"/>
  <c r="D8" i="70"/>
  <c r="D17" i="70"/>
  <c r="J43" i="22"/>
  <c r="U28" i="33"/>
  <c r="Q25" i="64" s="1"/>
  <c r="Q8" i="66"/>
  <c r="I51" i="22"/>
  <c r="D6" i="64"/>
  <c r="D15" i="64"/>
  <c r="B27" i="3"/>
  <c r="I18" i="22"/>
  <c r="D7" i="62"/>
  <c r="Q7" i="62"/>
  <c r="I74" i="22"/>
  <c r="AF33" i="33"/>
  <c r="P26" i="68" s="1"/>
  <c r="C80" i="47" s="1"/>
  <c r="I34" i="22"/>
  <c r="I11" i="22"/>
  <c r="B14" i="3"/>
  <c r="E19" i="3"/>
  <c r="J55" i="22"/>
  <c r="F38" i="33"/>
  <c r="Q27" i="62" s="1"/>
  <c r="J19" i="22"/>
  <c r="E7" i="3"/>
  <c r="I53" i="22"/>
  <c r="H38" i="33"/>
  <c r="P27" i="63" s="1"/>
  <c r="J33" i="22"/>
  <c r="N8" i="48"/>
  <c r="AZ8" i="33"/>
  <c r="J52" i="22"/>
  <c r="I33" i="33"/>
  <c r="Q26" i="63" s="1"/>
  <c r="H9" i="3"/>
  <c r="I62" i="22"/>
  <c r="K33" i="33"/>
  <c r="P26" i="70" s="1"/>
  <c r="E20" i="3"/>
  <c r="J66" i="22"/>
  <c r="U33" i="33"/>
  <c r="Q26" i="64" s="1"/>
  <c r="Q7" i="64"/>
  <c r="Q7" i="66"/>
  <c r="D8" i="72"/>
  <c r="Q8" i="72"/>
  <c r="D17" i="66"/>
  <c r="I70" i="22"/>
  <c r="D7" i="69"/>
  <c r="Q7" i="69"/>
  <c r="B20" i="3"/>
  <c r="D8" i="63"/>
  <c r="Q8" i="63"/>
  <c r="I69" i="22"/>
  <c r="I61" i="22"/>
  <c r="D75" i="48"/>
  <c r="J32" i="22"/>
  <c r="J69" i="22"/>
  <c r="E84" i="48"/>
  <c r="I17" i="22"/>
  <c r="W13" i="33"/>
  <c r="P22" i="65" s="1"/>
  <c r="C55" i="47" s="1"/>
  <c r="IJ55" i="47" s="1"/>
  <c r="J8" i="22"/>
  <c r="E24" i="3"/>
  <c r="E27" i="3"/>
  <c r="I33" i="22"/>
  <c r="I52" i="22"/>
  <c r="I41" i="22"/>
  <c r="D8" i="71"/>
  <c r="D17" i="71"/>
  <c r="J53" i="22"/>
  <c r="I38" i="33"/>
  <c r="Q27" i="63" s="1"/>
  <c r="J15" i="22"/>
  <c r="E16" i="48"/>
  <c r="I58" i="22"/>
  <c r="N33" i="33"/>
  <c r="P26" i="72" s="1"/>
  <c r="C38" i="28" s="1"/>
  <c r="J37" i="22"/>
  <c r="Q6" i="63"/>
  <c r="J13" i="22"/>
  <c r="J10" i="22"/>
  <c r="I13" i="33"/>
  <c r="Q22" i="63" s="1"/>
  <c r="I38" i="22"/>
  <c r="I32" i="22"/>
  <c r="E13" i="3"/>
  <c r="D5" i="64"/>
  <c r="Q5" i="64"/>
  <c r="I14" i="22"/>
  <c r="J39" i="22"/>
  <c r="D7" i="61"/>
  <c r="Q7" i="61"/>
  <c r="J60" i="22"/>
  <c r="E74" i="48"/>
  <c r="D8" i="69"/>
  <c r="D17" i="69"/>
  <c r="Q8" i="65"/>
  <c r="I44" i="22"/>
  <c r="Z28" i="33"/>
  <c r="P25" i="69" s="1"/>
  <c r="I64" i="22"/>
  <c r="Z33" i="33"/>
  <c r="P26" i="69" s="1"/>
  <c r="H13" i="3"/>
  <c r="D6" i="66"/>
  <c r="Q6" i="66"/>
  <c r="J47" i="22"/>
  <c r="AD28" i="33"/>
  <c r="Q25" i="66" s="1"/>
  <c r="E72" i="28" s="1"/>
  <c r="KY72" i="28" s="1"/>
  <c r="I72" i="22"/>
  <c r="J38" i="22"/>
  <c r="J56" i="22"/>
  <c r="C33" i="33"/>
  <c r="Q26" i="61" s="1"/>
  <c r="B6" i="3"/>
  <c r="J57" i="22"/>
  <c r="E69" i="48"/>
  <c r="B8" i="3"/>
  <c r="I10" i="22"/>
  <c r="H13" i="33"/>
  <c r="P22" i="63" s="1"/>
  <c r="D6" i="71"/>
  <c r="D15" i="71"/>
  <c r="I5" i="22"/>
  <c r="B18" i="33"/>
  <c r="P23" i="61" s="1"/>
  <c r="C7" i="47" s="1"/>
  <c r="B18" i="3"/>
  <c r="J23" i="22"/>
  <c r="AD18" i="33"/>
  <c r="Q23" i="66" s="1"/>
  <c r="E9" i="3"/>
  <c r="J54" i="22"/>
  <c r="F33" i="33"/>
  <c r="Q26" i="62" s="1"/>
  <c r="J35" i="22"/>
  <c r="D7" i="70"/>
  <c r="Q7" i="70"/>
  <c r="D7" i="65"/>
  <c r="Q7" i="65"/>
  <c r="J68" i="22"/>
  <c r="X33" i="33"/>
  <c r="Q26" i="65" s="1"/>
  <c r="D5" i="62"/>
  <c r="D14" i="62"/>
  <c r="D12" i="48"/>
  <c r="J61" i="22"/>
  <c r="R38" i="33"/>
  <c r="Q27" i="71" s="1"/>
  <c r="I47" i="22"/>
  <c r="I59" i="22"/>
  <c r="N38" i="33"/>
  <c r="P27" i="72" s="1"/>
  <c r="E12" i="3"/>
  <c r="J12" i="22"/>
  <c r="O18" i="33"/>
  <c r="Q23" i="72" s="1"/>
  <c r="E35" i="47" s="1"/>
  <c r="I73" i="22"/>
  <c r="AC38" i="33"/>
  <c r="P27" i="66" s="1"/>
  <c r="C74" i="47" s="1"/>
  <c r="EW74" i="47" s="1"/>
  <c r="I19" i="22"/>
  <c r="T13" i="33"/>
  <c r="P22" i="64" s="1"/>
  <c r="I30" i="22"/>
  <c r="I6" i="22"/>
  <c r="E13" i="33"/>
  <c r="P22" i="62" s="1"/>
  <c r="B26" i="3"/>
  <c r="E18" i="48"/>
  <c r="H15" i="3"/>
  <c r="I60" i="22"/>
  <c r="Q33" i="33"/>
  <c r="P26" i="71" s="1"/>
  <c r="D13" i="26"/>
  <c r="I57" i="22"/>
  <c r="B38" i="33"/>
  <c r="P27" i="61" s="1"/>
  <c r="D6" i="69"/>
  <c r="Q6" i="69"/>
  <c r="J51" i="22"/>
  <c r="AG28" i="33"/>
  <c r="Q25" i="68" s="1"/>
  <c r="D6" i="68"/>
  <c r="D15" i="68"/>
  <c r="I12" i="22"/>
  <c r="N18" i="33"/>
  <c r="P23" i="72" s="1"/>
  <c r="J36" i="22"/>
  <c r="J26" i="22"/>
  <c r="E52" i="48"/>
  <c r="I63" i="22"/>
  <c r="K38" i="33"/>
  <c r="P27" i="70" s="1"/>
  <c r="C32" i="47" s="1"/>
  <c r="I75" i="22"/>
  <c r="AF38" i="33"/>
  <c r="P27" i="68" s="1"/>
  <c r="D6" i="70"/>
  <c r="D15" i="70"/>
  <c r="I65" i="22"/>
  <c r="Z38" i="33"/>
  <c r="P27" i="69" s="1"/>
  <c r="C67" i="28" s="1"/>
  <c r="CW67" i="28" s="1"/>
  <c r="J7" i="22"/>
  <c r="L13" i="33"/>
  <c r="Q22" i="70" s="1"/>
  <c r="E8" i="3"/>
  <c r="J71" i="22"/>
  <c r="E87" i="48"/>
  <c r="J20" i="22"/>
  <c r="AA13" i="33"/>
  <c r="Q22" i="69" s="1"/>
  <c r="E62" i="47" s="1"/>
  <c r="D7" i="72"/>
  <c r="Q6" i="72"/>
  <c r="H7" i="3"/>
  <c r="Q8" i="64"/>
  <c r="D17" i="64"/>
  <c r="D16" i="66"/>
  <c r="I20" i="22"/>
  <c r="Z13" i="33"/>
  <c r="P22" i="69" s="1"/>
  <c r="D6" i="61"/>
  <c r="Q6" i="61"/>
  <c r="J64" i="22"/>
  <c r="AA33" i="33"/>
  <c r="Q26" i="69" s="1"/>
  <c r="H6" i="3"/>
  <c r="I45" i="22"/>
  <c r="E21" i="3"/>
  <c r="I43" i="22"/>
  <c r="T28" i="33"/>
  <c r="P25" i="64" s="1"/>
  <c r="C51" i="28" s="1"/>
  <c r="J18" i="22"/>
  <c r="B24" i="3"/>
  <c r="J62" i="22"/>
  <c r="L33" i="33"/>
  <c r="Q26" i="70" s="1"/>
  <c r="I67" i="22"/>
  <c r="T38" i="33"/>
  <c r="P27" i="64" s="1"/>
  <c r="C53" i="28" s="1"/>
  <c r="FJ53" i="28" s="1"/>
  <c r="D5" i="70"/>
  <c r="Q5" i="70"/>
  <c r="B7" i="3"/>
  <c r="J28" i="22"/>
  <c r="C23" i="33"/>
  <c r="Q24" i="61" s="1"/>
  <c r="I35" i="22"/>
  <c r="B19" i="3"/>
  <c r="I68" i="22"/>
  <c r="W33" i="33"/>
  <c r="P26" i="65" s="1"/>
  <c r="C59" i="47" s="1"/>
  <c r="E25" i="3"/>
  <c r="D6" i="65"/>
  <c r="D15" i="65"/>
  <c r="B25" i="3"/>
  <c r="J17" i="22"/>
  <c r="X13" i="33"/>
  <c r="Q22" i="65" s="1"/>
  <c r="D5" i="66"/>
  <c r="Q5" i="66"/>
  <c r="I54" i="22"/>
  <c r="I71" i="22"/>
  <c r="I29" i="22"/>
  <c r="E23" i="33"/>
  <c r="P24" i="62" s="1"/>
  <c r="J25" i="22"/>
  <c r="AJ13" i="33"/>
  <c r="Q22" i="67" s="1"/>
  <c r="B15" i="3"/>
  <c r="J49" i="22"/>
  <c r="AJ28" i="33"/>
  <c r="Q25" i="67" s="1"/>
  <c r="J73" i="22"/>
  <c r="AD38" i="33"/>
  <c r="Q27" i="66" s="1"/>
  <c r="E74" i="28" s="1"/>
  <c r="D8" i="62"/>
  <c r="D17" i="62"/>
  <c r="Q6" i="67"/>
  <c r="H25" i="3"/>
  <c r="B58" i="33"/>
  <c r="EP126" i="47"/>
  <c r="EO108" i="47"/>
  <c r="AI11" i="33"/>
  <c r="I33" i="48"/>
  <c r="K16" i="33"/>
  <c r="I12" i="48"/>
  <c r="JO108" i="47"/>
  <c r="JP126" i="47"/>
  <c r="JO107" i="47"/>
  <c r="JP124" i="47"/>
  <c r="BO107" i="47"/>
  <c r="BP124" i="47"/>
  <c r="BO108" i="47"/>
  <c r="BP126" i="47"/>
  <c r="JB107" i="47"/>
  <c r="JB108" i="47"/>
  <c r="B59" i="33"/>
  <c r="E35" i="48"/>
  <c r="EV19" i="47"/>
  <c r="I19" i="47"/>
  <c r="DB107" i="47"/>
  <c r="DC126" i="47"/>
  <c r="I74" i="48"/>
  <c r="Q31" i="33"/>
  <c r="AC126" i="47"/>
  <c r="AB108" i="47"/>
  <c r="AC124" i="47"/>
  <c r="AB107" i="47"/>
  <c r="AP126" i="47"/>
  <c r="AO107" i="47"/>
  <c r="AO108" i="47"/>
  <c r="AP124" i="47"/>
  <c r="FO107" i="47"/>
  <c r="FP124" i="47"/>
  <c r="FP126" i="47"/>
  <c r="FO108" i="47"/>
  <c r="HO108" i="47"/>
  <c r="HO107" i="47"/>
  <c r="Q7" i="71"/>
  <c r="CC124" i="47"/>
  <c r="CB108" i="47"/>
  <c r="CB107" i="47"/>
  <c r="CC126" i="47"/>
  <c r="LC124" i="47"/>
  <c r="LB108" i="47"/>
  <c r="LB107" i="47"/>
  <c r="LC126" i="47"/>
  <c r="HC124" i="47"/>
  <c r="HB108" i="47"/>
  <c r="HC126" i="47"/>
  <c r="HB107" i="47"/>
  <c r="MC124" i="47"/>
  <c r="MC126" i="47"/>
  <c r="MB108" i="47"/>
  <c r="MB107" i="47"/>
  <c r="K13" i="33"/>
  <c r="P22" i="70" s="1"/>
  <c r="C27" i="28"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I91" i="48"/>
  <c r="AF36" i="33"/>
  <c r="I17" i="48"/>
  <c r="N11" i="33"/>
  <c r="I20" i="48"/>
  <c r="W11" i="33"/>
  <c r="I62" i="48"/>
  <c r="AF21" i="33"/>
  <c r="I77" i="48"/>
  <c r="K36" i="33"/>
  <c r="CP124" i="47"/>
  <c r="CO108" i="47"/>
  <c r="GP126" i="47"/>
  <c r="GP124" i="47"/>
  <c r="Q11" i="33"/>
  <c r="I18" i="48"/>
  <c r="LP126" i="47"/>
  <c r="LO107" i="47"/>
  <c r="LO108" i="47"/>
  <c r="LP124" i="47"/>
  <c r="I67" i="48"/>
  <c r="E31" i="33"/>
  <c r="I15" i="48"/>
  <c r="E16" i="33"/>
  <c r="KP124" i="47"/>
  <c r="KO108" i="47"/>
  <c r="I4" i="22"/>
  <c r="B13" i="33"/>
  <c r="P22" i="61" s="1"/>
  <c r="C6" i="47" s="1"/>
  <c r="D5" i="61"/>
  <c r="D14" i="61"/>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42" i="22"/>
  <c r="D51" i="48"/>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J48" i="22"/>
  <c r="E61" i="48"/>
  <c r="H26" i="3"/>
  <c r="D7" i="67"/>
  <c r="N7" i="48"/>
  <c r="AZ7" i="33"/>
  <c r="I36" i="22"/>
  <c r="D46" i="48"/>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D16" i="71"/>
  <c r="L28" i="33"/>
  <c r="Q25" i="70" s="1"/>
  <c r="I28" i="33"/>
  <c r="Q25" i="63" s="1"/>
  <c r="Q28" i="33"/>
  <c r="P25" i="71" s="1"/>
  <c r="O33" i="33"/>
  <c r="Q26" i="72" s="1"/>
  <c r="E38" i="28" s="1"/>
  <c r="LL38" i="28" s="1"/>
  <c r="E73" i="48"/>
  <c r="D15" i="72"/>
  <c r="E57" i="33"/>
  <c r="AC23" i="33"/>
  <c r="P24" i="66" s="1"/>
  <c r="E59" i="33"/>
  <c r="E64" i="33"/>
  <c r="G48" i="33" s="1"/>
  <c r="Q5" i="71"/>
  <c r="X23" i="33"/>
  <c r="Q24" i="65" s="1"/>
  <c r="E48" i="48"/>
  <c r="L18" i="33"/>
  <c r="Q23" i="70" s="1"/>
  <c r="E12" i="48"/>
  <c r="D31" i="48"/>
  <c r="AI18" i="33"/>
  <c r="P23" i="67" s="1"/>
  <c r="D27" i="48"/>
  <c r="X28" i="33"/>
  <c r="Q25" i="65" s="1"/>
  <c r="E47" i="48"/>
  <c r="E90" i="48"/>
  <c r="AC33" i="33"/>
  <c r="P26" i="66" s="1"/>
  <c r="D88" i="48"/>
  <c r="AA38" i="33"/>
  <c r="Q27" i="69" s="1"/>
  <c r="E80" i="48"/>
  <c r="D62" i="48"/>
  <c r="C28" i="33"/>
  <c r="Q25" i="61" s="1"/>
  <c r="H18" i="33"/>
  <c r="P23" i="63" s="1"/>
  <c r="U38" i="33"/>
  <c r="Q27" i="64" s="1"/>
  <c r="E82" i="48"/>
  <c r="AA23" i="33"/>
  <c r="Q24" i="69" s="1"/>
  <c r="E64" i="47" s="1"/>
  <c r="HL64" i="47" s="1"/>
  <c r="E53" i="48"/>
  <c r="R28" i="33"/>
  <c r="Q25" i="71" s="1"/>
  <c r="L38" i="33"/>
  <c r="Q27" i="70" s="1"/>
  <c r="E77" i="48"/>
  <c r="AA18" i="33"/>
  <c r="Q23" i="69" s="1"/>
  <c r="E26" i="48"/>
  <c r="AJ18" i="33"/>
  <c r="Q23" i="67" s="1"/>
  <c r="E27" i="48"/>
  <c r="W58" i="33"/>
  <c r="W57" i="33"/>
  <c r="X64" i="33"/>
  <c r="AT48" i="33" s="1"/>
  <c r="W59" i="33"/>
  <c r="W64" i="33"/>
  <c r="AQ48" i="33" s="1"/>
  <c r="AS54" i="33" s="1"/>
  <c r="AI13" i="33"/>
  <c r="P22" i="67" s="1"/>
  <c r="D33" i="48"/>
  <c r="AI28" i="33"/>
  <c r="P25" i="67" s="1"/>
  <c r="D58" i="48"/>
  <c r="T58" i="33"/>
  <c r="T64" i="33"/>
  <c r="AK48" i="33" s="1"/>
  <c r="T59" i="33"/>
  <c r="U64" i="33"/>
  <c r="AN48" i="33" s="1"/>
  <c r="AP54" i="33" s="1"/>
  <c r="T57" i="33"/>
  <c r="AJ33" i="33"/>
  <c r="Q26" i="67" s="1"/>
  <c r="C13" i="33"/>
  <c r="Q22" i="61" s="1"/>
  <c r="E4" i="48"/>
  <c r="K59" i="33"/>
  <c r="K57" i="33"/>
  <c r="K58" i="33"/>
  <c r="K64" i="33"/>
  <c r="S48" i="33" s="1"/>
  <c r="U54" i="33" s="1"/>
  <c r="L64" i="33"/>
  <c r="V48" i="33" s="1"/>
  <c r="AI23" i="33"/>
  <c r="P24" i="67" s="1"/>
  <c r="C85" i="47" s="1"/>
  <c r="D57" i="48"/>
  <c r="H57" i="33"/>
  <c r="H58" i="33"/>
  <c r="H59" i="33"/>
  <c r="I64" i="33"/>
  <c r="P48" i="33" s="1"/>
  <c r="H64" i="33"/>
  <c r="M48" i="33" s="1"/>
  <c r="AG23" i="33"/>
  <c r="Q24" i="68" s="1"/>
  <c r="E62" i="48"/>
  <c r="N28" i="33"/>
  <c r="P25" i="72" s="1"/>
  <c r="C37" i="28" s="1"/>
  <c r="CJ37" i="28" s="1"/>
  <c r="E28" i="48"/>
  <c r="AF28" i="33"/>
  <c r="P25" i="68" s="1"/>
  <c r="D63" i="48"/>
  <c r="Q5" i="69"/>
  <c r="D14" i="69"/>
  <c r="AF18" i="33"/>
  <c r="P23" i="68" s="1"/>
  <c r="D32" i="48"/>
  <c r="I18" i="33"/>
  <c r="Q23" i="63" s="1"/>
  <c r="Q5" i="65"/>
  <c r="D14" i="65"/>
  <c r="O28" i="33"/>
  <c r="Q25" i="72" s="1"/>
  <c r="Z23" i="33"/>
  <c r="P24" i="69" s="1"/>
  <c r="C64" i="47" s="1"/>
  <c r="D56" i="48"/>
  <c r="W23" i="33"/>
  <c r="P24" i="65" s="1"/>
  <c r="D50" i="48"/>
  <c r="I23" i="33"/>
  <c r="Q24" i="63" s="1"/>
  <c r="E22" i="28" s="1"/>
  <c r="E41" i="48"/>
  <c r="P124" i="47"/>
  <c r="P126" i="47"/>
  <c r="O108" i="47"/>
  <c r="O107" i="47"/>
  <c r="D65" i="48"/>
  <c r="D84" i="48"/>
  <c r="E17" i="48"/>
  <c r="D38" i="48"/>
  <c r="D41" i="48"/>
  <c r="D81" i="48"/>
  <c r="N9" i="48"/>
  <c r="AZ9" i="33"/>
  <c r="AI38" i="33"/>
  <c r="P27" i="67" s="1"/>
  <c r="D87" i="48"/>
  <c r="R23" i="33"/>
  <c r="Q24" i="71" s="1"/>
  <c r="E43" i="47" s="1"/>
  <c r="E45" i="48"/>
  <c r="E18" i="33"/>
  <c r="P23" i="62" s="1"/>
  <c r="F18" i="33"/>
  <c r="Q23" i="62" s="1"/>
  <c r="D10" i="48"/>
  <c r="L23" i="33"/>
  <c r="Q24" i="70" s="1"/>
  <c r="E40" i="48"/>
  <c r="KC126" i="47"/>
  <c r="KC124" i="47"/>
  <c r="KB108" i="47"/>
  <c r="KB107" i="47"/>
  <c r="U18" i="33"/>
  <c r="Q23" i="64" s="1"/>
  <c r="E49" i="28" s="1"/>
  <c r="E23" i="48"/>
  <c r="AG13" i="33"/>
  <c r="Q22" i="68" s="1"/>
  <c r="E30" i="48"/>
  <c r="Q23" i="33"/>
  <c r="P24" i="71" s="1"/>
  <c r="C43" i="47" s="1"/>
  <c r="D45" i="48"/>
  <c r="T18" i="33"/>
  <c r="P23" i="64" s="1"/>
  <c r="C49" i="28" s="1"/>
  <c r="B49" i="28" s="1"/>
  <c r="KV49" i="28" s="1"/>
  <c r="D23" i="48"/>
  <c r="E10" i="48"/>
  <c r="BC126" i="47"/>
  <c r="BB108" i="47"/>
  <c r="BC124" i="47"/>
  <c r="BB107" i="47"/>
  <c r="D42" i="48"/>
  <c r="D40" i="48"/>
  <c r="O23" i="33"/>
  <c r="Q24" i="72" s="1"/>
  <c r="E46" i="48"/>
  <c r="D18" i="48"/>
  <c r="AI33" i="33"/>
  <c r="P26" i="67" s="1"/>
  <c r="D86" i="48"/>
  <c r="U23" i="33"/>
  <c r="Q24" i="64" s="1"/>
  <c r="E50" i="47" s="1"/>
  <c r="CY50" i="47" s="1"/>
  <c r="E51" i="48"/>
  <c r="D5" i="68"/>
  <c r="J74" i="22"/>
  <c r="I26" i="22"/>
  <c r="H18" i="3"/>
  <c r="I50" i="22"/>
  <c r="EC124" i="47"/>
  <c r="EB107" i="47"/>
  <c r="EC126" i="47"/>
  <c r="EB108" i="47"/>
  <c r="E81" i="48"/>
  <c r="E91" i="48"/>
  <c r="D15" i="48"/>
  <c r="R18" i="33"/>
  <c r="Q23" i="71" s="1"/>
  <c r="B9" i="3"/>
  <c r="J5" i="22"/>
  <c r="E5" i="48"/>
  <c r="I28" i="22"/>
  <c r="B23" i="33"/>
  <c r="P24" i="61" s="1"/>
  <c r="C8" i="47" s="1"/>
  <c r="AW8" i="47" s="1"/>
  <c r="Q8" i="61"/>
  <c r="I56" i="22"/>
  <c r="B33" i="33"/>
  <c r="P26" i="61" s="1"/>
  <c r="C10" i="47" s="1"/>
  <c r="EW10" i="47" s="1"/>
  <c r="K28" i="33"/>
  <c r="P25" i="70" s="1"/>
  <c r="D17" i="72"/>
  <c r="E15" i="48"/>
  <c r="E66" i="48"/>
  <c r="D73" i="48"/>
  <c r="U13" i="33"/>
  <c r="Q22" i="64" s="1"/>
  <c r="D80" i="48"/>
  <c r="D16" i="62"/>
  <c r="Q7" i="63"/>
  <c r="Q8" i="71"/>
  <c r="D11" i="48"/>
  <c r="D8" i="48"/>
  <c r="D69" i="48"/>
  <c r="O13" i="33"/>
  <c r="Q22" i="72" s="1"/>
  <c r="Q38" i="33"/>
  <c r="P27" i="71" s="1"/>
  <c r="D52" i="48"/>
  <c r="E38" i="48"/>
  <c r="D76" i="48"/>
  <c r="D90" i="48"/>
  <c r="D14" i="64"/>
  <c r="D21" i="48"/>
  <c r="E68" i="48"/>
  <c r="Q8" i="70"/>
  <c r="H23" i="33"/>
  <c r="P24" i="63" s="1"/>
  <c r="D17" i="63"/>
  <c r="X38" i="33"/>
  <c r="Q27" i="65" s="1"/>
  <c r="Q6" i="64"/>
  <c r="E65" i="48"/>
  <c r="D16" i="61"/>
  <c r="E28" i="33"/>
  <c r="P25" i="62" s="1"/>
  <c r="K23" i="33"/>
  <c r="P24" i="70" s="1"/>
  <c r="E63" i="48"/>
  <c r="R33" i="33"/>
  <c r="Q26" i="71" s="1"/>
  <c r="E45" i="47" s="1"/>
  <c r="GL45" i="47" s="1"/>
  <c r="D74" i="48"/>
  <c r="D20" i="48"/>
  <c r="W38" i="33"/>
  <c r="P27" i="65" s="1"/>
  <c r="C60" i="28" s="1"/>
  <c r="J60" i="28" s="1"/>
  <c r="Q13" i="33"/>
  <c r="P22" i="71" s="1"/>
  <c r="H33" i="33"/>
  <c r="P26" i="63" s="1"/>
  <c r="H28" i="33"/>
  <c r="P25" i="63" s="1"/>
  <c r="Q8" i="69"/>
  <c r="D77" i="48"/>
  <c r="D72" i="48"/>
  <c r="D16" i="69"/>
  <c r="D89" i="48"/>
  <c r="D15" i="66"/>
  <c r="E67" i="48"/>
  <c r="D16" i="65"/>
  <c r="C38" i="33"/>
  <c r="Q27" i="61" s="1"/>
  <c r="E11" i="47" s="1"/>
  <c r="FL11" i="47" s="1"/>
  <c r="D79" i="48"/>
  <c r="D5" i="48"/>
  <c r="E83" i="48"/>
  <c r="D48" i="48"/>
  <c r="E75" i="48"/>
  <c r="D13" i="48"/>
  <c r="D4" i="48"/>
  <c r="AC28" i="33"/>
  <c r="P25" i="66" s="1"/>
  <c r="C72" i="47" s="1"/>
  <c r="JJ72" i="47" s="1"/>
  <c r="E21" i="48"/>
  <c r="E13" i="48"/>
  <c r="Q6" i="71"/>
  <c r="E42" i="48"/>
  <c r="E70" i="48"/>
  <c r="Q5" i="62"/>
  <c r="D15" i="69"/>
  <c r="Q6" i="70"/>
  <c r="E11" i="48"/>
  <c r="D82" i="48"/>
  <c r="AJ38" i="33"/>
  <c r="Q27" i="67" s="1"/>
  <c r="D16" i="70"/>
  <c r="Q5" i="61"/>
  <c r="J6" i="22"/>
  <c r="E7" i="48"/>
  <c r="B13" i="3"/>
  <c r="D6" i="62"/>
  <c r="J29" i="22"/>
  <c r="E36" i="48"/>
  <c r="I55" i="22"/>
  <c r="D66" i="48"/>
  <c r="D25" i="48"/>
  <c r="D14" i="66"/>
  <c r="E31" i="48"/>
  <c r="Q6" i="65"/>
  <c r="E25" i="48"/>
  <c r="Q8" i="62"/>
  <c r="D91" i="48"/>
  <c r="E43" i="48"/>
  <c r="E58" i="48"/>
  <c r="E89" i="48"/>
  <c r="D14" i="70"/>
  <c r="D15" i="61"/>
  <c r="Q6" i="68"/>
  <c r="Q7" i="72"/>
  <c r="D16" i="72"/>
  <c r="D37" i="48"/>
  <c r="E79" i="48"/>
  <c r="E20" i="48"/>
  <c r="E76" i="48"/>
  <c r="D53" i="48"/>
  <c r="D83" i="48"/>
  <c r="E33" i="48"/>
  <c r="D67" i="48"/>
  <c r="E33" i="33"/>
  <c r="P26" i="62" s="1"/>
  <c r="D17" i="67"/>
  <c r="Q8" i="67"/>
  <c r="N13" i="33"/>
  <c r="P22" i="72" s="1"/>
  <c r="D17" i="48"/>
  <c r="T23" i="33"/>
  <c r="P24" i="64" s="1"/>
  <c r="AC13" i="33"/>
  <c r="P22" i="66" s="1"/>
  <c r="C69" i="28" s="1"/>
  <c r="BJ69" i="28" s="1"/>
  <c r="Q5" i="72"/>
  <c r="D14" i="72"/>
  <c r="O38" i="33"/>
  <c r="Q27" i="72" s="1"/>
  <c r="E39" i="47" s="1"/>
  <c r="JL39" i="47" s="1"/>
  <c r="E72" i="48"/>
  <c r="Z18" i="33"/>
  <c r="P23" i="69" s="1"/>
  <c r="Z23" i="69" s="1"/>
  <c r="D26" i="48"/>
  <c r="W18" i="33"/>
  <c r="P23" i="65" s="1"/>
  <c r="C56" i="47" s="1"/>
  <c r="D22" i="48"/>
  <c r="N23" i="33"/>
  <c r="P24" i="72" s="1"/>
  <c r="D43" i="48"/>
  <c r="Q18" i="33"/>
  <c r="P23" i="71" s="1"/>
  <c r="C42" i="47" s="1"/>
  <c r="D16" i="48"/>
  <c r="AG18" i="33"/>
  <c r="Q23" i="68" s="1"/>
  <c r="E77" i="28" s="1"/>
  <c r="IY77" i="28" s="1"/>
  <c r="E32" i="48"/>
  <c r="D17" i="68"/>
  <c r="Q8" i="68"/>
  <c r="Q7" i="67"/>
  <c r="D16" i="67"/>
  <c r="X18" i="33"/>
  <c r="Q23" i="65" s="1"/>
  <c r="E56" i="47" s="1"/>
  <c r="E22" i="48"/>
  <c r="W28" i="33"/>
  <c r="P25" i="65" s="1"/>
  <c r="D47" i="48"/>
  <c r="AJ23" i="33"/>
  <c r="Q24" i="67" s="1"/>
  <c r="E57" i="48"/>
  <c r="C71" i="28"/>
  <c r="D14" i="68"/>
  <c r="Q5" i="68"/>
  <c r="D35" i="48"/>
  <c r="D60" i="48"/>
  <c r="AF23" i="33"/>
  <c r="P24" i="68" s="1"/>
  <c r="D30" i="48"/>
  <c r="AF13" i="33"/>
  <c r="P22" i="68" s="1"/>
  <c r="AG33" i="33"/>
  <c r="Q26" i="68" s="1"/>
  <c r="E88" i="48"/>
  <c r="P5" i="65"/>
  <c r="C18" i="33"/>
  <c r="Q23" i="61" s="1"/>
  <c r="D70" i="48"/>
  <c r="D36" i="48"/>
  <c r="P5" i="68"/>
  <c r="P8" i="62"/>
  <c r="P6" i="62"/>
  <c r="P8" i="65"/>
  <c r="P5" i="67"/>
  <c r="P6" i="64"/>
  <c r="P5" i="72"/>
  <c r="P6" i="70"/>
  <c r="P7" i="67"/>
  <c r="P8" i="61"/>
  <c r="P5" i="66"/>
  <c r="P5" i="62"/>
  <c r="P7" i="65"/>
  <c r="P6" i="66"/>
  <c r="P8" i="66"/>
  <c r="P8" i="72"/>
  <c r="P7" i="62"/>
  <c r="P6" i="65"/>
  <c r="P7" i="68"/>
  <c r="P6" i="63"/>
  <c r="P7" i="72"/>
  <c r="P5" i="64"/>
  <c r="P8" i="63"/>
  <c r="P7" i="70"/>
  <c r="P8" i="70"/>
  <c r="P5" i="63"/>
  <c r="P7" i="66"/>
  <c r="P8" i="67"/>
  <c r="P8" i="68"/>
  <c r="P6" i="67"/>
  <c r="P7" i="69"/>
  <c r="P7" i="71"/>
  <c r="P7" i="61"/>
  <c r="P8" i="69"/>
  <c r="P5" i="61"/>
  <c r="P8" i="64"/>
  <c r="P5" i="71"/>
  <c r="P7" i="63"/>
  <c r="P6" i="71"/>
  <c r="P6" i="72"/>
  <c r="P6" i="61"/>
  <c r="P6" i="69"/>
  <c r="P8" i="71"/>
  <c r="P7" i="64"/>
  <c r="P6" i="68"/>
  <c r="P5" i="70"/>
  <c r="P5" i="69"/>
  <c r="F13" i="33"/>
  <c r="Q22" i="62" s="1"/>
  <c r="E8" i="48"/>
  <c r="E38" i="33"/>
  <c r="P27" i="62" s="1"/>
  <c r="D68" i="48"/>
  <c r="F23" i="33"/>
  <c r="Q24" i="62" s="1"/>
  <c r="E15" i="28" s="1"/>
  <c r="KY15" i="28" s="1"/>
  <c r="E37" i="48"/>
  <c r="Q6" i="62"/>
  <c r="D15" i="62"/>
  <c r="O38" i="73" a="1"/>
  <c r="R38" i="73" a="1"/>
  <c r="Q38" i="73" a="1"/>
  <c r="O22" i="73" a="1"/>
  <c r="R22" i="73" a="1"/>
  <c r="Q22" i="73" a="1"/>
  <c r="AK38" i="73" a="1"/>
  <c r="AK22" i="73" a="1"/>
  <c r="O86" i="73" a="1"/>
  <c r="R86" i="73" a="1"/>
  <c r="Q86" i="73" a="1"/>
  <c r="AK86" i="73" a="1"/>
  <c r="AK30" i="73" a="1"/>
  <c r="O30" i="73" a="1"/>
  <c r="R30" i="73" a="1"/>
  <c r="Q30" i="73" a="1"/>
  <c r="AK6" i="73" a="1"/>
  <c r="O6" i="73" a="1"/>
  <c r="R6" i="73" a="1"/>
  <c r="Q6" i="73" a="1"/>
  <c r="AK46" i="73" a="1"/>
  <c r="O46" i="73" a="1"/>
  <c r="R46" i="73" a="1"/>
  <c r="Q46" i="73" a="1"/>
  <c r="O78" i="73" a="1"/>
  <c r="R78" i="73" a="1"/>
  <c r="Q78" i="73" a="1"/>
  <c r="O54" i="73" a="1"/>
  <c r="R54" i="73" a="1"/>
  <c r="Q54" i="73" a="1"/>
  <c r="O62" i="73" a="1"/>
  <c r="R62" i="73" a="1"/>
  <c r="Q62" i="73" a="1"/>
  <c r="AK62" i="73" a="1"/>
  <c r="AK54" i="73" a="1"/>
  <c r="G22" i="73" a="1"/>
  <c r="I22" i="73" a="1"/>
  <c r="AK78" i="73" a="1"/>
  <c r="G78" i="73" a="1"/>
  <c r="I78" i="73" a="1"/>
  <c r="G38" i="73" a="1"/>
  <c r="I38" i="73" a="1"/>
  <c r="G86" i="73" a="1"/>
  <c r="I86" i="73" a="1"/>
  <c r="AK70" i="73" a="1"/>
  <c r="O70" i="73" a="1"/>
  <c r="R70" i="73" a="1"/>
  <c r="Q70" i="73" a="1"/>
  <c r="O14" i="73" a="1"/>
  <c r="R14" i="73" a="1"/>
  <c r="Q14" i="73" a="1"/>
  <c r="AK14" i="73" a="1"/>
  <c r="G30" i="73" a="1"/>
  <c r="I30" i="73" a="1"/>
  <c r="G6" i="73" a="1"/>
  <c r="I6" i="73" a="1"/>
  <c r="G46" i="73" a="1"/>
  <c r="I46" i="73" a="1"/>
  <c r="O94" i="73" a="1"/>
  <c r="R94" i="73" a="1"/>
  <c r="Q94" i="73" a="1"/>
  <c r="AK94" i="73" a="1"/>
  <c r="G54" i="73" a="1"/>
  <c r="I54" i="73" a="1"/>
  <c r="G94" i="73" a="1"/>
  <c r="I94" i="73" a="1"/>
  <c r="G14" i="73" a="1"/>
  <c r="I14" i="73" a="1"/>
  <c r="G70" i="73" a="1"/>
  <c r="I70" i="73" a="1"/>
  <c r="G62" i="73" a="1"/>
  <c r="I62" i="73" a="1"/>
  <c r="AU5" i="63" a="1"/>
  <c r="AV5" i="63" a="1"/>
  <c r="AU5" i="72" a="1"/>
  <c r="AV5" i="72" a="1"/>
  <c r="AU5" i="66" a="1"/>
  <c r="AV5" i="66" a="1"/>
  <c r="AU5" i="68" a="1"/>
  <c r="AV5" i="68" a="1"/>
  <c r="AU5" i="70" a="1"/>
  <c r="AV5" i="70" a="1"/>
  <c r="AU5" i="61" a="1"/>
  <c r="AV5" i="61" a="1"/>
  <c r="AU5" i="71" a="1"/>
  <c r="AV5" i="71" a="1"/>
  <c r="AU5" i="64" a="1"/>
  <c r="AV5" i="64" a="1"/>
  <c r="AU5" i="65" a="1"/>
  <c r="AV5" i="65" a="1"/>
  <c r="AU5" i="67" a="1"/>
  <c r="AV5" i="67" a="1"/>
  <c r="AU5" i="69" a="1"/>
  <c r="AV5" i="69" a="1"/>
  <c r="AU5" i="62" a="1"/>
  <c r="AV5" i="62" a="1"/>
  <c r="J29" i="73" a="1"/>
  <c r="U29" i="73" a="1"/>
  <c r="AQ29" i="73" a="1"/>
  <c r="D30" i="73" a="1"/>
  <c r="E30" i="73" a="1"/>
  <c r="J30" i="73" a="1"/>
  <c r="P30" i="73" a="1"/>
  <c r="U30" i="73" a="1"/>
  <c r="AL30" i="73" a="1"/>
  <c r="AQ30" i="73" a="1"/>
  <c r="AN30" i="73" a="1"/>
  <c r="AM30" i="73" a="1"/>
  <c r="AQ94" i="73" a="1"/>
  <c r="AL94" i="73" a="1"/>
  <c r="U94" i="73" a="1"/>
  <c r="P94" i="73" a="1"/>
  <c r="J94" i="73" a="1"/>
  <c r="E94" i="73" a="1"/>
  <c r="D94" i="73" a="1"/>
  <c r="AQ93" i="73" a="1"/>
  <c r="U93" i="73" a="1"/>
  <c r="J93" i="73" a="1"/>
  <c r="AM94" i="73" a="1"/>
  <c r="AN94" i="73" a="1"/>
  <c r="AQ86" i="73" a="1"/>
  <c r="AL86" i="73" a="1"/>
  <c r="U86" i="73" a="1"/>
  <c r="P86" i="73" a="1"/>
  <c r="J86" i="73" a="1"/>
  <c r="E86" i="73" a="1"/>
  <c r="D86" i="73" a="1"/>
  <c r="AQ85" i="73" a="1"/>
  <c r="U85" i="73" a="1"/>
  <c r="J85" i="73" a="1"/>
  <c r="AM86" i="73" a="1"/>
  <c r="AN86" i="73" a="1"/>
  <c r="AQ70" i="73" a="1"/>
  <c r="AL70" i="73" a="1"/>
  <c r="U70" i="73" a="1"/>
  <c r="P70" i="73" a="1"/>
  <c r="J70" i="73" a="1"/>
  <c r="E70" i="73" a="1"/>
  <c r="D70" i="73" a="1"/>
  <c r="AQ69" i="73" a="1"/>
  <c r="U69" i="73" a="1"/>
  <c r="J69" i="73" a="1"/>
  <c r="AM70" i="73" a="1"/>
  <c r="AN70" i="73" a="1"/>
  <c r="AQ78" i="73" a="1"/>
  <c r="AL78" i="73" a="1"/>
  <c r="U78" i="73" a="1"/>
  <c r="P78" i="73" a="1"/>
  <c r="J78" i="73" a="1"/>
  <c r="E78" i="73" a="1"/>
  <c r="D78" i="73" a="1"/>
  <c r="AQ77" i="73" a="1"/>
  <c r="U77" i="73" a="1"/>
  <c r="J77" i="73" a="1"/>
  <c r="AM78" i="73" a="1"/>
  <c r="AN78" i="73" a="1"/>
  <c r="AQ62" i="73" a="1"/>
  <c r="AL62" i="73" a="1"/>
  <c r="U62" i="73" a="1"/>
  <c r="P62" i="73" a="1"/>
  <c r="J62" i="73" a="1"/>
  <c r="E62" i="73" a="1"/>
  <c r="D62" i="73" a="1"/>
  <c r="AQ61" i="73" a="1"/>
  <c r="U61" i="73" a="1"/>
  <c r="J61" i="73" a="1"/>
  <c r="AM62" i="73" a="1"/>
  <c r="AN62" i="73" a="1"/>
  <c r="AQ54" i="73" a="1"/>
  <c r="AL54" i="73" a="1"/>
  <c r="U54" i="73" a="1"/>
  <c r="P54" i="73" a="1"/>
  <c r="J54" i="73" a="1"/>
  <c r="E54" i="73" a="1"/>
  <c r="D54" i="73" a="1"/>
  <c r="AQ53" i="73" a="1"/>
  <c r="U53" i="73" a="1"/>
  <c r="J53" i="73" a="1"/>
  <c r="AM54" i="73" a="1"/>
  <c r="AN54" i="73" a="1"/>
  <c r="AQ46" i="73" a="1"/>
  <c r="AL46" i="73" a="1"/>
  <c r="U46" i="73" a="1"/>
  <c r="P46" i="73" a="1"/>
  <c r="J46" i="73" a="1"/>
  <c r="E46" i="73" a="1"/>
  <c r="D46" i="73" a="1"/>
  <c r="AQ45" i="73" a="1"/>
  <c r="U45" i="73" a="1"/>
  <c r="J45" i="73" a="1"/>
  <c r="AM46" i="73" a="1"/>
  <c r="AN46" i="73" a="1"/>
  <c r="AQ38" i="73" a="1"/>
  <c r="AL38" i="73" a="1"/>
  <c r="U38" i="73" a="1"/>
  <c r="P38" i="73" a="1"/>
  <c r="J38" i="73" a="1"/>
  <c r="E38" i="73" a="1"/>
  <c r="D38" i="73" a="1"/>
  <c r="AQ37" i="73" a="1"/>
  <c r="U37" i="73" a="1"/>
  <c r="J37" i="73" a="1"/>
  <c r="AM38" i="73" a="1"/>
  <c r="AN38" i="73" a="1"/>
  <c r="AQ22" i="73" a="1"/>
  <c r="AL22" i="73" a="1"/>
  <c r="U22" i="73" a="1"/>
  <c r="P22" i="73" a="1"/>
  <c r="J22" i="73" a="1"/>
  <c r="E22" i="73" a="1"/>
  <c r="D22" i="73" a="1"/>
  <c r="AQ21" i="73" a="1"/>
  <c r="U21" i="73" a="1"/>
  <c r="J21" i="73" a="1"/>
  <c r="AM22" i="73" a="1"/>
  <c r="AN22" i="73" a="1"/>
  <c r="AQ5" i="73" a="1"/>
  <c r="AQ6" i="73" a="1"/>
  <c r="U5" i="73" a="1"/>
  <c r="U6" i="73" a="1"/>
  <c r="J5" i="73" a="1"/>
  <c r="J6" i="73" a="1"/>
  <c r="AL6" i="73" a="1"/>
  <c r="P6" i="73" a="1"/>
  <c r="AM6" i="73" a="1"/>
  <c r="AN6" i="73" a="1"/>
  <c r="E6" i="73" a="1"/>
  <c r="D6" i="73" a="1"/>
  <c r="J13" i="73" a="1"/>
  <c r="U13" i="73" a="1"/>
  <c r="AQ13" i="73" a="1"/>
  <c r="D14" i="73" a="1"/>
  <c r="E14" i="73" a="1"/>
  <c r="J14" i="73" a="1"/>
  <c r="P14" i="73" a="1"/>
  <c r="U14" i="73" a="1"/>
  <c r="AL14" i="73" a="1"/>
  <c r="AM14" i="73" a="1"/>
  <c r="AN14" i="73" a="1"/>
  <c r="AQ14" i="73" a="1"/>
  <c r="BP92" i="47" l="1"/>
  <c r="GP93" i="47"/>
  <c r="GS93" i="47" s="1"/>
  <c r="HC93" i="47"/>
  <c r="BP97" i="47"/>
  <c r="LC97" i="47"/>
  <c r="HP97" i="47"/>
  <c r="AP97" i="47"/>
  <c r="BC101" i="47"/>
  <c r="HO124" i="47"/>
  <c r="HS124" i="47" s="1"/>
  <c r="KB128" i="28"/>
  <c r="IO126" i="47"/>
  <c r="IS126" i="47" s="1"/>
  <c r="GB128" i="28"/>
  <c r="EB126" i="47"/>
  <c r="EF126" i="47" s="1"/>
  <c r="DB126" i="47"/>
  <c r="DF126" i="47" s="1"/>
  <c r="GB126" i="47"/>
  <c r="GD126" i="47" s="1"/>
  <c r="GE126" i="47" s="1"/>
  <c r="LO126" i="47"/>
  <c r="LS126" i="47" s="1"/>
  <c r="EB128" i="28"/>
  <c r="IB126" i="47"/>
  <c r="IF126" i="47" s="1"/>
  <c r="DB128" i="28"/>
  <c r="AB126" i="47"/>
  <c r="AD126" i="47" s="1"/>
  <c r="AE126" i="47" s="1"/>
  <c r="O126" i="47"/>
  <c r="Q126" i="47" s="1"/>
  <c r="R126" i="47" s="1"/>
  <c r="BO126" i="47"/>
  <c r="BS126" i="47" s="1"/>
  <c r="CO126" i="47"/>
  <c r="CS126" i="47" s="1"/>
  <c r="MB126" i="47"/>
  <c r="MD126" i="47" s="1"/>
  <c r="ME126" i="47" s="1"/>
  <c r="MB128" i="28"/>
  <c r="CO128" i="28"/>
  <c r="AB128" i="28"/>
  <c r="KB126" i="47"/>
  <c r="KF126" i="47" s="1"/>
  <c r="KO126" i="47"/>
  <c r="KQ126" i="47" s="1"/>
  <c r="KR126" i="47" s="1"/>
  <c r="DO126" i="47"/>
  <c r="DS126" i="47" s="1"/>
  <c r="EO126" i="47"/>
  <c r="EQ126" i="47" s="1"/>
  <c r="ER126" i="47" s="1"/>
  <c r="CB128" i="28"/>
  <c r="HB128" i="28"/>
  <c r="GO128" i="28"/>
  <c r="LO128" i="28"/>
  <c r="JB126" i="47"/>
  <c r="JF126" i="47" s="1"/>
  <c r="FO126" i="47"/>
  <c r="FS126" i="47" s="1"/>
  <c r="GO126" i="47"/>
  <c r="GQ126" i="47" s="1"/>
  <c r="GR126" i="47" s="1"/>
  <c r="AO128" i="28"/>
  <c r="LB128" i="28"/>
  <c r="KO128" i="28"/>
  <c r="KO130" i="28" s="1"/>
  <c r="KO131" i="28" s="1"/>
  <c r="HO128" i="28"/>
  <c r="HB126" i="47"/>
  <c r="HD126" i="47" s="1"/>
  <c r="HE126" i="47" s="1"/>
  <c r="DO128" i="28"/>
  <c r="BB128" i="28"/>
  <c r="FB126" i="47"/>
  <c r="LB126" i="47"/>
  <c r="LF126" i="47" s="1"/>
  <c r="HO126" i="47"/>
  <c r="HS126" i="47" s="1"/>
  <c r="FO128" i="28"/>
  <c r="O128" i="28"/>
  <c r="JO128" i="28"/>
  <c r="AO126" i="47"/>
  <c r="AQ126" i="47" s="1"/>
  <c r="AR126" i="47" s="1"/>
  <c r="JB128" i="28"/>
  <c r="BB126" i="47"/>
  <c r="BF126" i="47" s="1"/>
  <c r="CB126" i="47"/>
  <c r="CF126" i="47" s="1"/>
  <c r="EO128" i="28"/>
  <c r="BO128" i="28"/>
  <c r="HO126" i="28"/>
  <c r="DO126" i="28"/>
  <c r="LO126" i="28"/>
  <c r="LO124" i="47"/>
  <c r="LQ124" i="47" s="1"/>
  <c r="LR124" i="47" s="1"/>
  <c r="DO124" i="47"/>
  <c r="DS124" i="47" s="1"/>
  <c r="EB126" i="28"/>
  <c r="IB124" i="47"/>
  <c r="ID124" i="47" s="1"/>
  <c r="IE124" i="47" s="1"/>
  <c r="JB126" i="28"/>
  <c r="IO124" i="47"/>
  <c r="IQ124" i="47" s="1"/>
  <c r="IR124" i="47" s="1"/>
  <c r="GB126" i="28"/>
  <c r="FB124" i="47"/>
  <c r="FF124" i="47" s="1"/>
  <c r="LB126" i="28"/>
  <c r="JO124" i="47"/>
  <c r="JO128" i="47" s="1"/>
  <c r="JO129" i="47" s="1"/>
  <c r="O126" i="28"/>
  <c r="CB126" i="28"/>
  <c r="EO126" i="28"/>
  <c r="IO126" i="28"/>
  <c r="IO130" i="28" s="1"/>
  <c r="IO131" i="28" s="1"/>
  <c r="CB124" i="47"/>
  <c r="CD124" i="47" s="1"/>
  <c r="CE124" i="47" s="1"/>
  <c r="GB124" i="47"/>
  <c r="KB124" i="47"/>
  <c r="AB126" i="28"/>
  <c r="MB126" i="28"/>
  <c r="EB124" i="47"/>
  <c r="ED124" i="47" s="1"/>
  <c r="EE124" i="47" s="1"/>
  <c r="AO126" i="28"/>
  <c r="AO124" i="47"/>
  <c r="AS124" i="47" s="1"/>
  <c r="EO124" i="47"/>
  <c r="EQ124" i="47" s="1"/>
  <c r="ER124" i="47" s="1"/>
  <c r="KB126" i="28"/>
  <c r="JB124" i="47"/>
  <c r="AB124" i="47"/>
  <c r="AD124" i="47" s="1"/>
  <c r="AE124" i="47" s="1"/>
  <c r="HB126" i="28"/>
  <c r="FO124" i="47"/>
  <c r="FS124" i="47" s="1"/>
  <c r="O124" i="47"/>
  <c r="Q124" i="47" s="1"/>
  <c r="R124" i="47" s="1"/>
  <c r="DB126" i="28"/>
  <c r="DB130" i="28" s="1"/>
  <c r="DB131" i="28" s="1"/>
  <c r="FO126" i="28"/>
  <c r="JO126" i="28"/>
  <c r="CO124" i="47"/>
  <c r="CS124" i="47" s="1"/>
  <c r="GO124" i="47"/>
  <c r="GQ124" i="47" s="1"/>
  <c r="GR124" i="47" s="1"/>
  <c r="KO124" i="47"/>
  <c r="KS124" i="47" s="1"/>
  <c r="IB126" i="28"/>
  <c r="IB130" i="28" s="1"/>
  <c r="IB131" i="28" s="1"/>
  <c r="MB124" i="47"/>
  <c r="MF124" i="47" s="1"/>
  <c r="FB126" i="28"/>
  <c r="FB130" i="28" s="1"/>
  <c r="FB131" i="28" s="1"/>
  <c r="BB126" i="28"/>
  <c r="BB124" i="47"/>
  <c r="BD124" i="47" s="1"/>
  <c r="BE124" i="47" s="1"/>
  <c r="BO126" i="28"/>
  <c r="BO124" i="47"/>
  <c r="BO128" i="47" s="1"/>
  <c r="BO129" i="47" s="1"/>
  <c r="CO126" i="28"/>
  <c r="GO126" i="28"/>
  <c r="DB124" i="47"/>
  <c r="HB124" i="47"/>
  <c r="HB128" i="47" s="1"/>
  <c r="HB129" i="47" s="1"/>
  <c r="GC105" i="47"/>
  <c r="DP105" i="47"/>
  <c r="DS105" i="47" s="1"/>
  <c r="JC105" i="47"/>
  <c r="JD105" i="47" s="1"/>
  <c r="JE105" i="47" s="1"/>
  <c r="BC105" i="47"/>
  <c r="BD105" i="47" s="1"/>
  <c r="BE105" i="47" s="1"/>
  <c r="HP105" i="47"/>
  <c r="HS105" i="47" s="1"/>
  <c r="IC105" i="47"/>
  <c r="ID105" i="47" s="1"/>
  <c r="IE105" i="47" s="1"/>
  <c r="LC105" i="47"/>
  <c r="LD105" i="47" s="1"/>
  <c r="LE105" i="47" s="1"/>
  <c r="EC105" i="47"/>
  <c r="EF105" i="47" s="1"/>
  <c r="FP105" i="47"/>
  <c r="FS105" i="47" s="1"/>
  <c r="BP105" i="47"/>
  <c r="BS105" i="47" s="1"/>
  <c r="DC105" i="47"/>
  <c r="DD105" i="47" s="1"/>
  <c r="DE105" i="47" s="1"/>
  <c r="IP105" i="47"/>
  <c r="IQ105" i="47" s="1"/>
  <c r="IR105" i="47" s="1"/>
  <c r="P105" i="47"/>
  <c r="S105" i="47" s="1"/>
  <c r="EP105" i="47"/>
  <c r="ES105" i="47" s="1"/>
  <c r="LP105" i="47"/>
  <c r="LQ105" i="47" s="1"/>
  <c r="LR105" i="47" s="1"/>
  <c r="CP105" i="47"/>
  <c r="CQ105" i="47" s="1"/>
  <c r="CR105" i="47" s="1"/>
  <c r="FC105" i="47"/>
  <c r="FD105" i="47" s="1"/>
  <c r="FE105" i="47" s="1"/>
  <c r="GP105" i="47"/>
  <c r="GQ105" i="47" s="1"/>
  <c r="GR105" i="47" s="1"/>
  <c r="JP105" i="47"/>
  <c r="JS105" i="47" s="1"/>
  <c r="AC105" i="47"/>
  <c r="AD105" i="47" s="1"/>
  <c r="AE105" i="47" s="1"/>
  <c r="HC105" i="47"/>
  <c r="HF105" i="47" s="1"/>
  <c r="KC105" i="47"/>
  <c r="KF105" i="47" s="1"/>
  <c r="AP105" i="47"/>
  <c r="AQ105" i="47" s="1"/>
  <c r="AR105" i="47" s="1"/>
  <c r="CC105" i="47"/>
  <c r="CD105" i="47" s="1"/>
  <c r="CE105" i="47" s="1"/>
  <c r="AP104" i="47"/>
  <c r="FP104" i="47"/>
  <c r="FS104" i="47" s="1"/>
  <c r="LP104" i="47"/>
  <c r="LS104" i="47" s="1"/>
  <c r="HC104" i="47"/>
  <c r="HF104" i="47" s="1"/>
  <c r="DP104" i="47"/>
  <c r="DS104" i="47" s="1"/>
  <c r="KC104" i="47"/>
  <c r="KF104" i="47" s="1"/>
  <c r="EP104" i="47"/>
  <c r="EQ104" i="47" s="1"/>
  <c r="ER104" i="47" s="1"/>
  <c r="JP104" i="47"/>
  <c r="JS104" i="47" s="1"/>
  <c r="KP104" i="47"/>
  <c r="KQ104" i="47" s="1"/>
  <c r="KR104" i="47" s="1"/>
  <c r="JC104" i="47"/>
  <c r="JD104" i="47" s="1"/>
  <c r="JE104" i="47" s="1"/>
  <c r="BP104" i="47"/>
  <c r="BQ104" i="47" s="1"/>
  <c r="BR104" i="47" s="1"/>
  <c r="IC104" i="47"/>
  <c r="ID104" i="47" s="1"/>
  <c r="IE104" i="47" s="1"/>
  <c r="EC104" i="47"/>
  <c r="ED104" i="47" s="1"/>
  <c r="EE104" i="47" s="1"/>
  <c r="FC104" i="47"/>
  <c r="FF104" i="47" s="1"/>
  <c r="AC104" i="47"/>
  <c r="AF104" i="47" s="1"/>
  <c r="HP104" i="47"/>
  <c r="HS104" i="47" s="1"/>
  <c r="LC104" i="47"/>
  <c r="LF104" i="47" s="1"/>
  <c r="BC104" i="47"/>
  <c r="BD104" i="47" s="1"/>
  <c r="BE104" i="47" s="1"/>
  <c r="DC104" i="47"/>
  <c r="DD104" i="47" s="1"/>
  <c r="DE104" i="47" s="1"/>
  <c r="IP104" i="47"/>
  <c r="IS104" i="47" s="1"/>
  <c r="P104" i="47"/>
  <c r="Q104" i="47" s="1"/>
  <c r="R104" i="47" s="1"/>
  <c r="GP104" i="47"/>
  <c r="GS104" i="47" s="1"/>
  <c r="CC104" i="47"/>
  <c r="CF104" i="47" s="1"/>
  <c r="MC104" i="47"/>
  <c r="MD104" i="47" s="1"/>
  <c r="ME104" i="47" s="1"/>
  <c r="GC104" i="47"/>
  <c r="GD104" i="47" s="1"/>
  <c r="GE104" i="47" s="1"/>
  <c r="AP102" i="47"/>
  <c r="AS102" i="47" s="1"/>
  <c r="DC102" i="47"/>
  <c r="DD102" i="47" s="1"/>
  <c r="DE102" i="47" s="1"/>
  <c r="EC102" i="47"/>
  <c r="ED102" i="47" s="1"/>
  <c r="EE102" i="47" s="1"/>
  <c r="KP102" i="47"/>
  <c r="KQ102" i="47" s="1"/>
  <c r="KR102" i="47" s="1"/>
  <c r="EP102" i="47"/>
  <c r="EQ102" i="47" s="1"/>
  <c r="ER102" i="47" s="1"/>
  <c r="BP102" i="47"/>
  <c r="BS102" i="47" s="1"/>
  <c r="IP102" i="47"/>
  <c r="IQ102" i="47" s="1"/>
  <c r="IR102" i="47" s="1"/>
  <c r="HC102" i="47"/>
  <c r="HF102" i="47" s="1"/>
  <c r="IC102" i="47"/>
  <c r="BC102" i="47"/>
  <c r="BD102" i="47" s="1"/>
  <c r="BE102" i="47" s="1"/>
  <c r="CC102" i="47"/>
  <c r="CF102" i="47" s="1"/>
  <c r="LC102" i="47"/>
  <c r="LF102" i="47" s="1"/>
  <c r="P102" i="47"/>
  <c r="S102" i="47" s="1"/>
  <c r="FC102" i="47"/>
  <c r="FD102" i="47" s="1"/>
  <c r="FE102" i="47" s="1"/>
  <c r="GC102" i="47"/>
  <c r="GF102" i="47" s="1"/>
  <c r="AC102" i="47"/>
  <c r="AD102" i="47" s="1"/>
  <c r="AE102" i="47" s="1"/>
  <c r="MC102" i="47"/>
  <c r="MD102" i="47" s="1"/>
  <c r="ME102" i="47" s="1"/>
  <c r="DP102" i="47"/>
  <c r="DQ102" i="47" s="1"/>
  <c r="DR102" i="47" s="1"/>
  <c r="JC102" i="47"/>
  <c r="JF102" i="47" s="1"/>
  <c r="KC101" i="47"/>
  <c r="KD101" i="47" s="1"/>
  <c r="KE101" i="47" s="1"/>
  <c r="CP101" i="47"/>
  <c r="CS101" i="47" s="1"/>
  <c r="LC101" i="47"/>
  <c r="IC101" i="47"/>
  <c r="MC101" i="47"/>
  <c r="MD101" i="47" s="1"/>
  <c r="ME101" i="47" s="1"/>
  <c r="KP101" i="47"/>
  <c r="KQ101" i="47" s="1"/>
  <c r="KR101" i="47" s="1"/>
  <c r="AP101" i="47"/>
  <c r="AS101" i="47" s="1"/>
  <c r="IP101" i="47"/>
  <c r="IQ101" i="47" s="1"/>
  <c r="IR101" i="47" s="1"/>
  <c r="FP101" i="47"/>
  <c r="FS101" i="47" s="1"/>
  <c r="JP101" i="47"/>
  <c r="JQ101" i="47" s="1"/>
  <c r="JR101" i="47" s="1"/>
  <c r="LP101" i="47"/>
  <c r="LQ101" i="47" s="1"/>
  <c r="LR101" i="47" s="1"/>
  <c r="JC101" i="47"/>
  <c r="JD101" i="47" s="1"/>
  <c r="JE101" i="47" s="1"/>
  <c r="P101" i="47"/>
  <c r="Q101" i="47" s="1"/>
  <c r="R101" i="47" s="1"/>
  <c r="BP101" i="47"/>
  <c r="BS101" i="47" s="1"/>
  <c r="AC101" i="47"/>
  <c r="AD101" i="47" s="1"/>
  <c r="AE101" i="47" s="1"/>
  <c r="CC101" i="47"/>
  <c r="CF101" i="47" s="1"/>
  <c r="DC101" i="47"/>
  <c r="DF101" i="47" s="1"/>
  <c r="GP101" i="47"/>
  <c r="GS101" i="47" s="1"/>
  <c r="DP101" i="47"/>
  <c r="DQ101" i="47" s="1"/>
  <c r="DR101" i="47" s="1"/>
  <c r="EP101" i="47"/>
  <c r="ES101" i="47" s="1"/>
  <c r="HP101" i="47"/>
  <c r="EC101" i="47"/>
  <c r="EF101" i="47" s="1"/>
  <c r="GC101" i="47"/>
  <c r="GD101" i="47" s="1"/>
  <c r="GE101" i="47" s="1"/>
  <c r="FP100" i="47"/>
  <c r="FQ100" i="47" s="1"/>
  <c r="FR100" i="47" s="1"/>
  <c r="HC100" i="47"/>
  <c r="HF100" i="47" s="1"/>
  <c r="IC100" i="47"/>
  <c r="ID100" i="47" s="1"/>
  <c r="IE100" i="47" s="1"/>
  <c r="GP100" i="47"/>
  <c r="EC100" i="47"/>
  <c r="ED100" i="47" s="1"/>
  <c r="EE100" i="47" s="1"/>
  <c r="JC100" i="47"/>
  <c r="JF100" i="47" s="1"/>
  <c r="CC100" i="47"/>
  <c r="CD100" i="47" s="1"/>
  <c r="CE100" i="47" s="1"/>
  <c r="LP100" i="47"/>
  <c r="LS100" i="47" s="1"/>
  <c r="DP100" i="47"/>
  <c r="DS100" i="47" s="1"/>
  <c r="GC100" i="47"/>
  <c r="GF100" i="47" s="1"/>
  <c r="MC100" i="47"/>
  <c r="MF100" i="47" s="1"/>
  <c r="KC100" i="47"/>
  <c r="KF100" i="47" s="1"/>
  <c r="BP100" i="47"/>
  <c r="BQ100" i="47" s="1"/>
  <c r="BR100" i="47" s="1"/>
  <c r="FC100" i="47"/>
  <c r="FF100" i="47" s="1"/>
  <c r="BC100" i="47"/>
  <c r="BF100" i="47" s="1"/>
  <c r="IP100" i="47"/>
  <c r="IS100" i="47" s="1"/>
  <c r="DC100" i="47"/>
  <c r="DD100" i="47" s="1"/>
  <c r="DE100" i="47" s="1"/>
  <c r="CP100" i="47"/>
  <c r="CQ100" i="47" s="1"/>
  <c r="CR100" i="47" s="1"/>
  <c r="JP100" i="47"/>
  <c r="JQ100" i="47" s="1"/>
  <c r="JR100" i="47" s="1"/>
  <c r="EP100" i="47"/>
  <c r="P100" i="47"/>
  <c r="S100" i="47" s="1"/>
  <c r="AC100" i="47"/>
  <c r="AD100" i="47" s="1"/>
  <c r="AE100" i="47" s="1"/>
  <c r="KP100" i="47"/>
  <c r="KQ100" i="47" s="1"/>
  <c r="KR100" i="47" s="1"/>
  <c r="LC100" i="47"/>
  <c r="LF100" i="47" s="1"/>
  <c r="LC99" i="47"/>
  <c r="LF99" i="47" s="1"/>
  <c r="AC99" i="47"/>
  <c r="AF99" i="47" s="1"/>
  <c r="KP99" i="47"/>
  <c r="KQ99" i="47" s="1"/>
  <c r="KR99" i="47" s="1"/>
  <c r="IC99" i="47"/>
  <c r="ID99" i="47" s="1"/>
  <c r="IE99" i="47" s="1"/>
  <c r="MC99" i="47"/>
  <c r="MF99" i="47" s="1"/>
  <c r="EP99" i="47"/>
  <c r="EQ99" i="47" s="1"/>
  <c r="ER99" i="47" s="1"/>
  <c r="GP98" i="47"/>
  <c r="GS98" i="47" s="1"/>
  <c r="P98" i="47"/>
  <c r="Q98" i="47" s="1"/>
  <c r="R98" i="47" s="1"/>
  <c r="CC98" i="47"/>
  <c r="CD98" i="47" s="1"/>
  <c r="CE98" i="47" s="1"/>
  <c r="EP98" i="47"/>
  <c r="EQ98" i="47" s="1"/>
  <c r="ER98" i="47" s="1"/>
  <c r="FP98" i="47"/>
  <c r="FQ98" i="47" s="1"/>
  <c r="FR98" i="47" s="1"/>
  <c r="IC98" i="47"/>
  <c r="KP98" i="47"/>
  <c r="KS98" i="47" s="1"/>
  <c r="BC98" i="47"/>
  <c r="BF98" i="47" s="1"/>
  <c r="DP98" i="47"/>
  <c r="DQ98" i="47" s="1"/>
  <c r="DR98" i="47" s="1"/>
  <c r="JP98" i="47"/>
  <c r="JS98" i="47" s="1"/>
  <c r="MC97" i="47"/>
  <c r="MF97" i="47" s="1"/>
  <c r="EC97" i="47"/>
  <c r="ED97" i="47" s="1"/>
  <c r="EE97" i="47" s="1"/>
  <c r="LP97" i="47"/>
  <c r="LQ97" i="47" s="1"/>
  <c r="LR97" i="47" s="1"/>
  <c r="KP97" i="47"/>
  <c r="KS97" i="47" s="1"/>
  <c r="CC97" i="47"/>
  <c r="CD97" i="47" s="1"/>
  <c r="CE97" i="47" s="1"/>
  <c r="GP97" i="47"/>
  <c r="GS97" i="47" s="1"/>
  <c r="CP97" i="47"/>
  <c r="CQ97" i="47" s="1"/>
  <c r="CR97" i="47" s="1"/>
  <c r="FC97" i="47"/>
  <c r="FF97" i="47" s="1"/>
  <c r="IC97" i="47"/>
  <c r="IF97" i="47" s="1"/>
  <c r="FP97" i="47"/>
  <c r="FS97" i="47" s="1"/>
  <c r="EP97" i="47"/>
  <c r="ES97" i="47" s="1"/>
  <c r="DC97" i="47"/>
  <c r="DD97" i="47" s="1"/>
  <c r="DE97" i="47" s="1"/>
  <c r="HC97" i="47"/>
  <c r="HF97" i="47" s="1"/>
  <c r="DP97" i="47"/>
  <c r="GC97" i="47"/>
  <c r="GF97" i="47" s="1"/>
  <c r="JC97" i="47"/>
  <c r="JD97" i="47" s="1"/>
  <c r="JE97" i="47" s="1"/>
  <c r="P97" i="47"/>
  <c r="S97" i="47" s="1"/>
  <c r="AC97" i="47"/>
  <c r="AF97" i="47" s="1"/>
  <c r="IP97" i="47"/>
  <c r="IQ97" i="47" s="1"/>
  <c r="IR97" i="47" s="1"/>
  <c r="JP97" i="47"/>
  <c r="JS97" i="47" s="1"/>
  <c r="EP96" i="47"/>
  <c r="EQ96" i="47" s="1"/>
  <c r="ER96" i="47" s="1"/>
  <c r="HP96" i="47"/>
  <c r="HS96" i="47" s="1"/>
  <c r="AC96" i="47"/>
  <c r="AF96" i="47" s="1"/>
  <c r="BC96" i="47"/>
  <c r="BD96" i="47" s="1"/>
  <c r="BE96" i="47" s="1"/>
  <c r="GP96" i="47"/>
  <c r="GQ96" i="47" s="1"/>
  <c r="GR96" i="47" s="1"/>
  <c r="KP96" i="47"/>
  <c r="KS96" i="47" s="1"/>
  <c r="EC96" i="47"/>
  <c r="EF96" i="47" s="1"/>
  <c r="AP96" i="47"/>
  <c r="AQ96" i="47" s="1"/>
  <c r="AR96" i="47" s="1"/>
  <c r="FC96" i="47"/>
  <c r="FF96" i="47" s="1"/>
  <c r="CC96" i="47"/>
  <c r="CF96" i="47" s="1"/>
  <c r="JP96" i="47"/>
  <c r="JQ96" i="47" s="1"/>
  <c r="JR96" i="47" s="1"/>
  <c r="BP96" i="47"/>
  <c r="BS96" i="47" s="1"/>
  <c r="CP96" i="47"/>
  <c r="CS96" i="47" s="1"/>
  <c r="GC96" i="47"/>
  <c r="GF96" i="47" s="1"/>
  <c r="HC96" i="47"/>
  <c r="HF96" i="47" s="1"/>
  <c r="IC96" i="47"/>
  <c r="IF96" i="47" s="1"/>
  <c r="JC96" i="47"/>
  <c r="JD96" i="47" s="1"/>
  <c r="JE96" i="47" s="1"/>
  <c r="KC96" i="47"/>
  <c r="LC96" i="47"/>
  <c r="LF96" i="47" s="1"/>
  <c r="FP96" i="47"/>
  <c r="FS96" i="47" s="1"/>
  <c r="P96" i="47"/>
  <c r="Q96" i="47" s="1"/>
  <c r="R96" i="47" s="1"/>
  <c r="DC96" i="47"/>
  <c r="DD96" i="47" s="1"/>
  <c r="DE96" i="47" s="1"/>
  <c r="IP96" i="47"/>
  <c r="IS96" i="47" s="1"/>
  <c r="LP96" i="47"/>
  <c r="LS96" i="47" s="1"/>
  <c r="DP96" i="47"/>
  <c r="DS96" i="47" s="1"/>
  <c r="HP95" i="47"/>
  <c r="HQ95" i="47" s="1"/>
  <c r="HR95" i="47" s="1"/>
  <c r="IP95" i="47"/>
  <c r="IQ95" i="47" s="1"/>
  <c r="IR95" i="47" s="1"/>
  <c r="CC95" i="47"/>
  <c r="CF95" i="47" s="1"/>
  <c r="LC95" i="47"/>
  <c r="LD95" i="47" s="1"/>
  <c r="LE95" i="47" s="1"/>
  <c r="LP95" i="47"/>
  <c r="LS95" i="47" s="1"/>
  <c r="AC95" i="47"/>
  <c r="AF95" i="47" s="1"/>
  <c r="JC94" i="47"/>
  <c r="JF94" i="47" s="1"/>
  <c r="CC94" i="47"/>
  <c r="CD94" i="47" s="1"/>
  <c r="CE94" i="47" s="1"/>
  <c r="KC94" i="47"/>
  <c r="KF94" i="47" s="1"/>
  <c r="HP94" i="47"/>
  <c r="HQ94" i="47" s="1"/>
  <c r="HR94" i="47" s="1"/>
  <c r="AP94" i="47"/>
  <c r="AS94" i="47" s="1"/>
  <c r="IP94" i="47"/>
  <c r="IQ94" i="47" s="1"/>
  <c r="IR94" i="47" s="1"/>
  <c r="BP94" i="47"/>
  <c r="BS94" i="47" s="1"/>
  <c r="LC94" i="47"/>
  <c r="LD94" i="47" s="1"/>
  <c r="LE94" i="47" s="1"/>
  <c r="JP94" i="47"/>
  <c r="EC94" i="47"/>
  <c r="ED94" i="47" s="1"/>
  <c r="EE94" i="47" s="1"/>
  <c r="IC94" i="47"/>
  <c r="ID94" i="47" s="1"/>
  <c r="IE94" i="47" s="1"/>
  <c r="MC94" i="47"/>
  <c r="MD94" i="47" s="1"/>
  <c r="ME94" i="47" s="1"/>
  <c r="DC94" i="47"/>
  <c r="DF94" i="47" s="1"/>
  <c r="HC94" i="47"/>
  <c r="HD94" i="47" s="1"/>
  <c r="HE94" i="47" s="1"/>
  <c r="AC94" i="47"/>
  <c r="AD94" i="47" s="1"/>
  <c r="AE94" i="47" s="1"/>
  <c r="FP94" i="47"/>
  <c r="FS94" i="47" s="1"/>
  <c r="BC94" i="47"/>
  <c r="CP94" i="47"/>
  <c r="GP94" i="47"/>
  <c r="GQ94" i="47" s="1"/>
  <c r="GR94" i="47" s="1"/>
  <c r="CP93" i="47"/>
  <c r="CQ93" i="47" s="1"/>
  <c r="CR93" i="47" s="1"/>
  <c r="KP93" i="47"/>
  <c r="KQ93" i="47" s="1"/>
  <c r="KR93" i="47" s="1"/>
  <c r="LC93" i="47"/>
  <c r="LF93" i="47" s="1"/>
  <c r="DC93" i="47"/>
  <c r="DD93" i="47" s="1"/>
  <c r="DE93" i="47" s="1"/>
  <c r="P93" i="47"/>
  <c r="Q93" i="47" s="1"/>
  <c r="R93" i="47" s="1"/>
  <c r="HP93" i="47"/>
  <c r="HS93" i="47" s="1"/>
  <c r="AC93" i="47"/>
  <c r="AD93" i="47" s="1"/>
  <c r="AE93" i="47" s="1"/>
  <c r="MC93" i="47"/>
  <c r="MF93" i="47" s="1"/>
  <c r="EP93" i="47"/>
  <c r="ES93" i="47" s="1"/>
  <c r="BC93" i="47"/>
  <c r="BF93" i="47" s="1"/>
  <c r="FC93" i="47"/>
  <c r="FF93" i="47" s="1"/>
  <c r="JC93" i="47"/>
  <c r="JD93" i="47" s="1"/>
  <c r="JE93" i="47" s="1"/>
  <c r="DP93" i="47"/>
  <c r="DS93" i="47" s="1"/>
  <c r="LP93" i="47"/>
  <c r="LQ93" i="47" s="1"/>
  <c r="LR93" i="47" s="1"/>
  <c r="EC93" i="47"/>
  <c r="ED93" i="47" s="1"/>
  <c r="EE93" i="47" s="1"/>
  <c r="IC93" i="47"/>
  <c r="IF93" i="47" s="1"/>
  <c r="AP93" i="47"/>
  <c r="AS93" i="47" s="1"/>
  <c r="IP93" i="47"/>
  <c r="IQ93" i="47" s="1"/>
  <c r="IR93" i="47" s="1"/>
  <c r="BP93" i="47"/>
  <c r="BS93" i="47" s="1"/>
  <c r="FP93" i="47"/>
  <c r="FQ93" i="47" s="1"/>
  <c r="FR93" i="47" s="1"/>
  <c r="JP93" i="47"/>
  <c r="JS93" i="47" s="1"/>
  <c r="CC93" i="47"/>
  <c r="CD93" i="47" s="1"/>
  <c r="CE93" i="47" s="1"/>
  <c r="GC93" i="47"/>
  <c r="GD93" i="47" s="1"/>
  <c r="GE93" i="47" s="1"/>
  <c r="FP92" i="47"/>
  <c r="FQ92" i="47" s="1"/>
  <c r="FR92" i="47" s="1"/>
  <c r="JP92" i="47"/>
  <c r="JS92" i="47" s="1"/>
  <c r="DP92" i="47"/>
  <c r="DS92" i="47" s="1"/>
  <c r="LP92" i="47"/>
  <c r="LQ92" i="47" s="1"/>
  <c r="LR92" i="47" s="1"/>
  <c r="AC92" i="47"/>
  <c r="AF92" i="47" s="1"/>
  <c r="HP92" i="47"/>
  <c r="HS92" i="47" s="1"/>
  <c r="BC92" i="47"/>
  <c r="BF92" i="47" s="1"/>
  <c r="DC92" i="47"/>
  <c r="DF92" i="47" s="1"/>
  <c r="FC92" i="47"/>
  <c r="FF92" i="47" s="1"/>
  <c r="HC92" i="47"/>
  <c r="HD92" i="47" s="1"/>
  <c r="HE92" i="47" s="1"/>
  <c r="JC92" i="47"/>
  <c r="JF92" i="47" s="1"/>
  <c r="LC92" i="47"/>
  <c r="LD92" i="47" s="1"/>
  <c r="LE92" i="47" s="1"/>
  <c r="AP92" i="47"/>
  <c r="AS92" i="47" s="1"/>
  <c r="CP92" i="47"/>
  <c r="CQ92" i="47" s="1"/>
  <c r="CR92" i="47" s="1"/>
  <c r="EP92" i="47"/>
  <c r="EQ92" i="47" s="1"/>
  <c r="ER92" i="47" s="1"/>
  <c r="GP92" i="47"/>
  <c r="GQ92" i="47" s="1"/>
  <c r="GR92" i="47" s="1"/>
  <c r="IP92" i="47"/>
  <c r="IQ92" i="47" s="1"/>
  <c r="IR92" i="47" s="1"/>
  <c r="KP92" i="47"/>
  <c r="KQ92" i="47" s="1"/>
  <c r="KR92" i="47" s="1"/>
  <c r="P92" i="47"/>
  <c r="S92" i="47" s="1"/>
  <c r="CC92" i="47"/>
  <c r="CD92" i="47" s="1"/>
  <c r="CE92" i="47" s="1"/>
  <c r="EC92" i="47"/>
  <c r="ED92" i="47" s="1"/>
  <c r="EE92" i="47" s="1"/>
  <c r="GC92" i="47"/>
  <c r="GD92" i="47" s="1"/>
  <c r="GE92" i="47" s="1"/>
  <c r="IC92" i="47"/>
  <c r="ID92" i="47" s="1"/>
  <c r="IE92" i="47" s="1"/>
  <c r="KC92" i="47"/>
  <c r="KF92" i="47" s="1"/>
  <c r="CP91" i="47"/>
  <c r="CQ91" i="47" s="1"/>
  <c r="CR91" i="47" s="1"/>
  <c r="FC91" i="47"/>
  <c r="FF91" i="47" s="1"/>
  <c r="AC91" i="47"/>
  <c r="AD91" i="47" s="1"/>
  <c r="AE91" i="47" s="1"/>
  <c r="HP91" i="47"/>
  <c r="HS91" i="47" s="1"/>
  <c r="KC91" i="47"/>
  <c r="KF91" i="47" s="1"/>
  <c r="BC91" i="47"/>
  <c r="BD91" i="47" s="1"/>
  <c r="BE91" i="47" s="1"/>
  <c r="HP90" i="47"/>
  <c r="CP90" i="47"/>
  <c r="CS90" i="47" s="1"/>
  <c r="EP90" i="47"/>
  <c r="ES90" i="47" s="1"/>
  <c r="GP90" i="47"/>
  <c r="GQ90" i="47" s="1"/>
  <c r="GR90" i="47" s="1"/>
  <c r="FC90" i="47"/>
  <c r="FD90" i="47" s="1"/>
  <c r="FE90" i="47" s="1"/>
  <c r="DP90" i="47"/>
  <c r="DS90" i="47" s="1"/>
  <c r="P90" i="47"/>
  <c r="S90" i="47" s="1"/>
  <c r="KP90" i="47"/>
  <c r="KQ90" i="47" s="1"/>
  <c r="KR90" i="47" s="1"/>
  <c r="JC90" i="47"/>
  <c r="JD90" i="47" s="1"/>
  <c r="JE90" i="47" s="1"/>
  <c r="MC90" i="47"/>
  <c r="MF90" i="47" s="1"/>
  <c r="CC90" i="47"/>
  <c r="CF90" i="47" s="1"/>
  <c r="AP90" i="47"/>
  <c r="AQ90" i="47" s="1"/>
  <c r="AR90" i="47" s="1"/>
  <c r="HF90" i="47"/>
  <c r="FP90" i="47"/>
  <c r="FS90" i="47" s="1"/>
  <c r="KC90" i="47"/>
  <c r="KD90" i="47" s="1"/>
  <c r="KE90" i="47" s="1"/>
  <c r="IP90" i="47"/>
  <c r="IS90" i="47" s="1"/>
  <c r="JP90" i="47"/>
  <c r="JS90" i="47" s="1"/>
  <c r="DC90" i="47"/>
  <c r="DD90" i="47" s="1"/>
  <c r="DE90" i="47" s="1"/>
  <c r="BQ103" i="47"/>
  <c r="BR103" i="47" s="1"/>
  <c r="ID95" i="47"/>
  <c r="IE95" i="47" s="1"/>
  <c r="FD99" i="47"/>
  <c r="FE99" i="47" s="1"/>
  <c r="GS95" i="47"/>
  <c r="C6" i="28"/>
  <c r="HJ6" i="28" s="1"/>
  <c r="BL39" i="47"/>
  <c r="C28" i="28"/>
  <c r="KW28" i="28" s="1"/>
  <c r="KJ60" i="28"/>
  <c r="KW49" i="28"/>
  <c r="GJ60" i="28"/>
  <c r="AI49" i="28"/>
  <c r="EJ60" i="28"/>
  <c r="EW60" i="28"/>
  <c r="CV49" i="28"/>
  <c r="AW60" i="28"/>
  <c r="KW60" i="28"/>
  <c r="B60" i="28"/>
  <c r="IV60" i="28" s="1"/>
  <c r="FJ60" i="28"/>
  <c r="JJ49" i="28"/>
  <c r="B37" i="28"/>
  <c r="DV37" i="28" s="1"/>
  <c r="W69" i="28"/>
  <c r="LW69" i="28"/>
  <c r="Y50" i="47"/>
  <c r="JJ69" i="28"/>
  <c r="C38" i="47"/>
  <c r="B38" i="47" s="1"/>
  <c r="KW69" i="28"/>
  <c r="L15" i="28"/>
  <c r="B69" i="28"/>
  <c r="EV69" i="28" s="1"/>
  <c r="J69" i="28"/>
  <c r="LY64" i="47"/>
  <c r="E15" i="47"/>
  <c r="DL15" i="47" s="1"/>
  <c r="FJ85" i="47"/>
  <c r="W85" i="47"/>
  <c r="LJ85" i="47"/>
  <c r="EW85" i="47"/>
  <c r="J85" i="47"/>
  <c r="IW85" i="47"/>
  <c r="KJ85" i="47"/>
  <c r="BJ85" i="47"/>
  <c r="GJ85" i="47"/>
  <c r="G9" i="47"/>
  <c r="LL39" i="47"/>
  <c r="FL50" i="47"/>
  <c r="EL50" i="47"/>
  <c r="Z22" i="70"/>
  <c r="JY50" i="47"/>
  <c r="E50" i="28"/>
  <c r="BY50" i="28" s="1"/>
  <c r="AY50" i="47"/>
  <c r="BL50" i="47"/>
  <c r="JL50" i="47"/>
  <c r="Z28" i="68"/>
  <c r="CJ8" i="47"/>
  <c r="HJ28" i="47"/>
  <c r="Z22" i="71"/>
  <c r="E74" i="47"/>
  <c r="JY74" i="47" s="1"/>
  <c r="CL11" i="47"/>
  <c r="DJ42" i="47"/>
  <c r="B42" i="47"/>
  <c r="GV42" i="47" s="1"/>
  <c r="AY74" i="28"/>
  <c r="LY74" i="28"/>
  <c r="DW6" i="47"/>
  <c r="BJ6" i="47"/>
  <c r="KW6" i="47"/>
  <c r="KY39" i="47"/>
  <c r="KJ69" i="28"/>
  <c r="GW69" i="28"/>
  <c r="C42" i="28"/>
  <c r="DW42" i="28" s="1"/>
  <c r="AQ91" i="47"/>
  <c r="AR91" i="47" s="1"/>
  <c r="CS95" i="47"/>
  <c r="F73" i="28"/>
  <c r="LY39" i="47"/>
  <c r="Z28" i="61"/>
  <c r="JF91" i="47"/>
  <c r="EF95" i="47"/>
  <c r="GY39" i="47"/>
  <c r="IY39" i="47"/>
  <c r="BY77" i="28"/>
  <c r="AL39" i="47"/>
  <c r="FL39" i="47"/>
  <c r="CY11" i="47"/>
  <c r="E11" i="28"/>
  <c r="CY11" i="28" s="1"/>
  <c r="AY39" i="47"/>
  <c r="D39" i="47"/>
  <c r="DX39" i="47" s="1"/>
  <c r="CJ28" i="47"/>
  <c r="CY39" i="47"/>
  <c r="FY39" i="47"/>
  <c r="BY39" i="47"/>
  <c r="C76" i="28"/>
  <c r="GW76" i="28" s="1"/>
  <c r="EY11" i="47"/>
  <c r="C53" i="47"/>
  <c r="HJ53" i="47" s="1"/>
  <c r="JQ95" i="47"/>
  <c r="JR95" i="47" s="1"/>
  <c r="FJ72" i="47"/>
  <c r="C7" i="28"/>
  <c r="JW7" i="28" s="1"/>
  <c r="JW72" i="47"/>
  <c r="D11" i="47"/>
  <c r="AR47" i="33"/>
  <c r="AL11" i="47"/>
  <c r="IP9" i="28"/>
  <c r="IQ9" i="28" s="1"/>
  <c r="Y11" i="47"/>
  <c r="CL77" i="28"/>
  <c r="C76" i="47"/>
  <c r="C72" i="28"/>
  <c r="GJ72" i="28" s="1"/>
  <c r="CQ98" i="47"/>
  <c r="CR98" i="47" s="1"/>
  <c r="EL35" i="47"/>
  <c r="FY35" i="47"/>
  <c r="HY35" i="47"/>
  <c r="CL35" i="47"/>
  <c r="D35" i="47"/>
  <c r="L35" i="47"/>
  <c r="HL35" i="47"/>
  <c r="JY35" i="47"/>
  <c r="KY35" i="47"/>
  <c r="AY35" i="47"/>
  <c r="GW7" i="47"/>
  <c r="B7" i="47"/>
  <c r="EV7" i="47" s="1"/>
  <c r="IW80" i="47"/>
  <c r="HJ80" i="47"/>
  <c r="FJ80" i="47"/>
  <c r="GW80" i="47"/>
  <c r="LW80" i="47"/>
  <c r="DW80" i="47"/>
  <c r="KJ80" i="47"/>
  <c r="BJ80" i="47"/>
  <c r="CW80" i="47"/>
  <c r="LJ80" i="47"/>
  <c r="AJ80" i="47"/>
  <c r="EW80" i="47"/>
  <c r="JW80" i="47"/>
  <c r="EL56" i="47"/>
  <c r="HL56" i="47"/>
  <c r="Y56" i="47"/>
  <c r="IY56" i="47"/>
  <c r="JL56" i="47"/>
  <c r="GL56" i="47"/>
  <c r="LL56" i="47"/>
  <c r="GJ43" i="47"/>
  <c r="DW43" i="47"/>
  <c r="J43" i="47"/>
  <c r="IJ43" i="47"/>
  <c r="IW43" i="47"/>
  <c r="BW43" i="47"/>
  <c r="B43" i="47"/>
  <c r="BI43" i="47" s="1"/>
  <c r="GW43" i="47"/>
  <c r="LJ43" i="47"/>
  <c r="CW43" i="47"/>
  <c r="JJ43" i="47"/>
  <c r="JW43" i="47"/>
  <c r="DJ43" i="47"/>
  <c r="KW43" i="47"/>
  <c r="AJ43" i="47"/>
  <c r="EJ43" i="47"/>
  <c r="EW43" i="47"/>
  <c r="HW43" i="47"/>
  <c r="BJ43" i="47"/>
  <c r="LW43" i="47"/>
  <c r="HJ43" i="47"/>
  <c r="AW43" i="47"/>
  <c r="KJ43" i="47"/>
  <c r="FW43" i="47"/>
  <c r="W43" i="47"/>
  <c r="FJ43" i="47"/>
  <c r="CJ43" i="47"/>
  <c r="W59" i="47"/>
  <c r="HJ59" i="47"/>
  <c r="LW59" i="47"/>
  <c r="J59" i="47"/>
  <c r="B59" i="47"/>
  <c r="V59" i="47" s="1"/>
  <c r="BJ59" i="47"/>
  <c r="FW59" i="47"/>
  <c r="DW59" i="47"/>
  <c r="KW59" i="47"/>
  <c r="EJ59" i="47"/>
  <c r="IW59" i="47"/>
  <c r="LJ59" i="47"/>
  <c r="LL64" i="47"/>
  <c r="LW6" i="47"/>
  <c r="HJ85" i="47"/>
  <c r="LL50" i="47"/>
  <c r="JD94" i="47"/>
  <c r="JE94" i="47" s="1"/>
  <c r="JJ42" i="47"/>
  <c r="B85" i="47"/>
  <c r="KI85" i="47" s="1"/>
  <c r="DJ85" i="47"/>
  <c r="JW85" i="47"/>
  <c r="DY64" i="47"/>
  <c r="D50" i="47"/>
  <c r="HK50" i="47" s="1"/>
  <c r="DL50" i="47"/>
  <c r="GL50" i="47"/>
  <c r="LY50" i="47"/>
  <c r="GW6" i="47"/>
  <c r="C55" i="28"/>
  <c r="B55" i="28" s="1"/>
  <c r="HV55" i="28" s="1"/>
  <c r="BW6" i="47"/>
  <c r="CJ85" i="47"/>
  <c r="BJ42" i="47"/>
  <c r="EJ85" i="47"/>
  <c r="AJ85" i="47"/>
  <c r="FW85" i="47"/>
  <c r="FY64" i="47"/>
  <c r="KL50" i="47"/>
  <c r="AL50" i="47"/>
  <c r="CL50" i="47"/>
  <c r="EW6" i="47"/>
  <c r="E56" i="28"/>
  <c r="CY56" i="28" s="1"/>
  <c r="C80" i="28"/>
  <c r="JJ80" i="28" s="1"/>
  <c r="C43" i="28"/>
  <c r="LJ43" i="28" s="1"/>
  <c r="E62" i="28"/>
  <c r="AY62" i="28" s="1"/>
  <c r="C27" i="47"/>
  <c r="AW27" i="47" s="1"/>
  <c r="BW42" i="47"/>
  <c r="LW85" i="47"/>
  <c r="KW85" i="47"/>
  <c r="BW85" i="47"/>
  <c r="AY64" i="47"/>
  <c r="IY50" i="47"/>
  <c r="HL50" i="47"/>
  <c r="EY50" i="47"/>
  <c r="LW53" i="28"/>
  <c r="W6" i="47"/>
  <c r="C59" i="28"/>
  <c r="IW59" i="28" s="1"/>
  <c r="FF94" i="47"/>
  <c r="AW85" i="47"/>
  <c r="CY64" i="47"/>
  <c r="L50" i="47"/>
  <c r="IW6" i="47"/>
  <c r="C37" i="47"/>
  <c r="HW85" i="47"/>
  <c r="GW85" i="47"/>
  <c r="JJ85" i="47"/>
  <c r="BL64" i="47"/>
  <c r="DY50" i="47"/>
  <c r="HY50" i="47"/>
  <c r="GY50" i="47"/>
  <c r="DJ53" i="28"/>
  <c r="DJ6" i="47"/>
  <c r="E35" i="28"/>
  <c r="HL35" i="28" s="1"/>
  <c r="G86" i="28"/>
  <c r="IQ98" i="47"/>
  <c r="IR98" i="47" s="1"/>
  <c r="IL50" i="47"/>
  <c r="BY50" i="47"/>
  <c r="HJ6" i="47"/>
  <c r="GY77" i="28"/>
  <c r="IJ85" i="47"/>
  <c r="DW85" i="47"/>
  <c r="CW85" i="47"/>
  <c r="BY64" i="47"/>
  <c r="FY50" i="47"/>
  <c r="KY50" i="47"/>
  <c r="JJ6" i="47"/>
  <c r="AL43" i="47"/>
  <c r="JL43" i="47"/>
  <c r="G46" i="47"/>
  <c r="G46" i="28"/>
  <c r="F67" i="28"/>
  <c r="F67" i="47"/>
  <c r="G74" i="47"/>
  <c r="G74" i="28"/>
  <c r="G69" i="28"/>
  <c r="G69" i="47"/>
  <c r="JP69" i="47" s="1"/>
  <c r="F81" i="28"/>
  <c r="F81" i="47"/>
  <c r="FL56" i="47"/>
  <c r="BY56" i="47"/>
  <c r="GY56" i="47"/>
  <c r="LY56" i="47"/>
  <c r="FY56" i="47"/>
  <c r="D56" i="47"/>
  <c r="FK56" i="47" s="1"/>
  <c r="HY56" i="47"/>
  <c r="DL56" i="47"/>
  <c r="CY56" i="47"/>
  <c r="L56" i="47"/>
  <c r="KY56" i="47"/>
  <c r="CL56" i="47"/>
  <c r="BL56" i="47"/>
  <c r="DY56" i="47"/>
  <c r="GL15" i="28"/>
  <c r="JL15" i="28"/>
  <c r="Y15" i="28"/>
  <c r="EY15" i="28"/>
  <c r="LL15" i="28"/>
  <c r="GY15" i="28"/>
  <c r="KL15" i="28"/>
  <c r="J7" i="47"/>
  <c r="BJ7" i="47"/>
  <c r="HJ7" i="47"/>
  <c r="FW7" i="47"/>
  <c r="G13" i="28"/>
  <c r="JQ92" i="47"/>
  <c r="JR92" i="47" s="1"/>
  <c r="E71" i="47"/>
  <c r="LY71" i="47" s="1"/>
  <c r="Z30" i="66"/>
  <c r="C69" i="47"/>
  <c r="HW69" i="47" s="1"/>
  <c r="C18" i="28"/>
  <c r="KJ18" i="28" s="1"/>
  <c r="C18" i="47"/>
  <c r="IW18" i="47" s="1"/>
  <c r="E38" i="47"/>
  <c r="FL38" i="47" s="1"/>
  <c r="C64" i="28"/>
  <c r="Z24" i="69"/>
  <c r="G60" i="47"/>
  <c r="LP60" i="47" s="1"/>
  <c r="JD103" i="47"/>
  <c r="JE103" i="47" s="1"/>
  <c r="JF103" i="47"/>
  <c r="MD105" i="47"/>
  <c r="ME105" i="47" s="1"/>
  <c r="MF105" i="47"/>
  <c r="C35" i="47"/>
  <c r="IW35" i="47" s="1"/>
  <c r="C35" i="28"/>
  <c r="KJ35" i="28" s="1"/>
  <c r="JW69" i="28"/>
  <c r="AW69" i="28"/>
  <c r="IJ69" i="28"/>
  <c r="CW69" i="28"/>
  <c r="FJ69" i="28"/>
  <c r="EJ69" i="28"/>
  <c r="HW69" i="28"/>
  <c r="DJ69" i="28"/>
  <c r="LJ69" i="28"/>
  <c r="HJ69" i="28"/>
  <c r="AJ69" i="28"/>
  <c r="FW69" i="28"/>
  <c r="BW69" i="28"/>
  <c r="DW69" i="28"/>
  <c r="GJ69" i="28"/>
  <c r="IW69" i="28"/>
  <c r="EW69" i="28"/>
  <c r="C15" i="28"/>
  <c r="J15" i="28" s="1"/>
  <c r="C15" i="47"/>
  <c r="IW15" i="47" s="1"/>
  <c r="Z24" i="62"/>
  <c r="LD103" i="47"/>
  <c r="LE103" i="47" s="1"/>
  <c r="E73" i="47"/>
  <c r="GY73" i="47" s="1"/>
  <c r="E73" i="28"/>
  <c r="GY73" i="28" s="1"/>
  <c r="GY43" i="47"/>
  <c r="FW42" i="47"/>
  <c r="W42" i="47"/>
  <c r="IW42" i="47"/>
  <c r="EW42" i="47"/>
  <c r="KJ42" i="47"/>
  <c r="HJ42" i="47"/>
  <c r="LJ42" i="47"/>
  <c r="AJ42" i="47"/>
  <c r="HW42" i="47"/>
  <c r="JW42" i="47"/>
  <c r="E71" i="28"/>
  <c r="KY71" i="28" s="1"/>
  <c r="HY15" i="28"/>
  <c r="AL56" i="47"/>
  <c r="CJ69" i="28"/>
  <c r="KW42" i="47"/>
  <c r="Z30" i="62"/>
  <c r="GY64" i="47"/>
  <c r="L43" i="47"/>
  <c r="E22" i="47"/>
  <c r="JW53" i="28"/>
  <c r="IJ53" i="28"/>
  <c r="KW53" i="28"/>
  <c r="DW53" i="28"/>
  <c r="LJ53" i="28"/>
  <c r="F39" i="28"/>
  <c r="HF103" i="47"/>
  <c r="HD103" i="47"/>
  <c r="HE103" i="47" s="1"/>
  <c r="LJ71" i="28"/>
  <c r="CW71" i="28"/>
  <c r="Z30" i="71"/>
  <c r="Z24" i="71"/>
  <c r="E43" i="28"/>
  <c r="GJ37" i="28"/>
  <c r="KJ37" i="28"/>
  <c r="J37" i="28"/>
  <c r="JW37" i="28"/>
  <c r="JY64" i="47"/>
  <c r="FL64" i="47"/>
  <c r="DL64" i="47"/>
  <c r="JL64" i="47"/>
  <c r="EY64" i="47"/>
  <c r="L64" i="47"/>
  <c r="D64" i="47"/>
  <c r="LK64" i="47" s="1"/>
  <c r="KL64" i="47"/>
  <c r="AL64" i="47"/>
  <c r="IY64" i="47"/>
  <c r="HY64" i="47"/>
  <c r="KY64" i="47"/>
  <c r="EL64" i="47"/>
  <c r="CL64" i="47"/>
  <c r="IL64" i="47"/>
  <c r="GL64" i="47"/>
  <c r="Y64" i="47"/>
  <c r="Z25" i="72"/>
  <c r="Z27" i="69"/>
  <c r="Z30" i="69"/>
  <c r="E64" i="28"/>
  <c r="HL64" i="28" s="1"/>
  <c r="E80" i="28"/>
  <c r="Z32" i="68"/>
  <c r="E80" i="47"/>
  <c r="Z26" i="68"/>
  <c r="EJ32" i="47"/>
  <c r="FJ32" i="47"/>
  <c r="HJ32" i="47"/>
  <c r="KW32" i="47"/>
  <c r="DW32" i="47"/>
  <c r="AJ32" i="47"/>
  <c r="LW32" i="47"/>
  <c r="FW32" i="47"/>
  <c r="HW32" i="47"/>
  <c r="W32" i="47"/>
  <c r="LJ32" i="47"/>
  <c r="KJ32" i="47"/>
  <c r="GW32" i="47"/>
  <c r="AW32" i="47"/>
  <c r="B32" i="47"/>
  <c r="HI32" i="47" s="1"/>
  <c r="JJ32" i="47"/>
  <c r="DJ32" i="47"/>
  <c r="J32" i="47"/>
  <c r="IJ32" i="47"/>
  <c r="BW32" i="47"/>
  <c r="CJ32" i="47"/>
  <c r="JW32" i="47"/>
  <c r="GJ32" i="47"/>
  <c r="IW32" i="47"/>
  <c r="EW32" i="47"/>
  <c r="DV49" i="28"/>
  <c r="E13" i="28"/>
  <c r="AL13" i="28" s="1"/>
  <c r="Z28" i="62"/>
  <c r="Z22" i="62"/>
  <c r="E13" i="47"/>
  <c r="L13" i="47" s="1"/>
  <c r="E18" i="47"/>
  <c r="Z27" i="62"/>
  <c r="E18" i="28"/>
  <c r="Z33" i="62"/>
  <c r="EV49" i="28"/>
  <c r="CW32" i="47"/>
  <c r="E65" i="28"/>
  <c r="LL65" i="28" s="1"/>
  <c r="E65" i="47"/>
  <c r="DY65" i="47" s="1"/>
  <c r="JV49" i="28"/>
  <c r="II49" i="28"/>
  <c r="EI49" i="28"/>
  <c r="CI49" i="28"/>
  <c r="LI49" i="28"/>
  <c r="GI49" i="28"/>
  <c r="I49" i="28"/>
  <c r="GV49" i="28"/>
  <c r="LV49" i="28"/>
  <c r="HI49" i="28"/>
  <c r="AV49" i="28"/>
  <c r="DI49" i="28"/>
  <c r="IV49" i="28"/>
  <c r="BI49" i="28"/>
  <c r="FV49" i="28"/>
  <c r="BV49" i="28"/>
  <c r="FI49" i="28"/>
  <c r="LJ38" i="28"/>
  <c r="IJ38" i="28"/>
  <c r="BW38" i="28"/>
  <c r="EJ38" i="28"/>
  <c r="KJ38" i="28"/>
  <c r="HJ38" i="28"/>
  <c r="AJ38" i="28"/>
  <c r="IW38" i="28"/>
  <c r="FJ38" i="28"/>
  <c r="BJ38" i="28"/>
  <c r="HW38" i="28"/>
  <c r="KW38" i="28"/>
  <c r="CJ38" i="28"/>
  <c r="GW38" i="28"/>
  <c r="EW38" i="28"/>
  <c r="AW38" i="28"/>
  <c r="JJ38" i="28"/>
  <c r="DW38" i="28"/>
  <c r="GJ38" i="28"/>
  <c r="CW38" i="28"/>
  <c r="W38" i="28"/>
  <c r="B38" i="28"/>
  <c r="J38" i="28"/>
  <c r="LW38" i="28"/>
  <c r="KI49" i="28"/>
  <c r="DJ38" i="28"/>
  <c r="BJ32" i="47"/>
  <c r="JI49" i="28"/>
  <c r="JW38" i="28"/>
  <c r="V49" i="28"/>
  <c r="FW38" i="28"/>
  <c r="HV49" i="28"/>
  <c r="JY45" i="47"/>
  <c r="KL45" i="47"/>
  <c r="HL45" i="47"/>
  <c r="C83" i="28"/>
  <c r="GJ83" i="28" s="1"/>
  <c r="C83" i="47"/>
  <c r="D15" i="28"/>
  <c r="JK15" i="28" s="1"/>
  <c r="DL15" i="28"/>
  <c r="HJ53" i="28"/>
  <c r="CJ53" i="28"/>
  <c r="IW53" i="28"/>
  <c r="FW53" i="28"/>
  <c r="EJ53" i="28"/>
  <c r="W53" i="28"/>
  <c r="GJ53" i="28"/>
  <c r="BJ53" i="28"/>
  <c r="CW53" i="28"/>
  <c r="HW53" i="28"/>
  <c r="AW53" i="28"/>
  <c r="JJ53" i="28"/>
  <c r="B53" i="28"/>
  <c r="GW53" i="28"/>
  <c r="EW53" i="28"/>
  <c r="KJ53" i="28"/>
  <c r="BW53" i="28"/>
  <c r="J53" i="28"/>
  <c r="B72" i="47"/>
  <c r="FW72" i="47"/>
  <c r="BJ72" i="47"/>
  <c r="EW72" i="47"/>
  <c r="KJ72" i="47"/>
  <c r="IW72" i="47"/>
  <c r="CJ72" i="47"/>
  <c r="HW72" i="47"/>
  <c r="GJ72" i="47"/>
  <c r="KY11" i="47"/>
  <c r="GL11" i="47"/>
  <c r="EL11" i="47"/>
  <c r="LL11" i="47"/>
  <c r="HL11" i="47"/>
  <c r="BY11" i="47"/>
  <c r="JY11" i="47"/>
  <c r="HY11" i="47"/>
  <c r="BL11" i="47"/>
  <c r="GY11" i="47"/>
  <c r="DL11" i="47"/>
  <c r="AY11" i="47"/>
  <c r="IY11" i="47"/>
  <c r="L11" i="47"/>
  <c r="DY11" i="47"/>
  <c r="LY11" i="47"/>
  <c r="KL11" i="47"/>
  <c r="JL11" i="47"/>
  <c r="FY11" i="47"/>
  <c r="IL11" i="47"/>
  <c r="J10" i="47"/>
  <c r="CW10" i="47"/>
  <c r="CJ10" i="47"/>
  <c r="IJ10" i="47"/>
  <c r="JJ10" i="47"/>
  <c r="KJ10" i="47"/>
  <c r="T22" i="68"/>
  <c r="U22" i="68" s="1"/>
  <c r="Z22" i="68"/>
  <c r="T49" i="33"/>
  <c r="T54" i="33"/>
  <c r="T47" i="33"/>
  <c r="T48" i="33"/>
  <c r="AO48" i="33"/>
  <c r="AO47" i="33"/>
  <c r="AO54" i="33"/>
  <c r="AR54" i="33"/>
  <c r="AR48" i="33"/>
  <c r="AR49" i="33"/>
  <c r="E63" i="47"/>
  <c r="FL63" i="47" s="1"/>
  <c r="E63" i="28"/>
  <c r="FL38" i="28"/>
  <c r="EY38" i="28"/>
  <c r="DY15" i="28"/>
  <c r="JY15" i="28"/>
  <c r="JY56" i="47"/>
  <c r="EY56" i="47"/>
  <c r="IJ42" i="47"/>
  <c r="W72" i="47"/>
  <c r="AJ53" i="28"/>
  <c r="AO49" i="33"/>
  <c r="AW42" i="47"/>
  <c r="FJ42" i="47"/>
  <c r="CW42" i="47"/>
  <c r="DW42" i="47"/>
  <c r="GJ42" i="47"/>
  <c r="GW42" i="47"/>
  <c r="J42" i="47"/>
  <c r="CJ42" i="47"/>
  <c r="EJ42" i="47"/>
  <c r="LW42" i="47"/>
  <c r="KL56" i="47"/>
  <c r="IL56" i="47"/>
  <c r="AY56" i="47"/>
  <c r="GJ55" i="47"/>
  <c r="IW55" i="47"/>
  <c r="DW55" i="47"/>
  <c r="W55" i="47"/>
  <c r="CW55" i="47"/>
  <c r="C44" i="47"/>
  <c r="JJ44" i="47" s="1"/>
  <c r="C44" i="28"/>
  <c r="Z25" i="71"/>
  <c r="KL35" i="47"/>
  <c r="GL35" i="47"/>
  <c r="BL35" i="47"/>
  <c r="IY35" i="47"/>
  <c r="FL35" i="47"/>
  <c r="AL35" i="47"/>
  <c r="GY35" i="47"/>
  <c r="DL35" i="47"/>
  <c r="CY35" i="47"/>
  <c r="LY35" i="47"/>
  <c r="IL35" i="47"/>
  <c r="EY35" i="47"/>
  <c r="Y35" i="47"/>
  <c r="LL35" i="47"/>
  <c r="JL35" i="47"/>
  <c r="DY35" i="47"/>
  <c r="BY35" i="47"/>
  <c r="Z27" i="63"/>
  <c r="C63" i="47"/>
  <c r="C63" i="28"/>
  <c r="LW60" i="28"/>
  <c r="DW60" i="28"/>
  <c r="GW60" i="28"/>
  <c r="BJ60" i="28"/>
  <c r="HW60" i="28"/>
  <c r="FW60" i="28"/>
  <c r="JW60" i="28"/>
  <c r="AJ60" i="28"/>
  <c r="JJ60" i="28"/>
  <c r="BW60" i="28"/>
  <c r="IJ60" i="28"/>
  <c r="CJ60" i="28"/>
  <c r="CW60" i="28"/>
  <c r="W60" i="28"/>
  <c r="DJ60" i="28"/>
  <c r="IW60" i="28"/>
  <c r="HJ60" i="28"/>
  <c r="LJ60" i="28"/>
  <c r="AW49" i="28"/>
  <c r="FW49" i="28"/>
  <c r="C71" i="47"/>
  <c r="IW71" i="47" s="1"/>
  <c r="Z24" i="66"/>
  <c r="T24" i="62"/>
  <c r="G23" i="47"/>
  <c r="KP23" i="47" s="1"/>
  <c r="W25" i="63"/>
  <c r="F29" i="28"/>
  <c r="F29" i="47"/>
  <c r="G64" i="47"/>
  <c r="G64" i="28"/>
  <c r="G65" i="28"/>
  <c r="HP65" i="28" s="1"/>
  <c r="X25" i="69"/>
  <c r="Y25" i="69"/>
  <c r="G65" i="47"/>
  <c r="G78" i="28"/>
  <c r="G78" i="47"/>
  <c r="G79" i="47"/>
  <c r="BC79" i="47" s="1"/>
  <c r="X25" i="68"/>
  <c r="W25" i="68"/>
  <c r="Y25" i="68"/>
  <c r="X23" i="70"/>
  <c r="KW67" i="28"/>
  <c r="EJ67" i="28"/>
  <c r="W67" i="28"/>
  <c r="GJ67" i="28"/>
  <c r="AJ67" i="28"/>
  <c r="CJ67" i="28"/>
  <c r="LJ67" i="28"/>
  <c r="JJ67" i="28"/>
  <c r="BW67" i="28"/>
  <c r="J67" i="28"/>
  <c r="IW67" i="28"/>
  <c r="KJ67" i="28"/>
  <c r="DJ67" i="28"/>
  <c r="B67" i="28"/>
  <c r="LI67" i="28" s="1"/>
  <c r="IJ67" i="28"/>
  <c r="GW67" i="28"/>
  <c r="EW67" i="28"/>
  <c r="LW67" i="28"/>
  <c r="HW67" i="28"/>
  <c r="BJ67" i="28"/>
  <c r="AW67" i="28"/>
  <c r="FW67" i="28"/>
  <c r="FJ67" i="28"/>
  <c r="DW67" i="28"/>
  <c r="KW51" i="28"/>
  <c r="J51" i="28"/>
  <c r="B51" i="28"/>
  <c r="GV51" i="28" s="1"/>
  <c r="IJ51" i="28"/>
  <c r="FJ51" i="28"/>
  <c r="LJ51" i="28"/>
  <c r="JW51" i="28"/>
  <c r="EJ51" i="28"/>
  <c r="EW51" i="28"/>
  <c r="KJ51" i="28"/>
  <c r="GJ51" i="28"/>
  <c r="DJ51" i="28"/>
  <c r="DW51" i="28"/>
  <c r="JJ51" i="28"/>
  <c r="GW51" i="28"/>
  <c r="CJ51" i="28"/>
  <c r="CW51" i="28"/>
  <c r="LW51" i="28"/>
  <c r="IW51" i="28"/>
  <c r="BJ51" i="28"/>
  <c r="BW51" i="28"/>
  <c r="HJ51" i="28"/>
  <c r="HW51" i="28"/>
  <c r="AJ51" i="28"/>
  <c r="FW51" i="28"/>
  <c r="AW51" i="28"/>
  <c r="LY72" i="28"/>
  <c r="HL72" i="28"/>
  <c r="FY72" i="28"/>
  <c r="AY72" i="28"/>
  <c r="D72" i="28"/>
  <c r="BX72" i="28" s="1"/>
  <c r="JY72" i="28"/>
  <c r="EL72" i="28"/>
  <c r="Y72" i="28"/>
  <c r="LL72" i="28"/>
  <c r="GL72" i="28"/>
  <c r="BY72" i="28"/>
  <c r="KL72" i="28"/>
  <c r="JL72" i="28"/>
  <c r="DL72" i="28"/>
  <c r="GY72" i="28"/>
  <c r="FL72" i="28"/>
  <c r="EY72" i="28"/>
  <c r="IY72" i="28"/>
  <c r="DY72" i="28"/>
  <c r="CL72" i="28"/>
  <c r="IL72" i="28"/>
  <c r="HY72" i="28"/>
  <c r="BL72" i="28"/>
  <c r="CY72" i="28"/>
  <c r="AL72" i="28"/>
  <c r="JW67" i="28"/>
  <c r="E77" i="47"/>
  <c r="I6" i="68"/>
  <c r="Z30" i="68"/>
  <c r="T24" i="68"/>
  <c r="C78" i="47"/>
  <c r="HJ78" i="47" s="1"/>
  <c r="C78" i="28"/>
  <c r="AJ78" i="28" s="1"/>
  <c r="H6" i="68"/>
  <c r="Z24" i="68"/>
  <c r="I7" i="68"/>
  <c r="CW64" i="47"/>
  <c r="FJ64" i="47"/>
  <c r="C65" i="47"/>
  <c r="C65" i="28"/>
  <c r="Z31" i="69"/>
  <c r="Z25" i="69"/>
  <c r="Z47" i="33"/>
  <c r="AA54" i="33"/>
  <c r="Z48" i="33"/>
  <c r="Z49" i="33"/>
  <c r="Z54" i="33"/>
  <c r="E57" i="47"/>
  <c r="KY57" i="47" s="1"/>
  <c r="E57" i="28"/>
  <c r="IY57" i="28" s="1"/>
  <c r="FL77" i="28"/>
  <c r="AY77" i="28"/>
  <c r="DL77" i="28"/>
  <c r="CY77" i="28"/>
  <c r="LL77" i="28"/>
  <c r="EY77" i="28"/>
  <c r="JL77" i="28"/>
  <c r="IL77" i="28"/>
  <c r="L77" i="28"/>
  <c r="GL77" i="28"/>
  <c r="D77" i="28"/>
  <c r="FY77" i="28"/>
  <c r="KY77" i="28"/>
  <c r="DY77" i="28"/>
  <c r="HY77" i="28"/>
  <c r="BL77" i="28"/>
  <c r="AL77" i="28"/>
  <c r="HL77" i="28"/>
  <c r="C56" i="28"/>
  <c r="Z23" i="65"/>
  <c r="JJ27" i="28"/>
  <c r="HW27" i="28"/>
  <c r="B27" i="28"/>
  <c r="JW27" i="28"/>
  <c r="KW27" i="28"/>
  <c r="HJ27" i="28"/>
  <c r="GJ27" i="28"/>
  <c r="GW27" i="28"/>
  <c r="IJ27" i="28"/>
  <c r="AJ27" i="28"/>
  <c r="CW27" i="28"/>
  <c r="EJ27" i="28"/>
  <c r="BJ27" i="28"/>
  <c r="LJ27" i="28"/>
  <c r="LW27" i="28"/>
  <c r="KJ27" i="28"/>
  <c r="EW27" i="28"/>
  <c r="IW27" i="28"/>
  <c r="BW27" i="28"/>
  <c r="FJ27" i="28"/>
  <c r="CJ27" i="28"/>
  <c r="J27" i="28"/>
  <c r="AW27" i="28"/>
  <c r="DW27" i="28"/>
  <c r="C16" i="28"/>
  <c r="C16" i="47"/>
  <c r="CW16" i="47" s="1"/>
  <c r="Z25" i="62"/>
  <c r="E34" i="28"/>
  <c r="IL34" i="28" s="1"/>
  <c r="E34" i="47"/>
  <c r="BY34" i="47" s="1"/>
  <c r="KY49" i="28"/>
  <c r="LL49" i="28"/>
  <c r="L49" i="28"/>
  <c r="BL49" i="28"/>
  <c r="AM54" i="33"/>
  <c r="AL47" i="33"/>
  <c r="E70" i="47"/>
  <c r="E70" i="28"/>
  <c r="Z29" i="66"/>
  <c r="Z23" i="66"/>
  <c r="DJ56" i="47"/>
  <c r="J56" i="47"/>
  <c r="CJ56" i="47"/>
  <c r="FJ56" i="47"/>
  <c r="DW56" i="47"/>
  <c r="E30" i="47"/>
  <c r="E30" i="28"/>
  <c r="LW56" i="47"/>
  <c r="JY77" i="28"/>
  <c r="EL77" i="28"/>
  <c r="BJ74" i="47"/>
  <c r="W27" i="28"/>
  <c r="LW8" i="47"/>
  <c r="AJ8" i="47"/>
  <c r="JJ8" i="47"/>
  <c r="JW8" i="47"/>
  <c r="IJ8" i="47"/>
  <c r="B8" i="47"/>
  <c r="HJ8" i="47"/>
  <c r="LJ8" i="47"/>
  <c r="DW8" i="47"/>
  <c r="BW8" i="47"/>
  <c r="E20" i="28"/>
  <c r="Y20" i="28" s="1"/>
  <c r="Z28" i="63"/>
  <c r="Z22" i="63"/>
  <c r="E49" i="33"/>
  <c r="E54" i="33"/>
  <c r="E47" i="33"/>
  <c r="F54" i="33"/>
  <c r="E48" i="33"/>
  <c r="HJ67" i="28"/>
  <c r="B56" i="47"/>
  <c r="EV56" i="47" s="1"/>
  <c r="LY77" i="28"/>
  <c r="CJ74" i="47"/>
  <c r="DJ27" i="28"/>
  <c r="KL77" i="28"/>
  <c r="W51" i="28"/>
  <c r="FW27" i="28"/>
  <c r="JW74" i="47"/>
  <c r="DW74" i="47"/>
  <c r="J74" i="47"/>
  <c r="IW74" i="47"/>
  <c r="FJ74" i="47"/>
  <c r="JJ74" i="47"/>
  <c r="DJ74" i="47"/>
  <c r="IJ74" i="47"/>
  <c r="BW74" i="47"/>
  <c r="GJ74" i="47"/>
  <c r="AW74" i="47"/>
  <c r="B74" i="47"/>
  <c r="IV74" i="47" s="1"/>
  <c r="GW74" i="47"/>
  <c r="W74" i="47"/>
  <c r="LW74" i="47"/>
  <c r="KJ74" i="47"/>
  <c r="FW74" i="47"/>
  <c r="Y77" i="28"/>
  <c r="L72" i="28"/>
  <c r="E20" i="47"/>
  <c r="LL22" i="28"/>
  <c r="FL22" i="28"/>
  <c r="C8" i="28"/>
  <c r="AW8" i="28" s="1"/>
  <c r="LJ72" i="47"/>
  <c r="IJ72" i="47"/>
  <c r="AJ72" i="47"/>
  <c r="LW72" i="47"/>
  <c r="BW72" i="47"/>
  <c r="EJ72" i="47"/>
  <c r="J72" i="47"/>
  <c r="GW72" i="47"/>
  <c r="HJ72" i="47"/>
  <c r="KW72" i="47"/>
  <c r="AW72" i="47"/>
  <c r="CW72" i="47"/>
  <c r="DJ72" i="47"/>
  <c r="DW72" i="47"/>
  <c r="FW55" i="47"/>
  <c r="KW55" i="47"/>
  <c r="AJ55" i="47"/>
  <c r="EW55" i="47"/>
  <c r="JW55" i="47"/>
  <c r="CJ55" i="47"/>
  <c r="B55" i="47"/>
  <c r="GW55" i="47"/>
  <c r="HW55" i="47"/>
  <c r="BW55" i="47"/>
  <c r="LJ55" i="47"/>
  <c r="EJ55" i="47"/>
  <c r="HJ55" i="47"/>
  <c r="FJ55" i="47"/>
  <c r="LW55" i="47"/>
  <c r="KJ55" i="47"/>
  <c r="DJ55" i="47"/>
  <c r="BJ55" i="47"/>
  <c r="JJ55" i="47"/>
  <c r="J55" i="47"/>
  <c r="AW55" i="47"/>
  <c r="L74" i="28"/>
  <c r="AL74" i="28"/>
  <c r="IY74" i="28"/>
  <c r="JY74" i="28"/>
  <c r="CY74" i="28"/>
  <c r="CL74" i="28"/>
  <c r="L38" i="28"/>
  <c r="CL38" i="28"/>
  <c r="IL38" i="28"/>
  <c r="KY38" i="28"/>
  <c r="HL38" i="28"/>
  <c r="FY38" i="28"/>
  <c r="Y23" i="63"/>
  <c r="T25" i="69"/>
  <c r="DD91" i="47"/>
  <c r="DE91" i="47" s="1"/>
  <c r="DF91" i="47"/>
  <c r="EF98" i="47"/>
  <c r="ED98" i="47"/>
  <c r="EE98" i="47" s="1"/>
  <c r="BY15" i="28"/>
  <c r="CY15" i="28"/>
  <c r="IY15" i="28"/>
  <c r="LF97" i="47"/>
  <c r="LD97" i="47"/>
  <c r="LE97" i="47" s="1"/>
  <c r="F38" i="47"/>
  <c r="F38" i="28"/>
  <c r="T26" i="72"/>
  <c r="GD95" i="47"/>
  <c r="GE95" i="47" s="1"/>
  <c r="GF95" i="47"/>
  <c r="CS99" i="47"/>
  <c r="CQ99" i="47"/>
  <c r="CR99" i="47" s="1"/>
  <c r="EQ94" i="47"/>
  <c r="ER94" i="47" s="1"/>
  <c r="ES94" i="47"/>
  <c r="ID98" i="47"/>
  <c r="IE98" i="47" s="1"/>
  <c r="IF98" i="47"/>
  <c r="KD98" i="47"/>
  <c r="KE98" i="47" s="1"/>
  <c r="KF98" i="47"/>
  <c r="FY15" i="28"/>
  <c r="IL15" i="28"/>
  <c r="KD97" i="47"/>
  <c r="KE97" i="47" s="1"/>
  <c r="KF97" i="47"/>
  <c r="JP79" i="28"/>
  <c r="JR79" i="28" s="1"/>
  <c r="AC79" i="28"/>
  <c r="AF79" i="28" s="1"/>
  <c r="LP79" i="28"/>
  <c r="LR79" i="28" s="1"/>
  <c r="KP79" i="28"/>
  <c r="KR79" i="28" s="1"/>
  <c r="JC79" i="28"/>
  <c r="JF79" i="28" s="1"/>
  <c r="LC79" i="28"/>
  <c r="P79" i="28"/>
  <c r="KC79" i="28"/>
  <c r="KE79" i="28" s="1"/>
  <c r="CP79" i="28"/>
  <c r="FC79" i="28"/>
  <c r="FE79" i="28" s="1"/>
  <c r="DP79" i="28"/>
  <c r="DS79" i="28" s="1"/>
  <c r="EC79" i="28"/>
  <c r="EE79" i="28" s="1"/>
  <c r="GC79" i="28"/>
  <c r="GF79" i="28" s="1"/>
  <c r="BP79" i="28"/>
  <c r="BS79" i="28" s="1"/>
  <c r="GP79" i="28"/>
  <c r="BC79" i="28"/>
  <c r="BF79" i="28" s="1"/>
  <c r="FP79" i="28"/>
  <c r="HP79" i="28"/>
  <c r="KS104" i="47"/>
  <c r="HF99" i="47"/>
  <c r="HD99" i="47"/>
  <c r="HE99" i="47" s="1"/>
  <c r="IQ99" i="47"/>
  <c r="IR99" i="47" s="1"/>
  <c r="IS99" i="47"/>
  <c r="N7" i="61"/>
  <c r="ES103" i="47"/>
  <c r="EQ103" i="47"/>
  <c r="ER103" i="47" s="1"/>
  <c r="FD92" i="47"/>
  <c r="FE92" i="47" s="1"/>
  <c r="F27" i="47"/>
  <c r="F27" i="28"/>
  <c r="AS97" i="47"/>
  <c r="AQ97" i="47"/>
  <c r="AR97" i="47" s="1"/>
  <c r="DF102" i="47"/>
  <c r="AY15" i="28"/>
  <c r="EL15" i="28"/>
  <c r="BL15" i="28"/>
  <c r="G83" i="47"/>
  <c r="G83" i="28"/>
  <c r="MF101" i="47"/>
  <c r="BF104" i="47"/>
  <c r="JQ99" i="47"/>
  <c r="JR99" i="47" s="1"/>
  <c r="JS99" i="47"/>
  <c r="IS124" i="47"/>
  <c r="AF103" i="47"/>
  <c r="AD103" i="47"/>
  <c r="AE103" i="47" s="1"/>
  <c r="FJ37" i="28"/>
  <c r="JL49" i="28"/>
  <c r="EL49" i="28"/>
  <c r="DY49" i="28"/>
  <c r="IL49" i="28"/>
  <c r="CY49" i="28"/>
  <c r="AY49" i="28"/>
  <c r="HL49" i="28"/>
  <c r="IY49" i="28"/>
  <c r="AL49" i="28"/>
  <c r="FY49" i="28"/>
  <c r="CL49" i="28"/>
  <c r="Y49" i="28"/>
  <c r="JY49" i="28"/>
  <c r="GL49" i="28"/>
  <c r="EY49" i="28"/>
  <c r="DL49" i="28"/>
  <c r="KL49" i="28"/>
  <c r="LY49" i="28"/>
  <c r="HY49" i="28"/>
  <c r="GY49" i="28"/>
  <c r="FL49" i="28"/>
  <c r="BY49" i="28"/>
  <c r="HW8" i="47"/>
  <c r="GW8" i="47"/>
  <c r="W8" i="47"/>
  <c r="IW8" i="47"/>
  <c r="FJ8" i="47"/>
  <c r="J8" i="47"/>
  <c r="GJ8" i="47"/>
  <c r="DJ8" i="47"/>
  <c r="EW8" i="47"/>
  <c r="EJ8" i="47"/>
  <c r="BJ8" i="47"/>
  <c r="KW8" i="47"/>
  <c r="FW8" i="47"/>
  <c r="CW8" i="47"/>
  <c r="KJ8" i="47"/>
  <c r="LW37" i="28"/>
  <c r="IW37" i="28"/>
  <c r="W37" i="28"/>
  <c r="LJ37" i="28"/>
  <c r="HW37" i="28"/>
  <c r="BW37" i="28"/>
  <c r="KW37" i="28"/>
  <c r="FW37" i="28"/>
  <c r="BJ37" i="28"/>
  <c r="IJ37" i="28"/>
  <c r="EJ37" i="28"/>
  <c r="AJ37" i="28"/>
  <c r="HJ37" i="28"/>
  <c r="DJ37" i="28"/>
  <c r="EW37" i="28"/>
  <c r="DW37" i="28"/>
  <c r="AW37" i="28"/>
  <c r="D49" i="28"/>
  <c r="GK49" i="28" s="1"/>
  <c r="ED103" i="47"/>
  <c r="EE103" i="47" s="1"/>
  <c r="EF103" i="47"/>
  <c r="GF103" i="47"/>
  <c r="GD103" i="47"/>
  <c r="GE103" i="47" s="1"/>
  <c r="GS92" i="47"/>
  <c r="IF103" i="47"/>
  <c r="ID103" i="47"/>
  <c r="IE103" i="47" s="1"/>
  <c r="MF103" i="47"/>
  <c r="MD103" i="47"/>
  <c r="ME103" i="47" s="1"/>
  <c r="AJ59" i="47"/>
  <c r="CJ59" i="47"/>
  <c r="DJ59" i="47"/>
  <c r="FJ59" i="47"/>
  <c r="GJ59" i="47"/>
  <c r="IJ59" i="47"/>
  <c r="CW59" i="47"/>
  <c r="AW59" i="47"/>
  <c r="KJ59" i="47"/>
  <c r="JW59" i="47"/>
  <c r="HW59" i="47"/>
  <c r="JJ59" i="47"/>
  <c r="EW59" i="47"/>
  <c r="BW59" i="47"/>
  <c r="GW59" i="47"/>
  <c r="E84" i="47"/>
  <c r="BL84" i="47" s="1"/>
  <c r="E84" i="28"/>
  <c r="DY84" i="28" s="1"/>
  <c r="C21" i="28"/>
  <c r="C21" i="47"/>
  <c r="E9" i="47"/>
  <c r="AL9" i="47" s="1"/>
  <c r="Z25" i="61"/>
  <c r="E9" i="28"/>
  <c r="E58" i="47"/>
  <c r="GY58" i="47" s="1"/>
  <c r="E58" i="28"/>
  <c r="LJ49" i="28"/>
  <c r="J49" i="28"/>
  <c r="DJ49" i="28"/>
  <c r="EW49" i="28"/>
  <c r="KJ49" i="28"/>
  <c r="IJ49" i="28"/>
  <c r="FJ49" i="28"/>
  <c r="CJ49" i="28"/>
  <c r="LW49" i="28"/>
  <c r="BJ49" i="28"/>
  <c r="CW49" i="28"/>
  <c r="IW49" i="28"/>
  <c r="HJ49" i="28"/>
  <c r="AJ49" i="28"/>
  <c r="BW49" i="28"/>
  <c r="HW49" i="28"/>
  <c r="JW49" i="28"/>
  <c r="GJ49" i="28"/>
  <c r="DW49" i="28"/>
  <c r="W49" i="28"/>
  <c r="GW49" i="28"/>
  <c r="EJ49" i="28"/>
  <c r="GJ6" i="47"/>
  <c r="EJ6" i="47"/>
  <c r="CW6" i="47"/>
  <c r="FJ6" i="47"/>
  <c r="AW6" i="47"/>
  <c r="J6" i="47"/>
  <c r="KJ6" i="47"/>
  <c r="AJ6" i="47"/>
  <c r="CJ6" i="47"/>
  <c r="B6" i="47"/>
  <c r="HW6" i="47"/>
  <c r="IJ6" i="47"/>
  <c r="JW6" i="47"/>
  <c r="C52" i="47"/>
  <c r="C52" i="28"/>
  <c r="E28" i="28"/>
  <c r="FL28" i="28" s="1"/>
  <c r="E28" i="47"/>
  <c r="BL28" i="47" s="1"/>
  <c r="Z29" i="70"/>
  <c r="Z23" i="70"/>
  <c r="KY43" i="47"/>
  <c r="EL43" i="47"/>
  <c r="FY43" i="47"/>
  <c r="Z28" i="67"/>
  <c r="T22" i="67"/>
  <c r="E83" i="28"/>
  <c r="Z22" i="67"/>
  <c r="E83" i="47"/>
  <c r="Z23" i="72"/>
  <c r="Z29" i="72"/>
  <c r="C11" i="47"/>
  <c r="Z33" i="61"/>
  <c r="C11" i="28"/>
  <c r="Z27" i="61"/>
  <c r="C13" i="47"/>
  <c r="DJ13" i="47" s="1"/>
  <c r="C13" i="28"/>
  <c r="DJ13" i="28" s="1"/>
  <c r="E24" i="47"/>
  <c r="E24" i="28"/>
  <c r="HY24" i="28" s="1"/>
  <c r="C36" i="47"/>
  <c r="CW36" i="47" s="1"/>
  <c r="C36" i="28"/>
  <c r="J36" i="28" s="1"/>
  <c r="E31" i="47"/>
  <c r="LY31" i="47" s="1"/>
  <c r="E31" i="28"/>
  <c r="C81" i="47"/>
  <c r="C81" i="28"/>
  <c r="E17" i="47"/>
  <c r="E17" i="28"/>
  <c r="D17" i="28" s="1"/>
  <c r="KX17" i="28" s="1"/>
  <c r="E10" i="47"/>
  <c r="BL10" i="47" s="1"/>
  <c r="E10" i="28"/>
  <c r="E51" i="28"/>
  <c r="E51" i="47"/>
  <c r="E85" i="28"/>
  <c r="E85" i="47"/>
  <c r="E14" i="28"/>
  <c r="AY14" i="28" s="1"/>
  <c r="E14" i="47"/>
  <c r="IY14" i="47" s="1"/>
  <c r="R54" i="33"/>
  <c r="Q49" i="33"/>
  <c r="Q54" i="33"/>
  <c r="Q48" i="33"/>
  <c r="Q47" i="33"/>
  <c r="E53" i="47"/>
  <c r="E53" i="28"/>
  <c r="D53" i="28" s="1"/>
  <c r="Y26" i="72"/>
  <c r="Z32" i="63"/>
  <c r="Z29" i="65"/>
  <c r="Z29" i="69"/>
  <c r="LJ6" i="47"/>
  <c r="FW6" i="47"/>
  <c r="X27" i="67"/>
  <c r="GJ71" i="28"/>
  <c r="EJ71" i="28"/>
  <c r="BJ71" i="28"/>
  <c r="KW71" i="28"/>
  <c r="EW71" i="28"/>
  <c r="DJ71" i="28"/>
  <c r="W71" i="28"/>
  <c r="LW71" i="28"/>
  <c r="HW71" i="28"/>
  <c r="BW71" i="28"/>
  <c r="DW71" i="28"/>
  <c r="IW71" i="28"/>
  <c r="IJ71" i="28"/>
  <c r="KJ71" i="28"/>
  <c r="JJ71" i="28"/>
  <c r="FW71" i="28"/>
  <c r="GW71" i="28"/>
  <c r="B71" i="28"/>
  <c r="AI71" i="28" s="1"/>
  <c r="AJ71" i="28"/>
  <c r="HJ71" i="28"/>
  <c r="FJ71" i="28"/>
  <c r="J71" i="28"/>
  <c r="JW71" i="28"/>
  <c r="AW71" i="28"/>
  <c r="CJ71" i="28"/>
  <c r="C79" i="47"/>
  <c r="C79" i="28"/>
  <c r="CJ79" i="28" s="1"/>
  <c r="Z25" i="68"/>
  <c r="E32" i="47"/>
  <c r="E32" i="28"/>
  <c r="Z33" i="70"/>
  <c r="C24" i="28"/>
  <c r="IJ24" i="28" s="1"/>
  <c r="C24" i="47"/>
  <c r="Z26" i="63"/>
  <c r="C29" i="28"/>
  <c r="C29" i="47"/>
  <c r="GW29" i="47" s="1"/>
  <c r="Z24" i="70"/>
  <c r="C46" i="47"/>
  <c r="C46" i="28"/>
  <c r="C87" i="28"/>
  <c r="C87" i="47"/>
  <c r="E29" i="47"/>
  <c r="IL29" i="47" s="1"/>
  <c r="E29" i="28"/>
  <c r="Z30" i="70"/>
  <c r="Z24" i="65"/>
  <c r="C57" i="28"/>
  <c r="T26" i="63"/>
  <c r="U26" i="63" s="1"/>
  <c r="DJ64" i="47"/>
  <c r="HW64" i="47"/>
  <c r="AW64" i="47"/>
  <c r="BW64" i="47"/>
  <c r="GW64" i="47"/>
  <c r="GJ64" i="47"/>
  <c r="Y38" i="28"/>
  <c r="GL38" i="28"/>
  <c r="IY38" i="28"/>
  <c r="D38" i="28"/>
  <c r="DK38" i="28" s="1"/>
  <c r="AL38" i="28"/>
  <c r="DL38" i="28"/>
  <c r="DY38" i="28"/>
  <c r="AY38" i="28"/>
  <c r="BY38" i="28"/>
  <c r="JY38" i="28"/>
  <c r="JL38" i="28"/>
  <c r="BL38" i="28"/>
  <c r="CY38" i="28"/>
  <c r="EL38" i="28"/>
  <c r="HY38" i="28"/>
  <c r="LY38" i="28"/>
  <c r="KL38" i="28"/>
  <c r="GY38" i="28"/>
  <c r="T27" i="64"/>
  <c r="Z27" i="64"/>
  <c r="Z33" i="64"/>
  <c r="Z28" i="70"/>
  <c r="E27" i="47"/>
  <c r="HL27" i="47" s="1"/>
  <c r="E27" i="28"/>
  <c r="C32" i="28"/>
  <c r="BW32" i="28" s="1"/>
  <c r="Z27" i="70"/>
  <c r="C45" i="28"/>
  <c r="C45" i="47"/>
  <c r="C48" i="47"/>
  <c r="C48" i="28"/>
  <c r="C20" i="47"/>
  <c r="C20" i="28"/>
  <c r="EJ20" i="28" s="1"/>
  <c r="AI49" i="33"/>
  <c r="AI47" i="33"/>
  <c r="AJ54" i="33"/>
  <c r="AI48" i="33"/>
  <c r="AI54" i="33"/>
  <c r="LD90" i="47"/>
  <c r="LE90" i="47" s="1"/>
  <c r="T22" i="70"/>
  <c r="AL54" i="33"/>
  <c r="AL48" i="33"/>
  <c r="AL49" i="33"/>
  <c r="AU54" i="33"/>
  <c r="AV54" i="33"/>
  <c r="AU49" i="33"/>
  <c r="AU48" i="33"/>
  <c r="AU47" i="33"/>
  <c r="Z32" i="72"/>
  <c r="Z26" i="72"/>
  <c r="T25" i="63"/>
  <c r="Z25" i="63"/>
  <c r="Z31" i="63"/>
  <c r="Z30" i="63"/>
  <c r="C22" i="47"/>
  <c r="Z24" i="63"/>
  <c r="C22" i="28"/>
  <c r="EJ22" i="28" s="1"/>
  <c r="G62" i="47"/>
  <c r="Y22" i="69"/>
  <c r="X27" i="66"/>
  <c r="T27" i="66"/>
  <c r="W27" i="68"/>
  <c r="G81" i="28"/>
  <c r="G81" i="47"/>
  <c r="X27" i="68"/>
  <c r="Y27" i="68"/>
  <c r="G76" i="28"/>
  <c r="JP76" i="28" s="1"/>
  <c r="X22" i="68"/>
  <c r="Y22" i="68"/>
  <c r="E44" i="47"/>
  <c r="E44" i="28"/>
  <c r="Z31" i="71"/>
  <c r="LQ90" i="47"/>
  <c r="LR90" i="47" s="1"/>
  <c r="LS90" i="47"/>
  <c r="CQ90" i="47"/>
  <c r="CR90" i="47" s="1"/>
  <c r="MF95" i="47"/>
  <c r="MD95" i="47"/>
  <c r="ME95" i="47" s="1"/>
  <c r="BQ95" i="47"/>
  <c r="BR95" i="47" s="1"/>
  <c r="BS95" i="47"/>
  <c r="AD90" i="47"/>
  <c r="AE90" i="47" s="1"/>
  <c r="AF90" i="47"/>
  <c r="IF90" i="47"/>
  <c r="ID90" i="47"/>
  <c r="IE90" i="47" s="1"/>
  <c r="FS95" i="47"/>
  <c r="FQ95" i="47"/>
  <c r="FR95" i="47" s="1"/>
  <c r="GD91" i="47"/>
  <c r="GE91" i="47" s="1"/>
  <c r="GF91" i="47"/>
  <c r="C73" i="47"/>
  <c r="C73" i="28"/>
  <c r="Z32" i="66"/>
  <c r="Z26" i="66"/>
  <c r="Z24" i="61"/>
  <c r="E8" i="47"/>
  <c r="EY8" i="47" s="1"/>
  <c r="E8" i="28"/>
  <c r="Z30" i="61"/>
  <c r="E66" i="47"/>
  <c r="E66" i="28"/>
  <c r="Z32" i="69"/>
  <c r="C39" i="28"/>
  <c r="W39" i="28" s="1"/>
  <c r="Z27" i="72"/>
  <c r="C39" i="47"/>
  <c r="E59" i="47"/>
  <c r="KL59" i="47" s="1"/>
  <c r="Z32" i="65"/>
  <c r="E59" i="28"/>
  <c r="Y59" i="28" s="1"/>
  <c r="Z26" i="65"/>
  <c r="Z26" i="69"/>
  <c r="C66" i="47"/>
  <c r="C66" i="28"/>
  <c r="HJ66" i="28" s="1"/>
  <c r="Z32" i="64"/>
  <c r="Z26" i="64"/>
  <c r="E52" i="47"/>
  <c r="E52" i="28"/>
  <c r="BD98" i="47"/>
  <c r="BE98" i="47" s="1"/>
  <c r="C9" i="47"/>
  <c r="T25" i="61"/>
  <c r="Z33" i="72"/>
  <c r="T27" i="61"/>
  <c r="H6" i="71"/>
  <c r="T24" i="65"/>
  <c r="Z31" i="62"/>
  <c r="T24" i="63"/>
  <c r="U24" i="63" s="1"/>
  <c r="W24" i="63"/>
  <c r="I5" i="70"/>
  <c r="T24" i="70"/>
  <c r="G30" i="47"/>
  <c r="G30" i="28"/>
  <c r="F36" i="28"/>
  <c r="F36" i="47"/>
  <c r="F41" i="47"/>
  <c r="F41" i="28"/>
  <c r="DS98" i="47"/>
  <c r="KD94" i="47"/>
  <c r="KE94" i="47" s="1"/>
  <c r="JJ37" i="28"/>
  <c r="GW37" i="28"/>
  <c r="CW37" i="28"/>
  <c r="T25" i="62"/>
  <c r="T23" i="70"/>
  <c r="G28" i="28"/>
  <c r="BC28" i="28" s="1"/>
  <c r="N5" i="70"/>
  <c r="O7" i="70"/>
  <c r="F35" i="47"/>
  <c r="F35" i="28"/>
  <c r="T23" i="72"/>
  <c r="G58" i="47"/>
  <c r="G58" i="28"/>
  <c r="F64" i="47"/>
  <c r="Y24" i="69"/>
  <c r="G72" i="28"/>
  <c r="I8" i="66"/>
  <c r="BW10" i="47"/>
  <c r="BJ10" i="47"/>
  <c r="HW10" i="47"/>
  <c r="AW10" i="47"/>
  <c r="FW10" i="47"/>
  <c r="B10" i="47"/>
  <c r="GJ10" i="47"/>
  <c r="W10" i="47"/>
  <c r="AJ10" i="47"/>
  <c r="LJ10" i="47"/>
  <c r="FJ10" i="47"/>
  <c r="DJ10" i="47"/>
  <c r="JW10" i="47"/>
  <c r="KW10" i="47"/>
  <c r="Z22" i="66"/>
  <c r="Z28" i="66"/>
  <c r="S91" i="47"/>
  <c r="Q91" i="47"/>
  <c r="R91" i="47" s="1"/>
  <c r="HS103" i="47"/>
  <c r="HQ103" i="47"/>
  <c r="HR103" i="47" s="1"/>
  <c r="LW10" i="47"/>
  <c r="GW10" i="47"/>
  <c r="FY74" i="28"/>
  <c r="DL74" i="28"/>
  <c r="LL74" i="28"/>
  <c r="IL74" i="28"/>
  <c r="GY74" i="28"/>
  <c r="DY74" i="28"/>
  <c r="D74" i="28"/>
  <c r="JX74" i="28" s="1"/>
  <c r="Y74" i="28"/>
  <c r="KL74" i="28"/>
  <c r="BL74" i="28"/>
  <c r="HY74" i="28"/>
  <c r="KY74" i="28"/>
  <c r="HL74" i="28"/>
  <c r="Z30" i="67"/>
  <c r="Z24" i="67"/>
  <c r="C85" i="28"/>
  <c r="Z32" i="67"/>
  <c r="E87" i="47"/>
  <c r="T26" i="67"/>
  <c r="U26" i="67" s="1"/>
  <c r="E87" i="28"/>
  <c r="Z26" i="67"/>
  <c r="C86" i="47"/>
  <c r="W86" i="47" s="1"/>
  <c r="C86" i="28"/>
  <c r="T25" i="67"/>
  <c r="Z25" i="67"/>
  <c r="E36" i="47"/>
  <c r="Z30" i="72"/>
  <c r="T24" i="72"/>
  <c r="E36" i="28"/>
  <c r="LL36" i="28" s="1"/>
  <c r="Z24" i="72"/>
  <c r="C14" i="28"/>
  <c r="DW14" i="28" s="1"/>
  <c r="T23" i="62"/>
  <c r="V23" i="62" s="1"/>
  <c r="C14" i="47"/>
  <c r="Z29" i="62"/>
  <c r="Z29" i="68"/>
  <c r="C77" i="28"/>
  <c r="X54" i="33"/>
  <c r="W54" i="33"/>
  <c r="W49" i="33"/>
  <c r="W47" i="33"/>
  <c r="H48" i="33"/>
  <c r="H49" i="33"/>
  <c r="H54" i="33"/>
  <c r="H47" i="33"/>
  <c r="I54" i="33"/>
  <c r="IW10" i="47"/>
  <c r="DW10" i="47"/>
  <c r="W48" i="33"/>
  <c r="EJ10" i="47"/>
  <c r="HJ10" i="47"/>
  <c r="N47" i="33"/>
  <c r="N49" i="33"/>
  <c r="N54" i="33"/>
  <c r="O54" i="33"/>
  <c r="N48" i="33"/>
  <c r="T27" i="69"/>
  <c r="C67" i="47"/>
  <c r="C74" i="28"/>
  <c r="Z33" i="66"/>
  <c r="Z27" i="66"/>
  <c r="H6" i="66"/>
  <c r="E46" i="28"/>
  <c r="E46" i="47"/>
  <c r="KL46" i="47" s="1"/>
  <c r="Z27" i="71"/>
  <c r="Z33" i="71"/>
  <c r="E25" i="28"/>
  <c r="E25" i="47"/>
  <c r="Z33" i="63"/>
  <c r="Z26" i="70"/>
  <c r="T26" i="70"/>
  <c r="C31" i="47"/>
  <c r="H5" i="63"/>
  <c r="C25" i="47"/>
  <c r="I7" i="63"/>
  <c r="C25" i="28"/>
  <c r="I8" i="63"/>
  <c r="E81" i="28"/>
  <c r="CY81" i="28" s="1"/>
  <c r="Z33" i="68"/>
  <c r="Z27" i="68"/>
  <c r="T27" i="68"/>
  <c r="AC47" i="33"/>
  <c r="AC49" i="33"/>
  <c r="AC48" i="33"/>
  <c r="AC54" i="33"/>
  <c r="C9" i="28"/>
  <c r="Z31" i="61"/>
  <c r="AQ95" i="47"/>
  <c r="AR95" i="47" s="1"/>
  <c r="AS95" i="47"/>
  <c r="Z33" i="69"/>
  <c r="E67" i="47"/>
  <c r="E67" i="28"/>
  <c r="Z31" i="67"/>
  <c r="E86" i="47"/>
  <c r="E86" i="28"/>
  <c r="JL86" i="28" s="1"/>
  <c r="E55" i="47"/>
  <c r="HY55" i="47" s="1"/>
  <c r="Z28" i="65"/>
  <c r="I6" i="69"/>
  <c r="C62" i="47"/>
  <c r="C62" i="28"/>
  <c r="I7" i="69"/>
  <c r="T22" i="69"/>
  <c r="Z22" i="69"/>
  <c r="Z28" i="69"/>
  <c r="HD101" i="47"/>
  <c r="HE101" i="47" s="1"/>
  <c r="HF101" i="47"/>
  <c r="BQ97" i="47"/>
  <c r="BR97" i="47" s="1"/>
  <c r="BS97" i="47"/>
  <c r="ED90" i="47"/>
  <c r="EE90" i="47" s="1"/>
  <c r="EF90" i="47"/>
  <c r="HS90" i="47"/>
  <c r="HQ90" i="47"/>
  <c r="HR90" i="47" s="1"/>
  <c r="AS100" i="47"/>
  <c r="AQ100" i="47"/>
  <c r="AR100" i="47" s="1"/>
  <c r="DS95" i="47"/>
  <c r="DQ95" i="47"/>
  <c r="DR95" i="47" s="1"/>
  <c r="ES95" i="47"/>
  <c r="EQ95" i="47"/>
  <c r="ER95" i="47" s="1"/>
  <c r="HD95" i="47"/>
  <c r="HE95" i="47" s="1"/>
  <c r="HF95" i="47"/>
  <c r="H6" i="69"/>
  <c r="E81" i="47"/>
  <c r="C31" i="28"/>
  <c r="T24" i="69"/>
  <c r="C84" i="28"/>
  <c r="Z29" i="67"/>
  <c r="C84" i="47"/>
  <c r="T23" i="67"/>
  <c r="Z23" i="67"/>
  <c r="Z31" i="66"/>
  <c r="C49" i="47"/>
  <c r="HW49" i="47" s="1"/>
  <c r="Z32" i="70"/>
  <c r="T23" i="68"/>
  <c r="X24" i="63"/>
  <c r="X25" i="67"/>
  <c r="GQ93" i="47"/>
  <c r="GR93" i="47" s="1"/>
  <c r="X22" i="71"/>
  <c r="F66" i="47"/>
  <c r="F66" i="28"/>
  <c r="I5" i="69"/>
  <c r="T26" i="69"/>
  <c r="H8" i="69"/>
  <c r="KL39" i="47"/>
  <c r="DL39" i="47"/>
  <c r="EL39" i="47"/>
  <c r="JY39" i="47"/>
  <c r="HY39" i="47"/>
  <c r="EY39" i="47"/>
  <c r="GL39" i="47"/>
  <c r="Y39" i="47"/>
  <c r="DY39" i="47"/>
  <c r="IL39" i="47"/>
  <c r="CL39" i="47"/>
  <c r="HL39" i="47"/>
  <c r="L39" i="47"/>
  <c r="KY62" i="47"/>
  <c r="BL62" i="47"/>
  <c r="HL62" i="47"/>
  <c r="FY62" i="47"/>
  <c r="BQ90" i="47"/>
  <c r="BR90" i="47" s="1"/>
  <c r="BS90" i="47"/>
  <c r="GQ100" i="47"/>
  <c r="GR100" i="47" s="1"/>
  <c r="GS100" i="47"/>
  <c r="F8" i="47"/>
  <c r="F8" i="28"/>
  <c r="W24" i="61"/>
  <c r="X24" i="61"/>
  <c r="Y24" i="61"/>
  <c r="T24" i="61"/>
  <c r="F18" i="47"/>
  <c r="W27" i="62"/>
  <c r="F18" i="28"/>
  <c r="X27" i="62"/>
  <c r="Y27" i="62"/>
  <c r="T27" i="62"/>
  <c r="M6" i="62"/>
  <c r="H6" i="62"/>
  <c r="G25" i="28"/>
  <c r="X27" i="63"/>
  <c r="Y27" i="63"/>
  <c r="G25" i="47"/>
  <c r="T27" i="63"/>
  <c r="I6" i="63"/>
  <c r="H6" i="63"/>
  <c r="T22" i="63"/>
  <c r="U22" i="63" s="1"/>
  <c r="F32" i="28"/>
  <c r="W27" i="70"/>
  <c r="X27" i="70"/>
  <c r="Y27" i="70"/>
  <c r="T27" i="70"/>
  <c r="N6" i="70"/>
  <c r="M5" i="70"/>
  <c r="G39" i="28"/>
  <c r="W27" i="72"/>
  <c r="Y27" i="72"/>
  <c r="X27" i="72"/>
  <c r="F46" i="28"/>
  <c r="Y27" i="71"/>
  <c r="F46" i="47"/>
  <c r="X27" i="71"/>
  <c r="W27" i="71"/>
  <c r="F44" i="47"/>
  <c r="Y25" i="71"/>
  <c r="W25" i="71"/>
  <c r="F44" i="28"/>
  <c r="X25" i="71"/>
  <c r="N6" i="71"/>
  <c r="M7" i="71"/>
  <c r="N7" i="71"/>
  <c r="T25" i="71"/>
  <c r="M6" i="71"/>
  <c r="F49" i="47"/>
  <c r="F49" i="28"/>
  <c r="Y23" i="64"/>
  <c r="X23" i="64"/>
  <c r="H7" i="64"/>
  <c r="N5" i="64"/>
  <c r="M7" i="64"/>
  <c r="M5" i="64"/>
  <c r="M8" i="64"/>
  <c r="N8" i="64"/>
  <c r="N7" i="64"/>
  <c r="I7" i="66"/>
  <c r="T23" i="66"/>
  <c r="G59" i="28"/>
  <c r="G59" i="47"/>
  <c r="T26" i="65"/>
  <c r="EY22" i="28"/>
  <c r="BY22" i="28"/>
  <c r="AY22" i="28"/>
  <c r="KL22" i="28"/>
  <c r="IJ7" i="47"/>
  <c r="JJ7" i="47"/>
  <c r="BW7" i="47"/>
  <c r="DJ7" i="47"/>
  <c r="KW7" i="47"/>
  <c r="EW7" i="47"/>
  <c r="W7" i="47"/>
  <c r="GJ7" i="47"/>
  <c r="LW7" i="47"/>
  <c r="EJ7" i="47"/>
  <c r="HW7" i="47"/>
  <c r="AW7" i="47"/>
  <c r="IW7" i="47"/>
  <c r="CJ7" i="47"/>
  <c r="FJ7" i="47"/>
  <c r="LJ7" i="47"/>
  <c r="AJ7" i="47"/>
  <c r="CW7" i="47"/>
  <c r="JW7" i="47"/>
  <c r="DW7" i="47"/>
  <c r="KJ7" i="47"/>
  <c r="F55" i="28"/>
  <c r="Y22" i="65"/>
  <c r="X22" i="65"/>
  <c r="F55" i="47"/>
  <c r="W22" i="65"/>
  <c r="Y26" i="66"/>
  <c r="X26" i="66"/>
  <c r="W26" i="66"/>
  <c r="G73" i="47"/>
  <c r="IP73" i="47" s="1"/>
  <c r="G73" i="28"/>
  <c r="T26" i="66"/>
  <c r="F52" i="28"/>
  <c r="F52" i="47"/>
  <c r="T26" i="64"/>
  <c r="X22" i="66"/>
  <c r="F69" i="28"/>
  <c r="W22" i="66"/>
  <c r="Y22" i="66"/>
  <c r="H5" i="66"/>
  <c r="T22" i="66"/>
  <c r="V22" i="66" s="1"/>
  <c r="H6" i="64"/>
  <c r="C50" i="28"/>
  <c r="GW50" i="28" s="1"/>
  <c r="T24" i="64"/>
  <c r="I5" i="64"/>
  <c r="H8" i="64"/>
  <c r="Z24" i="64"/>
  <c r="C50" i="47"/>
  <c r="I8" i="64"/>
  <c r="H5" i="72"/>
  <c r="C77" i="47"/>
  <c r="Z23" i="68"/>
  <c r="E78" i="47"/>
  <c r="LY78" i="47" s="1"/>
  <c r="E78" i="28"/>
  <c r="KY78" i="28" s="1"/>
  <c r="FS102" i="47"/>
  <c r="FQ102" i="47"/>
  <c r="FR102" i="47" s="1"/>
  <c r="AS99" i="47"/>
  <c r="AQ99" i="47"/>
  <c r="AR99" i="47" s="1"/>
  <c r="GQ99" i="47"/>
  <c r="GR99" i="47" s="1"/>
  <c r="GS99" i="47"/>
  <c r="LD91" i="47"/>
  <c r="LE91" i="47" s="1"/>
  <c r="LF91" i="47"/>
  <c r="CD91" i="47"/>
  <c r="CE91" i="47" s="1"/>
  <c r="CF91" i="47"/>
  <c r="IQ91" i="47"/>
  <c r="IR91" i="47" s="1"/>
  <c r="IS91" i="47"/>
  <c r="LD124" i="47"/>
  <c r="LE124" i="47" s="1"/>
  <c r="LF124" i="47"/>
  <c r="AQ98" i="47"/>
  <c r="AR98" i="47" s="1"/>
  <c r="AS98" i="47"/>
  <c r="BD94" i="47"/>
  <c r="BE94" i="47" s="1"/>
  <c r="BF94" i="47"/>
  <c r="DD98" i="47"/>
  <c r="DE98" i="47" s="1"/>
  <c r="DF98" i="47"/>
  <c r="DS94" i="47"/>
  <c r="DQ94" i="47"/>
  <c r="DR94" i="47" s="1"/>
  <c r="FD98" i="47"/>
  <c r="FE98" i="47" s="1"/>
  <c r="FF98" i="47"/>
  <c r="HD98" i="47"/>
  <c r="HE98" i="47" s="1"/>
  <c r="HF98" i="47"/>
  <c r="JF98" i="47"/>
  <c r="JD98" i="47"/>
  <c r="JE98" i="47" s="1"/>
  <c r="LF98" i="47"/>
  <c r="LD98" i="47"/>
  <c r="LE98" i="47" s="1"/>
  <c r="MF96" i="47"/>
  <c r="MD96" i="47"/>
  <c r="ME96" i="47" s="1"/>
  <c r="EW28" i="47"/>
  <c r="KJ28" i="47"/>
  <c r="GW28" i="47"/>
  <c r="LJ28" i="47"/>
  <c r="E23" i="47"/>
  <c r="E23" i="28"/>
  <c r="E16" i="47"/>
  <c r="E16" i="28"/>
  <c r="JL16" i="28" s="1"/>
  <c r="HP9" i="28"/>
  <c r="BP9" i="28"/>
  <c r="Q95" i="47"/>
  <c r="R95" i="47" s="1"/>
  <c r="S95" i="47"/>
  <c r="BF95" i="47"/>
  <c r="BD95" i="47"/>
  <c r="BE95" i="47" s="1"/>
  <c r="MF102" i="47"/>
  <c r="G8" i="47"/>
  <c r="G8" i="28"/>
  <c r="F17" i="47"/>
  <c r="F17" i="28"/>
  <c r="G24" i="47"/>
  <c r="G24" i="28"/>
  <c r="F20" i="47"/>
  <c r="X22" i="63"/>
  <c r="Y22" i="63"/>
  <c r="F20" i="28"/>
  <c r="W22" i="63"/>
  <c r="G38" i="28"/>
  <c r="G38" i="47"/>
  <c r="X26" i="72"/>
  <c r="W26" i="72"/>
  <c r="F34" i="28"/>
  <c r="W22" i="72"/>
  <c r="Y22" i="72"/>
  <c r="X22" i="72"/>
  <c r="W26" i="71"/>
  <c r="Y26" i="71"/>
  <c r="G53" i="47"/>
  <c r="G53" i="28"/>
  <c r="JS126" i="47"/>
  <c r="JQ126" i="47"/>
  <c r="JR126" i="47" s="1"/>
  <c r="HS101" i="47"/>
  <c r="HQ101" i="47"/>
  <c r="HR101" i="47" s="1"/>
  <c r="CS93" i="47"/>
  <c r="CQ104" i="47"/>
  <c r="CR104" i="47" s="1"/>
  <c r="CS104" i="47"/>
  <c r="BF90" i="47"/>
  <c r="BD90" i="47"/>
  <c r="BE90" i="47" s="1"/>
  <c r="F85" i="47"/>
  <c r="F85" i="28"/>
  <c r="AQ104" i="47"/>
  <c r="AR104" i="47" s="1"/>
  <c r="AS104" i="47"/>
  <c r="HD97" i="47"/>
  <c r="HE97" i="47" s="1"/>
  <c r="T27" i="71"/>
  <c r="GQ97" i="47"/>
  <c r="GR97" i="47" s="1"/>
  <c r="FQ99" i="47"/>
  <c r="FR99" i="47" s="1"/>
  <c r="FS99" i="47"/>
  <c r="HQ99" i="47"/>
  <c r="HR99" i="47" s="1"/>
  <c r="HS99" i="47"/>
  <c r="HD91" i="47"/>
  <c r="HE91" i="47" s="1"/>
  <c r="HF91" i="47"/>
  <c r="AS103" i="47"/>
  <c r="AQ103" i="47"/>
  <c r="AR103" i="47" s="1"/>
  <c r="BQ105" i="47"/>
  <c r="BR105" i="47" s="1"/>
  <c r="G28" i="47"/>
  <c r="W23" i="70"/>
  <c r="Y23" i="70"/>
  <c r="W25" i="70"/>
  <c r="F30" i="28"/>
  <c r="Y25" i="70"/>
  <c r="F30" i="47"/>
  <c r="X25" i="70"/>
  <c r="G42" i="47"/>
  <c r="Y23" i="71"/>
  <c r="G42" i="28"/>
  <c r="EP42" i="28" s="1"/>
  <c r="W23" i="71"/>
  <c r="X23" i="71"/>
  <c r="G44" i="47"/>
  <c r="G44" i="28"/>
  <c r="F64" i="28"/>
  <c r="W24" i="69"/>
  <c r="X24" i="69"/>
  <c r="Y25" i="61"/>
  <c r="F9" i="47"/>
  <c r="F15" i="47"/>
  <c r="F15" i="28"/>
  <c r="G23" i="28"/>
  <c r="Y25" i="63"/>
  <c r="X25" i="63"/>
  <c r="I8" i="70"/>
  <c r="GF94" i="47"/>
  <c r="GD94" i="47"/>
  <c r="GE94" i="47" s="1"/>
  <c r="DS91" i="47"/>
  <c r="DQ91" i="47"/>
  <c r="DR91" i="47" s="1"/>
  <c r="LS99" i="47"/>
  <c r="LQ99" i="47"/>
  <c r="LR99" i="47" s="1"/>
  <c r="BF103" i="47"/>
  <c r="BD103" i="47"/>
  <c r="BE103" i="47" s="1"/>
  <c r="BS92" i="47"/>
  <c r="BQ92" i="47"/>
  <c r="BR92" i="47" s="1"/>
  <c r="CD96" i="47"/>
  <c r="CE96" i="47" s="1"/>
  <c r="CS105" i="47"/>
  <c r="DS103" i="47"/>
  <c r="DQ103" i="47"/>
  <c r="DR103" i="47" s="1"/>
  <c r="FS103" i="47"/>
  <c r="FQ103" i="47"/>
  <c r="FR103" i="47" s="1"/>
  <c r="KS105" i="47"/>
  <c r="KQ105" i="47"/>
  <c r="KR105" i="47" s="1"/>
  <c r="LQ103" i="47"/>
  <c r="LR103" i="47" s="1"/>
  <c r="LS103" i="47"/>
  <c r="KD100" i="47"/>
  <c r="KE100" i="47" s="1"/>
  <c r="Y26" i="65"/>
  <c r="Z26" i="62"/>
  <c r="C17" i="47"/>
  <c r="Z32" i="62"/>
  <c r="C17" i="28"/>
  <c r="CW17" i="28" s="1"/>
  <c r="H7" i="62"/>
  <c r="I7" i="62"/>
  <c r="H8" i="62"/>
  <c r="I5" i="62"/>
  <c r="O7" i="62"/>
  <c r="T25" i="66"/>
  <c r="I6" i="66"/>
  <c r="H8" i="66"/>
  <c r="N7" i="62"/>
  <c r="HW80" i="47"/>
  <c r="FW80" i="47"/>
  <c r="J80" i="47"/>
  <c r="IJ80" i="47"/>
  <c r="EJ80" i="47"/>
  <c r="AW80" i="47"/>
  <c r="B80" i="47"/>
  <c r="JJ80" i="47"/>
  <c r="DJ80" i="47"/>
  <c r="BW80" i="47"/>
  <c r="KW80" i="47"/>
  <c r="GJ80" i="47"/>
  <c r="CJ80" i="47"/>
  <c r="W80" i="47"/>
  <c r="JW64" i="47"/>
  <c r="B64" i="47"/>
  <c r="LW64" i="47"/>
  <c r="HJ64" i="47"/>
  <c r="T22" i="65"/>
  <c r="EJ64" i="47"/>
  <c r="JJ64" i="47"/>
  <c r="CJ64" i="47"/>
  <c r="BJ64" i="47"/>
  <c r="EW64" i="47"/>
  <c r="KW64" i="47"/>
  <c r="W64" i="47"/>
  <c r="DW64" i="47"/>
  <c r="FW64" i="47"/>
  <c r="IW64" i="47"/>
  <c r="IJ64" i="47"/>
  <c r="KJ64" i="47"/>
  <c r="J64" i="47"/>
  <c r="E55" i="28"/>
  <c r="Z22" i="65"/>
  <c r="H5" i="64"/>
  <c r="I7" i="64"/>
  <c r="O7" i="64"/>
  <c r="M6" i="64"/>
  <c r="C51" i="47"/>
  <c r="N6" i="64"/>
  <c r="O8" i="64"/>
  <c r="Z31" i="64"/>
  <c r="T25" i="64"/>
  <c r="I6" i="64"/>
  <c r="O6" i="64"/>
  <c r="O5" i="64"/>
  <c r="E79" i="28"/>
  <c r="BL79" i="28" s="1"/>
  <c r="Z31" i="68"/>
  <c r="E79" i="47"/>
  <c r="AJ64" i="47"/>
  <c r="LJ64" i="47"/>
  <c r="T25" i="68"/>
  <c r="V25" i="68" s="1"/>
  <c r="Z25" i="64"/>
  <c r="E39" i="28"/>
  <c r="D39" i="28" s="1"/>
  <c r="M6" i="70"/>
  <c r="H7" i="70"/>
  <c r="C30" i="28"/>
  <c r="LW30" i="28" s="1"/>
  <c r="E72" i="47"/>
  <c r="LW28" i="47"/>
  <c r="AW28" i="47"/>
  <c r="W28" i="47"/>
  <c r="CD95" i="47"/>
  <c r="CE95" i="47" s="1"/>
  <c r="I6" i="70"/>
  <c r="J28" i="47"/>
  <c r="GJ28" i="47"/>
  <c r="CW28" i="47"/>
  <c r="JC9" i="28"/>
  <c r="KP9" i="28"/>
  <c r="FC9" i="28"/>
  <c r="EP9" i="28"/>
  <c r="GC9" i="28"/>
  <c r="MC9" i="28"/>
  <c r="AC9" i="28"/>
  <c r="GP9" i="28"/>
  <c r="DC9" i="28"/>
  <c r="P9" i="28"/>
  <c r="DP9" i="28"/>
  <c r="CP9" i="28"/>
  <c r="EC9" i="28"/>
  <c r="AP9" i="28"/>
  <c r="HC9" i="28"/>
  <c r="BC9" i="28"/>
  <c r="LP9" i="28"/>
  <c r="KC9" i="28"/>
  <c r="CC9" i="28"/>
  <c r="FP9" i="28"/>
  <c r="JP9" i="28"/>
  <c r="LC9" i="28"/>
  <c r="IC9" i="28"/>
  <c r="E69" i="47"/>
  <c r="E69" i="28"/>
  <c r="MF104" i="47"/>
  <c r="BJ28" i="47"/>
  <c r="BW28" i="47"/>
  <c r="AJ28" i="47"/>
  <c r="IJ28" i="47"/>
  <c r="HW28" i="47"/>
  <c r="K49" i="33"/>
  <c r="L54" i="33"/>
  <c r="K48" i="33"/>
  <c r="K47" i="33"/>
  <c r="B49" i="33"/>
  <c r="B48" i="33"/>
  <c r="C54" i="33"/>
  <c r="B54" i="33"/>
  <c r="B47" i="33"/>
  <c r="AG54" i="33"/>
  <c r="AF54" i="33"/>
  <c r="AF48" i="33"/>
  <c r="AF47" i="33"/>
  <c r="AF49" i="33"/>
  <c r="W26" i="69"/>
  <c r="Y26" i="69"/>
  <c r="H8" i="70"/>
  <c r="H6" i="70"/>
  <c r="FJ28" i="47"/>
  <c r="DJ28" i="47"/>
  <c r="IW28" i="47"/>
  <c r="GQ103" i="47"/>
  <c r="GR103" i="47" s="1"/>
  <c r="GS103" i="47"/>
  <c r="IS103" i="47"/>
  <c r="IQ103" i="47"/>
  <c r="IR103" i="47" s="1"/>
  <c r="KW28" i="47"/>
  <c r="EJ28" i="47"/>
  <c r="JJ28" i="47"/>
  <c r="AF91" i="47"/>
  <c r="GF98" i="47"/>
  <c r="GD98" i="47"/>
  <c r="GE98" i="47" s="1"/>
  <c r="T27" i="72"/>
  <c r="B28" i="47"/>
  <c r="FW28" i="47"/>
  <c r="JW28" i="47"/>
  <c r="Z25" i="66"/>
  <c r="CD90" i="47"/>
  <c r="CE90" i="47" s="1"/>
  <c r="BQ102" i="47"/>
  <c r="BR102" i="47" s="1"/>
  <c r="GS102" i="47"/>
  <c r="GQ102" i="47"/>
  <c r="GR102" i="47" s="1"/>
  <c r="JD99" i="47"/>
  <c r="JE99" i="47" s="1"/>
  <c r="JF99" i="47"/>
  <c r="BD99" i="47"/>
  <c r="BE99" i="47" s="1"/>
  <c r="BF99" i="47"/>
  <c r="T24" i="67"/>
  <c r="O7" i="66"/>
  <c r="G72" i="47"/>
  <c r="Z30" i="64"/>
  <c r="Y27" i="69"/>
  <c r="X23" i="66"/>
  <c r="H5" i="69"/>
  <c r="W23" i="65"/>
  <c r="G56" i="47"/>
  <c r="G56" i="28"/>
  <c r="X23" i="65"/>
  <c r="Y23" i="65"/>
  <c r="T23" i="65"/>
  <c r="M5" i="68"/>
  <c r="N5" i="68"/>
  <c r="M8" i="69"/>
  <c r="M5" i="69"/>
  <c r="E7" i="47"/>
  <c r="I7" i="61"/>
  <c r="T23" i="61"/>
  <c r="Z23" i="61"/>
  <c r="H8" i="61"/>
  <c r="I6" i="61"/>
  <c r="H7" i="61"/>
  <c r="Z29" i="61"/>
  <c r="E7" i="28"/>
  <c r="D22" i="28"/>
  <c r="JY22" i="28"/>
  <c r="DY22" i="28"/>
  <c r="Y22" i="28"/>
  <c r="LY22" i="28"/>
  <c r="KY22" i="28"/>
  <c r="CY22" i="28"/>
  <c r="L22" i="28"/>
  <c r="IY22" i="28"/>
  <c r="JL22" i="28"/>
  <c r="AL22" i="28"/>
  <c r="DL22" i="28"/>
  <c r="HY22" i="28"/>
  <c r="IL22" i="28"/>
  <c r="BL22" i="28"/>
  <c r="GY22" i="28"/>
  <c r="HL22" i="28"/>
  <c r="CL22" i="28"/>
  <c r="FY22" i="28"/>
  <c r="GL22" i="28"/>
  <c r="EL22" i="28"/>
  <c r="E60" i="47"/>
  <c r="E60" i="28"/>
  <c r="T27" i="65"/>
  <c r="CY43" i="47"/>
  <c r="BY43" i="47"/>
  <c r="AY43" i="47"/>
  <c r="HL43" i="47"/>
  <c r="FL43" i="47"/>
  <c r="IL43" i="47"/>
  <c r="HY43" i="47"/>
  <c r="Y43" i="47"/>
  <c r="D43" i="47"/>
  <c r="JY43" i="47"/>
  <c r="EY43" i="47"/>
  <c r="DL43" i="47"/>
  <c r="DY43" i="47"/>
  <c r="CL43" i="47"/>
  <c r="BL43" i="47"/>
  <c r="LL43" i="47"/>
  <c r="GL43" i="47"/>
  <c r="LY43" i="47"/>
  <c r="KL43" i="47"/>
  <c r="IY43" i="47"/>
  <c r="CD103" i="47"/>
  <c r="CE103" i="47" s="1"/>
  <c r="CF103" i="47"/>
  <c r="CQ94" i="47"/>
  <c r="CR94" i="47" s="1"/>
  <c r="CS94" i="47"/>
  <c r="Y24" i="72"/>
  <c r="W24" i="72"/>
  <c r="G36" i="47"/>
  <c r="X24" i="72"/>
  <c r="G36" i="28"/>
  <c r="W24" i="71"/>
  <c r="X24" i="71"/>
  <c r="Y24" i="71"/>
  <c r="F43" i="47"/>
  <c r="F43" i="28"/>
  <c r="T24" i="71"/>
  <c r="G52" i="28"/>
  <c r="G52" i="47"/>
  <c r="Y26" i="64"/>
  <c r="W26" i="64"/>
  <c r="X26" i="64"/>
  <c r="G48" i="47"/>
  <c r="G48" i="28"/>
  <c r="BS98" i="47"/>
  <c r="BQ98" i="47"/>
  <c r="BR98" i="47" s="1"/>
  <c r="GD90" i="47"/>
  <c r="GE90" i="47" s="1"/>
  <c r="GF90" i="47"/>
  <c r="JF97" i="47"/>
  <c r="F84" i="47"/>
  <c r="F84" i="28"/>
  <c r="W23" i="67"/>
  <c r="X23" i="67"/>
  <c r="Y23" i="67"/>
  <c r="FD101" i="47"/>
  <c r="FE101" i="47" s="1"/>
  <c r="FF101" i="47"/>
  <c r="LD101" i="47"/>
  <c r="LE101" i="47" s="1"/>
  <c r="LF101" i="47"/>
  <c r="G85" i="47"/>
  <c r="X24" i="67"/>
  <c r="W24" i="67"/>
  <c r="G85" i="28"/>
  <c r="Y24" i="67"/>
  <c r="F83" i="28"/>
  <c r="F83" i="47"/>
  <c r="Y22" i="67"/>
  <c r="W22" i="67"/>
  <c r="X22" i="67"/>
  <c r="G84" i="47"/>
  <c r="G84" i="28"/>
  <c r="IF91" i="47"/>
  <c r="ID91" i="47"/>
  <c r="IE91" i="47" s="1"/>
  <c r="Q103" i="47"/>
  <c r="R103" i="47" s="1"/>
  <c r="S103" i="47"/>
  <c r="I8" i="61"/>
  <c r="O6" i="62"/>
  <c r="O6" i="63"/>
  <c r="G27" i="28"/>
  <c r="Y22" i="70"/>
  <c r="G27" i="47"/>
  <c r="W22" i="70"/>
  <c r="X22" i="70"/>
  <c r="G50" i="47"/>
  <c r="W24" i="64"/>
  <c r="G50" i="28"/>
  <c r="X24" i="64"/>
  <c r="ES91" i="47"/>
  <c r="EQ91" i="47"/>
  <c r="ER91" i="47" s="1"/>
  <c r="KS103" i="47"/>
  <c r="KQ103" i="47"/>
  <c r="KR103" i="47" s="1"/>
  <c r="F7" i="47"/>
  <c r="X23" i="61"/>
  <c r="F7" i="28"/>
  <c r="F11" i="47"/>
  <c r="W27" i="61"/>
  <c r="F11" i="28"/>
  <c r="X27" i="61"/>
  <c r="G15" i="47"/>
  <c r="G15" i="28"/>
  <c r="Y24" i="62"/>
  <c r="W24" i="62"/>
  <c r="X24" i="62"/>
  <c r="G16" i="28"/>
  <c r="Y25" i="62"/>
  <c r="F22" i="47"/>
  <c r="F22" i="28"/>
  <c r="Y24" i="63"/>
  <c r="X26" i="70"/>
  <c r="Y26" i="70"/>
  <c r="G31" i="47"/>
  <c r="W26" i="70"/>
  <c r="DS99" i="47"/>
  <c r="DQ99" i="47"/>
  <c r="DR99" i="47" s="1"/>
  <c r="ED99" i="47"/>
  <c r="EE99" i="47" s="1"/>
  <c r="EF99" i="47"/>
  <c r="KQ91" i="47"/>
  <c r="KR91" i="47" s="1"/>
  <c r="KS91" i="47"/>
  <c r="BS91" i="47"/>
  <c r="BQ91" i="47"/>
  <c r="BR91" i="47" s="1"/>
  <c r="KD103" i="47"/>
  <c r="KE103" i="47" s="1"/>
  <c r="KF103" i="47"/>
  <c r="KS94" i="47"/>
  <c r="KQ94" i="47"/>
  <c r="KR94" i="47" s="1"/>
  <c r="MF98" i="47"/>
  <c r="MD98" i="47"/>
  <c r="ME98" i="47" s="1"/>
  <c r="FQ91" i="47"/>
  <c r="FR91" i="47" s="1"/>
  <c r="HS102" i="47"/>
  <c r="HQ102" i="47"/>
  <c r="HR102" i="47" s="1"/>
  <c r="KD102" i="47"/>
  <c r="KE102" i="47" s="1"/>
  <c r="KF102" i="47"/>
  <c r="GQ91" i="47"/>
  <c r="GR91" i="47" s="1"/>
  <c r="GS91" i="47"/>
  <c r="HQ98" i="47"/>
  <c r="HR98" i="47" s="1"/>
  <c r="HS98" i="47"/>
  <c r="E41" i="47"/>
  <c r="E41" i="28"/>
  <c r="KF93" i="47"/>
  <c r="KD93" i="47"/>
  <c r="KE93" i="47" s="1"/>
  <c r="LS102" i="47"/>
  <c r="LQ102" i="47"/>
  <c r="LR102" i="47" s="1"/>
  <c r="CQ102" i="47"/>
  <c r="CR102" i="47" s="1"/>
  <c r="CS102" i="47"/>
  <c r="GF105" i="47"/>
  <c r="GD105" i="47"/>
  <c r="GE105" i="47" s="1"/>
  <c r="ES100" i="47"/>
  <c r="EQ100" i="47"/>
  <c r="ER100" i="47" s="1"/>
  <c r="CQ103" i="47"/>
  <c r="CR103" i="47" s="1"/>
  <c r="CS103" i="47"/>
  <c r="DF103" i="47"/>
  <c r="DD103" i="47"/>
  <c r="DE103" i="47" s="1"/>
  <c r="ES92" i="47"/>
  <c r="HO130" i="28"/>
  <c r="HO131" i="28" s="1"/>
  <c r="G39" i="47"/>
  <c r="JP39" i="47" s="1"/>
  <c r="KS95" i="47"/>
  <c r="G6" i="47"/>
  <c r="G6" i="28"/>
  <c r="T22" i="61"/>
  <c r="N8" i="61"/>
  <c r="O5" i="61"/>
  <c r="O7" i="61"/>
  <c r="G37" i="28"/>
  <c r="X25" i="72"/>
  <c r="G37" i="47"/>
  <c r="Y25" i="72"/>
  <c r="W25" i="72"/>
  <c r="N7" i="72"/>
  <c r="M7" i="72"/>
  <c r="O8" i="68"/>
  <c r="M6" i="68"/>
  <c r="N8" i="68"/>
  <c r="EW56" i="47"/>
  <c r="BJ56" i="47"/>
  <c r="CW56" i="47"/>
  <c r="O8" i="61"/>
  <c r="N6" i="61"/>
  <c r="M7" i="68"/>
  <c r="Y62" i="47"/>
  <c r="M8" i="66"/>
  <c r="KW74" i="47"/>
  <c r="HJ74" i="47"/>
  <c r="EJ74" i="47"/>
  <c r="AJ74" i="47"/>
  <c r="LJ74" i="47"/>
  <c r="HW74" i="47"/>
  <c r="CW74" i="47"/>
  <c r="F13" i="47"/>
  <c r="Y22" i="62"/>
  <c r="W22" i="62"/>
  <c r="X22" i="62"/>
  <c r="F13" i="28"/>
  <c r="F58" i="28"/>
  <c r="Y25" i="65"/>
  <c r="W25" i="65"/>
  <c r="X25" i="65"/>
  <c r="F58" i="47"/>
  <c r="N7" i="68"/>
  <c r="IL62" i="47"/>
  <c r="L62" i="47"/>
  <c r="AL62" i="47"/>
  <c r="CY62" i="47"/>
  <c r="D62" i="47"/>
  <c r="AY62" i="47"/>
  <c r="CL62" i="47"/>
  <c r="EY62" i="47"/>
  <c r="JY62" i="47"/>
  <c r="GL62" i="47"/>
  <c r="BY62" i="47"/>
  <c r="HY62" i="47"/>
  <c r="DY62" i="47"/>
  <c r="IY62" i="47"/>
  <c r="JJ56" i="47"/>
  <c r="EJ56" i="47"/>
  <c r="FW56" i="47"/>
  <c r="M8" i="62"/>
  <c r="I5" i="61"/>
  <c r="N6" i="68"/>
  <c r="H8" i="68"/>
  <c r="LY62" i="47"/>
  <c r="KL62" i="47"/>
  <c r="T23" i="69"/>
  <c r="O7" i="69"/>
  <c r="I5" i="68"/>
  <c r="T26" i="68"/>
  <c r="U26" i="68" s="1"/>
  <c r="H7" i="68"/>
  <c r="KJ56" i="47"/>
  <c r="AJ56" i="47"/>
  <c r="HW56" i="47"/>
  <c r="M7" i="62"/>
  <c r="I6" i="62"/>
  <c r="N5" i="61"/>
  <c r="O7" i="68"/>
  <c r="M8" i="68"/>
  <c r="DL62" i="47"/>
  <c r="LL62" i="47"/>
  <c r="IJ56" i="47"/>
  <c r="IW56" i="47"/>
  <c r="BW56" i="47"/>
  <c r="GJ56" i="47"/>
  <c r="H5" i="62"/>
  <c r="N6" i="62"/>
  <c r="M8" i="61"/>
  <c r="EL62" i="47"/>
  <c r="JL62" i="47"/>
  <c r="G17" i="47"/>
  <c r="X26" i="62"/>
  <c r="G17" i="28"/>
  <c r="Y26" i="62"/>
  <c r="W26" i="62"/>
  <c r="F63" i="28"/>
  <c r="F63" i="47"/>
  <c r="Y23" i="69"/>
  <c r="X23" i="69"/>
  <c r="W23" i="69"/>
  <c r="H7" i="69"/>
  <c r="N7" i="69"/>
  <c r="N5" i="69"/>
  <c r="O5" i="69"/>
  <c r="M6" i="69"/>
  <c r="N6" i="69"/>
  <c r="N8" i="69"/>
  <c r="I8" i="69"/>
  <c r="O6" i="69"/>
  <c r="O8" i="69"/>
  <c r="M7" i="69"/>
  <c r="T22" i="62"/>
  <c r="JW56" i="47"/>
  <c r="HJ56" i="47"/>
  <c r="W56" i="47"/>
  <c r="AW56" i="47"/>
  <c r="O5" i="62"/>
  <c r="N5" i="62"/>
  <c r="N8" i="62"/>
  <c r="O6" i="61"/>
  <c r="M5" i="61"/>
  <c r="O6" i="68"/>
  <c r="FL62" i="47"/>
  <c r="G10" i="47"/>
  <c r="G10" i="28"/>
  <c r="Y26" i="61"/>
  <c r="F24" i="28"/>
  <c r="F24" i="47"/>
  <c r="W26" i="63"/>
  <c r="Y26" i="63"/>
  <c r="X26" i="63"/>
  <c r="O5" i="63"/>
  <c r="I5" i="63"/>
  <c r="N5" i="63"/>
  <c r="N7" i="63"/>
  <c r="N8" i="63"/>
  <c r="O8" i="63"/>
  <c r="M8" i="63"/>
  <c r="O7" i="63"/>
  <c r="M6" i="63"/>
  <c r="N6" i="63"/>
  <c r="M5" i="63"/>
  <c r="G71" i="47"/>
  <c r="Y24" i="66"/>
  <c r="G71" i="28"/>
  <c r="X24" i="66"/>
  <c r="T24" i="66"/>
  <c r="M5" i="66"/>
  <c r="N8" i="66"/>
  <c r="N6" i="66"/>
  <c r="O6" i="66"/>
  <c r="N5" i="66"/>
  <c r="H7" i="66"/>
  <c r="N7" i="66"/>
  <c r="O8" i="66"/>
  <c r="O5" i="66"/>
  <c r="M6" i="66"/>
  <c r="I5" i="66"/>
  <c r="H5" i="61"/>
  <c r="T26" i="62"/>
  <c r="LJ56" i="47"/>
  <c r="KW56" i="47"/>
  <c r="GW56" i="47"/>
  <c r="I8" i="62"/>
  <c r="M5" i="62"/>
  <c r="O8" i="62"/>
  <c r="M7" i="61"/>
  <c r="M6" i="61"/>
  <c r="H6" i="61"/>
  <c r="O5" i="68"/>
  <c r="GY62" i="47"/>
  <c r="M7" i="66"/>
  <c r="GL74" i="28"/>
  <c r="BY74" i="28"/>
  <c r="EY74" i="28"/>
  <c r="FL74" i="28"/>
  <c r="EL74" i="28"/>
  <c r="JL74" i="28"/>
  <c r="G35" i="28"/>
  <c r="W23" i="72"/>
  <c r="Y23" i="72"/>
  <c r="G35" i="47"/>
  <c r="F48" i="47"/>
  <c r="X22" i="64"/>
  <c r="W22" i="64"/>
  <c r="F48" i="28"/>
  <c r="Y22" i="64"/>
  <c r="G67" i="28"/>
  <c r="G67" i="47"/>
  <c r="X27" i="69"/>
  <c r="W27" i="69"/>
  <c r="G70" i="28"/>
  <c r="G70" i="47"/>
  <c r="Y23" i="66"/>
  <c r="W23" i="66"/>
  <c r="F78" i="47"/>
  <c r="X24" i="68"/>
  <c r="F78" i="28"/>
  <c r="Y24" i="68"/>
  <c r="W24" i="68"/>
  <c r="X23" i="72"/>
  <c r="DQ97" i="47"/>
  <c r="DR97" i="47" s="1"/>
  <c r="DS97" i="47"/>
  <c r="CF99" i="47"/>
  <c r="CD99" i="47"/>
  <c r="CE99" i="47" s="1"/>
  <c r="AD98" i="47"/>
  <c r="AE98" i="47" s="1"/>
  <c r="AF98" i="47"/>
  <c r="LS98" i="47"/>
  <c r="LQ98" i="47"/>
  <c r="LR98" i="47" s="1"/>
  <c r="G7" i="47"/>
  <c r="G7" i="28"/>
  <c r="W23" i="61"/>
  <c r="Y23" i="61"/>
  <c r="G11" i="47"/>
  <c r="Y27" i="61"/>
  <c r="G11" i="28"/>
  <c r="G14" i="47"/>
  <c r="G14" i="28"/>
  <c r="F16" i="47"/>
  <c r="KP16" i="47" s="1"/>
  <c r="W25" i="62"/>
  <c r="F16" i="28"/>
  <c r="X25" i="62"/>
  <c r="F21" i="28"/>
  <c r="F21" i="47"/>
  <c r="X23" i="63"/>
  <c r="W23" i="63"/>
  <c r="X24" i="70"/>
  <c r="W24" i="70"/>
  <c r="Y24" i="70"/>
  <c r="G49" i="47"/>
  <c r="G49" i="28"/>
  <c r="W23" i="64"/>
  <c r="G51" i="28"/>
  <c r="G51" i="47"/>
  <c r="F59" i="28"/>
  <c r="F59" i="47"/>
  <c r="W26" i="65"/>
  <c r="X26" i="65"/>
  <c r="G66" i="47"/>
  <c r="G66" i="28"/>
  <c r="X26" i="69"/>
  <c r="G62" i="28"/>
  <c r="X22" i="69"/>
  <c r="W22" i="69"/>
  <c r="Y27" i="66"/>
  <c r="W27" i="66"/>
  <c r="Y25" i="66"/>
  <c r="X25" i="66"/>
  <c r="W25" i="66"/>
  <c r="F77" i="47"/>
  <c r="X23" i="68"/>
  <c r="F77" i="28"/>
  <c r="W23" i="68"/>
  <c r="Y23" i="68"/>
  <c r="ID102" i="47"/>
  <c r="IE102" i="47" s="1"/>
  <c r="IF102" i="47"/>
  <c r="BF102" i="47"/>
  <c r="BS99" i="47"/>
  <c r="BQ99" i="47"/>
  <c r="BR99" i="47" s="1"/>
  <c r="Q99" i="47"/>
  <c r="R99" i="47" s="1"/>
  <c r="S99" i="47"/>
  <c r="HQ96" i="47"/>
  <c r="HR96" i="47" s="1"/>
  <c r="KF96" i="47"/>
  <c r="KD96" i="47"/>
  <c r="KE96" i="47" s="1"/>
  <c r="G45" i="47"/>
  <c r="G45" i="28"/>
  <c r="X26" i="71"/>
  <c r="F53" i="28"/>
  <c r="F53" i="47"/>
  <c r="X27" i="64"/>
  <c r="Y27" i="64"/>
  <c r="W27" i="64"/>
  <c r="F51" i="47"/>
  <c r="X25" i="64"/>
  <c r="Y25" i="64"/>
  <c r="W25" i="64"/>
  <c r="F51" i="28"/>
  <c r="F57" i="28"/>
  <c r="X24" i="65"/>
  <c r="F57" i="47"/>
  <c r="W24" i="65"/>
  <c r="Y24" i="65"/>
  <c r="EQ101" i="47"/>
  <c r="ER101" i="47" s="1"/>
  <c r="KF99" i="47"/>
  <c r="F87" i="47"/>
  <c r="W26" i="67"/>
  <c r="HD93" i="47"/>
  <c r="HE93" i="47" s="1"/>
  <c r="HF93" i="47"/>
  <c r="DF95" i="47"/>
  <c r="DD95" i="47"/>
  <c r="DE95" i="47" s="1"/>
  <c r="G88" i="47"/>
  <c r="AP88" i="47" s="1"/>
  <c r="G88" i="28"/>
  <c r="Y27" i="67"/>
  <c r="W27" i="67"/>
  <c r="F86" i="47"/>
  <c r="HP86" i="47" s="1"/>
  <c r="F86" i="28"/>
  <c r="W25" i="67"/>
  <c r="Y25" i="67"/>
  <c r="JQ104" i="47"/>
  <c r="JR104" i="47" s="1"/>
  <c r="MF92" i="47"/>
  <c r="MD92" i="47"/>
  <c r="ME92" i="47" s="1"/>
  <c r="FF103" i="47"/>
  <c r="LQ94" i="47"/>
  <c r="LR94" i="47" s="1"/>
  <c r="CC79" i="28"/>
  <c r="IC79" i="28"/>
  <c r="MC79" i="28"/>
  <c r="EP79" i="28"/>
  <c r="AP79" i="28"/>
  <c r="HC79" i="28"/>
  <c r="IP79" i="28"/>
  <c r="DC79" i="28"/>
  <c r="ED91" i="47"/>
  <c r="EE91" i="47" s="1"/>
  <c r="EF91" i="47"/>
  <c r="F88" i="28"/>
  <c r="BD97" i="47"/>
  <c r="BE97" i="47" s="1"/>
  <c r="JS91" i="47"/>
  <c r="HS97" i="47"/>
  <c r="HQ97" i="47"/>
  <c r="HR97" i="47" s="1"/>
  <c r="G43" i="47"/>
  <c r="G43" i="28"/>
  <c r="F71" i="28"/>
  <c r="W24" i="66"/>
  <c r="G80" i="47"/>
  <c r="G80" i="28"/>
  <c r="F76" i="47"/>
  <c r="W22" i="68"/>
  <c r="C70" i="47"/>
  <c r="C70" i="28"/>
  <c r="JS103" i="47"/>
  <c r="LS91" i="47"/>
  <c r="LQ91" i="47"/>
  <c r="LR91" i="47" s="1"/>
  <c r="F31" i="28"/>
  <c r="P31" i="28" s="1"/>
  <c r="F31" i="47"/>
  <c r="S93" i="47"/>
  <c r="JD95" i="47"/>
  <c r="JE95" i="47" s="1"/>
  <c r="JF95" i="47"/>
  <c r="W25" i="61"/>
  <c r="X25" i="61"/>
  <c r="G21" i="47"/>
  <c r="G21" i="28"/>
  <c r="G34" i="28"/>
  <c r="G34" i="47"/>
  <c r="FP34" i="47" s="1"/>
  <c r="F50" i="28"/>
  <c r="F50" i="47"/>
  <c r="Y24" i="64"/>
  <c r="HQ100" i="47"/>
  <c r="HR100" i="47" s="1"/>
  <c r="HS100" i="47"/>
  <c r="MD91" i="47"/>
  <c r="ME91" i="47" s="1"/>
  <c r="MF91" i="47"/>
  <c r="F6" i="47"/>
  <c r="Y22" i="61"/>
  <c r="W22" i="61"/>
  <c r="X22" i="61"/>
  <c r="F10" i="47"/>
  <c r="X26" i="61"/>
  <c r="W26" i="61"/>
  <c r="G18" i="28"/>
  <c r="G18" i="47"/>
  <c r="F25" i="28"/>
  <c r="W27" i="63"/>
  <c r="G32" i="28"/>
  <c r="G32" i="47"/>
  <c r="F45" i="47"/>
  <c r="F45" i="28"/>
  <c r="HL15" i="28"/>
  <c r="CL15" i="28"/>
  <c r="LY15" i="28"/>
  <c r="FL15" i="28"/>
  <c r="AL15" i="28"/>
  <c r="C88" i="28"/>
  <c r="C88" i="47"/>
  <c r="C57" i="47"/>
  <c r="Z30" i="65"/>
  <c r="Z22" i="61"/>
  <c r="E6" i="47"/>
  <c r="E6" i="28"/>
  <c r="I7" i="67"/>
  <c r="DD99" i="47"/>
  <c r="DE99" i="47" s="1"/>
  <c r="DF99" i="47"/>
  <c r="LS101" i="47"/>
  <c r="S94" i="47"/>
  <c r="Q94" i="47"/>
  <c r="R94" i="47" s="1"/>
  <c r="Y23" i="62"/>
  <c r="F14" i="47"/>
  <c r="W23" i="62"/>
  <c r="X23" i="62"/>
  <c r="F14" i="28"/>
  <c r="G41" i="28"/>
  <c r="Y22" i="71"/>
  <c r="G41" i="47"/>
  <c r="W22" i="71"/>
  <c r="F60" i="28"/>
  <c r="Y27" i="65"/>
  <c r="X27" i="65"/>
  <c r="W27" i="65"/>
  <c r="F80" i="47"/>
  <c r="F80" i="28"/>
  <c r="Y26" i="68"/>
  <c r="X26" i="68"/>
  <c r="W26" i="68"/>
  <c r="FF95" i="47"/>
  <c r="FD95" i="47"/>
  <c r="FE95" i="47" s="1"/>
  <c r="ID101" i="47"/>
  <c r="IE101" i="47" s="1"/>
  <c r="IF101" i="47"/>
  <c r="GF99" i="47"/>
  <c r="GD99" i="47"/>
  <c r="GE99" i="47" s="1"/>
  <c r="JS94" i="47"/>
  <c r="JQ94" i="47"/>
  <c r="JR94" i="47" s="1"/>
  <c r="LT130" i="28"/>
  <c r="LT131" i="28" s="1"/>
  <c r="F74" i="47"/>
  <c r="F74" i="28"/>
  <c r="F72" i="47"/>
  <c r="F72" i="28"/>
  <c r="FD100" i="47"/>
  <c r="FE100" i="47" s="1"/>
  <c r="F62" i="47"/>
  <c r="F62" i="28"/>
  <c r="CG130" i="28"/>
  <c r="CG131" i="28" s="1"/>
  <c r="GT130" i="28"/>
  <c r="GT131" i="28" s="1"/>
  <c r="KT130" i="28"/>
  <c r="KT131" i="28" s="1"/>
  <c r="G29" i="47"/>
  <c r="G29" i="28"/>
  <c r="G20" i="28"/>
  <c r="G20" i="47"/>
  <c r="G55" i="28"/>
  <c r="G55" i="47"/>
  <c r="G57" i="47"/>
  <c r="G57" i="28"/>
  <c r="JF90" i="47"/>
  <c r="G22" i="47"/>
  <c r="G22" i="28"/>
  <c r="AG130" i="28"/>
  <c r="AG131" i="28" s="1"/>
  <c r="BG130" i="28"/>
  <c r="BG131" i="28" s="1"/>
  <c r="ET130" i="28"/>
  <c r="ET131" i="28" s="1"/>
  <c r="T130" i="28"/>
  <c r="T131" i="28" s="1"/>
  <c r="KD95" i="47"/>
  <c r="KE95" i="47" s="1"/>
  <c r="JL45" i="47"/>
  <c r="BL45" i="47"/>
  <c r="EY45" i="47"/>
  <c r="HY45" i="47"/>
  <c r="FY45" i="47"/>
  <c r="LL45" i="47"/>
  <c r="EL45" i="47"/>
  <c r="D45" i="47"/>
  <c r="LY45" i="47"/>
  <c r="AL45" i="47"/>
  <c r="Y45" i="47"/>
  <c r="DY45" i="47"/>
  <c r="CY45" i="47"/>
  <c r="DL45" i="47"/>
  <c r="KY45" i="47"/>
  <c r="FL45" i="47"/>
  <c r="GY45" i="47"/>
  <c r="CL45" i="47"/>
  <c r="L45" i="47"/>
  <c r="BY45" i="47"/>
  <c r="AY45" i="47"/>
  <c r="IL45" i="47"/>
  <c r="IY45" i="47"/>
  <c r="N7" i="65"/>
  <c r="H5" i="65"/>
  <c r="I8" i="65"/>
  <c r="N5" i="65"/>
  <c r="H8" i="65"/>
  <c r="O8" i="65"/>
  <c r="M8" i="65"/>
  <c r="Z31" i="65"/>
  <c r="O7" i="65"/>
  <c r="H6" i="65"/>
  <c r="O6" i="65"/>
  <c r="C58" i="47"/>
  <c r="M6" i="65"/>
  <c r="N8" i="65"/>
  <c r="M7" i="65"/>
  <c r="C58" i="28"/>
  <c r="T25" i="65"/>
  <c r="Z25" i="65"/>
  <c r="I7" i="65"/>
  <c r="M5" i="65"/>
  <c r="O5" i="65"/>
  <c r="N6" i="65"/>
  <c r="I5" i="65"/>
  <c r="H7" i="65"/>
  <c r="I6" i="65"/>
  <c r="O5" i="72"/>
  <c r="I5" i="72"/>
  <c r="Z28" i="72"/>
  <c r="N8" i="72"/>
  <c r="O7" i="72"/>
  <c r="I8" i="72"/>
  <c r="C34" i="47"/>
  <c r="Z22" i="72"/>
  <c r="H7" i="72"/>
  <c r="N6" i="72"/>
  <c r="I7" i="72"/>
  <c r="C34" i="28"/>
  <c r="N5" i="72"/>
  <c r="M8" i="72"/>
  <c r="M6" i="72"/>
  <c r="H8" i="72"/>
  <c r="O6" i="72"/>
  <c r="H6" i="72"/>
  <c r="M5" i="72"/>
  <c r="I6" i="72"/>
  <c r="E88" i="47"/>
  <c r="O6" i="67"/>
  <c r="M5" i="67"/>
  <c r="I6" i="67"/>
  <c r="Z27" i="67"/>
  <c r="Z33" i="67"/>
  <c r="E88" i="28"/>
  <c r="N8" i="67"/>
  <c r="H7" i="67"/>
  <c r="H8" i="67"/>
  <c r="N7" i="67"/>
  <c r="M6" i="67"/>
  <c r="T27" i="67"/>
  <c r="H6" i="67"/>
  <c r="O7" i="67"/>
  <c r="I8" i="67"/>
  <c r="M8" i="67"/>
  <c r="M7" i="67"/>
  <c r="N6" i="67"/>
  <c r="O8" i="67"/>
  <c r="N5" i="67"/>
  <c r="E42" i="47"/>
  <c r="E42" i="28"/>
  <c r="M5" i="71"/>
  <c r="O7" i="71"/>
  <c r="H7" i="71"/>
  <c r="H5" i="71"/>
  <c r="M8" i="71"/>
  <c r="N5" i="71"/>
  <c r="N8" i="71"/>
  <c r="Z23" i="71"/>
  <c r="I8" i="71"/>
  <c r="I7" i="71"/>
  <c r="I6" i="71"/>
  <c r="O6" i="71"/>
  <c r="Z29" i="71"/>
  <c r="T23" i="71"/>
  <c r="O5" i="71"/>
  <c r="H8" i="71"/>
  <c r="E76" i="28"/>
  <c r="E76" i="47"/>
  <c r="H5" i="68"/>
  <c r="T22" i="72"/>
  <c r="I5" i="67"/>
  <c r="H5" i="67"/>
  <c r="O8" i="71"/>
  <c r="I5" i="71"/>
  <c r="O5" i="67"/>
  <c r="O8" i="72"/>
  <c r="C41" i="28"/>
  <c r="C41" i="47"/>
  <c r="Z28" i="71"/>
  <c r="T22" i="71"/>
  <c r="T26" i="61"/>
  <c r="Z26" i="61"/>
  <c r="Z32" i="61"/>
  <c r="C10" i="28"/>
  <c r="I8" i="68"/>
  <c r="Z33" i="65"/>
  <c r="C60" i="47"/>
  <c r="Z27" i="65"/>
  <c r="E48" i="47"/>
  <c r="E48" i="28"/>
  <c r="T22" i="64"/>
  <c r="Z22" i="64"/>
  <c r="Z28" i="64"/>
  <c r="Z23" i="63"/>
  <c r="E21" i="47"/>
  <c r="E21" i="28"/>
  <c r="Z29" i="63"/>
  <c r="T23" i="63"/>
  <c r="C23" i="28"/>
  <c r="H7" i="63"/>
  <c r="H8" i="63"/>
  <c r="M7" i="63"/>
  <c r="C23" i="47"/>
  <c r="C30" i="47"/>
  <c r="T25" i="70"/>
  <c r="O8" i="70"/>
  <c r="M8" i="70"/>
  <c r="H5" i="70"/>
  <c r="N8" i="70"/>
  <c r="Z31" i="70"/>
  <c r="O6" i="70"/>
  <c r="O5" i="70"/>
  <c r="Z25" i="70"/>
  <c r="I7" i="70"/>
  <c r="M7" i="70"/>
  <c r="N7" i="70"/>
  <c r="E49" i="47"/>
  <c r="Z23" i="64"/>
  <c r="T23" i="64"/>
  <c r="Z29" i="64"/>
  <c r="T25" i="72"/>
  <c r="E37" i="47"/>
  <c r="E37" i="28"/>
  <c r="Z31" i="72"/>
  <c r="Z26" i="71"/>
  <c r="Z32" i="71"/>
  <c r="E45" i="28"/>
  <c r="T26" i="71"/>
  <c r="Z23" i="62"/>
  <c r="BF101" i="47"/>
  <c r="BD101" i="47"/>
  <c r="BE101" i="47" s="1"/>
  <c r="G87" i="28"/>
  <c r="CP87" i="28" s="1"/>
  <c r="Y26" i="67"/>
  <c r="X26" i="67"/>
  <c r="AT130" i="28"/>
  <c r="AT131" i="28" s="1"/>
  <c r="BT130" i="28"/>
  <c r="BT131" i="28" s="1"/>
  <c r="CT130" i="28"/>
  <c r="CT131" i="28" s="1"/>
  <c r="DG130" i="28"/>
  <c r="DG131" i="28" s="1"/>
  <c r="DT130" i="28"/>
  <c r="DT131" i="28" s="1"/>
  <c r="EG130" i="28"/>
  <c r="EG131" i="28" s="1"/>
  <c r="FG130" i="28"/>
  <c r="FG131" i="28" s="1"/>
  <c r="FT130" i="28"/>
  <c r="FT131" i="28" s="1"/>
  <c r="GG130" i="28"/>
  <c r="GG131" i="28" s="1"/>
  <c r="HG130" i="28"/>
  <c r="HG131" i="28" s="1"/>
  <c r="HT130" i="28"/>
  <c r="HT131" i="28" s="1"/>
  <c r="IG130" i="28"/>
  <c r="IG131" i="28" s="1"/>
  <c r="IT130" i="28"/>
  <c r="IT131" i="28" s="1"/>
  <c r="JG130" i="28"/>
  <c r="JG131" i="28" s="1"/>
  <c r="JT130" i="28"/>
  <c r="JT131" i="28" s="1"/>
  <c r="KG130" i="28"/>
  <c r="KG131" i="28" s="1"/>
  <c r="LG130" i="28"/>
  <c r="LG131" i="28" s="1"/>
  <c r="MG130" i="28"/>
  <c r="MG131" i="28" s="1"/>
  <c r="JQ102" i="47"/>
  <c r="JR102" i="47" s="1"/>
  <c r="EQ90" i="47"/>
  <c r="ER90" i="47" s="1"/>
  <c r="F71" i="47"/>
  <c r="ED126" i="47" l="1"/>
  <c r="EE126" i="47" s="1"/>
  <c r="LD93" i="47"/>
  <c r="LE93" i="47" s="1"/>
  <c r="LS93" i="47"/>
  <c r="HQ93" i="47"/>
  <c r="HR93" i="47" s="1"/>
  <c r="HD124" i="47"/>
  <c r="HE124" i="47" s="1"/>
  <c r="ID126" i="47"/>
  <c r="IE126" i="47" s="1"/>
  <c r="HQ124" i="47"/>
  <c r="HR124" i="47" s="1"/>
  <c r="AQ124" i="47"/>
  <c r="AR124" i="47" s="1"/>
  <c r="HF124" i="47"/>
  <c r="KQ97" i="47"/>
  <c r="KR97" i="47" s="1"/>
  <c r="DF97" i="47"/>
  <c r="CF97" i="47"/>
  <c r="JQ97" i="47"/>
  <c r="JR97" i="47" s="1"/>
  <c r="IF99" i="47"/>
  <c r="KS126" i="47"/>
  <c r="CB130" i="28"/>
  <c r="CB131" i="28" s="1"/>
  <c r="CF94" i="47"/>
  <c r="HS95" i="47"/>
  <c r="IS92" i="47"/>
  <c r="CD101" i="47"/>
  <c r="CE101" i="47" s="1"/>
  <c r="KS102" i="47"/>
  <c r="AO128" i="47"/>
  <c r="AO129" i="47" s="1"/>
  <c r="LS92" i="47"/>
  <c r="DD92" i="47"/>
  <c r="DE92" i="47" s="1"/>
  <c r="KD92" i="47"/>
  <c r="KE92" i="47" s="1"/>
  <c r="DF90" i="47"/>
  <c r="MD90" i="47"/>
  <c r="ME90" i="47" s="1"/>
  <c r="JS100" i="47"/>
  <c r="AF101" i="47"/>
  <c r="DQ93" i="47"/>
  <c r="DR93" i="47" s="1"/>
  <c r="CS91" i="47"/>
  <c r="CQ101" i="47"/>
  <c r="CR101" i="47" s="1"/>
  <c r="KD104" i="47"/>
  <c r="KE104" i="47" s="1"/>
  <c r="FS92" i="47"/>
  <c r="BF91" i="47"/>
  <c r="EQ97" i="47"/>
  <c r="ER97" i="47" s="1"/>
  <c r="EF97" i="47"/>
  <c r="FB128" i="47"/>
  <c r="FB129" i="47" s="1"/>
  <c r="FQ104" i="47"/>
  <c r="FR104" i="47" s="1"/>
  <c r="IQ90" i="47"/>
  <c r="IR90" i="47" s="1"/>
  <c r="FD104" i="47"/>
  <c r="FE104" i="47" s="1"/>
  <c r="LS97" i="47"/>
  <c r="CS92" i="47"/>
  <c r="LD96" i="47"/>
  <c r="LE96" i="47" s="1"/>
  <c r="GQ104" i="47"/>
  <c r="GR104" i="47" s="1"/>
  <c r="KS93" i="47"/>
  <c r="KS99" i="47"/>
  <c r="JQ105" i="47"/>
  <c r="JR105" i="47" s="1"/>
  <c r="BQ96" i="47"/>
  <c r="BR96" i="47" s="1"/>
  <c r="KS90" i="47"/>
  <c r="GF101" i="47"/>
  <c r="IS94" i="47"/>
  <c r="JS101" i="47"/>
  <c r="FQ97" i="47"/>
  <c r="FR97" i="47" s="1"/>
  <c r="IF100" i="47"/>
  <c r="IS97" i="47"/>
  <c r="HD104" i="47"/>
  <c r="HE104" i="47" s="1"/>
  <c r="S126" i="47"/>
  <c r="FQ96" i="47"/>
  <c r="FR96" i="47" s="1"/>
  <c r="DF100" i="47"/>
  <c r="BF124" i="47"/>
  <c r="FS98" i="47"/>
  <c r="JF93" i="47"/>
  <c r="JD92" i="47"/>
  <c r="JE92" i="47" s="1"/>
  <c r="DQ92" i="47"/>
  <c r="DR92" i="47" s="1"/>
  <c r="IS105" i="47"/>
  <c r="GS96" i="47"/>
  <c r="MD97" i="47"/>
  <c r="ME97" i="47" s="1"/>
  <c r="EF102" i="47"/>
  <c r="BF105" i="47"/>
  <c r="LF92" i="47"/>
  <c r="CF92" i="47"/>
  <c r="AD97" i="47"/>
  <c r="AE97" i="47" s="1"/>
  <c r="IS95" i="47"/>
  <c r="KS92" i="47"/>
  <c r="LQ104" i="47"/>
  <c r="LR104" i="47" s="1"/>
  <c r="DS102" i="47"/>
  <c r="BQ94" i="47"/>
  <c r="BR94" i="47" s="1"/>
  <c r="CD102" i="47"/>
  <c r="CE102" i="47" s="1"/>
  <c r="GQ98" i="47"/>
  <c r="GR98" i="47" s="1"/>
  <c r="JQ98" i="47"/>
  <c r="JR98" i="47" s="1"/>
  <c r="AD99" i="47"/>
  <c r="AE99" i="47" s="1"/>
  <c r="JF105" i="47"/>
  <c r="DQ104" i="47"/>
  <c r="DR104" i="47" s="1"/>
  <c r="FQ126" i="47"/>
  <c r="FR126" i="47" s="1"/>
  <c r="AS90" i="47"/>
  <c r="DD94" i="47"/>
  <c r="DE94" i="47" s="1"/>
  <c r="AS126" i="47"/>
  <c r="S98" i="47"/>
  <c r="ED101" i="47"/>
  <c r="EE101" i="47" s="1"/>
  <c r="MF94" i="47"/>
  <c r="BQ93" i="47"/>
  <c r="BR93" i="47" s="1"/>
  <c r="CF98" i="47"/>
  <c r="DQ105" i="47"/>
  <c r="DR105" i="47" s="1"/>
  <c r="DD101" i="47"/>
  <c r="DE101" i="47" s="1"/>
  <c r="JS96" i="47"/>
  <c r="FS100" i="47"/>
  <c r="CQ96" i="47"/>
  <c r="CR96" i="47" s="1"/>
  <c r="KF90" i="47"/>
  <c r="CS97" i="47"/>
  <c r="GD100" i="47"/>
  <c r="GE100" i="47" s="1"/>
  <c r="AQ93" i="47"/>
  <c r="AR93" i="47" s="1"/>
  <c r="JD126" i="47"/>
  <c r="JE126" i="47" s="1"/>
  <c r="GD97" i="47"/>
  <c r="GE97" i="47" s="1"/>
  <c r="HQ91" i="47"/>
  <c r="HR91" i="47" s="1"/>
  <c r="FQ101" i="47"/>
  <c r="FR101" i="47" s="1"/>
  <c r="EF104" i="47"/>
  <c r="AD96" i="47"/>
  <c r="AE96" i="47" s="1"/>
  <c r="S96" i="47"/>
  <c r="KF101" i="47"/>
  <c r="JD102" i="47"/>
  <c r="JE102" i="47" s="1"/>
  <c r="IQ104" i="47"/>
  <c r="IR104" i="47" s="1"/>
  <c r="BD93" i="47"/>
  <c r="BE93" i="47" s="1"/>
  <c r="LD99" i="47"/>
  <c r="LE99" i="47" s="1"/>
  <c r="Q97" i="47"/>
  <c r="R97" i="47" s="1"/>
  <c r="Q92" i="47"/>
  <c r="R92" i="47" s="1"/>
  <c r="HF92" i="47"/>
  <c r="ID97" i="47"/>
  <c r="IE97" i="47" s="1"/>
  <c r="AQ102" i="47"/>
  <c r="AR102" i="47" s="1"/>
  <c r="DF93" i="47"/>
  <c r="FD97" i="47"/>
  <c r="FE97" i="47" s="1"/>
  <c r="HS94" i="47"/>
  <c r="HD100" i="47"/>
  <c r="HE100" i="47" s="1"/>
  <c r="LD100" i="47"/>
  <c r="LE100" i="47" s="1"/>
  <c r="EF92" i="47"/>
  <c r="DF105" i="47"/>
  <c r="BF96" i="47"/>
  <c r="GD96" i="47"/>
  <c r="GE96" i="47" s="1"/>
  <c r="FF90" i="47"/>
  <c r="KD91" i="47"/>
  <c r="KE91" i="47" s="1"/>
  <c r="S104" i="47"/>
  <c r="FD91" i="47"/>
  <c r="FE91" i="47" s="1"/>
  <c r="CF124" i="47"/>
  <c r="IQ126" i="47"/>
  <c r="IR126" i="47" s="1"/>
  <c r="DO130" i="28"/>
  <c r="DO131" i="28" s="1"/>
  <c r="KD126" i="47"/>
  <c r="KE126" i="47" s="1"/>
  <c r="IO128" i="47"/>
  <c r="IO129" i="47" s="1"/>
  <c r="AF126" i="47"/>
  <c r="LS124" i="47"/>
  <c r="LB130" i="28"/>
  <c r="LB131" i="28" s="1"/>
  <c r="FO130" i="28"/>
  <c r="FO131" i="28" s="1"/>
  <c r="CO130" i="28"/>
  <c r="CO131" i="28" s="1"/>
  <c r="O130" i="28"/>
  <c r="O131" i="28" s="1"/>
  <c r="GF126" i="47"/>
  <c r="GS126" i="47"/>
  <c r="MF126" i="47"/>
  <c r="FO128" i="47"/>
  <c r="FO129" i="47" s="1"/>
  <c r="HQ126" i="47"/>
  <c r="HR126" i="47" s="1"/>
  <c r="BD126" i="47"/>
  <c r="BE126" i="47" s="1"/>
  <c r="CQ126" i="47"/>
  <c r="CR126" i="47" s="1"/>
  <c r="HO128" i="47"/>
  <c r="HO129" i="47" s="1"/>
  <c r="BQ126" i="47"/>
  <c r="BR126" i="47" s="1"/>
  <c r="AO130" i="28"/>
  <c r="AO131" i="28" s="1"/>
  <c r="JB130" i="28"/>
  <c r="JB131" i="28" s="1"/>
  <c r="HB130" i="28"/>
  <c r="HB131" i="28" s="1"/>
  <c r="LO128" i="47"/>
  <c r="LO129" i="47" s="1"/>
  <c r="FF126" i="47"/>
  <c r="JB128" i="47"/>
  <c r="JB129" i="47" s="1"/>
  <c r="KB128" i="47"/>
  <c r="KB129" i="47" s="1"/>
  <c r="LQ126" i="47"/>
  <c r="LR126" i="47" s="1"/>
  <c r="FD126" i="47"/>
  <c r="FE126" i="47" s="1"/>
  <c r="DO128" i="47"/>
  <c r="DO129" i="47" s="1"/>
  <c r="DQ126" i="47"/>
  <c r="DR126" i="47" s="1"/>
  <c r="EF124" i="47"/>
  <c r="GB130" i="28"/>
  <c r="GB131" i="28" s="1"/>
  <c r="JO130" i="28"/>
  <c r="JO131" i="28" s="1"/>
  <c r="LO130" i="28"/>
  <c r="LO131" i="28" s="1"/>
  <c r="DD126" i="47"/>
  <c r="DE126" i="47" s="1"/>
  <c r="DQ124" i="47"/>
  <c r="DR124" i="47" s="1"/>
  <c r="DB128" i="47"/>
  <c r="DB129" i="47" s="1"/>
  <c r="EO130" i="28"/>
  <c r="EO131" i="28" s="1"/>
  <c r="GO130" i="28"/>
  <c r="GO131" i="28" s="1"/>
  <c r="LB128" i="47"/>
  <c r="LB129" i="47" s="1"/>
  <c r="ES126" i="47"/>
  <c r="CD126" i="47"/>
  <c r="CE126" i="47" s="1"/>
  <c r="LD126" i="47"/>
  <c r="LE126" i="47" s="1"/>
  <c r="KB130" i="28"/>
  <c r="KB131" i="28" s="1"/>
  <c r="GB128" i="47"/>
  <c r="GB129" i="47" s="1"/>
  <c r="EB130" i="28"/>
  <c r="EB131" i="28" s="1"/>
  <c r="BB130" i="28"/>
  <c r="BB131" i="28" s="1"/>
  <c r="CB128" i="47"/>
  <c r="CB129" i="47" s="1"/>
  <c r="HF126" i="47"/>
  <c r="MB130" i="28"/>
  <c r="MB131" i="28" s="1"/>
  <c r="AB130" i="28"/>
  <c r="AB131" i="28" s="1"/>
  <c r="BO130" i="28"/>
  <c r="BO131" i="28" s="1"/>
  <c r="O128" i="47"/>
  <c r="O129" i="47" s="1"/>
  <c r="FQ124" i="47"/>
  <c r="FR124" i="47" s="1"/>
  <c r="IB128" i="47"/>
  <c r="IB129" i="47" s="1"/>
  <c r="KQ124" i="47"/>
  <c r="KR124" i="47" s="1"/>
  <c r="DD124" i="47"/>
  <c r="DE124" i="47" s="1"/>
  <c r="MD124" i="47"/>
  <c r="ME124" i="47" s="1"/>
  <c r="IF124" i="47"/>
  <c r="MB128" i="47"/>
  <c r="MB129" i="47" s="1"/>
  <c r="KO128" i="47"/>
  <c r="KO129" i="47" s="1"/>
  <c r="DF124" i="47"/>
  <c r="S124" i="47"/>
  <c r="BQ124" i="47"/>
  <c r="BR124" i="47" s="1"/>
  <c r="AB128" i="47"/>
  <c r="AB129" i="47" s="1"/>
  <c r="EB128" i="47"/>
  <c r="EB129" i="47" s="1"/>
  <c r="AF124" i="47"/>
  <c r="JS124" i="47"/>
  <c r="GS124" i="47"/>
  <c r="KF124" i="47"/>
  <c r="JD124" i="47"/>
  <c r="JE124" i="47" s="1"/>
  <c r="BB128" i="47"/>
  <c r="BB129" i="47" s="1"/>
  <c r="BS124" i="47"/>
  <c r="GO128" i="47"/>
  <c r="GO129" i="47" s="1"/>
  <c r="JQ124" i="47"/>
  <c r="JR124" i="47" s="1"/>
  <c r="GD124" i="47"/>
  <c r="GE124" i="47" s="1"/>
  <c r="EO128" i="47"/>
  <c r="EO129" i="47" s="1"/>
  <c r="JF124" i="47"/>
  <c r="KD124" i="47"/>
  <c r="KE124" i="47" s="1"/>
  <c r="CO128" i="47"/>
  <c r="CO129" i="47" s="1"/>
  <c r="CQ124" i="47"/>
  <c r="CR124" i="47" s="1"/>
  <c r="GF124" i="47"/>
  <c r="FD124" i="47"/>
  <c r="FE124" i="47" s="1"/>
  <c r="ES124" i="47"/>
  <c r="HQ105" i="47"/>
  <c r="HR105" i="47" s="1"/>
  <c r="IF105" i="47"/>
  <c r="ED105" i="47"/>
  <c r="EE105" i="47" s="1"/>
  <c r="LF105" i="47"/>
  <c r="EQ105" i="47"/>
  <c r="ER105" i="47" s="1"/>
  <c r="CF105" i="47"/>
  <c r="LS105" i="47"/>
  <c r="FQ105" i="47"/>
  <c r="FR105" i="47" s="1"/>
  <c r="FF105" i="47"/>
  <c r="AS105" i="47"/>
  <c r="KD105" i="47"/>
  <c r="KE105" i="47" s="1"/>
  <c r="Q105" i="47"/>
  <c r="R105" i="47" s="1"/>
  <c r="AF105" i="47"/>
  <c r="GS105" i="47"/>
  <c r="HD105" i="47"/>
  <c r="HE105" i="47" s="1"/>
  <c r="ES104" i="47"/>
  <c r="CD104" i="47"/>
  <c r="CE104" i="47" s="1"/>
  <c r="AD104" i="47"/>
  <c r="AE104" i="47" s="1"/>
  <c r="IF104" i="47"/>
  <c r="JF104" i="47"/>
  <c r="LD104" i="47"/>
  <c r="LE104" i="47" s="1"/>
  <c r="DF104" i="47"/>
  <c r="BS104" i="47"/>
  <c r="GF104" i="47"/>
  <c r="HQ104" i="47"/>
  <c r="HR104" i="47" s="1"/>
  <c r="GD102" i="47"/>
  <c r="GE102" i="47" s="1"/>
  <c r="IS102" i="47"/>
  <c r="HD102" i="47"/>
  <c r="HE102" i="47" s="1"/>
  <c r="ES102" i="47"/>
  <c r="AF102" i="47"/>
  <c r="FF102" i="47"/>
  <c r="LD102" i="47"/>
  <c r="LE102" i="47" s="1"/>
  <c r="Q102" i="47"/>
  <c r="R102" i="47" s="1"/>
  <c r="AQ101" i="47"/>
  <c r="AR101" i="47" s="1"/>
  <c r="KS101" i="47"/>
  <c r="BQ101" i="47"/>
  <c r="BR101" i="47" s="1"/>
  <c r="IS101" i="47"/>
  <c r="S101" i="47"/>
  <c r="JF101" i="47"/>
  <c r="GQ101" i="47"/>
  <c r="GR101" i="47" s="1"/>
  <c r="DS101" i="47"/>
  <c r="BS100" i="47"/>
  <c r="EF100" i="47"/>
  <c r="JD100" i="47"/>
  <c r="JE100" i="47" s="1"/>
  <c r="Q100" i="47"/>
  <c r="R100" i="47" s="1"/>
  <c r="IQ100" i="47"/>
  <c r="IR100" i="47" s="1"/>
  <c r="MD100" i="47"/>
  <c r="ME100" i="47" s="1"/>
  <c r="LQ100" i="47"/>
  <c r="LR100" i="47" s="1"/>
  <c r="BD100" i="47"/>
  <c r="BE100" i="47" s="1"/>
  <c r="CS100" i="47"/>
  <c r="AF100" i="47"/>
  <c r="CF100" i="47"/>
  <c r="KS100" i="47"/>
  <c r="DQ100" i="47"/>
  <c r="DR100" i="47" s="1"/>
  <c r="ES99" i="47"/>
  <c r="MD99" i="47"/>
  <c r="ME99" i="47" s="1"/>
  <c r="ES98" i="47"/>
  <c r="KQ98" i="47"/>
  <c r="KR98" i="47" s="1"/>
  <c r="ES96" i="47"/>
  <c r="IQ96" i="47"/>
  <c r="IR96" i="47" s="1"/>
  <c r="KQ96" i="47"/>
  <c r="KR96" i="47" s="1"/>
  <c r="LQ96" i="47"/>
  <c r="LR96" i="47" s="1"/>
  <c r="ID96" i="47"/>
  <c r="IE96" i="47" s="1"/>
  <c r="HD96" i="47"/>
  <c r="HE96" i="47" s="1"/>
  <c r="ED96" i="47"/>
  <c r="EE96" i="47" s="1"/>
  <c r="JF96" i="47"/>
  <c r="DQ96" i="47"/>
  <c r="DR96" i="47" s="1"/>
  <c r="AS96" i="47"/>
  <c r="DF96" i="47"/>
  <c r="FD96" i="47"/>
  <c r="FE96" i="47" s="1"/>
  <c r="LQ95" i="47"/>
  <c r="LR95" i="47" s="1"/>
  <c r="LF95" i="47"/>
  <c r="AD95" i="47"/>
  <c r="AE95" i="47" s="1"/>
  <c r="AF94" i="47"/>
  <c r="LF94" i="47"/>
  <c r="FQ94" i="47"/>
  <c r="FR94" i="47" s="1"/>
  <c r="AQ94" i="47"/>
  <c r="AR94" i="47" s="1"/>
  <c r="HF94" i="47"/>
  <c r="IF94" i="47"/>
  <c r="GS94" i="47"/>
  <c r="EF94" i="47"/>
  <c r="EF93" i="47"/>
  <c r="CF93" i="47"/>
  <c r="MD93" i="47"/>
  <c r="ME93" i="47" s="1"/>
  <c r="AF93" i="47"/>
  <c r="JQ93" i="47"/>
  <c r="JR93" i="47" s="1"/>
  <c r="ID93" i="47"/>
  <c r="IE93" i="47" s="1"/>
  <c r="GF93" i="47"/>
  <c r="FD93" i="47"/>
  <c r="FE93" i="47" s="1"/>
  <c r="EQ93" i="47"/>
  <c r="ER93" i="47" s="1"/>
  <c r="IS93" i="47"/>
  <c r="FS93" i="47"/>
  <c r="AD92" i="47"/>
  <c r="AE92" i="47" s="1"/>
  <c r="BD92" i="47"/>
  <c r="BE92" i="47" s="1"/>
  <c r="IF92" i="47"/>
  <c r="HQ92" i="47"/>
  <c r="HR92" i="47" s="1"/>
  <c r="GF92" i="47"/>
  <c r="AQ92" i="47"/>
  <c r="AR92" i="47" s="1"/>
  <c r="Q90" i="47"/>
  <c r="R90" i="47" s="1"/>
  <c r="FQ90" i="47"/>
  <c r="FR90" i="47" s="1"/>
  <c r="GS90" i="47"/>
  <c r="DQ90" i="47"/>
  <c r="DR90" i="47" s="1"/>
  <c r="JQ90" i="47"/>
  <c r="JR90" i="47" s="1"/>
  <c r="GW6" i="28"/>
  <c r="EI55" i="28"/>
  <c r="AA32" i="66"/>
  <c r="CJ55" i="28"/>
  <c r="AA23" i="68"/>
  <c r="AA25" i="66"/>
  <c r="AA26" i="64"/>
  <c r="HY13" i="28"/>
  <c r="FY14" i="28"/>
  <c r="HW72" i="28"/>
  <c r="EY34" i="28"/>
  <c r="L34" i="28"/>
  <c r="EJ14" i="28"/>
  <c r="CY34" i="28"/>
  <c r="IY34" i="28"/>
  <c r="AY34" i="28"/>
  <c r="BY34" i="28"/>
  <c r="LP42" i="28"/>
  <c r="LR42" i="28" s="1"/>
  <c r="DY34" i="28"/>
  <c r="KY34" i="28"/>
  <c r="D34" i="28"/>
  <c r="DX34" i="28" s="1"/>
  <c r="DL34" i="28"/>
  <c r="LY34" i="28"/>
  <c r="JL34" i="28"/>
  <c r="GL34" i="28"/>
  <c r="BL34" i="28"/>
  <c r="HL34" i="28"/>
  <c r="CL34" i="28"/>
  <c r="HY34" i="28"/>
  <c r="FY34" i="28"/>
  <c r="AL34" i="28"/>
  <c r="JY34" i="28"/>
  <c r="FL34" i="28"/>
  <c r="EL34" i="28"/>
  <c r="KL34" i="28"/>
  <c r="GY34" i="28"/>
  <c r="LL34" i="28"/>
  <c r="Y34" i="28"/>
  <c r="KJ28" i="28"/>
  <c r="LJ28" i="28"/>
  <c r="GC42" i="28"/>
  <c r="GD42" i="28" s="1"/>
  <c r="J28" i="28"/>
  <c r="BJ28" i="28"/>
  <c r="AJ28" i="28"/>
  <c r="W28" i="28"/>
  <c r="CW28" i="28"/>
  <c r="IW28" i="28"/>
  <c r="DW28" i="28"/>
  <c r="BY15" i="47"/>
  <c r="KY15" i="47"/>
  <c r="FL10" i="47"/>
  <c r="GJ36" i="47"/>
  <c r="DY10" i="47"/>
  <c r="DW36" i="47"/>
  <c r="FJ55" i="28"/>
  <c r="GI55" i="28"/>
  <c r="CI60" i="28"/>
  <c r="DI60" i="28"/>
  <c r="JW55" i="28"/>
  <c r="KI60" i="28"/>
  <c r="DJ55" i="28"/>
  <c r="BJ38" i="47"/>
  <c r="IY71" i="47"/>
  <c r="GY15" i="47"/>
  <c r="AV60" i="28"/>
  <c r="L15" i="47"/>
  <c r="W55" i="28"/>
  <c r="KW38" i="47"/>
  <c r="EI60" i="28"/>
  <c r="I60" i="28"/>
  <c r="LI55" i="28"/>
  <c r="LI60" i="28"/>
  <c r="FY15" i="47"/>
  <c r="II60" i="28"/>
  <c r="JL71" i="47"/>
  <c r="LW78" i="28"/>
  <c r="EL71" i="47"/>
  <c r="KJ6" i="28"/>
  <c r="IK64" i="47"/>
  <c r="FY71" i="47"/>
  <c r="AY71" i="47"/>
  <c r="BJ6" i="28"/>
  <c r="X64" i="47"/>
  <c r="LL71" i="47"/>
  <c r="J78" i="28"/>
  <c r="GL71" i="47"/>
  <c r="AW6" i="28"/>
  <c r="Y71" i="47"/>
  <c r="B6" i="28"/>
  <c r="JV6" i="28" s="1"/>
  <c r="BW14" i="28"/>
  <c r="IL71" i="47"/>
  <c r="AA27" i="63"/>
  <c r="K7" i="71"/>
  <c r="E34" i="26" s="1"/>
  <c r="FY27" i="47"/>
  <c r="FW18" i="47"/>
  <c r="LW28" i="28"/>
  <c r="EW28" i="28"/>
  <c r="JW28" i="28"/>
  <c r="KL13" i="28"/>
  <c r="GJ28" i="28"/>
  <c r="BW28" i="28"/>
  <c r="GW28" i="28"/>
  <c r="BL38" i="47"/>
  <c r="HJ28" i="28"/>
  <c r="EJ28" i="28"/>
  <c r="FW28" i="28"/>
  <c r="HW28" i="28"/>
  <c r="AW28" i="28"/>
  <c r="JJ28" i="28"/>
  <c r="IJ28" i="28"/>
  <c r="BL14" i="28"/>
  <c r="DJ28" i="28"/>
  <c r="CJ28" i="28"/>
  <c r="B28" i="28"/>
  <c r="BI28" i="28" s="1"/>
  <c r="IY64" i="28"/>
  <c r="DI59" i="47"/>
  <c r="BW6" i="28"/>
  <c r="EI59" i="47"/>
  <c r="JW6" i="28"/>
  <c r="GJ6" i="28"/>
  <c r="IW6" i="28"/>
  <c r="AJ6" i="28"/>
  <c r="EW6" i="28"/>
  <c r="JJ6" i="28"/>
  <c r="AY63" i="47"/>
  <c r="L13" i="28"/>
  <c r="AI60" i="28"/>
  <c r="LV60" i="28"/>
  <c r="EV60" i="28"/>
  <c r="AW38" i="47"/>
  <c r="FJ28" i="28"/>
  <c r="IJ6" i="28"/>
  <c r="J6" i="28"/>
  <c r="CJ6" i="28"/>
  <c r="FJ6" i="28"/>
  <c r="W6" i="28"/>
  <c r="JI60" i="28"/>
  <c r="J44" i="47"/>
  <c r="HI60" i="28"/>
  <c r="FI60" i="28"/>
  <c r="JV60" i="28"/>
  <c r="DV60" i="28"/>
  <c r="LW6" i="28"/>
  <c r="DW6" i="28"/>
  <c r="HW6" i="28"/>
  <c r="L29" i="47"/>
  <c r="GJ44" i="47"/>
  <c r="V60" i="28"/>
  <c r="CV60" i="28"/>
  <c r="FY29" i="47"/>
  <c r="CJ44" i="47"/>
  <c r="FW15" i="28"/>
  <c r="DW38" i="47"/>
  <c r="FV60" i="28"/>
  <c r="EJ6" i="28"/>
  <c r="BI60" i="28"/>
  <c r="B24" i="28"/>
  <c r="LI24" i="28" s="1"/>
  <c r="HL29" i="47"/>
  <c r="AW44" i="47"/>
  <c r="LW15" i="28"/>
  <c r="HW38" i="47"/>
  <c r="BV60" i="28"/>
  <c r="GI60" i="28"/>
  <c r="FW6" i="28"/>
  <c r="CW27" i="47"/>
  <c r="LJ38" i="47"/>
  <c r="KV60" i="28"/>
  <c r="GV60" i="28"/>
  <c r="IY29" i="47"/>
  <c r="AY38" i="47"/>
  <c r="FV42" i="47"/>
  <c r="KC42" i="28"/>
  <c r="KD42" i="28" s="1"/>
  <c r="KY29" i="47"/>
  <c r="GL29" i="47"/>
  <c r="JY29" i="47"/>
  <c r="HY29" i="47"/>
  <c r="CI42" i="47"/>
  <c r="FL29" i="47"/>
  <c r="BL29" i="47"/>
  <c r="HJ15" i="47"/>
  <c r="BY28" i="47"/>
  <c r="EI42" i="47"/>
  <c r="KW6" i="28"/>
  <c r="DJ6" i="28"/>
  <c r="AI42" i="47"/>
  <c r="KL29" i="47"/>
  <c r="LL29" i="47"/>
  <c r="IY28" i="28"/>
  <c r="IJ53" i="47"/>
  <c r="HI42" i="47"/>
  <c r="V42" i="47"/>
  <c r="LJ6" i="28"/>
  <c r="CW6" i="28"/>
  <c r="GY29" i="47"/>
  <c r="AL29" i="47"/>
  <c r="FW53" i="47"/>
  <c r="JV42" i="47"/>
  <c r="D56" i="28"/>
  <c r="HX56" i="28" s="1"/>
  <c r="D29" i="47"/>
  <c r="CX29" i="47" s="1"/>
  <c r="BY29" i="47"/>
  <c r="EJ53" i="47"/>
  <c r="CL29" i="47"/>
  <c r="DY29" i="47"/>
  <c r="JL29" i="47"/>
  <c r="BQ79" i="28"/>
  <c r="HP69" i="28"/>
  <c r="HR69" i="28" s="1"/>
  <c r="GW53" i="47"/>
  <c r="BV59" i="47"/>
  <c r="EW36" i="28"/>
  <c r="CW53" i="47"/>
  <c r="KW53" i="47"/>
  <c r="AW55" i="28"/>
  <c r="JJ55" i="28"/>
  <c r="I42" i="47"/>
  <c r="EV59" i="47"/>
  <c r="KV59" i="47"/>
  <c r="V37" i="28"/>
  <c r="GJ78" i="47"/>
  <c r="AI55" i="28"/>
  <c r="KI55" i="28"/>
  <c r="JI55" i="28"/>
  <c r="BI55" i="28"/>
  <c r="JJ53" i="47"/>
  <c r="LW53" i="47"/>
  <c r="CJ53" i="47"/>
  <c r="KW55" i="28"/>
  <c r="FW55" i="28"/>
  <c r="CV42" i="47"/>
  <c r="KV42" i="47"/>
  <c r="GI59" i="47"/>
  <c r="JI59" i="47"/>
  <c r="HV37" i="28"/>
  <c r="CY17" i="28"/>
  <c r="KW27" i="47"/>
  <c r="BV55" i="28"/>
  <c r="II55" i="28"/>
  <c r="IV55" i="28"/>
  <c r="FI55" i="28"/>
  <c r="DI55" i="28"/>
  <c r="JW53" i="47"/>
  <c r="IW53" i="47"/>
  <c r="AJ53" i="47"/>
  <c r="CI37" i="28"/>
  <c r="BW55" i="28"/>
  <c r="CW55" i="28"/>
  <c r="EJ55" i="28"/>
  <c r="HV42" i="47"/>
  <c r="BI59" i="47"/>
  <c r="II59" i="47"/>
  <c r="DI42" i="47"/>
  <c r="DW53" i="47"/>
  <c r="W53" i="47"/>
  <c r="BW78" i="47"/>
  <c r="AV42" i="47"/>
  <c r="JW27" i="47"/>
  <c r="I55" i="28"/>
  <c r="V55" i="28"/>
  <c r="DV55" i="28"/>
  <c r="KV55" i="28"/>
  <c r="EW53" i="47"/>
  <c r="DJ53" i="47"/>
  <c r="GV37" i="28"/>
  <c r="FV37" i="28"/>
  <c r="AJ55" i="28"/>
  <c r="GJ55" i="28"/>
  <c r="IW55" i="28"/>
  <c r="DV42" i="47"/>
  <c r="IV42" i="47"/>
  <c r="CI59" i="47"/>
  <c r="HW53" i="47"/>
  <c r="KI42" i="47"/>
  <c r="FJ27" i="47"/>
  <c r="GV55" i="28"/>
  <c r="JV55" i="28"/>
  <c r="LV55" i="28"/>
  <c r="AV55" i="28"/>
  <c r="FJ53" i="47"/>
  <c r="GJ53" i="47"/>
  <c r="BW27" i="47"/>
  <c r="DW55" i="28"/>
  <c r="GW55" i="28"/>
  <c r="HJ55" i="28"/>
  <c r="II42" i="47"/>
  <c r="GI42" i="47"/>
  <c r="FI59" i="47"/>
  <c r="IV37" i="28"/>
  <c r="BV42" i="47"/>
  <c r="KJ53" i="47"/>
  <c r="LV42" i="47"/>
  <c r="FV55" i="28"/>
  <c r="CV55" i="28"/>
  <c r="LJ53" i="47"/>
  <c r="BW53" i="47"/>
  <c r="LW55" i="28"/>
  <c r="J55" i="28"/>
  <c r="HW55" i="28"/>
  <c r="JI42" i="47"/>
  <c r="BI42" i="47"/>
  <c r="DV59" i="47"/>
  <c r="LV59" i="47"/>
  <c r="HI59" i="47"/>
  <c r="HV60" i="28"/>
  <c r="KL15" i="47"/>
  <c r="X17" i="28"/>
  <c r="LJ36" i="28"/>
  <c r="EI43" i="47"/>
  <c r="GX38" i="28"/>
  <c r="KW42" i="28"/>
  <c r="Y58" i="47"/>
  <c r="LL58" i="47"/>
  <c r="JX38" i="28"/>
  <c r="KY58" i="47"/>
  <c r="BK38" i="28"/>
  <c r="L58" i="47"/>
  <c r="AA26" i="67"/>
  <c r="HC60" i="47"/>
  <c r="HD60" i="47" s="1"/>
  <c r="LJ66" i="28"/>
  <c r="IY81" i="28"/>
  <c r="KJ36" i="28"/>
  <c r="HL14" i="47"/>
  <c r="KC60" i="47"/>
  <c r="KE60" i="47" s="1"/>
  <c r="KW36" i="28"/>
  <c r="EL81" i="28"/>
  <c r="AA22" i="63"/>
  <c r="GE79" i="28"/>
  <c r="JX17" i="28"/>
  <c r="CC60" i="47"/>
  <c r="CD60" i="47" s="1"/>
  <c r="HY56" i="28"/>
  <c r="BV71" i="28"/>
  <c r="GD79" i="28"/>
  <c r="KL81" i="28"/>
  <c r="LJ7" i="28"/>
  <c r="IY14" i="28"/>
  <c r="JL14" i="28"/>
  <c r="L14" i="47"/>
  <c r="HJ76" i="28"/>
  <c r="GL81" i="28"/>
  <c r="JY56" i="28"/>
  <c r="EY81" i="28"/>
  <c r="JD79" i="28"/>
  <c r="CL14" i="28"/>
  <c r="BY14" i="47"/>
  <c r="JY81" i="28"/>
  <c r="DJ22" i="28"/>
  <c r="CL56" i="28"/>
  <c r="LJ79" i="28"/>
  <c r="IL56" i="28"/>
  <c r="AY14" i="47"/>
  <c r="BW42" i="28"/>
  <c r="L56" i="28"/>
  <c r="AX17" i="28"/>
  <c r="JE79" i="28"/>
  <c r="CL14" i="47"/>
  <c r="GL17" i="28"/>
  <c r="LY74" i="47"/>
  <c r="JP60" i="47"/>
  <c r="JQ60" i="47" s="1"/>
  <c r="GY56" i="28"/>
  <c r="FL56" i="28"/>
  <c r="LL56" i="28"/>
  <c r="FJ7" i="28"/>
  <c r="CY14" i="47"/>
  <c r="LL17" i="28"/>
  <c r="HV69" i="28"/>
  <c r="EP60" i="47"/>
  <c r="ES60" i="47" s="1"/>
  <c r="GC60" i="47"/>
  <c r="GF60" i="47" s="1"/>
  <c r="KL56" i="28"/>
  <c r="DY56" i="28"/>
  <c r="DY81" i="28"/>
  <c r="D24" i="28"/>
  <c r="GK24" i="28" s="1"/>
  <c r="KI59" i="47"/>
  <c r="DK39" i="47"/>
  <c r="FI37" i="28"/>
  <c r="EV37" i="28"/>
  <c r="HI37" i="28"/>
  <c r="AV37" i="28"/>
  <c r="BI37" i="28"/>
  <c r="BV37" i="28"/>
  <c r="EI37" i="28"/>
  <c r="LV37" i="28"/>
  <c r="LI37" i="28"/>
  <c r="KV37" i="28"/>
  <c r="DI37" i="28"/>
  <c r="GI37" i="28"/>
  <c r="CV37" i="28"/>
  <c r="JI37" i="28"/>
  <c r="KI37" i="28"/>
  <c r="GK50" i="47"/>
  <c r="JV37" i="28"/>
  <c r="AI37" i="28"/>
  <c r="HL14" i="28"/>
  <c r="IY27" i="47"/>
  <c r="JY14" i="28"/>
  <c r="D27" i="47"/>
  <c r="JK27" i="47" s="1"/>
  <c r="KL27" i="47"/>
  <c r="Y27" i="47"/>
  <c r="GL14" i="28"/>
  <c r="EY14" i="28"/>
  <c r="L27" i="47"/>
  <c r="LL27" i="47"/>
  <c r="CL27" i="47"/>
  <c r="EL27" i="47"/>
  <c r="II67" i="28"/>
  <c r="BI67" i="28"/>
  <c r="IV67" i="28"/>
  <c r="BI74" i="47"/>
  <c r="HJ39" i="28"/>
  <c r="LQ79" i="28"/>
  <c r="GW39" i="28"/>
  <c r="EJ18" i="28"/>
  <c r="P65" i="28"/>
  <c r="S65" i="28" s="1"/>
  <c r="FY73" i="28"/>
  <c r="J39" i="28"/>
  <c r="DR79" i="28"/>
  <c r="KX15" i="28"/>
  <c r="IW39" i="28"/>
  <c r="HL73" i="28"/>
  <c r="EW7" i="28"/>
  <c r="FL28" i="47"/>
  <c r="IJ55" i="28"/>
  <c r="W18" i="28"/>
  <c r="KJ55" i="28"/>
  <c r="KW18" i="28"/>
  <c r="BJ55" i="28"/>
  <c r="EW55" i="28"/>
  <c r="CY10" i="47"/>
  <c r="GL10" i="47"/>
  <c r="J18" i="28"/>
  <c r="JY10" i="47"/>
  <c r="JJ42" i="28"/>
  <c r="CL84" i="47"/>
  <c r="GW36" i="47"/>
  <c r="EW36" i="47"/>
  <c r="CY27" i="47"/>
  <c r="K49" i="28"/>
  <c r="GV69" i="28"/>
  <c r="LI59" i="47"/>
  <c r="IV59" i="47"/>
  <c r="CX39" i="47"/>
  <c r="GX39" i="47"/>
  <c r="L7" i="71"/>
  <c r="AV7" i="71" s="1"/>
  <c r="HY10" i="47"/>
  <c r="DL10" i="47"/>
  <c r="BJ18" i="28"/>
  <c r="HL10" i="47"/>
  <c r="EW42" i="28"/>
  <c r="EJ36" i="47"/>
  <c r="IJ36" i="47"/>
  <c r="GL64" i="28"/>
  <c r="BW18" i="28"/>
  <c r="JL10" i="47"/>
  <c r="GY10" i="47"/>
  <c r="DJ18" i="28"/>
  <c r="KY10" i="47"/>
  <c r="IY10" i="47"/>
  <c r="LW42" i="28"/>
  <c r="AJ36" i="47"/>
  <c r="KJ36" i="47"/>
  <c r="FJ76" i="28"/>
  <c r="JW76" i="28"/>
  <c r="LJ55" i="28"/>
  <c r="FI42" i="47"/>
  <c r="FV59" i="47"/>
  <c r="GV59" i="47"/>
  <c r="JV59" i="47"/>
  <c r="CV59" i="47"/>
  <c r="II37" i="28"/>
  <c r="HW18" i="28"/>
  <c r="IY74" i="47"/>
  <c r="BY10" i="47"/>
  <c r="HJ18" i="28"/>
  <c r="AL10" i="47"/>
  <c r="L10" i="47"/>
  <c r="AW42" i="28"/>
  <c r="IW36" i="47"/>
  <c r="JJ36" i="47"/>
  <c r="AJ76" i="28"/>
  <c r="LJ76" i="28"/>
  <c r="GL74" i="47"/>
  <c r="EV42" i="47"/>
  <c r="HV59" i="47"/>
  <c r="I59" i="47"/>
  <c r="LI42" i="47"/>
  <c r="I37" i="28"/>
  <c r="BY74" i="47"/>
  <c r="IL10" i="47"/>
  <c r="EL10" i="47"/>
  <c r="GJ42" i="28"/>
  <c r="J7" i="64"/>
  <c r="AY28" i="28"/>
  <c r="KW36" i="47"/>
  <c r="FW36" i="47"/>
  <c r="LJ18" i="28"/>
  <c r="HW35" i="28"/>
  <c r="AY78" i="28"/>
  <c r="JW18" i="28"/>
  <c r="JL78" i="28"/>
  <c r="FY10" i="47"/>
  <c r="Y10" i="47"/>
  <c r="AW18" i="28"/>
  <c r="KL10" i="47"/>
  <c r="W42" i="28"/>
  <c r="DC64" i="28"/>
  <c r="DE64" i="28" s="1"/>
  <c r="KL28" i="28"/>
  <c r="DJ36" i="47"/>
  <c r="LL64" i="28"/>
  <c r="LL74" i="47"/>
  <c r="V69" i="28"/>
  <c r="AY10" i="47"/>
  <c r="CL10" i="47"/>
  <c r="W71" i="47"/>
  <c r="IL74" i="47"/>
  <c r="I69" i="28"/>
  <c r="EY16" i="28"/>
  <c r="LP35" i="28"/>
  <c r="LS35" i="28" s="1"/>
  <c r="JW32" i="28"/>
  <c r="EX50" i="47"/>
  <c r="HY16" i="28"/>
  <c r="CY16" i="28"/>
  <c r="KI56" i="47"/>
  <c r="IS9" i="28"/>
  <c r="DX50" i="47"/>
  <c r="CI55" i="28"/>
  <c r="BL16" i="28"/>
  <c r="CC23" i="47"/>
  <c r="CE23" i="47" s="1"/>
  <c r="KX50" i="47"/>
  <c r="EV55" i="28"/>
  <c r="EC23" i="47"/>
  <c r="EE23" i="47" s="1"/>
  <c r="LK50" i="47"/>
  <c r="HI55" i="28"/>
  <c r="AX50" i="47"/>
  <c r="BK50" i="47"/>
  <c r="IR9" i="28"/>
  <c r="KX49" i="28"/>
  <c r="LX50" i="47"/>
  <c r="AK49" i="28"/>
  <c r="BW76" i="28"/>
  <c r="AL8" i="47"/>
  <c r="HL74" i="47"/>
  <c r="FY74" i="47"/>
  <c r="EK39" i="47"/>
  <c r="BJ42" i="28"/>
  <c r="B42" i="28"/>
  <c r="FI42" i="28" s="1"/>
  <c r="KJ42" i="28"/>
  <c r="FW42" i="28"/>
  <c r="KY62" i="28"/>
  <c r="FL74" i="47"/>
  <c r="LX49" i="28"/>
  <c r="IX49" i="28"/>
  <c r="JK49" i="28"/>
  <c r="IW76" i="28"/>
  <c r="HW76" i="28"/>
  <c r="CJ76" i="28"/>
  <c r="BW38" i="47"/>
  <c r="KJ38" i="47"/>
  <c r="JL15" i="47"/>
  <c r="LY15" i="47"/>
  <c r="CJ38" i="47"/>
  <c r="KI69" i="28"/>
  <c r="GI69" i="28"/>
  <c r="CY50" i="28"/>
  <c r="DY15" i="47"/>
  <c r="FJ13" i="47"/>
  <c r="AW76" i="28"/>
  <c r="IV69" i="28"/>
  <c r="J5" i="66"/>
  <c r="DY74" i="47"/>
  <c r="EJ42" i="28"/>
  <c r="J42" i="28"/>
  <c r="IW42" i="28"/>
  <c r="LS79" i="28"/>
  <c r="EP69" i="47"/>
  <c r="ER69" i="47" s="1"/>
  <c r="JL74" i="47"/>
  <c r="EL74" i="47"/>
  <c r="D74" i="47"/>
  <c r="KK74" i="47" s="1"/>
  <c r="KL74" i="47"/>
  <c r="AL73" i="28"/>
  <c r="DX49" i="28"/>
  <c r="BK49" i="28"/>
  <c r="LK49" i="28"/>
  <c r="B76" i="28"/>
  <c r="II76" i="28" s="1"/>
  <c r="J76" i="28"/>
  <c r="W76" i="28"/>
  <c r="EJ76" i="28"/>
  <c r="DL71" i="28"/>
  <c r="CW38" i="47"/>
  <c r="FW38" i="47"/>
  <c r="IL15" i="47"/>
  <c r="CL15" i="47"/>
  <c r="B72" i="28"/>
  <c r="LI72" i="28" s="1"/>
  <c r="HJ38" i="47"/>
  <c r="D15" i="47"/>
  <c r="CX15" i="47" s="1"/>
  <c r="JK39" i="47"/>
  <c r="LV69" i="28"/>
  <c r="DV69" i="28"/>
  <c r="BV69" i="28"/>
  <c r="W72" i="28"/>
  <c r="AI69" i="28"/>
  <c r="JL50" i="28"/>
  <c r="GJ13" i="47"/>
  <c r="JV69" i="28"/>
  <c r="AL74" i="47"/>
  <c r="BV43" i="47"/>
  <c r="AJ42" i="28"/>
  <c r="CW42" i="28"/>
  <c r="GW42" i="28"/>
  <c r="DJ42" i="28"/>
  <c r="GL65" i="47"/>
  <c r="JC69" i="47"/>
  <c r="JD69" i="47" s="1"/>
  <c r="DL74" i="47"/>
  <c r="D73" i="28"/>
  <c r="HK73" i="28" s="1"/>
  <c r="GX49" i="28"/>
  <c r="CX49" i="28"/>
  <c r="FW76" i="28"/>
  <c r="KW76" i="28"/>
  <c r="JJ38" i="47"/>
  <c r="GW38" i="47"/>
  <c r="Y15" i="47"/>
  <c r="AY15" i="47"/>
  <c r="AL15" i="47"/>
  <c r="GL15" i="47"/>
  <c r="IJ38" i="47"/>
  <c r="JY15" i="47"/>
  <c r="EL15" i="47"/>
  <c r="CY15" i="47"/>
  <c r="AV69" i="28"/>
  <c r="GW72" i="28"/>
  <c r="FV69" i="28"/>
  <c r="AA28" i="63"/>
  <c r="FW78" i="47"/>
  <c r="JJ78" i="47"/>
  <c r="W78" i="47"/>
  <c r="II69" i="28"/>
  <c r="FJ32" i="28"/>
  <c r="CY74" i="47"/>
  <c r="AY74" i="47"/>
  <c r="IJ22" i="28"/>
  <c r="EV43" i="47"/>
  <c r="JW42" i="28"/>
  <c r="FJ42" i="28"/>
  <c r="LV51" i="28"/>
  <c r="Y74" i="47"/>
  <c r="CW15" i="47"/>
  <c r="CK49" i="28"/>
  <c r="EK49" i="28"/>
  <c r="IK49" i="28"/>
  <c r="EW76" i="28"/>
  <c r="FJ38" i="47"/>
  <c r="W38" i="47"/>
  <c r="IY15" i="47"/>
  <c r="HL15" i="47"/>
  <c r="EY74" i="47"/>
  <c r="FY71" i="28"/>
  <c r="EW38" i="47"/>
  <c r="IW38" i="47"/>
  <c r="EY15" i="47"/>
  <c r="HY15" i="47"/>
  <c r="FI69" i="28"/>
  <c r="CI69" i="28"/>
  <c r="BI69" i="28"/>
  <c r="EX49" i="28"/>
  <c r="V22" i="63"/>
  <c r="JJ76" i="28"/>
  <c r="KJ78" i="47"/>
  <c r="CV69" i="28"/>
  <c r="HJ32" i="28"/>
  <c r="KY74" i="47"/>
  <c r="BL74" i="47"/>
  <c r="DV43" i="47"/>
  <c r="BJ22" i="28"/>
  <c r="LJ42" i="28"/>
  <c r="CJ42" i="28"/>
  <c r="HJ59" i="28"/>
  <c r="CL74" i="47"/>
  <c r="HY74" i="47"/>
  <c r="DQ79" i="28"/>
  <c r="HX49" i="28"/>
  <c r="KK49" i="28"/>
  <c r="FK49" i="28"/>
  <c r="IJ76" i="28"/>
  <c r="BJ76" i="28"/>
  <c r="DW76" i="28"/>
  <c r="JW38" i="47"/>
  <c r="J38" i="47"/>
  <c r="BL15" i="47"/>
  <c r="KL71" i="28"/>
  <c r="AJ38" i="47"/>
  <c r="EJ38" i="47"/>
  <c r="KX56" i="47"/>
  <c r="HI69" i="28"/>
  <c r="KV69" i="28"/>
  <c r="EI69" i="28"/>
  <c r="FL15" i="47"/>
  <c r="II43" i="47"/>
  <c r="JX49" i="28"/>
  <c r="CW76" i="28"/>
  <c r="JI69" i="28"/>
  <c r="Y50" i="28"/>
  <c r="L74" i="47"/>
  <c r="GY74" i="47"/>
  <c r="J6" i="62"/>
  <c r="HJ42" i="28"/>
  <c r="IJ42" i="28"/>
  <c r="X49" i="28"/>
  <c r="AX49" i="28"/>
  <c r="DJ76" i="28"/>
  <c r="KJ76" i="28"/>
  <c r="DJ38" i="47"/>
  <c r="GJ38" i="47"/>
  <c r="CY62" i="28"/>
  <c r="LW38" i="47"/>
  <c r="DI69" i="28"/>
  <c r="LI69" i="28"/>
  <c r="LL15" i="47"/>
  <c r="IK39" i="47"/>
  <c r="AK15" i="28"/>
  <c r="FC48" i="47"/>
  <c r="FE48" i="47" s="1"/>
  <c r="GY50" i="28"/>
  <c r="KI43" i="47"/>
  <c r="CJ69" i="47"/>
  <c r="DL50" i="28"/>
  <c r="AV43" i="47"/>
  <c r="DL64" i="28"/>
  <c r="LK56" i="47"/>
  <c r="CX56" i="47"/>
  <c r="FL50" i="28"/>
  <c r="CY14" i="28"/>
  <c r="EW13" i="47"/>
  <c r="DY16" i="28"/>
  <c r="FX15" i="28"/>
  <c r="CP60" i="47"/>
  <c r="CS60" i="47" s="1"/>
  <c r="BP60" i="47"/>
  <c r="BQ60" i="47" s="1"/>
  <c r="LL50" i="28"/>
  <c r="DY50" i="28"/>
  <c r="FY81" i="28"/>
  <c r="HY8" i="47"/>
  <c r="AY81" i="28"/>
  <c r="AP60" i="47"/>
  <c r="FV43" i="47"/>
  <c r="V43" i="47"/>
  <c r="CJ36" i="28"/>
  <c r="CL81" i="28"/>
  <c r="KY81" i="28"/>
  <c r="II51" i="28"/>
  <c r="LL73" i="28"/>
  <c r="KY64" i="28"/>
  <c r="FL64" i="28"/>
  <c r="CY64" i="28"/>
  <c r="AJ15" i="47"/>
  <c r="JW15" i="28"/>
  <c r="HY73" i="28"/>
  <c r="JW15" i="47"/>
  <c r="J72" i="28"/>
  <c r="KK56" i="47"/>
  <c r="HV85" i="47"/>
  <c r="BK56" i="47"/>
  <c r="FX56" i="47"/>
  <c r="BX56" i="47"/>
  <c r="LX56" i="47"/>
  <c r="JW72" i="28"/>
  <c r="IW72" i="28"/>
  <c r="L50" i="28"/>
  <c r="AL50" i="28"/>
  <c r="LI43" i="47"/>
  <c r="CI43" i="47"/>
  <c r="BL14" i="47"/>
  <c r="BK15" i="28"/>
  <c r="KP60" i="47"/>
  <c r="KS60" i="47" s="1"/>
  <c r="FL14" i="47"/>
  <c r="D50" i="28"/>
  <c r="GK50" i="28" s="1"/>
  <c r="IJ72" i="28"/>
  <c r="FY50" i="28"/>
  <c r="DL14" i="28"/>
  <c r="EL14" i="28"/>
  <c r="FL14" i="28"/>
  <c r="GK15" i="28"/>
  <c r="FL31" i="47"/>
  <c r="GP60" i="47"/>
  <c r="GR60" i="47" s="1"/>
  <c r="KV43" i="47"/>
  <c r="FI43" i="47"/>
  <c r="FJ36" i="28"/>
  <c r="W13" i="28"/>
  <c r="FL81" i="28"/>
  <c r="AL81" i="28"/>
  <c r="EI51" i="28"/>
  <c r="CL73" i="28"/>
  <c r="HL53" i="28"/>
  <c r="LY64" i="28"/>
  <c r="KW15" i="47"/>
  <c r="GW15" i="28"/>
  <c r="DW35" i="47"/>
  <c r="KL73" i="28"/>
  <c r="CJ15" i="47"/>
  <c r="AW72" i="28"/>
  <c r="BI85" i="47"/>
  <c r="LY50" i="28"/>
  <c r="DW72" i="28"/>
  <c r="BJ72" i="28"/>
  <c r="IL50" i="28"/>
  <c r="AY50" i="28"/>
  <c r="GI43" i="47"/>
  <c r="HI85" i="47"/>
  <c r="AI43" i="47"/>
  <c r="JV43" i="47"/>
  <c r="JI43" i="47"/>
  <c r="EJ72" i="28"/>
  <c r="GW13" i="47"/>
  <c r="DK15" i="28"/>
  <c r="HI51" i="28"/>
  <c r="AV51" i="28"/>
  <c r="L64" i="28"/>
  <c r="JW59" i="28"/>
  <c r="CW72" i="28"/>
  <c r="LW72" i="28"/>
  <c r="HI43" i="47"/>
  <c r="JC86" i="47"/>
  <c r="JF86" i="47" s="1"/>
  <c r="LY14" i="47"/>
  <c r="KY14" i="47"/>
  <c r="JL14" i="47"/>
  <c r="EL16" i="28"/>
  <c r="L14" i="28"/>
  <c r="KL14" i="28"/>
  <c r="D14" i="28"/>
  <c r="AK14" i="28" s="1"/>
  <c r="Y14" i="28"/>
  <c r="EL14" i="47"/>
  <c r="JY14" i="47"/>
  <c r="EY14" i="47"/>
  <c r="J5" i="72"/>
  <c r="J13" i="47"/>
  <c r="JY16" i="28"/>
  <c r="FP60" i="47"/>
  <c r="FR60" i="47" s="1"/>
  <c r="JC60" i="47"/>
  <c r="HP60" i="47"/>
  <c r="HQ60" i="47" s="1"/>
  <c r="GL50" i="28"/>
  <c r="HY50" i="28"/>
  <c r="BY81" i="28"/>
  <c r="JY8" i="47"/>
  <c r="BL50" i="28"/>
  <c r="J5" i="61"/>
  <c r="DL16" i="28"/>
  <c r="GY14" i="28"/>
  <c r="LY14" i="28"/>
  <c r="IL14" i="28"/>
  <c r="GL14" i="47"/>
  <c r="LL14" i="47"/>
  <c r="GY14" i="47"/>
  <c r="EJ13" i="47"/>
  <c r="LC60" i="47"/>
  <c r="LE60" i="47" s="1"/>
  <c r="IC60" i="47"/>
  <c r="GY8" i="47"/>
  <c r="JY50" i="28"/>
  <c r="Y8" i="47"/>
  <c r="CL50" i="28"/>
  <c r="V56" i="47"/>
  <c r="IL31" i="47"/>
  <c r="HL16" i="28"/>
  <c r="DP60" i="47"/>
  <c r="DR60" i="47" s="1"/>
  <c r="GV43" i="47"/>
  <c r="HW36" i="28"/>
  <c r="B36" i="28"/>
  <c r="KI36" i="28" s="1"/>
  <c r="GW13" i="28"/>
  <c r="DL81" i="28"/>
  <c r="GY81" i="28"/>
  <c r="EY73" i="28"/>
  <c r="FL53" i="28"/>
  <c r="DJ15" i="47"/>
  <c r="W35" i="47"/>
  <c r="IL73" i="28"/>
  <c r="EW72" i="28"/>
  <c r="GK56" i="47"/>
  <c r="II85" i="47"/>
  <c r="AJ72" i="28"/>
  <c r="DJ72" i="28"/>
  <c r="EY50" i="28"/>
  <c r="DV85" i="47"/>
  <c r="I43" i="47"/>
  <c r="FW72" i="28"/>
  <c r="EL50" i="28"/>
  <c r="FY14" i="47"/>
  <c r="AL14" i="28"/>
  <c r="KL14" i="47"/>
  <c r="D14" i="47"/>
  <c r="LK14" i="47" s="1"/>
  <c r="DY14" i="47"/>
  <c r="AC60" i="47"/>
  <c r="AE60" i="47" s="1"/>
  <c r="P60" i="47"/>
  <c r="R60" i="47" s="1"/>
  <c r="LY16" i="28"/>
  <c r="CY8" i="47"/>
  <c r="JL8" i="47"/>
  <c r="HL50" i="28"/>
  <c r="D31" i="47"/>
  <c r="HK31" i="47" s="1"/>
  <c r="MC60" i="47"/>
  <c r="MF60" i="47" s="1"/>
  <c r="FC60" i="47"/>
  <c r="FD60" i="47" s="1"/>
  <c r="LW36" i="28"/>
  <c r="AJ36" i="28"/>
  <c r="W36" i="28"/>
  <c r="HL81" i="28"/>
  <c r="LL81" i="28"/>
  <c r="DL73" i="28"/>
  <c r="JJ15" i="47"/>
  <c r="LL28" i="47"/>
  <c r="HJ72" i="28"/>
  <c r="CK56" i="47"/>
  <c r="AV85" i="47"/>
  <c r="JK56" i="47"/>
  <c r="EX56" i="47"/>
  <c r="JJ72" i="28"/>
  <c r="LJ72" i="28"/>
  <c r="KL50" i="28"/>
  <c r="HV43" i="47"/>
  <c r="EV51" i="28"/>
  <c r="KJ72" i="28"/>
  <c r="LV43" i="47"/>
  <c r="DC60" i="47"/>
  <c r="DF60" i="47" s="1"/>
  <c r="BC60" i="47"/>
  <c r="BD60" i="47" s="1"/>
  <c r="DL14" i="47"/>
  <c r="AL14" i="47"/>
  <c r="DY14" i="28"/>
  <c r="KY14" i="28"/>
  <c r="HY14" i="28"/>
  <c r="LL14" i="28"/>
  <c r="BY14" i="28"/>
  <c r="IL14" i="47"/>
  <c r="Y14" i="47"/>
  <c r="HY14" i="47"/>
  <c r="FW13" i="47"/>
  <c r="AY16" i="28"/>
  <c r="AA26" i="68"/>
  <c r="IP60" i="47"/>
  <c r="IS60" i="47" s="1"/>
  <c r="EC60" i="47"/>
  <c r="D8" i="47"/>
  <c r="EK8" i="47" s="1"/>
  <c r="IY50" i="28"/>
  <c r="EJ36" i="28"/>
  <c r="CV43" i="47"/>
  <c r="DI43" i="47"/>
  <c r="FP79" i="47"/>
  <c r="KW59" i="28"/>
  <c r="J6" i="66"/>
  <c r="FP38" i="47"/>
  <c r="FQ38" i="47" s="1"/>
  <c r="BR79" i="28"/>
  <c r="BL81" i="28"/>
  <c r="IL81" i="28"/>
  <c r="JL73" i="28"/>
  <c r="W15" i="47"/>
  <c r="KY28" i="47"/>
  <c r="J8" i="28"/>
  <c r="FJ72" i="28"/>
  <c r="HX56" i="47"/>
  <c r="JX56" i="47"/>
  <c r="GX56" i="47"/>
  <c r="LY73" i="28"/>
  <c r="CJ72" i="28"/>
  <c r="KW72" i="28"/>
  <c r="BW72" i="28"/>
  <c r="KY50" i="28"/>
  <c r="IV43" i="47"/>
  <c r="FL36" i="28"/>
  <c r="AW59" i="28"/>
  <c r="GW59" i="28"/>
  <c r="GL62" i="28"/>
  <c r="BW7" i="28"/>
  <c r="KY63" i="47"/>
  <c r="BY62" i="28"/>
  <c r="IW7" i="28"/>
  <c r="JL34" i="47"/>
  <c r="J59" i="28"/>
  <c r="EJ59" i="28"/>
  <c r="EY62" i="28"/>
  <c r="FL73" i="47"/>
  <c r="Y63" i="47"/>
  <c r="LJ59" i="28"/>
  <c r="FY62" i="28"/>
  <c r="IX39" i="47"/>
  <c r="GJ76" i="28"/>
  <c r="BK39" i="47"/>
  <c r="FY34" i="47"/>
  <c r="CW59" i="28"/>
  <c r="HW59" i="28"/>
  <c r="KL62" i="28"/>
  <c r="JJ59" i="28"/>
  <c r="CL62" i="28"/>
  <c r="LK39" i="47"/>
  <c r="LW76" i="28"/>
  <c r="HX39" i="47"/>
  <c r="KK39" i="47"/>
  <c r="EX39" i="47"/>
  <c r="L34" i="47"/>
  <c r="CJ59" i="28"/>
  <c r="FJ59" i="28"/>
  <c r="HL62" i="28"/>
  <c r="FW59" i="28"/>
  <c r="LW59" i="28"/>
  <c r="CW7" i="28"/>
  <c r="AK39" i="47"/>
  <c r="JX39" i="47"/>
  <c r="HK39" i="47"/>
  <c r="K39" i="47"/>
  <c r="KV7" i="47"/>
  <c r="B59" i="28"/>
  <c r="GV59" i="28" s="1"/>
  <c r="DJ59" i="28"/>
  <c r="GJ59" i="28"/>
  <c r="DY73" i="47"/>
  <c r="IJ59" i="28"/>
  <c r="IJ7" i="28"/>
  <c r="FX39" i="47"/>
  <c r="FK39" i="47"/>
  <c r="LV7" i="47"/>
  <c r="HV7" i="47"/>
  <c r="AJ59" i="28"/>
  <c r="DW59" i="28"/>
  <c r="W59" i="28"/>
  <c r="AP46" i="47"/>
  <c r="AS46" i="47" s="1"/>
  <c r="FW83" i="28"/>
  <c r="BW59" i="28"/>
  <c r="GY62" i="28"/>
  <c r="AW7" i="28"/>
  <c r="X39" i="47"/>
  <c r="HW42" i="28"/>
  <c r="BX39" i="47"/>
  <c r="I7" i="47"/>
  <c r="CI7" i="47"/>
  <c r="BV7" i="47"/>
  <c r="GI7" i="47"/>
  <c r="BJ59" i="28"/>
  <c r="EW59" i="28"/>
  <c r="KJ59" i="28"/>
  <c r="LW7" i="28"/>
  <c r="EJ7" i="28"/>
  <c r="LX39" i="47"/>
  <c r="HJ62" i="47"/>
  <c r="LJ62" i="47"/>
  <c r="IJ62" i="47"/>
  <c r="DX11" i="47"/>
  <c r="HK11" i="47"/>
  <c r="LJ48" i="47"/>
  <c r="GJ48" i="47"/>
  <c r="BV74" i="47"/>
  <c r="LV74" i="47"/>
  <c r="II56" i="47"/>
  <c r="GI56" i="47"/>
  <c r="KV56" i="47"/>
  <c r="CI56" i="47"/>
  <c r="HV56" i="47"/>
  <c r="HI56" i="47"/>
  <c r="BI56" i="47"/>
  <c r="GV56" i="47"/>
  <c r="DV56" i="47"/>
  <c r="IV56" i="47"/>
  <c r="JI56" i="47"/>
  <c r="BI8" i="47"/>
  <c r="LV8" i="47"/>
  <c r="CX15" i="28"/>
  <c r="HK15" i="28"/>
  <c r="LK15" i="28"/>
  <c r="JX15" i="28"/>
  <c r="FK15" i="28"/>
  <c r="X15" i="28"/>
  <c r="BX15" i="28"/>
  <c r="EK15" i="28"/>
  <c r="IX15" i="28"/>
  <c r="CK15" i="28"/>
  <c r="KK15" i="28"/>
  <c r="K15" i="28"/>
  <c r="IK15" i="28"/>
  <c r="LX15" i="28"/>
  <c r="EX15" i="28"/>
  <c r="BX35" i="47"/>
  <c r="JK35" i="47"/>
  <c r="LK35" i="47"/>
  <c r="GX35" i="47"/>
  <c r="LX35" i="47"/>
  <c r="GK35" i="47"/>
  <c r="GY11" i="28"/>
  <c r="HY11" i="28"/>
  <c r="BY11" i="28"/>
  <c r="DY11" i="28"/>
  <c r="LL11" i="28"/>
  <c r="CL11" i="28"/>
  <c r="JL11" i="28"/>
  <c r="FL11" i="28"/>
  <c r="DL11" i="28"/>
  <c r="FY11" i="28"/>
  <c r="EY11" i="28"/>
  <c r="GL11" i="28"/>
  <c r="IL11" i="28"/>
  <c r="KY11" i="28"/>
  <c r="LY11" i="28"/>
  <c r="JY11" i="28"/>
  <c r="Y11" i="28"/>
  <c r="BL11" i="28"/>
  <c r="IY11" i="28"/>
  <c r="AY11" i="28"/>
  <c r="D11" i="28"/>
  <c r="BP28" i="47"/>
  <c r="HP28" i="47"/>
  <c r="EP28" i="47"/>
  <c r="ER28" i="47" s="1"/>
  <c r="HC28" i="47"/>
  <c r="HD28" i="47" s="1"/>
  <c r="IC28" i="47"/>
  <c r="IF28" i="47" s="1"/>
  <c r="MC64" i="28"/>
  <c r="MD64" i="28" s="1"/>
  <c r="KV74" i="47"/>
  <c r="GJ11" i="47"/>
  <c r="CW11" i="47"/>
  <c r="CK11" i="47"/>
  <c r="GY24" i="28"/>
  <c r="LY24" i="28"/>
  <c r="LL24" i="28"/>
  <c r="AY24" i="28"/>
  <c r="JL24" i="28"/>
  <c r="KL11" i="28"/>
  <c r="BP56" i="28"/>
  <c r="MC56" i="28"/>
  <c r="MF56" i="28" s="1"/>
  <c r="DC56" i="28"/>
  <c r="DF56" i="28" s="1"/>
  <c r="DV64" i="47"/>
  <c r="HI64" i="47"/>
  <c r="IL16" i="28"/>
  <c r="GY16" i="28"/>
  <c r="FY16" i="28"/>
  <c r="KY16" i="28"/>
  <c r="GL16" i="28"/>
  <c r="L16" i="28"/>
  <c r="CL16" i="28"/>
  <c r="Y16" i="28"/>
  <c r="KL16" i="28"/>
  <c r="BY16" i="28"/>
  <c r="LL16" i="28"/>
  <c r="AL16" i="28"/>
  <c r="IY16" i="28"/>
  <c r="D16" i="28"/>
  <c r="GX16" i="28" s="1"/>
  <c r="FL16" i="28"/>
  <c r="CX72" i="28"/>
  <c r="KK72" i="28"/>
  <c r="CK72" i="28"/>
  <c r="GC23" i="47"/>
  <c r="HC23" i="47"/>
  <c r="HF23" i="47" s="1"/>
  <c r="P23" i="47"/>
  <c r="R23" i="47" s="1"/>
  <c r="GP23" i="47"/>
  <c r="GQ23" i="47" s="1"/>
  <c r="IC23" i="47"/>
  <c r="IF23" i="47" s="1"/>
  <c r="BP23" i="47"/>
  <c r="BS23" i="47" s="1"/>
  <c r="IP23" i="47"/>
  <c r="IR23" i="47" s="1"/>
  <c r="HL11" i="28"/>
  <c r="KW37" i="47"/>
  <c r="DJ37" i="47"/>
  <c r="HW80" i="28"/>
  <c r="HJ80" i="28"/>
  <c r="J80" i="28"/>
  <c r="B80" i="28"/>
  <c r="KI80" i="28" s="1"/>
  <c r="FW80" i="28"/>
  <c r="W76" i="47"/>
  <c r="CW76" i="47"/>
  <c r="EW76" i="47"/>
  <c r="HY9" i="47"/>
  <c r="AY57" i="28"/>
  <c r="JY57" i="28"/>
  <c r="KY57" i="28"/>
  <c r="LL57" i="28"/>
  <c r="AL57" i="28"/>
  <c r="CJ78" i="28"/>
  <c r="EJ78" i="28"/>
  <c r="LJ78" i="28"/>
  <c r="AL11" i="28"/>
  <c r="IJ18" i="47"/>
  <c r="CW18" i="47"/>
  <c r="KL71" i="47"/>
  <c r="AL71" i="47"/>
  <c r="JY71" i="47"/>
  <c r="FL71" i="47"/>
  <c r="L71" i="47"/>
  <c r="DY71" i="47"/>
  <c r="HL71" i="47"/>
  <c r="D71" i="47"/>
  <c r="BX71" i="47" s="1"/>
  <c r="KY71" i="47"/>
  <c r="EY71" i="47"/>
  <c r="GY71" i="47"/>
  <c r="HY71" i="47"/>
  <c r="CL71" i="47"/>
  <c r="BY71" i="47"/>
  <c r="DL71" i="47"/>
  <c r="BL71" i="47"/>
  <c r="CY71" i="47"/>
  <c r="IL9" i="47"/>
  <c r="JW85" i="28"/>
  <c r="HW85" i="28"/>
  <c r="AK38" i="28"/>
  <c r="KX38" i="28"/>
  <c r="HX38" i="28"/>
  <c r="BX38" i="28"/>
  <c r="FX38" i="28"/>
  <c r="EX38" i="28"/>
  <c r="JK38" i="28"/>
  <c r="CX38" i="28"/>
  <c r="IK38" i="28"/>
  <c r="LV56" i="47"/>
  <c r="FY31" i="47"/>
  <c r="BL31" i="47"/>
  <c r="AY31" i="47"/>
  <c r="LL31" i="47"/>
  <c r="EY31" i="47"/>
  <c r="Y31" i="47"/>
  <c r="JW78" i="47"/>
  <c r="AW78" i="47"/>
  <c r="BJ78" i="47"/>
  <c r="HW78" i="47"/>
  <c r="IW78" i="47"/>
  <c r="LJ78" i="47"/>
  <c r="CJ78" i="47"/>
  <c r="DJ78" i="47"/>
  <c r="FJ78" i="47"/>
  <c r="GW78" i="47"/>
  <c r="DW78" i="47"/>
  <c r="B78" i="47"/>
  <c r="JV78" i="47" s="1"/>
  <c r="CW78" i="47"/>
  <c r="KW78" i="47"/>
  <c r="IJ78" i="47"/>
  <c r="II38" i="28"/>
  <c r="EI38" i="28"/>
  <c r="Y65" i="28"/>
  <c r="IL65" i="28"/>
  <c r="EL11" i="28"/>
  <c r="HJ35" i="28"/>
  <c r="EJ35" i="28"/>
  <c r="JJ35" i="28"/>
  <c r="IJ35" i="28"/>
  <c r="B18" i="28"/>
  <c r="JI18" i="28" s="1"/>
  <c r="GJ18" i="28"/>
  <c r="IJ18" i="28"/>
  <c r="FJ18" i="28"/>
  <c r="IW18" i="28"/>
  <c r="LW18" i="28"/>
  <c r="GW18" i="28"/>
  <c r="FW18" i="28"/>
  <c r="CJ18" i="28"/>
  <c r="DW18" i="28"/>
  <c r="EW18" i="28"/>
  <c r="JJ18" i="28"/>
  <c r="CW18" i="28"/>
  <c r="AJ18" i="28"/>
  <c r="GY9" i="47"/>
  <c r="U27" i="63"/>
  <c r="V27" i="63"/>
  <c r="AA33" i="63"/>
  <c r="J14" i="28"/>
  <c r="LJ14" i="28"/>
  <c r="AW14" i="28"/>
  <c r="B14" i="28"/>
  <c r="BI14" i="28" s="1"/>
  <c r="JW14" i="28"/>
  <c r="AJ14" i="28"/>
  <c r="FJ14" i="28"/>
  <c r="JY27" i="47"/>
  <c r="AY27" i="47"/>
  <c r="AL27" i="47"/>
  <c r="HY27" i="47"/>
  <c r="FL27" i="47"/>
  <c r="KY27" i="47"/>
  <c r="LY27" i="47"/>
  <c r="GY27" i="47"/>
  <c r="DY27" i="47"/>
  <c r="GL27" i="47"/>
  <c r="DL27" i="47"/>
  <c r="EY27" i="47"/>
  <c r="IL27" i="47"/>
  <c r="BL27" i="47"/>
  <c r="IW36" i="28"/>
  <c r="FW36" i="28"/>
  <c r="BW36" i="28"/>
  <c r="GJ36" i="28"/>
  <c r="DW36" i="28"/>
  <c r="JJ36" i="28"/>
  <c r="AW36" i="28"/>
  <c r="CW36" i="28"/>
  <c r="GW36" i="28"/>
  <c r="JW36" i="28"/>
  <c r="DJ36" i="28"/>
  <c r="BJ36" i="28"/>
  <c r="EJ18" i="47"/>
  <c r="L11" i="28"/>
  <c r="IV85" i="47"/>
  <c r="LI7" i="47"/>
  <c r="II7" i="47"/>
  <c r="FV7" i="47"/>
  <c r="BP52" i="28"/>
  <c r="BQ52" i="28" s="1"/>
  <c r="JL56" i="28"/>
  <c r="EL56" i="28"/>
  <c r="FL73" i="28"/>
  <c r="B15" i="47"/>
  <c r="I15" i="47" s="1"/>
  <c r="L73" i="28"/>
  <c r="Y73" i="28"/>
  <c r="BW15" i="47"/>
  <c r="CP62" i="47"/>
  <c r="CS62" i="47" s="1"/>
  <c r="LW15" i="47"/>
  <c r="JW44" i="47"/>
  <c r="HJ8" i="28"/>
  <c r="J15" i="47"/>
  <c r="EK56" i="47"/>
  <c r="AI85" i="47"/>
  <c r="FI85" i="47"/>
  <c r="KX64" i="47"/>
  <c r="X56" i="47"/>
  <c r="DJ7" i="28"/>
  <c r="JI85" i="47"/>
  <c r="GJ7" i="28"/>
  <c r="CK39" i="47"/>
  <c r="GK39" i="47"/>
  <c r="KX39" i="47"/>
  <c r="AX39" i="47"/>
  <c r="V7" i="47"/>
  <c r="BI7" i="47"/>
  <c r="KY56" i="28"/>
  <c r="AL56" i="28"/>
  <c r="CL13" i="28"/>
  <c r="J6" i="64"/>
  <c r="BL73" i="28"/>
  <c r="IJ15" i="47"/>
  <c r="LP36" i="47"/>
  <c r="LR36" i="47" s="1"/>
  <c r="KY73" i="28"/>
  <c r="CY73" i="28"/>
  <c r="EJ15" i="47"/>
  <c r="HW7" i="28"/>
  <c r="LJ44" i="47"/>
  <c r="DJ35" i="47"/>
  <c r="CJ8" i="28"/>
  <c r="HW15" i="47"/>
  <c r="IX56" i="47"/>
  <c r="AK56" i="47"/>
  <c r="LI85" i="47"/>
  <c r="BV85" i="47"/>
  <c r="EK64" i="47"/>
  <c r="K56" i="47"/>
  <c r="EP64" i="28"/>
  <c r="ER64" i="28" s="1"/>
  <c r="W7" i="28"/>
  <c r="HJ7" i="28"/>
  <c r="GV85" i="47"/>
  <c r="V85" i="47"/>
  <c r="EI7" i="47"/>
  <c r="JI7" i="47"/>
  <c r="FI7" i="47"/>
  <c r="LY56" i="28"/>
  <c r="BY56" i="28"/>
  <c r="IY13" i="28"/>
  <c r="DY13" i="28"/>
  <c r="HI7" i="47"/>
  <c r="JY73" i="28"/>
  <c r="LJ15" i="47"/>
  <c r="BY73" i="28"/>
  <c r="EW15" i="47"/>
  <c r="FW15" i="47"/>
  <c r="GW7" i="28"/>
  <c r="AW15" i="47"/>
  <c r="DX56" i="47"/>
  <c r="LV85" i="47"/>
  <c r="EV85" i="47"/>
  <c r="DW7" i="28"/>
  <c r="CJ7" i="28"/>
  <c r="CI85" i="47"/>
  <c r="KV85" i="47"/>
  <c r="AV7" i="47"/>
  <c r="CV7" i="47"/>
  <c r="AI7" i="47"/>
  <c r="KI7" i="47"/>
  <c r="IV7" i="47"/>
  <c r="DL56" i="28"/>
  <c r="BL56" i="28"/>
  <c r="GL56" i="28"/>
  <c r="AY56" i="28"/>
  <c r="DL13" i="28"/>
  <c r="JV7" i="47"/>
  <c r="DY73" i="28"/>
  <c r="EL73" i="28"/>
  <c r="IY73" i="28"/>
  <c r="BJ15" i="47"/>
  <c r="GJ15" i="47"/>
  <c r="AJ7" i="28"/>
  <c r="EJ44" i="47"/>
  <c r="DW8" i="28"/>
  <c r="DW15" i="47"/>
  <c r="IK56" i="47"/>
  <c r="DK56" i="47"/>
  <c r="EI85" i="47"/>
  <c r="JJ7" i="28"/>
  <c r="J7" i="28"/>
  <c r="JV85" i="47"/>
  <c r="DI7" i="47"/>
  <c r="DV7" i="47"/>
  <c r="GV7" i="47"/>
  <c r="Y56" i="28"/>
  <c r="HL56" i="28"/>
  <c r="GL73" i="28"/>
  <c r="AY73" i="28"/>
  <c r="KJ15" i="47"/>
  <c r="FJ15" i="47"/>
  <c r="GW15" i="47"/>
  <c r="EW44" i="47"/>
  <c r="IW8" i="28"/>
  <c r="I85" i="47"/>
  <c r="AX56" i="47"/>
  <c r="HK56" i="47"/>
  <c r="FW7" i="28"/>
  <c r="BJ7" i="28"/>
  <c r="JK11" i="47"/>
  <c r="HX11" i="47"/>
  <c r="FX11" i="47"/>
  <c r="JX11" i="47"/>
  <c r="IK11" i="47"/>
  <c r="FK11" i="47"/>
  <c r="BK11" i="47"/>
  <c r="K11" i="47"/>
  <c r="HL17" i="28"/>
  <c r="GX17" i="28"/>
  <c r="DK17" i="28"/>
  <c r="BW71" i="47"/>
  <c r="LK11" i="47"/>
  <c r="FW76" i="47"/>
  <c r="IX11" i="47"/>
  <c r="CX11" i="47"/>
  <c r="LJ13" i="47"/>
  <c r="LW13" i="47"/>
  <c r="HJ13" i="47"/>
  <c r="BP64" i="28"/>
  <c r="BQ64" i="28" s="1"/>
  <c r="GY78" i="28"/>
  <c r="KY17" i="28"/>
  <c r="L17" i="28"/>
  <c r="AY17" i="28"/>
  <c r="JL17" i="28"/>
  <c r="LX17" i="28"/>
  <c r="BK17" i="28"/>
  <c r="AK17" i="28"/>
  <c r="HX17" i="28"/>
  <c r="DY36" i="28"/>
  <c r="GL36" i="28"/>
  <c r="JL84" i="47"/>
  <c r="KJ71" i="47"/>
  <c r="EJ13" i="28"/>
  <c r="FJ13" i="28"/>
  <c r="HW13" i="28"/>
  <c r="LY58" i="47"/>
  <c r="BL58" i="47"/>
  <c r="KF79" i="28"/>
  <c r="DX35" i="47"/>
  <c r="HK35" i="47"/>
  <c r="DK50" i="47"/>
  <c r="FK35" i="47"/>
  <c r="EK50" i="47"/>
  <c r="JX35" i="47"/>
  <c r="KJ44" i="47"/>
  <c r="AJ44" i="47"/>
  <c r="B44" i="47"/>
  <c r="FV44" i="47" s="1"/>
  <c r="DW44" i="47"/>
  <c r="W80" i="28"/>
  <c r="AJ80" i="28"/>
  <c r="IW80" i="28"/>
  <c r="GX64" i="47"/>
  <c r="HL71" i="28"/>
  <c r="JY71" i="28"/>
  <c r="CY71" i="28"/>
  <c r="JX64" i="47"/>
  <c r="FX64" i="47"/>
  <c r="BK64" i="47"/>
  <c r="AK11" i="47"/>
  <c r="BW76" i="47"/>
  <c r="FJ76" i="47"/>
  <c r="DJ76" i="47"/>
  <c r="EJ76" i="47"/>
  <c r="HJ76" i="47"/>
  <c r="KW7" i="28"/>
  <c r="B7" i="28"/>
  <c r="KJ7" i="28"/>
  <c r="FY17" i="28"/>
  <c r="DL17" i="28"/>
  <c r="BX17" i="28"/>
  <c r="FL84" i="47"/>
  <c r="HJ13" i="28"/>
  <c r="KW76" i="47"/>
  <c r="GJ76" i="47"/>
  <c r="KJ76" i="47"/>
  <c r="HW13" i="47"/>
  <c r="W13" i="47"/>
  <c r="KW13" i="47"/>
  <c r="AA22" i="68"/>
  <c r="GP64" i="28"/>
  <c r="GR64" i="28" s="1"/>
  <c r="GY17" i="28"/>
  <c r="FL17" i="28"/>
  <c r="BL17" i="28"/>
  <c r="LK17" i="28"/>
  <c r="FK17" i="28"/>
  <c r="IK17" i="28"/>
  <c r="CY36" i="28"/>
  <c r="FJ71" i="47"/>
  <c r="GJ13" i="28"/>
  <c r="JW13" i="28"/>
  <c r="KW13" i="28"/>
  <c r="FL58" i="47"/>
  <c r="AY58" i="47"/>
  <c r="EY58" i="47"/>
  <c r="FX50" i="47"/>
  <c r="AX35" i="47"/>
  <c r="KX35" i="47"/>
  <c r="KK35" i="47"/>
  <c r="BK35" i="47"/>
  <c r="IK35" i="47"/>
  <c r="DK35" i="47"/>
  <c r="IJ44" i="47"/>
  <c r="CW44" i="47"/>
  <c r="BJ44" i="47"/>
  <c r="FJ80" i="28"/>
  <c r="AW80" i="28"/>
  <c r="JK64" i="47"/>
  <c r="KW80" i="28"/>
  <c r="BL71" i="28"/>
  <c r="Y71" i="28"/>
  <c r="FK64" i="47"/>
  <c r="KK64" i="47"/>
  <c r="AX11" i="47"/>
  <c r="IW76" i="47"/>
  <c r="AW76" i="47"/>
  <c r="DL35" i="28"/>
  <c r="X11" i="47"/>
  <c r="DK11" i="47"/>
  <c r="HY36" i="28"/>
  <c r="IL71" i="28"/>
  <c r="GJ24" i="28"/>
  <c r="KJ13" i="47"/>
  <c r="AJ13" i="47"/>
  <c r="BW13" i="47"/>
  <c r="DW13" i="47"/>
  <c r="KC64" i="28"/>
  <c r="KE64" i="28" s="1"/>
  <c r="DY17" i="28"/>
  <c r="IL17" i="28"/>
  <c r="JY17" i="28"/>
  <c r="FX17" i="28"/>
  <c r="KK17" i="28"/>
  <c r="GK17" i="28"/>
  <c r="JL36" i="28"/>
  <c r="KP79" i="47"/>
  <c r="KQ79" i="47" s="1"/>
  <c r="EL84" i="47"/>
  <c r="DJ71" i="47"/>
  <c r="JJ13" i="28"/>
  <c r="CW13" i="28"/>
  <c r="AJ13" i="28"/>
  <c r="IL58" i="47"/>
  <c r="DY58" i="47"/>
  <c r="DL58" i="47"/>
  <c r="DV71" i="28"/>
  <c r="K50" i="47"/>
  <c r="FK50" i="47"/>
  <c r="X35" i="47"/>
  <c r="CK35" i="47"/>
  <c r="EK35" i="47"/>
  <c r="K35" i="47"/>
  <c r="LW44" i="47"/>
  <c r="IW44" i="47"/>
  <c r="FW44" i="47"/>
  <c r="KJ80" i="28"/>
  <c r="IJ71" i="47"/>
  <c r="GW80" i="28"/>
  <c r="IJ80" i="28"/>
  <c r="EX64" i="47"/>
  <c r="L71" i="28"/>
  <c r="EY71" i="28"/>
  <c r="DY71" i="28"/>
  <c r="K64" i="47"/>
  <c r="CJ76" i="47"/>
  <c r="BJ76" i="47"/>
  <c r="KX11" i="47"/>
  <c r="GK11" i="47"/>
  <c r="BY71" i="28"/>
  <c r="LL71" i="28"/>
  <c r="IW24" i="28"/>
  <c r="V25" i="66"/>
  <c r="BJ13" i="47"/>
  <c r="AW13" i="47"/>
  <c r="CJ13" i="47"/>
  <c r="AC64" i="28"/>
  <c r="EL17" i="28"/>
  <c r="IY17" i="28"/>
  <c r="BY17" i="28"/>
  <c r="JK17" i="28"/>
  <c r="K17" i="28"/>
  <c r="IX17" i="28"/>
  <c r="EY36" i="28"/>
  <c r="HC79" i="47"/>
  <c r="IL84" i="47"/>
  <c r="GJ71" i="47"/>
  <c r="DW13" i="28"/>
  <c r="EW13" i="28"/>
  <c r="IJ13" i="28"/>
  <c r="FY58" i="47"/>
  <c r="HL58" i="47"/>
  <c r="CY58" i="47"/>
  <c r="KI71" i="28"/>
  <c r="IX50" i="47"/>
  <c r="HX50" i="47"/>
  <c r="GL71" i="28"/>
  <c r="AK35" i="47"/>
  <c r="KW44" i="47"/>
  <c r="DJ44" i="47"/>
  <c r="HW44" i="47"/>
  <c r="BW80" i="28"/>
  <c r="B71" i="47"/>
  <c r="DI71" i="47" s="1"/>
  <c r="CW80" i="28"/>
  <c r="LW80" i="28"/>
  <c r="CX64" i="47"/>
  <c r="GK64" i="47"/>
  <c r="FL71" i="28"/>
  <c r="IY71" i="28"/>
  <c r="BX64" i="47"/>
  <c r="JJ76" i="47"/>
  <c r="GW76" i="47"/>
  <c r="BX11" i="47"/>
  <c r="EX11" i="47"/>
  <c r="LW76" i="47"/>
  <c r="HP64" i="28"/>
  <c r="HR64" i="28" s="1"/>
  <c r="FW13" i="28"/>
  <c r="CL71" i="28"/>
  <c r="HK64" i="47"/>
  <c r="L6" i="71"/>
  <c r="AV6" i="71" s="1"/>
  <c r="DW24" i="28"/>
  <c r="CW13" i="47"/>
  <c r="IJ13" i="47"/>
  <c r="B13" i="47"/>
  <c r="IV13" i="47" s="1"/>
  <c r="IW13" i="47"/>
  <c r="HC64" i="28"/>
  <c r="HE64" i="28" s="1"/>
  <c r="AP64" i="28"/>
  <c r="AQ64" i="28" s="1"/>
  <c r="V24" i="63"/>
  <c r="KL17" i="28"/>
  <c r="Y17" i="28"/>
  <c r="CL17" i="28"/>
  <c r="CK17" i="28"/>
  <c r="HK17" i="28"/>
  <c r="EX17" i="28"/>
  <c r="FY36" i="28"/>
  <c r="BP79" i="47"/>
  <c r="BS79" i="47" s="1"/>
  <c r="EY84" i="47"/>
  <c r="AW71" i="47"/>
  <c r="BJ13" i="28"/>
  <c r="BW13" i="28"/>
  <c r="J13" i="28"/>
  <c r="IY58" i="47"/>
  <c r="GL58" i="47"/>
  <c r="LV71" i="28"/>
  <c r="IC79" i="47"/>
  <c r="IE79" i="47" s="1"/>
  <c r="EX35" i="47"/>
  <c r="IK50" i="47"/>
  <c r="LY71" i="28"/>
  <c r="CX50" i="47"/>
  <c r="CK50" i="47"/>
  <c r="HJ44" i="47"/>
  <c r="FJ44" i="47"/>
  <c r="BW44" i="47"/>
  <c r="LJ71" i="47"/>
  <c r="DW80" i="28"/>
  <c r="GJ80" i="28"/>
  <c r="CK64" i="47"/>
  <c r="AY71" i="28"/>
  <c r="GY71" i="28"/>
  <c r="DK64" i="47"/>
  <c r="GX11" i="47"/>
  <c r="B76" i="47"/>
  <c r="IV76" i="47" s="1"/>
  <c r="DW76" i="47"/>
  <c r="JW76" i="47"/>
  <c r="LJ76" i="47"/>
  <c r="EK11" i="47"/>
  <c r="B53" i="47"/>
  <c r="J53" i="47"/>
  <c r="AW53" i="47"/>
  <c r="BJ53" i="47"/>
  <c r="JC64" i="28"/>
  <c r="JD64" i="28" s="1"/>
  <c r="LY17" i="28"/>
  <c r="DX17" i="28"/>
  <c r="JW13" i="47"/>
  <c r="JJ13" i="47"/>
  <c r="IP64" i="28"/>
  <c r="IS64" i="28" s="1"/>
  <c r="EY17" i="28"/>
  <c r="AL17" i="28"/>
  <c r="HY17" i="28"/>
  <c r="EK17" i="28"/>
  <c r="CX17" i="28"/>
  <c r="BD79" i="28"/>
  <c r="L5" i="64"/>
  <c r="AV5" i="64" s="1"/>
  <c r="IW13" i="28"/>
  <c r="LJ13" i="28"/>
  <c r="KL58" i="47"/>
  <c r="KK50" i="47"/>
  <c r="D71" i="28"/>
  <c r="BK71" i="28" s="1"/>
  <c r="GX50" i="47"/>
  <c r="X50" i="47"/>
  <c r="HY71" i="28"/>
  <c r="GW44" i="47"/>
  <c r="W44" i="47"/>
  <c r="AX64" i="47"/>
  <c r="EJ80" i="28"/>
  <c r="AK64" i="47"/>
  <c r="AL71" i="28"/>
  <c r="EL71" i="28"/>
  <c r="JL71" i="28"/>
  <c r="DX64" i="47"/>
  <c r="LX11" i="47"/>
  <c r="HW76" i="47"/>
  <c r="IJ76" i="47"/>
  <c r="J76" i="47"/>
  <c r="KK11" i="47"/>
  <c r="AJ76" i="47"/>
  <c r="AY60" i="28"/>
  <c r="Y60" i="28"/>
  <c r="CL60" i="28"/>
  <c r="GP73" i="47"/>
  <c r="DP42" i="28"/>
  <c r="DQ42" i="28" s="1"/>
  <c r="LC42" i="28"/>
  <c r="LF42" i="28" s="1"/>
  <c r="DC42" i="28"/>
  <c r="DF42" i="28" s="1"/>
  <c r="MC42" i="28"/>
  <c r="MF42" i="28" s="1"/>
  <c r="JP42" i="28"/>
  <c r="JQ42" i="28" s="1"/>
  <c r="KP42" i="28"/>
  <c r="KR42" i="28" s="1"/>
  <c r="P42" i="28"/>
  <c r="Q42" i="28" s="1"/>
  <c r="FP42" i="28"/>
  <c r="FS42" i="28" s="1"/>
  <c r="AP42" i="28"/>
  <c r="IC42" i="28"/>
  <c r="IE42" i="28" s="1"/>
  <c r="HP42" i="28"/>
  <c r="HS42" i="28" s="1"/>
  <c r="CC42" i="28"/>
  <c r="CD42" i="28" s="1"/>
  <c r="CP42" i="28"/>
  <c r="CR42" i="28" s="1"/>
  <c r="AC42" i="28"/>
  <c r="AE42" i="28" s="1"/>
  <c r="DY25" i="28"/>
  <c r="HY25" i="28"/>
  <c r="FW22" i="28"/>
  <c r="GW22" i="28"/>
  <c r="KJ22" i="28"/>
  <c r="AJ22" i="28"/>
  <c r="IW22" i="28"/>
  <c r="KW22" i="28"/>
  <c r="EW22" i="28"/>
  <c r="B22" i="28"/>
  <c r="LV22" i="28" s="1"/>
  <c r="W22" i="28"/>
  <c r="CW22" i="28"/>
  <c r="JW22" i="28"/>
  <c r="HW22" i="28"/>
  <c r="BW22" i="28"/>
  <c r="FJ22" i="28"/>
  <c r="U24" i="62"/>
  <c r="V24" i="62"/>
  <c r="AA24" i="62"/>
  <c r="AY73" i="47"/>
  <c r="EL73" i="47"/>
  <c r="CY73" i="47"/>
  <c r="DL73" i="47"/>
  <c r="JY73" i="47"/>
  <c r="GL73" i="47"/>
  <c r="HL73" i="47"/>
  <c r="LL73" i="47"/>
  <c r="IL73" i="47"/>
  <c r="KL73" i="47"/>
  <c r="JL73" i="47"/>
  <c r="AL73" i="47"/>
  <c r="D73" i="47"/>
  <c r="KK73" i="47" s="1"/>
  <c r="BL73" i="47"/>
  <c r="BY73" i="47"/>
  <c r="Y73" i="47"/>
  <c r="CL73" i="47"/>
  <c r="KY73" i="47"/>
  <c r="HJ15" i="28"/>
  <c r="W15" i="28"/>
  <c r="CW15" i="28"/>
  <c r="IJ15" i="28"/>
  <c r="B15" i="28"/>
  <c r="LI15" i="28" s="1"/>
  <c r="AJ15" i="28"/>
  <c r="EJ15" i="28"/>
  <c r="KW15" i="28"/>
  <c r="GJ15" i="28"/>
  <c r="CJ15" i="28"/>
  <c r="BW15" i="28"/>
  <c r="KJ15" i="28"/>
  <c r="DJ15" i="28"/>
  <c r="EJ35" i="47"/>
  <c r="HJ35" i="47"/>
  <c r="AW35" i="47"/>
  <c r="IJ35" i="47"/>
  <c r="FW35" i="47"/>
  <c r="FJ35" i="47"/>
  <c r="GJ35" i="47"/>
  <c r="LW35" i="47"/>
  <c r="JJ35" i="47"/>
  <c r="EW35" i="47"/>
  <c r="BJ35" i="47"/>
  <c r="KJ35" i="47"/>
  <c r="BW35" i="47"/>
  <c r="JW35" i="47"/>
  <c r="AJ35" i="47"/>
  <c r="CW35" i="47"/>
  <c r="B35" i="47"/>
  <c r="GV35" i="47" s="1"/>
  <c r="IL38" i="47"/>
  <c r="CY38" i="47"/>
  <c r="HY38" i="47"/>
  <c r="IY38" i="47"/>
  <c r="LY38" i="47"/>
  <c r="AL38" i="47"/>
  <c r="JL38" i="47"/>
  <c r="GY38" i="47"/>
  <c r="BY38" i="47"/>
  <c r="GL38" i="47"/>
  <c r="L38" i="47"/>
  <c r="FY38" i="47"/>
  <c r="DL38" i="47"/>
  <c r="JY38" i="47"/>
  <c r="DY38" i="47"/>
  <c r="KL38" i="47"/>
  <c r="DJ18" i="47"/>
  <c r="AW18" i="47"/>
  <c r="BW18" i="47"/>
  <c r="JW18" i="47"/>
  <c r="BJ18" i="47"/>
  <c r="DW18" i="47"/>
  <c r="J18" i="47"/>
  <c r="HW18" i="47"/>
  <c r="B18" i="47"/>
  <c r="CJ18" i="47"/>
  <c r="GW18" i="47"/>
  <c r="HJ18" i="47"/>
  <c r="FJ18" i="47"/>
  <c r="EJ43" i="28"/>
  <c r="FJ37" i="47"/>
  <c r="IW37" i="47"/>
  <c r="HW37" i="47"/>
  <c r="LW37" i="47"/>
  <c r="AJ37" i="47"/>
  <c r="FW37" i="47"/>
  <c r="LJ37" i="47"/>
  <c r="IJ37" i="47"/>
  <c r="JW37" i="47"/>
  <c r="BW37" i="47"/>
  <c r="DW37" i="47"/>
  <c r="CJ37" i="47"/>
  <c r="EW37" i="47"/>
  <c r="JJ37" i="47"/>
  <c r="KJ37" i="47"/>
  <c r="BJ37" i="47"/>
  <c r="GJ37" i="47"/>
  <c r="EJ37" i="47"/>
  <c r="HJ37" i="47"/>
  <c r="W37" i="47"/>
  <c r="FW27" i="47"/>
  <c r="DW27" i="47"/>
  <c r="DJ27" i="47"/>
  <c r="W27" i="47"/>
  <c r="IW27" i="47"/>
  <c r="AJ27" i="47"/>
  <c r="HJ27" i="47"/>
  <c r="JJ27" i="47"/>
  <c r="KJ27" i="47"/>
  <c r="BJ27" i="47"/>
  <c r="J27" i="47"/>
  <c r="LW27" i="47"/>
  <c r="CJ27" i="47"/>
  <c r="HW27" i="47"/>
  <c r="IJ27" i="47"/>
  <c r="LJ27" i="47"/>
  <c r="GW27" i="47"/>
  <c r="GJ27" i="47"/>
  <c r="IP42" i="28"/>
  <c r="IQ42" i="28" s="1"/>
  <c r="HJ22" i="28"/>
  <c r="IY73" i="47"/>
  <c r="GY57" i="47"/>
  <c r="BW9" i="47"/>
  <c r="DJ9" i="47"/>
  <c r="W9" i="47"/>
  <c r="AW9" i="47"/>
  <c r="LW9" i="47"/>
  <c r="EW15" i="28"/>
  <c r="HW15" i="28"/>
  <c r="LL38" i="47"/>
  <c r="BJ15" i="28"/>
  <c r="KW35" i="47"/>
  <c r="LI56" i="47"/>
  <c r="JV56" i="47"/>
  <c r="DI56" i="47"/>
  <c r="EI56" i="47"/>
  <c r="FI56" i="47"/>
  <c r="FV56" i="47"/>
  <c r="I56" i="47"/>
  <c r="BV56" i="47"/>
  <c r="AI56" i="47"/>
  <c r="AV56" i="47"/>
  <c r="DK72" i="28"/>
  <c r="LX72" i="28"/>
  <c r="KX72" i="28"/>
  <c r="GX72" i="28"/>
  <c r="JK72" i="28"/>
  <c r="LK72" i="28"/>
  <c r="EK72" i="28"/>
  <c r="BK72" i="28"/>
  <c r="JX72" i="28"/>
  <c r="AV67" i="28"/>
  <c r="KV67" i="28"/>
  <c r="BV67" i="28"/>
  <c r="EV67" i="28"/>
  <c r="DV67" i="28"/>
  <c r="GV67" i="28"/>
  <c r="HI67" i="28"/>
  <c r="MC65" i="28"/>
  <c r="LP65" i="28"/>
  <c r="LQ65" i="28" s="1"/>
  <c r="EC65" i="28"/>
  <c r="EE65" i="28" s="1"/>
  <c r="JC65" i="28"/>
  <c r="JD65" i="28" s="1"/>
  <c r="FC65" i="28"/>
  <c r="FF65" i="28" s="1"/>
  <c r="KC65" i="28"/>
  <c r="KF65" i="28" s="1"/>
  <c r="CW37" i="47"/>
  <c r="KJ18" i="47"/>
  <c r="JJ18" i="47"/>
  <c r="DY35" i="28"/>
  <c r="BY35" i="28"/>
  <c r="IW43" i="28"/>
  <c r="Y62" i="28"/>
  <c r="HY62" i="28"/>
  <c r="LY62" i="28"/>
  <c r="DL62" i="28"/>
  <c r="IY62" i="28"/>
  <c r="AL62" i="28"/>
  <c r="LL62" i="28"/>
  <c r="IL62" i="28"/>
  <c r="DY62" i="28"/>
  <c r="L62" i="28"/>
  <c r="EL62" i="28"/>
  <c r="BL62" i="28"/>
  <c r="FL62" i="28"/>
  <c r="JY62" i="28"/>
  <c r="D62" i="28"/>
  <c r="KK62" i="28" s="1"/>
  <c r="JL62" i="28"/>
  <c r="LC73" i="47"/>
  <c r="LD73" i="47" s="1"/>
  <c r="FC73" i="47"/>
  <c r="FE73" i="47" s="1"/>
  <c r="JP73" i="47"/>
  <c r="KP73" i="47"/>
  <c r="KQ73" i="47" s="1"/>
  <c r="P73" i="47"/>
  <c r="R73" i="47" s="1"/>
  <c r="CC73" i="47"/>
  <c r="CE73" i="47" s="1"/>
  <c r="AL35" i="28"/>
  <c r="FP48" i="47"/>
  <c r="FS48" i="47" s="1"/>
  <c r="LJ22" i="28"/>
  <c r="B27" i="47"/>
  <c r="HI27" i="47" s="1"/>
  <c r="HW16" i="47"/>
  <c r="FY73" i="47"/>
  <c r="HY73" i="47"/>
  <c r="DW15" i="28"/>
  <c r="J35" i="47"/>
  <c r="KY38" i="47"/>
  <c r="JV71" i="28"/>
  <c r="V71" i="28"/>
  <c r="KV71" i="28"/>
  <c r="IV71" i="28"/>
  <c r="FI71" i="28"/>
  <c r="EY38" i="47"/>
  <c r="KW8" i="28"/>
  <c r="HK72" i="28"/>
  <c r="J37" i="47"/>
  <c r="LJ18" i="47"/>
  <c r="EX74" i="28"/>
  <c r="AX74" i="28"/>
  <c r="DX74" i="28"/>
  <c r="CL35" i="28"/>
  <c r="CY35" i="28"/>
  <c r="GL35" i="28"/>
  <c r="LL35" i="28"/>
  <c r="AY35" i="28"/>
  <c r="EL35" i="28"/>
  <c r="IY35" i="28"/>
  <c r="GY35" i="28"/>
  <c r="KY35" i="28"/>
  <c r="BL35" i="28"/>
  <c r="HY35" i="28"/>
  <c r="Y35" i="28"/>
  <c r="FL35" i="28"/>
  <c r="LY35" i="28"/>
  <c r="L35" i="28"/>
  <c r="IL35" i="28"/>
  <c r="D35" i="28"/>
  <c r="GK35" i="28" s="1"/>
  <c r="EY35" i="28"/>
  <c r="FY35" i="28"/>
  <c r="AJ43" i="28"/>
  <c r="LW43" i="28"/>
  <c r="BJ43" i="28"/>
  <c r="HJ43" i="28"/>
  <c r="GJ43" i="28"/>
  <c r="DW43" i="28"/>
  <c r="DJ43" i="28"/>
  <c r="EW43" i="28"/>
  <c r="B43" i="28"/>
  <c r="KJ43" i="28"/>
  <c r="FW43" i="28"/>
  <c r="JW43" i="28"/>
  <c r="JJ43" i="28"/>
  <c r="GW43" i="28"/>
  <c r="CJ43" i="28"/>
  <c r="CW43" i="28"/>
  <c r="BW43" i="28"/>
  <c r="W43" i="28"/>
  <c r="J43" i="28"/>
  <c r="KW43" i="28"/>
  <c r="HW43" i="28"/>
  <c r="IW79" i="28"/>
  <c r="DW79" i="28"/>
  <c r="BY84" i="28"/>
  <c r="L5" i="68"/>
  <c r="AV5" i="68" s="1"/>
  <c r="EJ27" i="47"/>
  <c r="L57" i="28"/>
  <c r="LY73" i="47"/>
  <c r="HW35" i="47"/>
  <c r="EL38" i="47"/>
  <c r="HL38" i="47"/>
  <c r="KL57" i="28"/>
  <c r="DJ8" i="28"/>
  <c r="X72" i="28"/>
  <c r="K72" i="28"/>
  <c r="AW37" i="47"/>
  <c r="JY35" i="28"/>
  <c r="FJ43" i="28"/>
  <c r="GP80" i="47"/>
  <c r="GS80" i="47" s="1"/>
  <c r="J6" i="61"/>
  <c r="B37" i="47"/>
  <c r="AV37" i="47" s="1"/>
  <c r="BC42" i="28"/>
  <c r="BD42" i="28" s="1"/>
  <c r="EW27" i="47"/>
  <c r="AA30" i="62"/>
  <c r="KJ9" i="47"/>
  <c r="EY73" i="47"/>
  <c r="CJ35" i="47"/>
  <c r="Y38" i="47"/>
  <c r="CV56" i="47"/>
  <c r="GW37" i="47"/>
  <c r="JL35" i="28"/>
  <c r="IJ43" i="28"/>
  <c r="KL84" i="28"/>
  <c r="DP73" i="47"/>
  <c r="B9" i="47"/>
  <c r="CI9" i="47" s="1"/>
  <c r="L73" i="47"/>
  <c r="LJ35" i="47"/>
  <c r="AE79" i="28"/>
  <c r="AD79" i="28"/>
  <c r="FJ8" i="28"/>
  <c r="KJ8" i="28"/>
  <c r="HW8" i="28"/>
  <c r="IJ8" i="28"/>
  <c r="EW8" i="28"/>
  <c r="BJ8" i="28"/>
  <c r="JW8" i="28"/>
  <c r="BW8" i="28"/>
  <c r="W8" i="28"/>
  <c r="GW8" i="28"/>
  <c r="GJ8" i="28"/>
  <c r="B8" i="28"/>
  <c r="JJ8" i="28"/>
  <c r="GW35" i="47"/>
  <c r="GL57" i="28"/>
  <c r="CL57" i="28"/>
  <c r="CY57" i="28"/>
  <c r="HY57" i="28"/>
  <c r="D57" i="28"/>
  <c r="JX57" i="28" s="1"/>
  <c r="JL57" i="28"/>
  <c r="DY57" i="28"/>
  <c r="GY57" i="28"/>
  <c r="BY57" i="28"/>
  <c r="Y57" i="28"/>
  <c r="HL57" i="28"/>
  <c r="EY57" i="28"/>
  <c r="EL57" i="28"/>
  <c r="FY57" i="28"/>
  <c r="IL57" i="28"/>
  <c r="DW78" i="28"/>
  <c r="FJ78" i="28"/>
  <c r="JC23" i="47"/>
  <c r="JD23" i="47" s="1"/>
  <c r="LP23" i="47"/>
  <c r="LQ23" i="47" s="1"/>
  <c r="CP23" i="47"/>
  <c r="CQ23" i="47" s="1"/>
  <c r="DC23" i="47"/>
  <c r="DD23" i="47" s="1"/>
  <c r="AP23" i="47"/>
  <c r="AR23" i="47" s="1"/>
  <c r="JP23" i="47"/>
  <c r="MC23" i="47"/>
  <c r="AC23" i="47"/>
  <c r="AD23" i="47" s="1"/>
  <c r="BC23" i="47"/>
  <c r="BF23" i="47" s="1"/>
  <c r="HP23" i="47"/>
  <c r="HQ23" i="47" s="1"/>
  <c r="FC23" i="47"/>
  <c r="FE23" i="47" s="1"/>
  <c r="KC23" i="47"/>
  <c r="KF23" i="47" s="1"/>
  <c r="FP23" i="47"/>
  <c r="DP23" i="47"/>
  <c r="LC23" i="47"/>
  <c r="LD23" i="47" s="1"/>
  <c r="EP23" i="47"/>
  <c r="ES23" i="47" s="1"/>
  <c r="LW18" i="47"/>
  <c r="FY13" i="28"/>
  <c r="EY13" i="28"/>
  <c r="Y13" i="28"/>
  <c r="EL13" i="28"/>
  <c r="HL13" i="28"/>
  <c r="D13" i="28"/>
  <c r="KX13" i="28" s="1"/>
  <c r="BY13" i="28"/>
  <c r="JL13" i="28"/>
  <c r="CY13" i="28"/>
  <c r="BL13" i="28"/>
  <c r="FL13" i="28"/>
  <c r="GY13" i="28"/>
  <c r="KY13" i="28"/>
  <c r="AY13" i="28"/>
  <c r="LL13" i="28"/>
  <c r="GL13" i="28"/>
  <c r="LY13" i="28"/>
  <c r="B35" i="28"/>
  <c r="HV35" i="28" s="1"/>
  <c r="AW35" i="28"/>
  <c r="CJ35" i="28"/>
  <c r="DJ35" i="28"/>
  <c r="FJ35" i="28"/>
  <c r="DW35" i="28"/>
  <c r="FW35" i="28"/>
  <c r="J35" i="28"/>
  <c r="KL35" i="28"/>
  <c r="AW43" i="28"/>
  <c r="JW80" i="28"/>
  <c r="CJ80" i="28"/>
  <c r="BJ80" i="28"/>
  <c r="EW80" i="28"/>
  <c r="DJ80" i="28"/>
  <c r="LJ80" i="28"/>
  <c r="JK50" i="47"/>
  <c r="JX50" i="47"/>
  <c r="AK50" i="47"/>
  <c r="BX50" i="47"/>
  <c r="HX35" i="47"/>
  <c r="IX35" i="47"/>
  <c r="FX35" i="47"/>
  <c r="CX35" i="47"/>
  <c r="FP46" i="28"/>
  <c r="FR46" i="28" s="1"/>
  <c r="EY56" i="28"/>
  <c r="IY56" i="28"/>
  <c r="FY56" i="28"/>
  <c r="AP83" i="28"/>
  <c r="J5" i="64"/>
  <c r="AV59" i="47"/>
  <c r="AI59" i="47"/>
  <c r="J6" i="68"/>
  <c r="CV85" i="47"/>
  <c r="GI85" i="47"/>
  <c r="FV85" i="47"/>
  <c r="DI85" i="47"/>
  <c r="BP38" i="47"/>
  <c r="BQ38" i="47" s="1"/>
  <c r="JP38" i="47"/>
  <c r="JR38" i="47" s="1"/>
  <c r="KL18" i="47"/>
  <c r="JY18" i="47"/>
  <c r="HY80" i="47"/>
  <c r="LY80" i="47"/>
  <c r="IW69" i="47"/>
  <c r="GJ69" i="47"/>
  <c r="W69" i="47"/>
  <c r="CW69" i="47"/>
  <c r="DW69" i="47"/>
  <c r="FW69" i="47"/>
  <c r="IJ69" i="47"/>
  <c r="HJ69" i="47"/>
  <c r="FJ69" i="47"/>
  <c r="EW69" i="47"/>
  <c r="AW69" i="47"/>
  <c r="LW69" i="47"/>
  <c r="JJ69" i="47"/>
  <c r="GW69" i="47"/>
  <c r="AJ69" i="47"/>
  <c r="LJ69" i="47"/>
  <c r="BJ69" i="47"/>
  <c r="EJ69" i="47"/>
  <c r="J69" i="47"/>
  <c r="JW69" i="47"/>
  <c r="FJ85" i="28"/>
  <c r="CL25" i="28"/>
  <c r="KW69" i="47"/>
  <c r="KJ69" i="47"/>
  <c r="U26" i="66"/>
  <c r="AA26" i="66"/>
  <c r="V26" i="66"/>
  <c r="LX53" i="28"/>
  <c r="AK53" i="28"/>
  <c r="EX53" i="28"/>
  <c r="JX53" i="28"/>
  <c r="K53" i="28"/>
  <c r="GK53" i="28"/>
  <c r="GR79" i="28"/>
  <c r="GQ79" i="28"/>
  <c r="GI8" i="47"/>
  <c r="LI8" i="47"/>
  <c r="DV8" i="47"/>
  <c r="AI8" i="47"/>
  <c r="EI8" i="47"/>
  <c r="BV8" i="47"/>
  <c r="CV8" i="47"/>
  <c r="IV8" i="47"/>
  <c r="GV8" i="47"/>
  <c r="JV8" i="47"/>
  <c r="II8" i="47"/>
  <c r="JI8" i="47"/>
  <c r="FV8" i="47"/>
  <c r="EV38" i="28"/>
  <c r="DI38" i="28"/>
  <c r="JV38" i="28"/>
  <c r="BV38" i="28"/>
  <c r="FV38" i="28"/>
  <c r="DV38" i="28"/>
  <c r="JI38" i="28"/>
  <c r="LV38" i="28"/>
  <c r="CV38" i="28"/>
  <c r="BL13" i="47"/>
  <c r="EY13" i="47"/>
  <c r="DL13" i="47"/>
  <c r="FY13" i="47"/>
  <c r="Y13" i="47"/>
  <c r="LL13" i="47"/>
  <c r="HY13" i="47"/>
  <c r="DY13" i="47"/>
  <c r="CV32" i="47"/>
  <c r="EI32" i="47"/>
  <c r="BI32" i="47"/>
  <c r="CI32" i="47"/>
  <c r="KI32" i="47"/>
  <c r="GI32" i="47"/>
  <c r="V32" i="47"/>
  <c r="FI32" i="47"/>
  <c r="KV32" i="47"/>
  <c r="BV32" i="47"/>
  <c r="AI32" i="47"/>
  <c r="LV32" i="47"/>
  <c r="HV32" i="47"/>
  <c r="LL80" i="28"/>
  <c r="EL80" i="28"/>
  <c r="FL80" i="28"/>
  <c r="DY80" i="28"/>
  <c r="HL80" i="28"/>
  <c r="L80" i="28"/>
  <c r="HY80" i="28"/>
  <c r="D80" i="28"/>
  <c r="DL80" i="28"/>
  <c r="Y80" i="28"/>
  <c r="EY80" i="28"/>
  <c r="FY80" i="28"/>
  <c r="GL80" i="28"/>
  <c r="CY80" i="28"/>
  <c r="IL80" i="28"/>
  <c r="JL80" i="28"/>
  <c r="CL80" i="28"/>
  <c r="BY80" i="28"/>
  <c r="IY80" i="28"/>
  <c r="JY80" i="28"/>
  <c r="KL80" i="28"/>
  <c r="IP69" i="47"/>
  <c r="IR69" i="47" s="1"/>
  <c r="MC69" i="47"/>
  <c r="ME69" i="47" s="1"/>
  <c r="BP69" i="47"/>
  <c r="BS69" i="47" s="1"/>
  <c r="CC69" i="47"/>
  <c r="CF69" i="47" s="1"/>
  <c r="DP69" i="47"/>
  <c r="DQ69" i="47" s="1"/>
  <c r="GC69" i="47"/>
  <c r="GD69" i="47" s="1"/>
  <c r="LC69" i="47"/>
  <c r="KP69" i="47"/>
  <c r="KQ69" i="47" s="1"/>
  <c r="GP69" i="47"/>
  <c r="GQ69" i="47" s="1"/>
  <c r="P69" i="47"/>
  <c r="R69" i="47" s="1"/>
  <c r="FP69" i="47"/>
  <c r="AC69" i="47"/>
  <c r="AE69" i="47" s="1"/>
  <c r="KC69" i="47"/>
  <c r="KF69" i="47" s="1"/>
  <c r="AP69" i="47"/>
  <c r="AQ69" i="47" s="1"/>
  <c r="CP69" i="47"/>
  <c r="CR69" i="47" s="1"/>
  <c r="EC69" i="47"/>
  <c r="ED69" i="47" s="1"/>
  <c r="HC69" i="47"/>
  <c r="HE69" i="47" s="1"/>
  <c r="FC69" i="47"/>
  <c r="FE69" i="47" s="1"/>
  <c r="BC69" i="47"/>
  <c r="MC46" i="47"/>
  <c r="MF46" i="47" s="1"/>
  <c r="LC46" i="47"/>
  <c r="LE46" i="47" s="1"/>
  <c r="CP46" i="47"/>
  <c r="CR46" i="47" s="1"/>
  <c r="DL25" i="28"/>
  <c r="DV32" i="47"/>
  <c r="AL80" i="28"/>
  <c r="KY80" i="28"/>
  <c r="DC69" i="47"/>
  <c r="DE69" i="47" s="1"/>
  <c r="IV38" i="28"/>
  <c r="B69" i="47"/>
  <c r="KL13" i="47"/>
  <c r="IC46" i="47"/>
  <c r="ID46" i="47" s="1"/>
  <c r="BL80" i="28"/>
  <c r="LC46" i="28"/>
  <c r="LE46" i="28" s="1"/>
  <c r="LP69" i="47"/>
  <c r="LQ69" i="47" s="1"/>
  <c r="HY28" i="47"/>
  <c r="JL28" i="47"/>
  <c r="LY28" i="47"/>
  <c r="Y28" i="47"/>
  <c r="EL28" i="47"/>
  <c r="DL28" i="47"/>
  <c r="CL28" i="47"/>
  <c r="JY28" i="47"/>
  <c r="GL28" i="47"/>
  <c r="KL28" i="47"/>
  <c r="FY28" i="47"/>
  <c r="EY28" i="47"/>
  <c r="L28" i="47"/>
  <c r="DY9" i="47"/>
  <c r="Y9" i="47"/>
  <c r="D9" i="47"/>
  <c r="DX9" i="47" s="1"/>
  <c r="DL9" i="47"/>
  <c r="BL9" i="47"/>
  <c r="CL9" i="47"/>
  <c r="LI38" i="28"/>
  <c r="BW69" i="47"/>
  <c r="DJ69" i="47"/>
  <c r="AA25" i="67"/>
  <c r="AA31" i="67"/>
  <c r="U25" i="67"/>
  <c r="J7" i="66"/>
  <c r="P36" i="47"/>
  <c r="Q36" i="47" s="1"/>
  <c r="FC36" i="47"/>
  <c r="FE36" i="47" s="1"/>
  <c r="AY80" i="28"/>
  <c r="AV8" i="47"/>
  <c r="EC79" i="47"/>
  <c r="EE79" i="47" s="1"/>
  <c r="HP79" i="47"/>
  <c r="HS79" i="47" s="1"/>
  <c r="EP79" i="47"/>
  <c r="EQ79" i="47" s="1"/>
  <c r="CP79" i="47"/>
  <c r="DC79" i="47"/>
  <c r="AC79" i="47"/>
  <c r="DP79" i="47"/>
  <c r="DQ79" i="47" s="1"/>
  <c r="AP79" i="47"/>
  <c r="AQ79" i="47" s="1"/>
  <c r="FC79" i="47"/>
  <c r="FE79" i="47" s="1"/>
  <c r="KC79" i="47"/>
  <c r="KF79" i="47" s="1"/>
  <c r="LP79" i="47"/>
  <c r="LQ79" i="47" s="1"/>
  <c r="P79" i="47"/>
  <c r="JC79" i="47"/>
  <c r="JD79" i="47" s="1"/>
  <c r="GP79" i="47"/>
  <c r="GR79" i="47" s="1"/>
  <c r="MC79" i="47"/>
  <c r="MD79" i="47" s="1"/>
  <c r="LC79" i="47"/>
  <c r="LD79" i="47" s="1"/>
  <c r="CC79" i="47"/>
  <c r="CD79" i="47" s="1"/>
  <c r="GC79" i="47"/>
  <c r="GE79" i="47" s="1"/>
  <c r="IP79" i="47"/>
  <c r="IR79" i="47" s="1"/>
  <c r="JP79" i="47"/>
  <c r="JR79" i="47" s="1"/>
  <c r="P46" i="47"/>
  <c r="S46" i="47" s="1"/>
  <c r="DC46" i="47"/>
  <c r="DF46" i="47" s="1"/>
  <c r="LP46" i="47"/>
  <c r="LS46" i="47" s="1"/>
  <c r="JC46" i="47"/>
  <c r="JD46" i="47" s="1"/>
  <c r="FC46" i="47"/>
  <c r="FD46" i="47" s="1"/>
  <c r="LL25" i="28"/>
  <c r="L25" i="28"/>
  <c r="BY25" i="28"/>
  <c r="BL25" i="28"/>
  <c r="JY25" i="28"/>
  <c r="EY25" i="28"/>
  <c r="LW85" i="28"/>
  <c r="CW85" i="28"/>
  <c r="W85" i="28"/>
  <c r="IJ85" i="28"/>
  <c r="DW85" i="28"/>
  <c r="GY13" i="47"/>
  <c r="CC80" i="47"/>
  <c r="CE80" i="47" s="1"/>
  <c r="JL13" i="47"/>
  <c r="FW85" i="28"/>
  <c r="EC46" i="47"/>
  <c r="EE46" i="47" s="1"/>
  <c r="GY80" i="28"/>
  <c r="KJ86" i="47"/>
  <c r="HP69" i="47"/>
  <c r="HR69" i="47" s="1"/>
  <c r="DI8" i="47"/>
  <c r="HI8" i="47"/>
  <c r="IL13" i="47"/>
  <c r="GJ85" i="28"/>
  <c r="LY80" i="28"/>
  <c r="V25" i="67"/>
  <c r="IC69" i="47"/>
  <c r="ID69" i="47" s="1"/>
  <c r="HL59" i="47"/>
  <c r="BL59" i="47"/>
  <c r="KY59" i="47"/>
  <c r="JL59" i="47"/>
  <c r="JY59" i="47"/>
  <c r="FY59" i="47"/>
  <c r="CP76" i="28"/>
  <c r="CR76" i="28" s="1"/>
  <c r="LC76" i="28"/>
  <c r="LE76" i="28" s="1"/>
  <c r="DC76" i="28"/>
  <c r="DF76" i="28" s="1"/>
  <c r="KJ32" i="28"/>
  <c r="FW32" i="28"/>
  <c r="LJ32" i="28"/>
  <c r="AW32" i="28"/>
  <c r="HW32" i="28"/>
  <c r="JW16" i="47"/>
  <c r="AJ16" i="47"/>
  <c r="BW16" i="47"/>
  <c r="EW16" i="47"/>
  <c r="KW16" i="47"/>
  <c r="JV51" i="28"/>
  <c r="BV51" i="28"/>
  <c r="KV51" i="28"/>
  <c r="AI51" i="28"/>
  <c r="FI51" i="28"/>
  <c r="JI51" i="28"/>
  <c r="HV51" i="28"/>
  <c r="I51" i="28"/>
  <c r="LI51" i="28"/>
  <c r="V51" i="28"/>
  <c r="DI51" i="28"/>
  <c r="IV51" i="28"/>
  <c r="GI51" i="28"/>
  <c r="CV51" i="28"/>
  <c r="CI51" i="28"/>
  <c r="HX64" i="47"/>
  <c r="IX64" i="47"/>
  <c r="LX64" i="47"/>
  <c r="P62" i="47"/>
  <c r="Q62" i="47" s="1"/>
  <c r="IP65" i="28"/>
  <c r="IR65" i="28" s="1"/>
  <c r="IL64" i="28"/>
  <c r="EL64" i="28"/>
  <c r="Y64" i="28"/>
  <c r="CL64" i="28"/>
  <c r="D64" i="28"/>
  <c r="KL64" i="28"/>
  <c r="BL64" i="28"/>
  <c r="FY64" i="28"/>
  <c r="EY64" i="28"/>
  <c r="GY64" i="28"/>
  <c r="BY64" i="28"/>
  <c r="AY64" i="28"/>
  <c r="HY64" i="28"/>
  <c r="DY64" i="28"/>
  <c r="JL64" i="28"/>
  <c r="JY64" i="28"/>
  <c r="AL64" i="28"/>
  <c r="EL43" i="28"/>
  <c r="BY43" i="28"/>
  <c r="LL43" i="28"/>
  <c r="HY43" i="28"/>
  <c r="DL43" i="28"/>
  <c r="DY43" i="28"/>
  <c r="KY43" i="28"/>
  <c r="CY43" i="28"/>
  <c r="L43" i="28"/>
  <c r="GL43" i="28"/>
  <c r="JL43" i="28"/>
  <c r="IY43" i="28"/>
  <c r="AL43" i="28"/>
  <c r="BL43" i="28"/>
  <c r="CL43" i="28"/>
  <c r="IL43" i="28"/>
  <c r="LY43" i="28"/>
  <c r="FY43" i="28"/>
  <c r="D43" i="28"/>
  <c r="JY43" i="28"/>
  <c r="HL43" i="28"/>
  <c r="FL43" i="28"/>
  <c r="KL43" i="28"/>
  <c r="EY43" i="28"/>
  <c r="GY43" i="28"/>
  <c r="AY43" i="28"/>
  <c r="Y43" i="28"/>
  <c r="IW15" i="28"/>
  <c r="LJ15" i="28"/>
  <c r="AW15" i="28"/>
  <c r="JJ15" i="28"/>
  <c r="FJ15" i="28"/>
  <c r="W35" i="28"/>
  <c r="CW35" i="28"/>
  <c r="LW35" i="28"/>
  <c r="AJ35" i="28"/>
  <c r="EW35" i="28"/>
  <c r="IW35" i="28"/>
  <c r="LJ35" i="28"/>
  <c r="BW35" i="28"/>
  <c r="KW35" i="28"/>
  <c r="GW35" i="28"/>
  <c r="BJ35" i="28"/>
  <c r="JW35" i="28"/>
  <c r="GJ35" i="28"/>
  <c r="D38" i="47"/>
  <c r="CL38" i="47"/>
  <c r="J7" i="68"/>
  <c r="CC30" i="47"/>
  <c r="CE30" i="47" s="1"/>
  <c r="AP52" i="28"/>
  <c r="AR52" i="28" s="1"/>
  <c r="KP44" i="47"/>
  <c r="KS44" i="47" s="1"/>
  <c r="GC81" i="47"/>
  <c r="LY22" i="47"/>
  <c r="HL22" i="47"/>
  <c r="EY22" i="47"/>
  <c r="BY22" i="47"/>
  <c r="KY22" i="47"/>
  <c r="D22" i="47"/>
  <c r="DL22" i="47"/>
  <c r="Y22" i="47"/>
  <c r="LL22" i="47"/>
  <c r="HY22" i="47"/>
  <c r="CL22" i="47"/>
  <c r="AY22" i="47"/>
  <c r="JY22" i="47"/>
  <c r="FL22" i="47"/>
  <c r="AL22" i="47"/>
  <c r="IY22" i="47"/>
  <c r="EL22" i="47"/>
  <c r="FY22" i="47"/>
  <c r="CY22" i="47"/>
  <c r="BL22" i="47"/>
  <c r="L22" i="47"/>
  <c r="IL22" i="47"/>
  <c r="KL22" i="47"/>
  <c r="DY22" i="47"/>
  <c r="JL22" i="47"/>
  <c r="GY22" i="47"/>
  <c r="GL22" i="47"/>
  <c r="GW64" i="28"/>
  <c r="BJ64" i="28"/>
  <c r="B64" i="28"/>
  <c r="HJ64" i="28"/>
  <c r="HW64" i="28"/>
  <c r="BW64" i="28"/>
  <c r="EJ64" i="28"/>
  <c r="LJ64" i="28"/>
  <c r="FJ64" i="28"/>
  <c r="KW64" i="28"/>
  <c r="FW64" i="28"/>
  <c r="LW64" i="28"/>
  <c r="W64" i="28"/>
  <c r="CJ64" i="28"/>
  <c r="EW64" i="28"/>
  <c r="IW64" i="28"/>
  <c r="DW64" i="28"/>
  <c r="IJ64" i="28"/>
  <c r="JW64" i="28"/>
  <c r="AW64" i="28"/>
  <c r="KJ64" i="28"/>
  <c r="J64" i="28"/>
  <c r="JJ64" i="28"/>
  <c r="GJ64" i="28"/>
  <c r="DJ64" i="28"/>
  <c r="CW64" i="28"/>
  <c r="AJ64" i="28"/>
  <c r="GJ18" i="47"/>
  <c r="EW18" i="47"/>
  <c r="W18" i="47"/>
  <c r="AJ18" i="47"/>
  <c r="KW18" i="47"/>
  <c r="BC80" i="47"/>
  <c r="BE80" i="47" s="1"/>
  <c r="BY55" i="47"/>
  <c r="KY28" i="28"/>
  <c r="EY28" i="28"/>
  <c r="FY28" i="28"/>
  <c r="DY28" i="28"/>
  <c r="LY28" i="28"/>
  <c r="CY28" i="28"/>
  <c r="CL28" i="28"/>
  <c r="JL28" i="28"/>
  <c r="GL28" i="28"/>
  <c r="JY28" i="28"/>
  <c r="Y28" i="28"/>
  <c r="IL28" i="28"/>
  <c r="D28" i="28"/>
  <c r="IK28" i="28" s="1"/>
  <c r="AL28" i="28"/>
  <c r="EL28" i="28"/>
  <c r="KV38" i="47"/>
  <c r="BI38" i="47"/>
  <c r="JI38" i="47"/>
  <c r="II38" i="47"/>
  <c r="CV38" i="47"/>
  <c r="FI38" i="47"/>
  <c r="KI38" i="47"/>
  <c r="I38" i="47"/>
  <c r="FY65" i="47"/>
  <c r="DW83" i="28"/>
  <c r="GW83" i="28"/>
  <c r="W83" i="28"/>
  <c r="IW83" i="28"/>
  <c r="EJ83" i="28"/>
  <c r="J83" i="28"/>
  <c r="HJ83" i="28"/>
  <c r="LW83" i="28"/>
  <c r="AJ83" i="28"/>
  <c r="IJ83" i="28"/>
  <c r="JJ83" i="28"/>
  <c r="HW83" i="28"/>
  <c r="AW83" i="28"/>
  <c r="CW83" i="28"/>
  <c r="KJ83" i="28"/>
  <c r="B83" i="28"/>
  <c r="AI83" i="28" s="1"/>
  <c r="CJ83" i="28"/>
  <c r="FJ83" i="28"/>
  <c r="BW83" i="28"/>
  <c r="EW83" i="28"/>
  <c r="JW83" i="28"/>
  <c r="KW83" i="28"/>
  <c r="L65" i="28"/>
  <c r="CL65" i="28"/>
  <c r="AY65" i="28"/>
  <c r="AL65" i="28"/>
  <c r="GY65" i="28"/>
  <c r="BY65" i="28"/>
  <c r="HY65" i="28"/>
  <c r="CY65" i="28"/>
  <c r="EL65" i="28"/>
  <c r="DY65" i="28"/>
  <c r="GL65" i="28"/>
  <c r="JY65" i="28"/>
  <c r="LY65" i="28"/>
  <c r="FL65" i="28"/>
  <c r="DL65" i="28"/>
  <c r="HL65" i="28"/>
  <c r="KL65" i="28"/>
  <c r="JL65" i="28"/>
  <c r="CW14" i="28"/>
  <c r="FW14" i="28"/>
  <c r="W14" i="28"/>
  <c r="DL65" i="47"/>
  <c r="GC73" i="47"/>
  <c r="GE73" i="47" s="1"/>
  <c r="MC73" i="47"/>
  <c r="MF73" i="47" s="1"/>
  <c r="KC73" i="47"/>
  <c r="KF73" i="47" s="1"/>
  <c r="IC73" i="47"/>
  <c r="IE73" i="47" s="1"/>
  <c r="BC73" i="47"/>
  <c r="BD73" i="47" s="1"/>
  <c r="BP73" i="47"/>
  <c r="EC73" i="47"/>
  <c r="EE73" i="47" s="1"/>
  <c r="AP73" i="47"/>
  <c r="AR73" i="47" s="1"/>
  <c r="JC73" i="47"/>
  <c r="HP73" i="47"/>
  <c r="HQ73" i="47" s="1"/>
  <c r="AC73" i="47"/>
  <c r="AF73" i="47" s="1"/>
  <c r="LP73" i="47"/>
  <c r="LQ73" i="47" s="1"/>
  <c r="FP73" i="47"/>
  <c r="FR73" i="47" s="1"/>
  <c r="LL28" i="28"/>
  <c r="AA29" i="68"/>
  <c r="U23" i="68"/>
  <c r="V23" i="68"/>
  <c r="IL25" i="28"/>
  <c r="AL25" i="28"/>
  <c r="GY25" i="28"/>
  <c r="CY25" i="28"/>
  <c r="LY25" i="28"/>
  <c r="FL25" i="28"/>
  <c r="JL25" i="28"/>
  <c r="GL25" i="28"/>
  <c r="EL25" i="28"/>
  <c r="KL25" i="28"/>
  <c r="FY65" i="28"/>
  <c r="LJ83" i="28"/>
  <c r="AI38" i="47"/>
  <c r="JL63" i="47"/>
  <c r="CL63" i="47"/>
  <c r="IL63" i="47"/>
  <c r="BY63" i="47"/>
  <c r="EY63" i="47"/>
  <c r="BL63" i="47"/>
  <c r="LL63" i="47"/>
  <c r="IY63" i="47"/>
  <c r="GL63" i="47"/>
  <c r="CY63" i="47"/>
  <c r="HY63" i="47"/>
  <c r="DL63" i="47"/>
  <c r="JY63" i="47"/>
  <c r="LY63" i="47"/>
  <c r="FY63" i="47"/>
  <c r="L63" i="47"/>
  <c r="D63" i="47"/>
  <c r="GY63" i="47"/>
  <c r="KL63" i="47"/>
  <c r="DY63" i="47"/>
  <c r="AL63" i="47"/>
  <c r="HL63" i="47"/>
  <c r="EL63" i="47"/>
  <c r="CL55" i="47"/>
  <c r="JY55" i="47"/>
  <c r="HL55" i="47"/>
  <c r="EY55" i="47"/>
  <c r="BL55" i="47"/>
  <c r="Y55" i="47"/>
  <c r="JL55" i="47"/>
  <c r="LY55" i="47"/>
  <c r="FL55" i="47"/>
  <c r="AL55" i="47"/>
  <c r="D55" i="47"/>
  <c r="FX55" i="47" s="1"/>
  <c r="KY55" i="47"/>
  <c r="IL55" i="47"/>
  <c r="BY65" i="47"/>
  <c r="IY65" i="47"/>
  <c r="JL65" i="47"/>
  <c r="D65" i="47"/>
  <c r="CK65" i="47" s="1"/>
  <c r="EY65" i="47"/>
  <c r="LL65" i="47"/>
  <c r="GY65" i="47"/>
  <c r="HL65" i="47"/>
  <c r="L65" i="47"/>
  <c r="CL65" i="47"/>
  <c r="IL65" i="47"/>
  <c r="KL65" i="47"/>
  <c r="LY65" i="47"/>
  <c r="KY65" i="47"/>
  <c r="HY65" i="47"/>
  <c r="JY65" i="47"/>
  <c r="FL65" i="47"/>
  <c r="EP62" i="47"/>
  <c r="ER62" i="47" s="1"/>
  <c r="GJ14" i="28"/>
  <c r="IJ14" i="28"/>
  <c r="B49" i="47"/>
  <c r="EV49" i="47" s="1"/>
  <c r="DL55" i="47"/>
  <c r="AY65" i="47"/>
  <c r="GP46" i="47"/>
  <c r="GS46" i="47" s="1"/>
  <c r="AC46" i="47"/>
  <c r="AF46" i="47" s="1"/>
  <c r="HP46" i="47"/>
  <c r="HS46" i="47" s="1"/>
  <c r="FP46" i="47"/>
  <c r="FR46" i="47" s="1"/>
  <c r="CC46" i="47"/>
  <c r="CD46" i="47" s="1"/>
  <c r="KP46" i="47"/>
  <c r="KS46" i="47" s="1"/>
  <c r="BC46" i="47"/>
  <c r="BF46" i="47" s="1"/>
  <c r="GC46" i="47"/>
  <c r="GE46" i="47" s="1"/>
  <c r="EP46" i="47"/>
  <c r="CY18" i="47"/>
  <c r="BL65" i="47"/>
  <c r="FW11" i="47"/>
  <c r="B11" i="47"/>
  <c r="EV11" i="47" s="1"/>
  <c r="KJ11" i="47"/>
  <c r="EJ11" i="47"/>
  <c r="GW11" i="47"/>
  <c r="DJ83" i="28"/>
  <c r="LY9" i="47"/>
  <c r="EY9" i="47"/>
  <c r="JL9" i="47"/>
  <c r="BY9" i="47"/>
  <c r="HL9" i="47"/>
  <c r="JY9" i="47"/>
  <c r="L9" i="47"/>
  <c r="GL9" i="47"/>
  <c r="FY9" i="47"/>
  <c r="LL9" i="47"/>
  <c r="BL65" i="28"/>
  <c r="DL80" i="47"/>
  <c r="IY80" i="47"/>
  <c r="BC65" i="28"/>
  <c r="DP65" i="28"/>
  <c r="KP65" i="28"/>
  <c r="KR65" i="28" s="1"/>
  <c r="DC65" i="28"/>
  <c r="DE65" i="28" s="1"/>
  <c r="FP65" i="28"/>
  <c r="FR65" i="28" s="1"/>
  <c r="CC65" i="28"/>
  <c r="GC65" i="28"/>
  <c r="AP65" i="28"/>
  <c r="AS65" i="28" s="1"/>
  <c r="AC65" i="28"/>
  <c r="AF65" i="28" s="1"/>
  <c r="BP65" i="28"/>
  <c r="BS65" i="28" s="1"/>
  <c r="GP65" i="28"/>
  <c r="GS65" i="28" s="1"/>
  <c r="LC65" i="28"/>
  <c r="LD65" i="28" s="1"/>
  <c r="HC65" i="28"/>
  <c r="HD65" i="28" s="1"/>
  <c r="EP65" i="28"/>
  <c r="EQ65" i="28" s="1"/>
  <c r="CP65" i="28"/>
  <c r="CQ65" i="28" s="1"/>
  <c r="JP65" i="28"/>
  <c r="JR65" i="28" s="1"/>
  <c r="IC65" i="28"/>
  <c r="II53" i="28"/>
  <c r="FI53" i="28"/>
  <c r="DV53" i="28"/>
  <c r="EI53" i="28"/>
  <c r="GI53" i="28"/>
  <c r="LV53" i="28"/>
  <c r="IV53" i="28"/>
  <c r="EV53" i="28"/>
  <c r="KI53" i="28"/>
  <c r="CI53" i="28"/>
  <c r="V53" i="28"/>
  <c r="JI53" i="28"/>
  <c r="DI53" i="28"/>
  <c r="BV53" i="28"/>
  <c r="HI53" i="28"/>
  <c r="BI53" i="28"/>
  <c r="I53" i="28"/>
  <c r="AI53" i="28"/>
  <c r="LI53" i="28"/>
  <c r="KV53" i="28"/>
  <c r="JV53" i="28"/>
  <c r="FV53" i="28"/>
  <c r="GV53" i="28"/>
  <c r="HV53" i="28"/>
  <c r="CV53" i="28"/>
  <c r="AV53" i="28"/>
  <c r="GX15" i="28"/>
  <c r="DX15" i="28"/>
  <c r="HX15" i="28"/>
  <c r="AX15" i="28"/>
  <c r="JC65" i="47"/>
  <c r="DC65" i="47"/>
  <c r="P65" i="47"/>
  <c r="BC65" i="47"/>
  <c r="CP65" i="47"/>
  <c r="JP65" i="47"/>
  <c r="HP65" i="47"/>
  <c r="IC65" i="47"/>
  <c r="IP65" i="47"/>
  <c r="GC65" i="47"/>
  <c r="GP65" i="47"/>
  <c r="KP65" i="47"/>
  <c r="CC65" i="47"/>
  <c r="EP65" i="47"/>
  <c r="KC65" i="47"/>
  <c r="DP65" i="47"/>
  <c r="FP65" i="47"/>
  <c r="EC65" i="47"/>
  <c r="LP65" i="47"/>
  <c r="AC65" i="47"/>
  <c r="FC65" i="47"/>
  <c r="MC65" i="47"/>
  <c r="BP65" i="47"/>
  <c r="LC65" i="47"/>
  <c r="AP65" i="47"/>
  <c r="HC65" i="47"/>
  <c r="BE79" i="28"/>
  <c r="BJ14" i="28"/>
  <c r="HJ14" i="28"/>
  <c r="KP62" i="47"/>
  <c r="KR62" i="47" s="1"/>
  <c r="KJ14" i="28"/>
  <c r="KW14" i="28"/>
  <c r="GW14" i="28"/>
  <c r="AY55" i="47"/>
  <c r="Y65" i="47"/>
  <c r="GY28" i="28"/>
  <c r="KJ62" i="28"/>
  <c r="J62" i="28"/>
  <c r="IY65" i="28"/>
  <c r="IW20" i="28"/>
  <c r="CJ20" i="28"/>
  <c r="FJ20" i="28"/>
  <c r="EY27" i="28"/>
  <c r="FL27" i="28"/>
  <c r="DL27" i="28"/>
  <c r="L28" i="28"/>
  <c r="CY65" i="47"/>
  <c r="AL24" i="28"/>
  <c r="KL24" i="28"/>
  <c r="FY24" i="28"/>
  <c r="Y24" i="28"/>
  <c r="FL24" i="28"/>
  <c r="DL24" i="28"/>
  <c r="HL24" i="28"/>
  <c r="EL24" i="28"/>
  <c r="JY24" i="28"/>
  <c r="DY24" i="28"/>
  <c r="L24" i="28"/>
  <c r="KY24" i="28"/>
  <c r="BY24" i="28"/>
  <c r="BJ83" i="28"/>
  <c r="EY65" i="28"/>
  <c r="DI38" i="47"/>
  <c r="EF79" i="28"/>
  <c r="ED79" i="28"/>
  <c r="KS79" i="28"/>
  <c r="KQ79" i="28"/>
  <c r="IL80" i="47"/>
  <c r="CJ71" i="47"/>
  <c r="EW71" i="47"/>
  <c r="KW71" i="47"/>
  <c r="HJ71" i="47"/>
  <c r="JW71" i="47"/>
  <c r="J71" i="47"/>
  <c r="CW71" i="47"/>
  <c r="AJ71" i="47"/>
  <c r="FW71" i="47"/>
  <c r="BJ71" i="47"/>
  <c r="EJ71" i="47"/>
  <c r="HW71" i="47"/>
  <c r="DW71" i="47"/>
  <c r="GW71" i="47"/>
  <c r="LW71" i="47"/>
  <c r="JJ71" i="47"/>
  <c r="HP20" i="47"/>
  <c r="HS20" i="47" s="1"/>
  <c r="BC41" i="28"/>
  <c r="BE41" i="28" s="1"/>
  <c r="HW14" i="28"/>
  <c r="EW14" i="28"/>
  <c r="CJ14" i="28"/>
  <c r="DJ14" i="28"/>
  <c r="FY55" i="47"/>
  <c r="HY28" i="28"/>
  <c r="IK53" i="28"/>
  <c r="EK53" i="28"/>
  <c r="X53" i="28"/>
  <c r="AX53" i="28"/>
  <c r="LK53" i="28"/>
  <c r="HK53" i="28"/>
  <c r="IX53" i="28"/>
  <c r="DX53" i="28"/>
  <c r="BK53" i="28"/>
  <c r="KK53" i="28"/>
  <c r="JK53" i="28"/>
  <c r="HX53" i="28"/>
  <c r="D65" i="28"/>
  <c r="KK65" i="28" s="1"/>
  <c r="BL28" i="28"/>
  <c r="EL80" i="47"/>
  <c r="V38" i="47"/>
  <c r="EP38" i="47"/>
  <c r="FC38" i="47"/>
  <c r="FE38" i="47" s="1"/>
  <c r="CC38" i="47"/>
  <c r="AP38" i="47"/>
  <c r="AS38" i="47" s="1"/>
  <c r="LC38" i="47"/>
  <c r="LD38" i="47" s="1"/>
  <c r="IP38" i="47"/>
  <c r="IS38" i="47" s="1"/>
  <c r="GC38" i="47"/>
  <c r="GD38" i="47" s="1"/>
  <c r="HL57" i="47"/>
  <c r="BL57" i="47"/>
  <c r="IY57" i="47"/>
  <c r="LY57" i="47"/>
  <c r="LL57" i="47"/>
  <c r="KL57" i="47"/>
  <c r="BW78" i="28"/>
  <c r="HJ78" i="28"/>
  <c r="LL55" i="47"/>
  <c r="IW17" i="28"/>
  <c r="GW17" i="28"/>
  <c r="AJ17" i="28"/>
  <c r="AW17" i="28"/>
  <c r="LW17" i="28"/>
  <c r="AL65" i="47"/>
  <c r="GV38" i="47"/>
  <c r="CL18" i="47"/>
  <c r="IL18" i="47"/>
  <c r="BY18" i="47"/>
  <c r="LL18" i="47"/>
  <c r="FL18" i="47"/>
  <c r="HY18" i="47"/>
  <c r="HL18" i="47"/>
  <c r="DY18" i="47"/>
  <c r="GY18" i="47"/>
  <c r="EL18" i="47"/>
  <c r="AL18" i="47"/>
  <c r="L18" i="47"/>
  <c r="KY18" i="47"/>
  <c r="D18" i="47"/>
  <c r="IY18" i="47"/>
  <c r="FY18" i="47"/>
  <c r="BL18" i="47"/>
  <c r="EY18" i="47"/>
  <c r="Y18" i="47"/>
  <c r="GL18" i="47"/>
  <c r="JL18" i="47"/>
  <c r="LY18" i="47"/>
  <c r="DL18" i="47"/>
  <c r="AY18" i="47"/>
  <c r="GL80" i="47"/>
  <c r="KY80" i="47"/>
  <c r="CY80" i="47"/>
  <c r="AL80" i="47"/>
  <c r="BY80" i="47"/>
  <c r="FY80" i="47"/>
  <c r="BL80" i="47"/>
  <c r="FL80" i="47"/>
  <c r="HL80" i="47"/>
  <c r="GY80" i="47"/>
  <c r="AY80" i="47"/>
  <c r="LL80" i="47"/>
  <c r="JY80" i="47"/>
  <c r="EY80" i="47"/>
  <c r="KL80" i="47"/>
  <c r="JL80" i="47"/>
  <c r="Y80" i="47"/>
  <c r="JJ14" i="28"/>
  <c r="LW14" i="28"/>
  <c r="IW14" i="28"/>
  <c r="BW17" i="28"/>
  <c r="KL55" i="47"/>
  <c r="EL65" i="47"/>
  <c r="DK53" i="28"/>
  <c r="BY28" i="28"/>
  <c r="FX53" i="28"/>
  <c r="KY65" i="28"/>
  <c r="KD79" i="28"/>
  <c r="FY84" i="47"/>
  <c r="HY84" i="47"/>
  <c r="CY84" i="47"/>
  <c r="AY84" i="47"/>
  <c r="GL84" i="47"/>
  <c r="IY84" i="47"/>
  <c r="Y84" i="47"/>
  <c r="JY84" i="47"/>
  <c r="BY84" i="47"/>
  <c r="HL84" i="47"/>
  <c r="GY84" i="47"/>
  <c r="LY84" i="47"/>
  <c r="L84" i="47"/>
  <c r="L80" i="47"/>
  <c r="HI38" i="47"/>
  <c r="CL80" i="47"/>
  <c r="D80" i="47"/>
  <c r="DY80" i="47"/>
  <c r="DJ44" i="28"/>
  <c r="CJ44" i="28"/>
  <c r="KW44" i="28"/>
  <c r="AJ44" i="28"/>
  <c r="IJ44" i="28"/>
  <c r="FW44" i="28"/>
  <c r="B44" i="28"/>
  <c r="CW44" i="28"/>
  <c r="JJ44" i="28"/>
  <c r="GW44" i="28"/>
  <c r="BW44" i="28"/>
  <c r="HJ44" i="28"/>
  <c r="EJ44" i="28"/>
  <c r="DW44" i="28"/>
  <c r="LW44" i="28"/>
  <c r="W44" i="28"/>
  <c r="JW44" i="28"/>
  <c r="BJ44" i="28"/>
  <c r="KJ44" i="28"/>
  <c r="EW44" i="28"/>
  <c r="J44" i="28"/>
  <c r="IW44" i="28"/>
  <c r="GJ44" i="28"/>
  <c r="AW44" i="28"/>
  <c r="FJ44" i="28"/>
  <c r="HW44" i="28"/>
  <c r="LJ44" i="28"/>
  <c r="JY13" i="28"/>
  <c r="IL13" i="28"/>
  <c r="P38" i="47"/>
  <c r="Q38" i="47" s="1"/>
  <c r="LY18" i="28"/>
  <c r="EL18" i="28"/>
  <c r="L18" i="28"/>
  <c r="GY18" i="28"/>
  <c r="LL18" i="28"/>
  <c r="JL18" i="28"/>
  <c r="D18" i="28"/>
  <c r="FL18" i="28"/>
  <c r="JY18" i="28"/>
  <c r="GL18" i="28"/>
  <c r="EY18" i="28"/>
  <c r="IL18" i="28"/>
  <c r="DL18" i="28"/>
  <c r="BL18" i="28"/>
  <c r="HL18" i="28"/>
  <c r="KY18" i="28"/>
  <c r="DY18" i="28"/>
  <c r="HY18" i="28"/>
  <c r="CY18" i="28"/>
  <c r="CL18" i="28"/>
  <c r="BY18" i="28"/>
  <c r="AY18" i="28"/>
  <c r="IY18" i="28"/>
  <c r="AL18" i="28"/>
  <c r="KL18" i="28"/>
  <c r="Y18" i="28"/>
  <c r="FY18" i="28"/>
  <c r="AA28" i="68"/>
  <c r="V22" i="68"/>
  <c r="AP27" i="47"/>
  <c r="AS27" i="47" s="1"/>
  <c r="B63" i="28"/>
  <c r="GW63" i="28"/>
  <c r="IJ63" i="28"/>
  <c r="W63" i="28"/>
  <c r="FW63" i="28"/>
  <c r="EJ63" i="28"/>
  <c r="KW63" i="28"/>
  <c r="GJ63" i="28"/>
  <c r="HW63" i="28"/>
  <c r="JJ63" i="28"/>
  <c r="DW63" i="28"/>
  <c r="BW63" i="28"/>
  <c r="IW63" i="28"/>
  <c r="DJ63" i="28"/>
  <c r="LJ63" i="28"/>
  <c r="CJ63" i="28"/>
  <c r="CW63" i="28"/>
  <c r="BJ63" i="28"/>
  <c r="J63" i="28"/>
  <c r="HJ63" i="28"/>
  <c r="AW63" i="28"/>
  <c r="AJ63" i="28"/>
  <c r="EW63" i="28"/>
  <c r="LW63" i="28"/>
  <c r="FJ63" i="28"/>
  <c r="KJ63" i="28"/>
  <c r="JW63" i="28"/>
  <c r="K6" i="70"/>
  <c r="E23" i="26" s="1"/>
  <c r="IJ63" i="47"/>
  <c r="GJ63" i="47"/>
  <c r="BJ63" i="47"/>
  <c r="B63" i="47"/>
  <c r="HW63" i="47"/>
  <c r="LW63" i="47"/>
  <c r="DJ63" i="47"/>
  <c r="HJ63" i="47"/>
  <c r="JJ63" i="47"/>
  <c r="AW63" i="47"/>
  <c r="FJ63" i="47"/>
  <c r="KW63" i="47"/>
  <c r="J63" i="47"/>
  <c r="LJ63" i="47"/>
  <c r="IW63" i="47"/>
  <c r="AJ63" i="47"/>
  <c r="JW63" i="47"/>
  <c r="EJ63" i="47"/>
  <c r="KJ63" i="47"/>
  <c r="FW63" i="47"/>
  <c r="CW63" i="47"/>
  <c r="DW63" i="47"/>
  <c r="BW63" i="47"/>
  <c r="GW63" i="47"/>
  <c r="CJ63" i="47"/>
  <c r="EW63" i="47"/>
  <c r="W63" i="47"/>
  <c r="LL63" i="28"/>
  <c r="GL63" i="28"/>
  <c r="FY63" i="28"/>
  <c r="LY63" i="28"/>
  <c r="GY63" i="28"/>
  <c r="JL63" i="28"/>
  <c r="EL63" i="28"/>
  <c r="IL63" i="28"/>
  <c r="FL63" i="28"/>
  <c r="EY63" i="28"/>
  <c r="HY63" i="28"/>
  <c r="DY63" i="28"/>
  <c r="AY63" i="28"/>
  <c r="JY63" i="28"/>
  <c r="Y63" i="28"/>
  <c r="DL63" i="28"/>
  <c r="IY63" i="28"/>
  <c r="L63" i="28"/>
  <c r="KL63" i="28"/>
  <c r="AL63" i="28"/>
  <c r="KY63" i="28"/>
  <c r="D63" i="28"/>
  <c r="HL63" i="28"/>
  <c r="CL63" i="28"/>
  <c r="BL63" i="28"/>
  <c r="BY63" i="28"/>
  <c r="CY63" i="28"/>
  <c r="II72" i="47"/>
  <c r="HI72" i="47"/>
  <c r="GV72" i="47"/>
  <c r="FV72" i="47"/>
  <c r="IV72" i="47"/>
  <c r="KI72" i="47"/>
  <c r="DV72" i="47"/>
  <c r="AV72" i="47"/>
  <c r="FI72" i="47"/>
  <c r="EI72" i="47"/>
  <c r="V72" i="47"/>
  <c r="LI72" i="47"/>
  <c r="DI72" i="47"/>
  <c r="I72" i="47"/>
  <c r="AI72" i="47"/>
  <c r="EV72" i="47"/>
  <c r="BV72" i="47"/>
  <c r="KV72" i="47"/>
  <c r="HV72" i="47"/>
  <c r="JI72" i="47"/>
  <c r="BI72" i="47"/>
  <c r="CV72" i="47"/>
  <c r="CI72" i="47"/>
  <c r="LV72" i="47"/>
  <c r="GI72" i="47"/>
  <c r="JV72" i="47"/>
  <c r="LJ83" i="47"/>
  <c r="IJ83" i="47"/>
  <c r="CJ83" i="47"/>
  <c r="J83" i="47"/>
  <c r="BW83" i="47"/>
  <c r="AW83" i="47"/>
  <c r="GJ83" i="47"/>
  <c r="GW83" i="47"/>
  <c r="DW83" i="47"/>
  <c r="IW83" i="47"/>
  <c r="FW83" i="47"/>
  <c r="KW83" i="47"/>
  <c r="HW83" i="47"/>
  <c r="BJ83" i="47"/>
  <c r="B83" i="47"/>
  <c r="LW83" i="47"/>
  <c r="FJ83" i="47"/>
  <c r="JJ83" i="47"/>
  <c r="DJ83" i="47"/>
  <c r="KJ83" i="47"/>
  <c r="CW83" i="47"/>
  <c r="HJ83" i="47"/>
  <c r="W83" i="47"/>
  <c r="AJ83" i="47"/>
  <c r="EJ83" i="47"/>
  <c r="JW83" i="47"/>
  <c r="EW83" i="47"/>
  <c r="HV38" i="28"/>
  <c r="KI38" i="28"/>
  <c r="AI38" i="28"/>
  <c r="HI38" i="28"/>
  <c r="AV38" i="28"/>
  <c r="KV38" i="28"/>
  <c r="I38" i="28"/>
  <c r="GV38" i="28"/>
  <c r="CI38" i="28"/>
  <c r="FI38" i="28"/>
  <c r="GI38" i="28"/>
  <c r="V38" i="28"/>
  <c r="BI38" i="28"/>
  <c r="AL13" i="47"/>
  <c r="CL13" i="47"/>
  <c r="KY13" i="47"/>
  <c r="CY13" i="47"/>
  <c r="BY13" i="47"/>
  <c r="AY13" i="47"/>
  <c r="D13" i="47"/>
  <c r="EL13" i="47"/>
  <c r="JY13" i="47"/>
  <c r="GL13" i="47"/>
  <c r="FL13" i="47"/>
  <c r="LY13" i="47"/>
  <c r="IY13" i="47"/>
  <c r="HL13" i="47"/>
  <c r="JV32" i="47"/>
  <c r="AV32" i="47"/>
  <c r="IV32" i="47"/>
  <c r="GV32" i="47"/>
  <c r="II32" i="47"/>
  <c r="DI32" i="47"/>
  <c r="EV32" i="47"/>
  <c r="LI32" i="47"/>
  <c r="JI32" i="47"/>
  <c r="FV32" i="47"/>
  <c r="I32" i="47"/>
  <c r="FJ21" i="47"/>
  <c r="JJ21" i="47"/>
  <c r="HY20" i="28"/>
  <c r="DY20" i="28"/>
  <c r="GY20" i="28"/>
  <c r="CY20" i="28"/>
  <c r="KY20" i="28"/>
  <c r="DL20" i="28"/>
  <c r="JL20" i="28"/>
  <c r="BY20" i="28"/>
  <c r="IL20" i="28"/>
  <c r="AY20" i="28"/>
  <c r="GL20" i="28"/>
  <c r="EL20" i="28"/>
  <c r="D20" i="28"/>
  <c r="KL20" i="28"/>
  <c r="LY20" i="28"/>
  <c r="CL20" i="28"/>
  <c r="FL20" i="28"/>
  <c r="AL20" i="28"/>
  <c r="JY20" i="28"/>
  <c r="BL20" i="28"/>
  <c r="FY20" i="28"/>
  <c r="LL20" i="28"/>
  <c r="L20" i="28"/>
  <c r="IY20" i="28"/>
  <c r="EY20" i="28"/>
  <c r="GY86" i="28"/>
  <c r="L86" i="28"/>
  <c r="KY86" i="28"/>
  <c r="IY86" i="28"/>
  <c r="Y86" i="28"/>
  <c r="DY86" i="28"/>
  <c r="HY86" i="28"/>
  <c r="GL86" i="28"/>
  <c r="CY86" i="28"/>
  <c r="FL86" i="28"/>
  <c r="AL86" i="28"/>
  <c r="EY86" i="28"/>
  <c r="IL86" i="28"/>
  <c r="HL86" i="28"/>
  <c r="BY86" i="28"/>
  <c r="KL86" i="28"/>
  <c r="JY86" i="28"/>
  <c r="JW50" i="28"/>
  <c r="CW50" i="28"/>
  <c r="FW50" i="28"/>
  <c r="DJ50" i="28"/>
  <c r="J50" i="28"/>
  <c r="KW50" i="28"/>
  <c r="JJ50" i="28"/>
  <c r="LJ50" i="28"/>
  <c r="AW50" i="28"/>
  <c r="BJ50" i="28"/>
  <c r="DW50" i="28"/>
  <c r="HJ50" i="28"/>
  <c r="IJ50" i="28"/>
  <c r="EJ50" i="28"/>
  <c r="KJ50" i="28"/>
  <c r="IW50" i="28"/>
  <c r="B50" i="28"/>
  <c r="FV50" i="28" s="1"/>
  <c r="CJ50" i="28"/>
  <c r="FJ50" i="28"/>
  <c r="AY86" i="28"/>
  <c r="HC8" i="47"/>
  <c r="IC8" i="47"/>
  <c r="IF8" i="47" s="1"/>
  <c r="DP8" i="47"/>
  <c r="BC8" i="47"/>
  <c r="BD8" i="47" s="1"/>
  <c r="GP8" i="47"/>
  <c r="GS8" i="47" s="1"/>
  <c r="IP8" i="47"/>
  <c r="IS8" i="47" s="1"/>
  <c r="CQ79" i="28"/>
  <c r="CR79" i="28"/>
  <c r="JI6" i="47"/>
  <c r="I6" i="47"/>
  <c r="GL30" i="28"/>
  <c r="IL30" i="28"/>
  <c r="LY30" i="28"/>
  <c r="Y30" i="28"/>
  <c r="IY30" i="28"/>
  <c r="CY30" i="28"/>
  <c r="AL30" i="28"/>
  <c r="EY30" i="28"/>
  <c r="DL30" i="28"/>
  <c r="BL30" i="28"/>
  <c r="BY30" i="28"/>
  <c r="JL30" i="28"/>
  <c r="FL30" i="28"/>
  <c r="FY30" i="28"/>
  <c r="JY30" i="28"/>
  <c r="EL30" i="28"/>
  <c r="KL30" i="28"/>
  <c r="HL30" i="28"/>
  <c r="D30" i="28"/>
  <c r="AY30" i="28"/>
  <c r="L30" i="28"/>
  <c r="HY30" i="28"/>
  <c r="GY30" i="28"/>
  <c r="CL30" i="28"/>
  <c r="LL30" i="28"/>
  <c r="DY30" i="28"/>
  <c r="LC28" i="47"/>
  <c r="LE28" i="47" s="1"/>
  <c r="JC28" i="47"/>
  <c r="JF28" i="47" s="1"/>
  <c r="KP28" i="47"/>
  <c r="KS28" i="47" s="1"/>
  <c r="GC28" i="47"/>
  <c r="GE28" i="47" s="1"/>
  <c r="GP28" i="47"/>
  <c r="GQ28" i="47" s="1"/>
  <c r="AP28" i="47"/>
  <c r="AS28" i="47" s="1"/>
  <c r="EC28" i="47"/>
  <c r="ED28" i="47" s="1"/>
  <c r="AC28" i="47"/>
  <c r="AF28" i="47" s="1"/>
  <c r="JP28" i="47"/>
  <c r="JQ28" i="47" s="1"/>
  <c r="LP28" i="47"/>
  <c r="LS28" i="47" s="1"/>
  <c r="DC28" i="47"/>
  <c r="DF28" i="47" s="1"/>
  <c r="CC28" i="47"/>
  <c r="IP28" i="47"/>
  <c r="IQ28" i="47" s="1"/>
  <c r="FC28" i="47"/>
  <c r="FD28" i="47" s="1"/>
  <c r="BC28" i="47"/>
  <c r="BD28" i="47" s="1"/>
  <c r="P28" i="47"/>
  <c r="S28" i="47" s="1"/>
  <c r="FP28" i="47"/>
  <c r="FQ28" i="47" s="1"/>
  <c r="MC28" i="47"/>
  <c r="ME28" i="47" s="1"/>
  <c r="CP28" i="47"/>
  <c r="CS28" i="47" s="1"/>
  <c r="BR9" i="28"/>
  <c r="BS9" i="28"/>
  <c r="LY86" i="28"/>
  <c r="EJ56" i="28"/>
  <c r="HW56" i="28"/>
  <c r="W56" i="28"/>
  <c r="KJ56" i="28"/>
  <c r="FW56" i="28"/>
  <c r="B56" i="28"/>
  <c r="LW56" i="28"/>
  <c r="J56" i="28"/>
  <c r="JW56" i="28"/>
  <c r="GJ56" i="28"/>
  <c r="FJ56" i="28"/>
  <c r="BW56" i="28"/>
  <c r="EW56" i="28"/>
  <c r="AW56" i="28"/>
  <c r="JJ56" i="28"/>
  <c r="IJ56" i="28"/>
  <c r="HJ56" i="28"/>
  <c r="IW56" i="28"/>
  <c r="DW56" i="28"/>
  <c r="AJ56" i="28"/>
  <c r="LJ56" i="28"/>
  <c r="GW56" i="28"/>
  <c r="CW56" i="28"/>
  <c r="KW56" i="28"/>
  <c r="BJ56" i="28"/>
  <c r="CJ56" i="28"/>
  <c r="DJ56" i="28"/>
  <c r="HL20" i="28"/>
  <c r="KY30" i="28"/>
  <c r="JK77" i="28"/>
  <c r="EK77" i="28"/>
  <c r="AK77" i="28"/>
  <c r="LK77" i="28"/>
  <c r="HX77" i="28"/>
  <c r="KX77" i="28"/>
  <c r="X77" i="28"/>
  <c r="IX77" i="28"/>
  <c r="CK77" i="28"/>
  <c r="KK77" i="28"/>
  <c r="GK77" i="28"/>
  <c r="JX77" i="28"/>
  <c r="BX77" i="28"/>
  <c r="EX77" i="28"/>
  <c r="GX77" i="28"/>
  <c r="CX77" i="28"/>
  <c r="AX77" i="28"/>
  <c r="IK77" i="28"/>
  <c r="K77" i="28"/>
  <c r="HK77" i="28"/>
  <c r="BK77" i="28"/>
  <c r="FX77" i="28"/>
  <c r="DK77" i="28"/>
  <c r="DX77" i="28"/>
  <c r="LX77" i="28"/>
  <c r="FK77" i="28"/>
  <c r="U25" i="69"/>
  <c r="AA31" i="69"/>
  <c r="AA25" i="69"/>
  <c r="V25" i="69"/>
  <c r="EJ86" i="47"/>
  <c r="J86" i="47"/>
  <c r="GW86" i="47"/>
  <c r="CW86" i="47"/>
  <c r="BJ86" i="47"/>
  <c r="LW86" i="47"/>
  <c r="AW86" i="47"/>
  <c r="EW86" i="47"/>
  <c r="GJ86" i="47"/>
  <c r="KW86" i="47"/>
  <c r="JW86" i="47"/>
  <c r="HW86" i="47"/>
  <c r="DJ86" i="47"/>
  <c r="FW86" i="47"/>
  <c r="FJ86" i="47"/>
  <c r="HJ86" i="47"/>
  <c r="IJ86" i="47"/>
  <c r="CJ86" i="47"/>
  <c r="IW86" i="47"/>
  <c r="BW86" i="47"/>
  <c r="AJ86" i="47"/>
  <c r="AC28" i="28"/>
  <c r="AD28" i="28" s="1"/>
  <c r="EP28" i="28"/>
  <c r="EQ28" i="28" s="1"/>
  <c r="BP28" i="28"/>
  <c r="BS28" i="28" s="1"/>
  <c r="LY20" i="47"/>
  <c r="HL20" i="47"/>
  <c r="FY20" i="47"/>
  <c r="Y20" i="47"/>
  <c r="D20" i="47"/>
  <c r="GY20" i="47"/>
  <c r="DY20" i="47"/>
  <c r="BY20" i="47"/>
  <c r="KY20" i="47"/>
  <c r="GL20" i="47"/>
  <c r="EL20" i="47"/>
  <c r="AY20" i="47"/>
  <c r="LL20" i="47"/>
  <c r="HY20" i="47"/>
  <c r="DL20" i="47"/>
  <c r="KL20" i="47"/>
  <c r="FL20" i="47"/>
  <c r="CL20" i="47"/>
  <c r="JY20" i="47"/>
  <c r="IY20" i="47"/>
  <c r="BL20" i="47"/>
  <c r="IL20" i="47"/>
  <c r="EY20" i="47"/>
  <c r="CY20" i="47"/>
  <c r="AL20" i="47"/>
  <c r="L20" i="47"/>
  <c r="JL20" i="47"/>
  <c r="LJ49" i="47"/>
  <c r="W49" i="47"/>
  <c r="GW49" i="47"/>
  <c r="JJ49" i="47"/>
  <c r="BJ49" i="47"/>
  <c r="J49" i="47"/>
  <c r="FW49" i="47"/>
  <c r="AJ49" i="47"/>
  <c r="DW49" i="47"/>
  <c r="IW49" i="47"/>
  <c r="KW49" i="47"/>
  <c r="LW49" i="47"/>
  <c r="EW49" i="47"/>
  <c r="GJ49" i="47"/>
  <c r="CJ49" i="47"/>
  <c r="IJ49" i="47"/>
  <c r="BW49" i="47"/>
  <c r="FJ49" i="47"/>
  <c r="DJ49" i="47"/>
  <c r="J8" i="62"/>
  <c r="HW11" i="47"/>
  <c r="CJ11" i="47"/>
  <c r="LJ11" i="47"/>
  <c r="GL57" i="47"/>
  <c r="EL59" i="47"/>
  <c r="DY59" i="47"/>
  <c r="Y59" i="47"/>
  <c r="EY57" i="47"/>
  <c r="W78" i="28"/>
  <c r="LW8" i="28"/>
  <c r="CW8" i="28"/>
  <c r="EJ8" i="28"/>
  <c r="AJ8" i="28"/>
  <c r="FW8" i="28"/>
  <c r="LJ8" i="28"/>
  <c r="HY30" i="47"/>
  <c r="FL30" i="47"/>
  <c r="L30" i="47"/>
  <c r="LY30" i="47"/>
  <c r="GY30" i="47"/>
  <c r="DL30" i="47"/>
  <c r="KL30" i="47"/>
  <c r="D30" i="47"/>
  <c r="BY30" i="47"/>
  <c r="HL30" i="47"/>
  <c r="JY30" i="47"/>
  <c r="KY30" i="47"/>
  <c r="EL30" i="47"/>
  <c r="CY30" i="47"/>
  <c r="JL30" i="47"/>
  <c r="BL30" i="47"/>
  <c r="AY30" i="47"/>
  <c r="FY30" i="47"/>
  <c r="DY30" i="47"/>
  <c r="IY30" i="47"/>
  <c r="GL30" i="47"/>
  <c r="AL30" i="47"/>
  <c r="Y30" i="47"/>
  <c r="LL30" i="47"/>
  <c r="IL30" i="47"/>
  <c r="CL30" i="47"/>
  <c r="EY30" i="47"/>
  <c r="LY57" i="28"/>
  <c r="FL57" i="28"/>
  <c r="DL57" i="28"/>
  <c r="BL57" i="28"/>
  <c r="GK72" i="28"/>
  <c r="FX72" i="28"/>
  <c r="EX72" i="28"/>
  <c r="AX72" i="28"/>
  <c r="IX72" i="28"/>
  <c r="AK72" i="28"/>
  <c r="HX72" i="28"/>
  <c r="DX72" i="28"/>
  <c r="IK72" i="28"/>
  <c r="FK72" i="28"/>
  <c r="AL78" i="28"/>
  <c r="BJ78" i="28"/>
  <c r="DP34" i="28"/>
  <c r="EL84" i="28"/>
  <c r="GL84" i="28"/>
  <c r="CV67" i="28"/>
  <c r="V67" i="28"/>
  <c r="FV64" i="47"/>
  <c r="I67" i="28"/>
  <c r="GS79" i="28"/>
  <c r="W11" i="47"/>
  <c r="IW11" i="47"/>
  <c r="FL59" i="47"/>
  <c r="L59" i="47"/>
  <c r="HY59" i="47"/>
  <c r="DV38" i="47"/>
  <c r="LV38" i="47"/>
  <c r="BV38" i="47"/>
  <c r="LI38" i="47"/>
  <c r="AV38" i="47"/>
  <c r="JV38" i="47"/>
  <c r="EI38" i="47"/>
  <c r="IV38" i="47"/>
  <c r="CI38" i="47"/>
  <c r="GI38" i="47"/>
  <c r="EV38" i="47"/>
  <c r="HV38" i="47"/>
  <c r="FV38" i="47"/>
  <c r="IY70" i="47"/>
  <c r="GL70" i="47"/>
  <c r="L70" i="47"/>
  <c r="JL70" i="47"/>
  <c r="FY70" i="47"/>
  <c r="BY70" i="47"/>
  <c r="D70" i="47"/>
  <c r="HY70" i="47"/>
  <c r="EY70" i="47"/>
  <c r="Y70" i="47"/>
  <c r="LY70" i="47"/>
  <c r="GY70" i="47"/>
  <c r="HL70" i="47"/>
  <c r="AY70" i="47"/>
  <c r="KY70" i="47"/>
  <c r="IL70" i="47"/>
  <c r="DY70" i="47"/>
  <c r="CY70" i="47"/>
  <c r="LL70" i="47"/>
  <c r="FL70" i="47"/>
  <c r="CL70" i="47"/>
  <c r="EL70" i="47"/>
  <c r="DL70" i="47"/>
  <c r="BL70" i="47"/>
  <c r="AL70" i="47"/>
  <c r="KL70" i="47"/>
  <c r="JY70" i="47"/>
  <c r="HJ65" i="28"/>
  <c r="EJ65" i="28"/>
  <c r="W65" i="28"/>
  <c r="GJ65" i="28"/>
  <c r="BW65" i="28"/>
  <c r="CW65" i="28"/>
  <c r="JJ65" i="28"/>
  <c r="DJ65" i="28"/>
  <c r="BJ65" i="28"/>
  <c r="GW65" i="28"/>
  <c r="EW65" i="28"/>
  <c r="J65" i="28"/>
  <c r="LJ65" i="28"/>
  <c r="IW65" i="28"/>
  <c r="AW65" i="28"/>
  <c r="AJ65" i="28"/>
  <c r="KJ65" i="28"/>
  <c r="IJ65" i="28"/>
  <c r="CJ65" i="28"/>
  <c r="B65" i="28"/>
  <c r="KW65" i="28"/>
  <c r="JW65" i="28"/>
  <c r="HW65" i="28"/>
  <c r="FW65" i="28"/>
  <c r="FJ65" i="28"/>
  <c r="LW65" i="28"/>
  <c r="DW65" i="28"/>
  <c r="J78" i="47"/>
  <c r="AJ78" i="47"/>
  <c r="EW78" i="47"/>
  <c r="LW78" i="47"/>
  <c r="EJ78" i="47"/>
  <c r="KY70" i="28"/>
  <c r="D70" i="28"/>
  <c r="EY70" i="28"/>
  <c r="L70" i="28"/>
  <c r="JY70" i="28"/>
  <c r="JL70" i="28"/>
  <c r="KL70" i="28"/>
  <c r="IL70" i="28"/>
  <c r="LY70" i="28"/>
  <c r="DY70" i="28"/>
  <c r="FL70" i="28"/>
  <c r="AL70" i="28"/>
  <c r="LL70" i="28"/>
  <c r="CY70" i="28"/>
  <c r="EL70" i="28"/>
  <c r="IY70" i="28"/>
  <c r="BY70" i="28"/>
  <c r="DL70" i="28"/>
  <c r="HY70" i="28"/>
  <c r="AY70" i="28"/>
  <c r="CL70" i="28"/>
  <c r="GY70" i="28"/>
  <c r="FY70" i="28"/>
  <c r="HL70" i="28"/>
  <c r="GL70" i="28"/>
  <c r="Y70" i="28"/>
  <c r="BL70" i="28"/>
  <c r="IL34" i="47"/>
  <c r="LL34" i="47"/>
  <c r="AL34" i="47"/>
  <c r="AY34" i="47"/>
  <c r="EY34" i="47"/>
  <c r="JY34" i="47"/>
  <c r="KL34" i="47"/>
  <c r="Y34" i="47"/>
  <c r="IY34" i="47"/>
  <c r="HL34" i="47"/>
  <c r="BL34" i="47"/>
  <c r="FL34" i="47"/>
  <c r="D34" i="47"/>
  <c r="HY34" i="47"/>
  <c r="GY34" i="47"/>
  <c r="DY34" i="47"/>
  <c r="KY34" i="47"/>
  <c r="CL34" i="47"/>
  <c r="BY57" i="47"/>
  <c r="HY57" i="47"/>
  <c r="FY57" i="47"/>
  <c r="AL57" i="47"/>
  <c r="JY57" i="47"/>
  <c r="IL57" i="47"/>
  <c r="JL57" i="47"/>
  <c r="KW78" i="28"/>
  <c r="KJ78" i="28"/>
  <c r="JJ78" i="28"/>
  <c r="EW78" i="28"/>
  <c r="B78" i="28"/>
  <c r="DJ78" i="28"/>
  <c r="IY78" i="28"/>
  <c r="GW78" i="28"/>
  <c r="FW78" i="28"/>
  <c r="JY84" i="28"/>
  <c r="DL84" i="28"/>
  <c r="CI67" i="28"/>
  <c r="J8" i="69"/>
  <c r="JV67" i="28"/>
  <c r="AI67" i="28"/>
  <c r="GL34" i="47"/>
  <c r="LW11" i="47"/>
  <c r="FJ11" i="47"/>
  <c r="HJ11" i="47"/>
  <c r="EL57" i="47"/>
  <c r="BY59" i="47"/>
  <c r="AY59" i="47"/>
  <c r="DL59" i="47"/>
  <c r="JI74" i="47"/>
  <c r="CV74" i="47"/>
  <c r="V74" i="47"/>
  <c r="II74" i="47"/>
  <c r="EV74" i="47"/>
  <c r="AV74" i="47"/>
  <c r="HI74" i="47"/>
  <c r="CI74" i="47"/>
  <c r="GI74" i="47"/>
  <c r="AI74" i="47"/>
  <c r="LI74" i="47"/>
  <c r="DV74" i="47"/>
  <c r="KI74" i="47"/>
  <c r="DI74" i="47"/>
  <c r="FI74" i="47"/>
  <c r="JV74" i="47"/>
  <c r="EI74" i="47"/>
  <c r="HV74" i="47"/>
  <c r="FV74" i="47"/>
  <c r="I74" i="47"/>
  <c r="GV74" i="47"/>
  <c r="AI27" i="28"/>
  <c r="JV27" i="28"/>
  <c r="AV27" i="28"/>
  <c r="BI27" i="28"/>
  <c r="HV27" i="28"/>
  <c r="CI27" i="28"/>
  <c r="LV27" i="28"/>
  <c r="CV27" i="28"/>
  <c r="GV27" i="28"/>
  <c r="KV27" i="28"/>
  <c r="JI27" i="28"/>
  <c r="LI27" i="28"/>
  <c r="II27" i="28"/>
  <c r="EI27" i="28"/>
  <c r="V27" i="28"/>
  <c r="KI27" i="28"/>
  <c r="BV27" i="28"/>
  <c r="FV27" i="28"/>
  <c r="FI27" i="28"/>
  <c r="IV27" i="28"/>
  <c r="EV27" i="28"/>
  <c r="DV27" i="28"/>
  <c r="I27" i="28"/>
  <c r="DI27" i="28"/>
  <c r="GI27" i="28"/>
  <c r="HI27" i="28"/>
  <c r="LW65" i="47"/>
  <c r="HJ65" i="47"/>
  <c r="AJ65" i="47"/>
  <c r="AW65" i="47"/>
  <c r="B65" i="47"/>
  <c r="GW65" i="47"/>
  <c r="EJ65" i="47"/>
  <c r="DJ65" i="47"/>
  <c r="HW65" i="47"/>
  <c r="GJ65" i="47"/>
  <c r="DW65" i="47"/>
  <c r="W65" i="47"/>
  <c r="LJ65" i="47"/>
  <c r="JW65" i="47"/>
  <c r="BW65" i="47"/>
  <c r="KW65" i="47"/>
  <c r="FW65" i="47"/>
  <c r="JJ65" i="47"/>
  <c r="KJ65" i="47"/>
  <c r="CW65" i="47"/>
  <c r="EW65" i="47"/>
  <c r="IJ65" i="47"/>
  <c r="CJ65" i="47"/>
  <c r="BJ65" i="47"/>
  <c r="J65" i="47"/>
  <c r="IW65" i="47"/>
  <c r="FJ65" i="47"/>
  <c r="U24" i="68"/>
  <c r="AA24" i="68"/>
  <c r="V24" i="68"/>
  <c r="AA30" i="68"/>
  <c r="L6" i="70"/>
  <c r="AV6" i="70" s="1"/>
  <c r="EL78" i="28"/>
  <c r="JW78" i="28"/>
  <c r="IJ78" i="28"/>
  <c r="L84" i="28"/>
  <c r="HV67" i="28"/>
  <c r="FI67" i="28"/>
  <c r="EI67" i="28"/>
  <c r="DL34" i="47"/>
  <c r="AI64" i="47"/>
  <c r="DI67" i="28"/>
  <c r="AW11" i="47"/>
  <c r="EW11" i="47"/>
  <c r="KW11" i="47"/>
  <c r="D57" i="47"/>
  <c r="DK57" i="47" s="1"/>
  <c r="CY57" i="47"/>
  <c r="GL59" i="47"/>
  <c r="IY59" i="47"/>
  <c r="EY59" i="47"/>
  <c r="Y57" i="47"/>
  <c r="CW78" i="28"/>
  <c r="GI55" i="47"/>
  <c r="DV55" i="47"/>
  <c r="CV55" i="47"/>
  <c r="AI55" i="47"/>
  <c r="IV55" i="47"/>
  <c r="BI55" i="47"/>
  <c r="LV55" i="47"/>
  <c r="GV55" i="47"/>
  <c r="HV55" i="47"/>
  <c r="LI55" i="47"/>
  <c r="JV55" i="47"/>
  <c r="BV55" i="47"/>
  <c r="AV55" i="47"/>
  <c r="EV55" i="47"/>
  <c r="II55" i="47"/>
  <c r="JI55" i="47"/>
  <c r="DI55" i="47"/>
  <c r="FV55" i="47"/>
  <c r="I55" i="47"/>
  <c r="HI55" i="47"/>
  <c r="V55" i="47"/>
  <c r="CI55" i="47"/>
  <c r="KV55" i="47"/>
  <c r="EI55" i="47"/>
  <c r="FI55" i="47"/>
  <c r="KI55" i="47"/>
  <c r="KI8" i="47"/>
  <c r="CI8" i="47"/>
  <c r="I8" i="47"/>
  <c r="HV8" i="47"/>
  <c r="V8" i="47"/>
  <c r="EV8" i="47"/>
  <c r="KV8" i="47"/>
  <c r="FI8" i="47"/>
  <c r="CJ16" i="47"/>
  <c r="IJ16" i="47"/>
  <c r="B16" i="47"/>
  <c r="DJ16" i="47"/>
  <c r="J16" i="47"/>
  <c r="DW16" i="47"/>
  <c r="HJ16" i="47"/>
  <c r="JJ16" i="47"/>
  <c r="EJ16" i="47"/>
  <c r="FW16" i="47"/>
  <c r="BJ16" i="47"/>
  <c r="AW16" i="47"/>
  <c r="GJ16" i="47"/>
  <c r="KJ16" i="47"/>
  <c r="FJ16" i="47"/>
  <c r="IW16" i="47"/>
  <c r="W16" i="47"/>
  <c r="LJ16" i="47"/>
  <c r="LW16" i="47"/>
  <c r="GW16" i="47"/>
  <c r="DV51" i="28"/>
  <c r="BI51" i="28"/>
  <c r="FV51" i="28"/>
  <c r="KI51" i="28"/>
  <c r="FV67" i="28"/>
  <c r="KI67" i="28"/>
  <c r="HL78" i="28"/>
  <c r="AW78" i="28"/>
  <c r="JI67" i="28"/>
  <c r="EL34" i="47"/>
  <c r="GC27" i="47"/>
  <c r="GF27" i="47" s="1"/>
  <c r="LI64" i="47"/>
  <c r="BV64" i="47"/>
  <c r="GI67" i="28"/>
  <c r="LV67" i="28"/>
  <c r="BW11" i="47"/>
  <c r="AJ11" i="47"/>
  <c r="BJ11" i="47"/>
  <c r="DW11" i="47"/>
  <c r="AY57" i="47"/>
  <c r="LL59" i="47"/>
  <c r="CY59" i="47"/>
  <c r="DL57" i="47"/>
  <c r="IW78" i="28"/>
  <c r="GJ16" i="28"/>
  <c r="EW16" i="28"/>
  <c r="DJ16" i="28"/>
  <c r="IW16" i="28"/>
  <c r="DW16" i="28"/>
  <c r="CJ16" i="28"/>
  <c r="GW16" i="28"/>
  <c r="CW16" i="28"/>
  <c r="BJ16" i="28"/>
  <c r="HJ16" i="28"/>
  <c r="BW16" i="28"/>
  <c r="AJ16" i="28"/>
  <c r="JW16" i="28"/>
  <c r="AW16" i="28"/>
  <c r="FJ16" i="28"/>
  <c r="B16" i="28"/>
  <c r="JJ16" i="28"/>
  <c r="W16" i="28"/>
  <c r="LW16" i="28"/>
  <c r="HW16" i="28"/>
  <c r="FW16" i="28"/>
  <c r="J16" i="28"/>
  <c r="EJ16" i="28"/>
  <c r="LJ16" i="28"/>
  <c r="KW16" i="28"/>
  <c r="IJ16" i="28"/>
  <c r="KJ16" i="28"/>
  <c r="J7" i="70"/>
  <c r="AC80" i="47"/>
  <c r="AF80" i="47" s="1"/>
  <c r="GJ78" i="28"/>
  <c r="LY34" i="47"/>
  <c r="CY34" i="47"/>
  <c r="CV64" i="47"/>
  <c r="JW11" i="47"/>
  <c r="IJ11" i="47"/>
  <c r="KC44" i="28"/>
  <c r="KD44" i="28" s="1"/>
  <c r="GP8" i="28"/>
  <c r="GR8" i="28" s="1"/>
  <c r="FL57" i="47"/>
  <c r="CL57" i="47"/>
  <c r="L57" i="47"/>
  <c r="CL59" i="47"/>
  <c r="AL59" i="47"/>
  <c r="P30" i="47"/>
  <c r="R30" i="47" s="1"/>
  <c r="DY57" i="47"/>
  <c r="HW78" i="28"/>
  <c r="BY77" i="47"/>
  <c r="JY77" i="47"/>
  <c r="Y77" i="47"/>
  <c r="CY77" i="47"/>
  <c r="D77" i="47"/>
  <c r="LY77" i="47"/>
  <c r="AY77" i="47"/>
  <c r="EY77" i="47"/>
  <c r="AL77" i="47"/>
  <c r="IY77" i="47"/>
  <c r="IL77" i="47"/>
  <c r="DY77" i="47"/>
  <c r="GL77" i="47"/>
  <c r="CL77" i="47"/>
  <c r="JL77" i="47"/>
  <c r="GY77" i="47"/>
  <c r="HL77" i="47"/>
  <c r="HY77" i="47"/>
  <c r="BL77" i="47"/>
  <c r="EL77" i="47"/>
  <c r="DL77" i="47"/>
  <c r="FY77" i="47"/>
  <c r="L77" i="47"/>
  <c r="FL77" i="47"/>
  <c r="KL77" i="47"/>
  <c r="KY77" i="47"/>
  <c r="LL77" i="47"/>
  <c r="KL85" i="47"/>
  <c r="GL85" i="47"/>
  <c r="CL85" i="47"/>
  <c r="AY85" i="47"/>
  <c r="HY85" i="47"/>
  <c r="DY85" i="47"/>
  <c r="Y85" i="47"/>
  <c r="JY85" i="47"/>
  <c r="D85" i="47"/>
  <c r="IY85" i="47"/>
  <c r="AL85" i="47"/>
  <c r="IL85" i="47"/>
  <c r="EL85" i="47"/>
  <c r="LL85" i="47"/>
  <c r="KY85" i="47"/>
  <c r="JL85" i="47"/>
  <c r="BL85" i="47"/>
  <c r="HL85" i="47"/>
  <c r="L85" i="47"/>
  <c r="GY85" i="47"/>
  <c r="DL85" i="47"/>
  <c r="BY85" i="47"/>
  <c r="EY85" i="47"/>
  <c r="CY85" i="47"/>
  <c r="FL85" i="47"/>
  <c r="LY85" i="47"/>
  <c r="FY85" i="47"/>
  <c r="LW81" i="28"/>
  <c r="JW81" i="28"/>
  <c r="EJ81" i="28"/>
  <c r="LJ81" i="28"/>
  <c r="GJ81" i="28"/>
  <c r="AJ81" i="28"/>
  <c r="GW81" i="28"/>
  <c r="FJ81" i="28"/>
  <c r="DJ81" i="28"/>
  <c r="IW81" i="28"/>
  <c r="DW81" i="28"/>
  <c r="EW81" i="28"/>
  <c r="KW81" i="28"/>
  <c r="FW81" i="28"/>
  <c r="KJ81" i="28"/>
  <c r="BW81" i="28"/>
  <c r="IJ81" i="28"/>
  <c r="CJ81" i="28"/>
  <c r="HW81" i="28"/>
  <c r="W81" i="28"/>
  <c r="HJ81" i="28"/>
  <c r="AW81" i="28"/>
  <c r="JJ81" i="28"/>
  <c r="BJ81" i="28"/>
  <c r="CW81" i="28"/>
  <c r="J81" i="28"/>
  <c r="B81" i="28"/>
  <c r="U22" i="67"/>
  <c r="AA22" i="67"/>
  <c r="V22" i="67"/>
  <c r="AA28" i="67"/>
  <c r="FR79" i="28"/>
  <c r="FS79" i="28"/>
  <c r="FQ79" i="28"/>
  <c r="CC48" i="47"/>
  <c r="CE48" i="47" s="1"/>
  <c r="AJ48" i="47"/>
  <c r="EP52" i="28"/>
  <c r="EQ52" i="28" s="1"/>
  <c r="KP88" i="47"/>
  <c r="BP27" i="47"/>
  <c r="BS27" i="47" s="1"/>
  <c r="JW29" i="47"/>
  <c r="HC46" i="28"/>
  <c r="HD46" i="28" s="1"/>
  <c r="GK74" i="28"/>
  <c r="GV6" i="47"/>
  <c r="JV64" i="47"/>
  <c r="JV6" i="47"/>
  <c r="LV64" i="47"/>
  <c r="I64" i="47"/>
  <c r="BK74" i="28"/>
  <c r="LX74" i="28"/>
  <c r="CI6" i="47"/>
  <c r="W62" i="47"/>
  <c r="KJ62" i="47"/>
  <c r="J62" i="47"/>
  <c r="FC81" i="47"/>
  <c r="FD81" i="47" s="1"/>
  <c r="AW21" i="47"/>
  <c r="JW9" i="47"/>
  <c r="KW9" i="47"/>
  <c r="CS79" i="28"/>
  <c r="L85" i="28"/>
  <c r="AL85" i="28"/>
  <c r="KY85" i="28"/>
  <c r="BY85" i="28"/>
  <c r="FL85" i="28"/>
  <c r="LY85" i="28"/>
  <c r="GY85" i="28"/>
  <c r="JL85" i="28"/>
  <c r="D85" i="28"/>
  <c r="HY85" i="28"/>
  <c r="CY85" i="28"/>
  <c r="BL85" i="28"/>
  <c r="IY85" i="28"/>
  <c r="DY85" i="28"/>
  <c r="KL85" i="28"/>
  <c r="EY85" i="28"/>
  <c r="Y85" i="28"/>
  <c r="GL85" i="28"/>
  <c r="AY85" i="28"/>
  <c r="FY85" i="28"/>
  <c r="IL85" i="28"/>
  <c r="LL85" i="28"/>
  <c r="HL85" i="28"/>
  <c r="CL85" i="28"/>
  <c r="JY85" i="28"/>
  <c r="EL85" i="28"/>
  <c r="DL85" i="28"/>
  <c r="JW81" i="47"/>
  <c r="LJ81" i="47"/>
  <c r="BJ81" i="47"/>
  <c r="W81" i="47"/>
  <c r="LW81" i="47"/>
  <c r="KJ81" i="47"/>
  <c r="AW81" i="47"/>
  <c r="KW81" i="47"/>
  <c r="IJ81" i="47"/>
  <c r="HJ81" i="47"/>
  <c r="HW81" i="47"/>
  <c r="CW81" i="47"/>
  <c r="FW81" i="47"/>
  <c r="EJ81" i="47"/>
  <c r="DW81" i="47"/>
  <c r="CJ81" i="47"/>
  <c r="FJ81" i="47"/>
  <c r="AJ81" i="47"/>
  <c r="GW81" i="47"/>
  <c r="BW81" i="47"/>
  <c r="DJ81" i="47"/>
  <c r="J81" i="47"/>
  <c r="B81" i="47"/>
  <c r="JJ81" i="47"/>
  <c r="IW81" i="47"/>
  <c r="GJ81" i="47"/>
  <c r="EW81" i="47"/>
  <c r="FW21" i="28"/>
  <c r="JJ21" i="28"/>
  <c r="AJ21" i="28"/>
  <c r="W21" i="28"/>
  <c r="LW21" i="28"/>
  <c r="HW21" i="28"/>
  <c r="J21" i="28"/>
  <c r="IW21" i="28"/>
  <c r="JW21" i="28"/>
  <c r="FJ21" i="28"/>
  <c r="GW21" i="28"/>
  <c r="IJ21" i="28"/>
  <c r="EW21" i="28"/>
  <c r="B21" i="28"/>
  <c r="EJ21" i="28"/>
  <c r="DW21" i="28"/>
  <c r="GJ21" i="28"/>
  <c r="BW21" i="28"/>
  <c r="KW21" i="28"/>
  <c r="AW21" i="28"/>
  <c r="HJ21" i="28"/>
  <c r="KJ21" i="28"/>
  <c r="DJ21" i="28"/>
  <c r="LJ21" i="28"/>
  <c r="CJ21" i="28"/>
  <c r="BJ21" i="28"/>
  <c r="CW21" i="28"/>
  <c r="EW48" i="47"/>
  <c r="CC52" i="28"/>
  <c r="CE52" i="28" s="1"/>
  <c r="L5" i="61"/>
  <c r="AV5" i="61" s="1"/>
  <c r="IP46" i="28"/>
  <c r="IQ46" i="28" s="1"/>
  <c r="AK74" i="28"/>
  <c r="KV6" i="47"/>
  <c r="GI64" i="47"/>
  <c r="HI6" i="47"/>
  <c r="GV64" i="47"/>
  <c r="KI6" i="47"/>
  <c r="LK74" i="28"/>
  <c r="CK74" i="28"/>
  <c r="DI6" i="47"/>
  <c r="CW62" i="47"/>
  <c r="AJ62" i="47"/>
  <c r="EJ62" i="47"/>
  <c r="DW21" i="47"/>
  <c r="GW9" i="47"/>
  <c r="GJ9" i="47"/>
  <c r="LL51" i="47"/>
  <c r="EL51" i="47"/>
  <c r="FY51" i="47"/>
  <c r="EY51" i="47"/>
  <c r="DY51" i="47"/>
  <c r="JY51" i="47"/>
  <c r="KL51" i="47"/>
  <c r="GY51" i="47"/>
  <c r="HY51" i="47"/>
  <c r="JL51" i="47"/>
  <c r="DL51" i="47"/>
  <c r="CY51" i="47"/>
  <c r="HL51" i="47"/>
  <c r="KY51" i="47"/>
  <c r="BL51" i="47"/>
  <c r="IY51" i="47"/>
  <c r="IL51" i="47"/>
  <c r="LY51" i="47"/>
  <c r="Y51" i="47"/>
  <c r="L51" i="47"/>
  <c r="AY51" i="47"/>
  <c r="FL51" i="47"/>
  <c r="BY51" i="47"/>
  <c r="AL51" i="47"/>
  <c r="GL51" i="47"/>
  <c r="CL51" i="47"/>
  <c r="D51" i="47"/>
  <c r="LL31" i="28"/>
  <c r="D31" i="28"/>
  <c r="CY31" i="28"/>
  <c r="FL31" i="28"/>
  <c r="KL31" i="28"/>
  <c r="HY31" i="28"/>
  <c r="GY31" i="28"/>
  <c r="AL31" i="28"/>
  <c r="KY31" i="28"/>
  <c r="EL31" i="28"/>
  <c r="IY31" i="28"/>
  <c r="JL31" i="28"/>
  <c r="DL31" i="28"/>
  <c r="BY31" i="28"/>
  <c r="IL31" i="28"/>
  <c r="CL31" i="28"/>
  <c r="AY31" i="28"/>
  <c r="EY31" i="28"/>
  <c r="DY31" i="28"/>
  <c r="LY31" i="28"/>
  <c r="L31" i="28"/>
  <c r="HL31" i="28"/>
  <c r="FY31" i="28"/>
  <c r="GL31" i="28"/>
  <c r="Y31" i="28"/>
  <c r="BL31" i="28"/>
  <c r="JY31" i="28"/>
  <c r="JJ11" i="47"/>
  <c r="DJ11" i="47"/>
  <c r="J11" i="47"/>
  <c r="HL84" i="28"/>
  <c r="FY84" i="28"/>
  <c r="JL84" i="28"/>
  <c r="LL84" i="28"/>
  <c r="LY84" i="28"/>
  <c r="FL84" i="28"/>
  <c r="D84" i="28"/>
  <c r="Y84" i="28"/>
  <c r="CL84" i="28"/>
  <c r="BL84" i="28"/>
  <c r="GY84" i="28"/>
  <c r="EY84" i="28"/>
  <c r="CY84" i="28"/>
  <c r="KY84" i="28"/>
  <c r="IY84" i="28"/>
  <c r="HY84" i="28"/>
  <c r="IL84" i="28"/>
  <c r="AL84" i="28"/>
  <c r="AY84" i="28"/>
  <c r="S79" i="28"/>
  <c r="Q79" i="28"/>
  <c r="R79" i="28"/>
  <c r="FJ11" i="28"/>
  <c r="AW11" i="28"/>
  <c r="KW11" i="28"/>
  <c r="CW11" i="28"/>
  <c r="GJ11" i="28"/>
  <c r="LJ11" i="28"/>
  <c r="AJ11" i="28"/>
  <c r="J11" i="28"/>
  <c r="LW11" i="28"/>
  <c r="FW11" i="28"/>
  <c r="W11" i="28"/>
  <c r="HJ11" i="28"/>
  <c r="B11" i="28"/>
  <c r="CJ11" i="28"/>
  <c r="GW11" i="28"/>
  <c r="IJ11" i="28"/>
  <c r="BJ11" i="28"/>
  <c r="IW11" i="28"/>
  <c r="EJ11" i="28"/>
  <c r="JJ11" i="28"/>
  <c r="BW11" i="28"/>
  <c r="KJ11" i="28"/>
  <c r="DJ11" i="28"/>
  <c r="EW11" i="28"/>
  <c r="DW11" i="28"/>
  <c r="HW11" i="28"/>
  <c r="JW11" i="28"/>
  <c r="CP52" i="28"/>
  <c r="CS52" i="28" s="1"/>
  <c r="FP44" i="28"/>
  <c r="FQ44" i="28" s="1"/>
  <c r="JY46" i="47"/>
  <c r="DV6" i="47"/>
  <c r="K74" i="28"/>
  <c r="BI64" i="47"/>
  <c r="LV6" i="47"/>
  <c r="EV64" i="47"/>
  <c r="EK74" i="28"/>
  <c r="JK74" i="28"/>
  <c r="J6" i="70"/>
  <c r="L8" i="64"/>
  <c r="AV8" i="64" s="1"/>
  <c r="KW62" i="47"/>
  <c r="GW62" i="47"/>
  <c r="JW62" i="47"/>
  <c r="FK53" i="28"/>
  <c r="HJ9" i="47"/>
  <c r="EJ9" i="47"/>
  <c r="JY51" i="28"/>
  <c r="DY51" i="28"/>
  <c r="GL51" i="28"/>
  <c r="JL51" i="28"/>
  <c r="CL51" i="28"/>
  <c r="Y51" i="28"/>
  <c r="BY51" i="28"/>
  <c r="FY51" i="28"/>
  <c r="IL51" i="28"/>
  <c r="AL51" i="28"/>
  <c r="CY51" i="28"/>
  <c r="EY51" i="28"/>
  <c r="KL51" i="28"/>
  <c r="HL51" i="28"/>
  <c r="KY51" i="28"/>
  <c r="BL51" i="28"/>
  <c r="LL51" i="28"/>
  <c r="HY51" i="28"/>
  <c r="EL51" i="28"/>
  <c r="L51" i="28"/>
  <c r="FL51" i="28"/>
  <c r="DL51" i="28"/>
  <c r="GY51" i="28"/>
  <c r="AY51" i="28"/>
  <c r="D51" i="28"/>
  <c r="LY51" i="28"/>
  <c r="IY51" i="28"/>
  <c r="HL31" i="47"/>
  <c r="BY31" i="47"/>
  <c r="GL31" i="47"/>
  <c r="CL31" i="47"/>
  <c r="HY31" i="47"/>
  <c r="AL31" i="47"/>
  <c r="KY31" i="47"/>
  <c r="GY31" i="47"/>
  <c r="L31" i="47"/>
  <c r="JY31" i="47"/>
  <c r="DY31" i="47"/>
  <c r="IY31" i="47"/>
  <c r="KL31" i="47"/>
  <c r="JL31" i="47"/>
  <c r="EL31" i="47"/>
  <c r="DL31" i="47"/>
  <c r="CY31" i="47"/>
  <c r="CL24" i="28"/>
  <c r="IY24" i="28"/>
  <c r="IL24" i="28"/>
  <c r="GL24" i="28"/>
  <c r="EY24" i="28"/>
  <c r="CY24" i="28"/>
  <c r="BL24" i="28"/>
  <c r="DW52" i="28"/>
  <c r="IW52" i="28"/>
  <c r="KW52" i="28"/>
  <c r="JJ52" i="28"/>
  <c r="GJ52" i="28"/>
  <c r="FW52" i="28"/>
  <c r="JW52" i="28"/>
  <c r="FJ52" i="28"/>
  <c r="EW52" i="28"/>
  <c r="CJ52" i="28"/>
  <c r="LJ52" i="28"/>
  <c r="AJ52" i="28"/>
  <c r="BJ52" i="28"/>
  <c r="HJ52" i="28"/>
  <c r="LW52" i="28"/>
  <c r="J52" i="28"/>
  <c r="W52" i="28"/>
  <c r="EJ52" i="28"/>
  <c r="CW52" i="28"/>
  <c r="AW52" i="28"/>
  <c r="DJ52" i="28"/>
  <c r="KJ52" i="28"/>
  <c r="IJ52" i="28"/>
  <c r="B52" i="28"/>
  <c r="GW52" i="28"/>
  <c r="BW52" i="28"/>
  <c r="HW52" i="28"/>
  <c r="L58" i="28"/>
  <c r="GL58" i="28"/>
  <c r="HL58" i="28"/>
  <c r="CL58" i="28"/>
  <c r="BY58" i="28"/>
  <c r="JL58" i="28"/>
  <c r="DY58" i="28"/>
  <c r="CY58" i="28"/>
  <c r="EL58" i="28"/>
  <c r="JY58" i="28"/>
  <c r="FL58" i="28"/>
  <c r="BL58" i="28"/>
  <c r="FY58" i="28"/>
  <c r="EY58" i="28"/>
  <c r="Y58" i="28"/>
  <c r="IY58" i="28"/>
  <c r="HY58" i="28"/>
  <c r="GY58" i="28"/>
  <c r="DL58" i="28"/>
  <c r="LY58" i="28"/>
  <c r="AL58" i="28"/>
  <c r="IL58" i="28"/>
  <c r="D58" i="28"/>
  <c r="LL58" i="28"/>
  <c r="KY58" i="28"/>
  <c r="KL58" i="28"/>
  <c r="AY58" i="28"/>
  <c r="KY84" i="47"/>
  <c r="DY84" i="47"/>
  <c r="KL84" i="47"/>
  <c r="LL84" i="47"/>
  <c r="DL84" i="47"/>
  <c r="AL84" i="47"/>
  <c r="D84" i="47"/>
  <c r="LE79" i="28"/>
  <c r="LD79" i="28"/>
  <c r="LF79" i="28"/>
  <c r="L7" i="68"/>
  <c r="AV7" i="68" s="1"/>
  <c r="CV6" i="47"/>
  <c r="FV6" i="47"/>
  <c r="II6" i="47"/>
  <c r="IX74" i="28"/>
  <c r="HK74" i="28"/>
  <c r="HX74" i="28"/>
  <c r="JQ79" i="28"/>
  <c r="DW62" i="47"/>
  <c r="HW62" i="47"/>
  <c r="LW62" i="47"/>
  <c r="EL10" i="28"/>
  <c r="CL10" i="28"/>
  <c r="KY10" i="28"/>
  <c r="GY10" i="28"/>
  <c r="BY10" i="28"/>
  <c r="D10" i="28"/>
  <c r="JL10" i="28"/>
  <c r="IY10" i="28"/>
  <c r="L10" i="28"/>
  <c r="LL10" i="28"/>
  <c r="IL10" i="28"/>
  <c r="HY10" i="28"/>
  <c r="AY10" i="28"/>
  <c r="KL10" i="28"/>
  <c r="CY10" i="28"/>
  <c r="BL10" i="28"/>
  <c r="FY10" i="28"/>
  <c r="HL10" i="28"/>
  <c r="DY10" i="28"/>
  <c r="AL10" i="28"/>
  <c r="DL10" i="28"/>
  <c r="Y10" i="28"/>
  <c r="EY10" i="28"/>
  <c r="FL10" i="28"/>
  <c r="GL10" i="28"/>
  <c r="JY10" i="28"/>
  <c r="LY10" i="28"/>
  <c r="HJ36" i="28"/>
  <c r="IJ36" i="28"/>
  <c r="LL24" i="47"/>
  <c r="HY24" i="47"/>
  <c r="BL24" i="47"/>
  <c r="KL24" i="47"/>
  <c r="FL24" i="47"/>
  <c r="AL24" i="47"/>
  <c r="JY24" i="47"/>
  <c r="GL24" i="47"/>
  <c r="L24" i="47"/>
  <c r="JL24" i="47"/>
  <c r="FY24" i="47"/>
  <c r="EY24" i="47"/>
  <c r="IY24" i="47"/>
  <c r="DY24" i="47"/>
  <c r="Y24" i="47"/>
  <c r="IL24" i="47"/>
  <c r="GY24" i="47"/>
  <c r="DL24" i="47"/>
  <c r="LY24" i="47"/>
  <c r="CL24" i="47"/>
  <c r="KY24" i="47"/>
  <c r="EL24" i="47"/>
  <c r="HL24" i="47"/>
  <c r="CY24" i="47"/>
  <c r="AY24" i="47"/>
  <c r="BY24" i="47"/>
  <c r="D24" i="47"/>
  <c r="JJ52" i="47"/>
  <c r="CW52" i="47"/>
  <c r="DJ52" i="47"/>
  <c r="LJ52" i="47"/>
  <c r="BJ52" i="47"/>
  <c r="J52" i="47"/>
  <c r="KW52" i="47"/>
  <c r="FW52" i="47"/>
  <c r="IJ52" i="47"/>
  <c r="AW52" i="47"/>
  <c r="FJ52" i="47"/>
  <c r="DW52" i="47"/>
  <c r="HW52" i="47"/>
  <c r="B52" i="47"/>
  <c r="BW52" i="47"/>
  <c r="W52" i="47"/>
  <c r="HJ52" i="47"/>
  <c r="KJ52" i="47"/>
  <c r="EW52" i="47"/>
  <c r="LW52" i="47"/>
  <c r="AJ52" i="47"/>
  <c r="GW52" i="47"/>
  <c r="JW52" i="47"/>
  <c r="GJ52" i="47"/>
  <c r="IW52" i="47"/>
  <c r="CJ52" i="47"/>
  <c r="EJ52" i="47"/>
  <c r="BY58" i="47"/>
  <c r="AL58" i="47"/>
  <c r="EL58" i="47"/>
  <c r="JL58" i="47"/>
  <c r="D58" i="47"/>
  <c r="JY58" i="47"/>
  <c r="HY58" i="47"/>
  <c r="CL58" i="47"/>
  <c r="FX49" i="28"/>
  <c r="BX49" i="28"/>
  <c r="HK49" i="28"/>
  <c r="DK49" i="28"/>
  <c r="HW21" i="47"/>
  <c r="HJ21" i="47"/>
  <c r="GJ21" i="47"/>
  <c r="J21" i="47"/>
  <c r="B21" i="47"/>
  <c r="EW21" i="47"/>
  <c r="CW21" i="47"/>
  <c r="IJ21" i="47"/>
  <c r="EJ21" i="47"/>
  <c r="GW21" i="47"/>
  <c r="BW21" i="47"/>
  <c r="AJ21" i="47"/>
  <c r="JW21" i="47"/>
  <c r="LJ21" i="47"/>
  <c r="KJ21" i="47"/>
  <c r="W21" i="47"/>
  <c r="IW21" i="47"/>
  <c r="DJ21" i="47"/>
  <c r="LW21" i="47"/>
  <c r="BJ21" i="47"/>
  <c r="FW21" i="47"/>
  <c r="GP35" i="28"/>
  <c r="GQ35" i="28" s="1"/>
  <c r="AA25" i="68"/>
  <c r="KW48" i="47"/>
  <c r="GC52" i="28"/>
  <c r="GD52" i="28" s="1"/>
  <c r="IC24" i="28"/>
  <c r="AI6" i="47"/>
  <c r="EI6" i="47"/>
  <c r="BV6" i="47"/>
  <c r="EV6" i="47"/>
  <c r="KX74" i="28"/>
  <c r="BX74" i="28"/>
  <c r="JS79" i="28"/>
  <c r="DJ62" i="47"/>
  <c r="JJ62" i="47"/>
  <c r="GI6" i="47"/>
  <c r="K5" i="70"/>
  <c r="E22" i="26" s="1"/>
  <c r="KW21" i="47"/>
  <c r="IL53" i="28"/>
  <c r="IY53" i="28"/>
  <c r="EY53" i="28"/>
  <c r="KY53" i="28"/>
  <c r="HY53" i="28"/>
  <c r="DY53" i="28"/>
  <c r="JY53" i="28"/>
  <c r="KL53" i="28"/>
  <c r="CY53" i="28"/>
  <c r="JL53" i="28"/>
  <c r="EL53" i="28"/>
  <c r="BY53" i="28"/>
  <c r="GL53" i="28"/>
  <c r="DL53" i="28"/>
  <c r="AY53" i="28"/>
  <c r="L53" i="28"/>
  <c r="FY53" i="28"/>
  <c r="LY53" i="28"/>
  <c r="LL53" i="28"/>
  <c r="GY53" i="28"/>
  <c r="CL53" i="28"/>
  <c r="BL53" i="28"/>
  <c r="AL53" i="28"/>
  <c r="Y53" i="28"/>
  <c r="LY10" i="47"/>
  <c r="D10" i="47"/>
  <c r="EY10" i="47"/>
  <c r="LL10" i="47"/>
  <c r="FJ36" i="47"/>
  <c r="LJ36" i="47"/>
  <c r="HJ36" i="47"/>
  <c r="HW36" i="47"/>
  <c r="W36" i="47"/>
  <c r="AW36" i="47"/>
  <c r="B36" i="47"/>
  <c r="J36" i="47"/>
  <c r="BW36" i="47"/>
  <c r="JW36" i="47"/>
  <c r="LW36" i="47"/>
  <c r="CJ36" i="47"/>
  <c r="BJ36" i="47"/>
  <c r="LW13" i="28"/>
  <c r="CJ13" i="28"/>
  <c r="B13" i="28"/>
  <c r="KJ13" i="28"/>
  <c r="AW13" i="28"/>
  <c r="L83" i="47"/>
  <c r="IL83" i="47"/>
  <c r="LY83" i="47"/>
  <c r="D83" i="47"/>
  <c r="KY83" i="47"/>
  <c r="GL83" i="47"/>
  <c r="JY83" i="47"/>
  <c r="JL83" i="47"/>
  <c r="GY83" i="47"/>
  <c r="CL83" i="47"/>
  <c r="FY83" i="47"/>
  <c r="HL83" i="47"/>
  <c r="EY83" i="47"/>
  <c r="AL83" i="47"/>
  <c r="CY83" i="47"/>
  <c r="AY83" i="47"/>
  <c r="KL83" i="47"/>
  <c r="LL83" i="47"/>
  <c r="EL83" i="47"/>
  <c r="FL83" i="47"/>
  <c r="DY83" i="47"/>
  <c r="DL83" i="47"/>
  <c r="BL83" i="47"/>
  <c r="IY83" i="47"/>
  <c r="BY83" i="47"/>
  <c r="Y83" i="47"/>
  <c r="HY83" i="47"/>
  <c r="CY28" i="47"/>
  <c r="D28" i="47"/>
  <c r="IL28" i="47"/>
  <c r="IY28" i="47"/>
  <c r="GY28" i="47"/>
  <c r="DY28" i="47"/>
  <c r="AY28" i="47"/>
  <c r="AL28" i="47"/>
  <c r="HL28" i="47"/>
  <c r="HY9" i="28"/>
  <c r="FL9" i="28"/>
  <c r="AL9" i="28"/>
  <c r="EY9" i="28"/>
  <c r="CL9" i="28"/>
  <c r="Y9" i="28"/>
  <c r="IL9" i="28"/>
  <c r="EL9" i="28"/>
  <c r="LL9" i="28"/>
  <c r="LY9" i="28"/>
  <c r="HL9" i="28"/>
  <c r="BY9" i="28"/>
  <c r="KY9" i="28"/>
  <c r="JY9" i="28"/>
  <c r="DL9" i="28"/>
  <c r="DY9" i="28"/>
  <c r="KL9" i="28"/>
  <c r="IY9" i="28"/>
  <c r="L9" i="28"/>
  <c r="GY9" i="28"/>
  <c r="CY9" i="28"/>
  <c r="BL9" i="28"/>
  <c r="JL9" i="28"/>
  <c r="GL9" i="28"/>
  <c r="FY9" i="28"/>
  <c r="AY9" i="28"/>
  <c r="D9" i="28"/>
  <c r="FC52" i="28"/>
  <c r="FD52" i="28" s="1"/>
  <c r="FP31" i="28"/>
  <c r="FR31" i="28" s="1"/>
  <c r="AA31" i="68"/>
  <c r="BW48" i="47"/>
  <c r="DP52" i="28"/>
  <c r="DS52" i="28" s="1"/>
  <c r="AV64" i="47"/>
  <c r="KV64" i="47"/>
  <c r="EI64" i="47"/>
  <c r="HV64" i="47"/>
  <c r="AV6" i="47"/>
  <c r="BI6" i="47"/>
  <c r="X74" i="28"/>
  <c r="DK74" i="28"/>
  <c r="HC30" i="47"/>
  <c r="HF30" i="47" s="1"/>
  <c r="BQ9" i="28"/>
  <c r="DP30" i="47"/>
  <c r="DQ30" i="47" s="1"/>
  <c r="LI6" i="47"/>
  <c r="IW62" i="47"/>
  <c r="CJ62" i="47"/>
  <c r="CJ21" i="47"/>
  <c r="LJ9" i="47"/>
  <c r="HY53" i="47"/>
  <c r="CL53" i="47"/>
  <c r="AL53" i="47"/>
  <c r="JY53" i="47"/>
  <c r="GL53" i="47"/>
  <c r="FY53" i="47"/>
  <c r="JL53" i="47"/>
  <c r="BY53" i="47"/>
  <c r="EL53" i="47"/>
  <c r="KY53" i="47"/>
  <c r="IY53" i="47"/>
  <c r="BL53" i="47"/>
  <c r="DY53" i="47"/>
  <c r="LY53" i="47"/>
  <c r="IL53" i="47"/>
  <c r="AY53" i="47"/>
  <c r="Y53" i="47"/>
  <c r="DL53" i="47"/>
  <c r="L53" i="47"/>
  <c r="CY53" i="47"/>
  <c r="GY53" i="47"/>
  <c r="FL53" i="47"/>
  <c r="HL53" i="47"/>
  <c r="LL53" i="47"/>
  <c r="KL53" i="47"/>
  <c r="D53" i="47"/>
  <c r="EY53" i="47"/>
  <c r="HL28" i="28"/>
  <c r="DL28" i="28"/>
  <c r="IV6" i="47"/>
  <c r="V6" i="47"/>
  <c r="FI6" i="47"/>
  <c r="L5" i="70"/>
  <c r="AV5" i="70" s="1"/>
  <c r="LP48" i="47"/>
  <c r="LQ48" i="47" s="1"/>
  <c r="JP31" i="28"/>
  <c r="JQ31" i="28" s="1"/>
  <c r="U25" i="68"/>
  <c r="JW48" i="47"/>
  <c r="B29" i="47"/>
  <c r="CI29" i="47" s="1"/>
  <c r="FX74" i="28"/>
  <c r="CI64" i="47"/>
  <c r="KI64" i="47"/>
  <c r="HV6" i="47"/>
  <c r="GP30" i="47"/>
  <c r="GQ30" i="47" s="1"/>
  <c r="EW62" i="47"/>
  <c r="IJ9" i="47"/>
  <c r="HL17" i="47"/>
  <c r="DY17" i="47"/>
  <c r="LL17" i="47"/>
  <c r="KL17" i="47"/>
  <c r="Y17" i="47"/>
  <c r="BL17" i="47"/>
  <c r="JL17" i="47"/>
  <c r="DL17" i="47"/>
  <c r="FY17" i="47"/>
  <c r="KY17" i="47"/>
  <c r="HY17" i="47"/>
  <c r="L17" i="47"/>
  <c r="FL17" i="47"/>
  <c r="IY17" i="47"/>
  <c r="GL17" i="47"/>
  <c r="JY17" i="47"/>
  <c r="AY17" i="47"/>
  <c r="EL17" i="47"/>
  <c r="AL17" i="47"/>
  <c r="CY17" i="47"/>
  <c r="CL17" i="47"/>
  <c r="IL17" i="47"/>
  <c r="BY17" i="47"/>
  <c r="EY17" i="47"/>
  <c r="D17" i="47"/>
  <c r="GY17" i="47"/>
  <c r="LY17" i="47"/>
  <c r="FL83" i="28"/>
  <c r="DY83" i="28"/>
  <c r="KY83" i="28"/>
  <c r="BY83" i="28"/>
  <c r="IL83" i="28"/>
  <c r="D83" i="28"/>
  <c r="LY83" i="28"/>
  <c r="EY83" i="28"/>
  <c r="Y83" i="28"/>
  <c r="EL83" i="28"/>
  <c r="LL83" i="28"/>
  <c r="AY83" i="28"/>
  <c r="GY83" i="28"/>
  <c r="AL83" i="28"/>
  <c r="BL83" i="28"/>
  <c r="IY83" i="28"/>
  <c r="FY83" i="28"/>
  <c r="HL83" i="28"/>
  <c r="JL83" i="28"/>
  <c r="JY83" i="28"/>
  <c r="HY83" i="28"/>
  <c r="CY83" i="28"/>
  <c r="L83" i="28"/>
  <c r="CL83" i="28"/>
  <c r="KL83" i="28"/>
  <c r="GL83" i="28"/>
  <c r="DL83" i="28"/>
  <c r="CY9" i="47"/>
  <c r="FL9" i="47"/>
  <c r="KY9" i="47"/>
  <c r="KL9" i="47"/>
  <c r="AY9" i="47"/>
  <c r="EL9" i="47"/>
  <c r="IY9" i="47"/>
  <c r="HQ79" i="28"/>
  <c r="HR79" i="28"/>
  <c r="HS79" i="28"/>
  <c r="FD79" i="28"/>
  <c r="FF79" i="28"/>
  <c r="U26" i="72"/>
  <c r="AA32" i="72"/>
  <c r="AA26" i="72"/>
  <c r="V26" i="72"/>
  <c r="AW79" i="28"/>
  <c r="GJ79" i="28"/>
  <c r="DC27" i="47"/>
  <c r="FC27" i="47"/>
  <c r="FD27" i="47" s="1"/>
  <c r="LP44" i="28"/>
  <c r="LR44" i="28" s="1"/>
  <c r="K8" i="69"/>
  <c r="E50" i="26" s="1"/>
  <c r="J5" i="62"/>
  <c r="BW66" i="28"/>
  <c r="LP46" i="28"/>
  <c r="LQ46" i="28" s="1"/>
  <c r="GC46" i="28"/>
  <c r="GD46" i="28" s="1"/>
  <c r="EC46" i="28"/>
  <c r="DJ62" i="28"/>
  <c r="FP30" i="47"/>
  <c r="FS30" i="47" s="1"/>
  <c r="U26" i="64"/>
  <c r="IJ20" i="28"/>
  <c r="J20" i="28"/>
  <c r="BP76" i="28"/>
  <c r="KP76" i="28"/>
  <c r="D81" i="28"/>
  <c r="K81" i="28" s="1"/>
  <c r="J6" i="69"/>
  <c r="L27" i="28"/>
  <c r="HL27" i="28"/>
  <c r="CJ9" i="47"/>
  <c r="CW9" i="47"/>
  <c r="FW9" i="47"/>
  <c r="JW79" i="28"/>
  <c r="J79" i="28"/>
  <c r="BW79" i="28"/>
  <c r="JJ79" i="28"/>
  <c r="EW79" i="28"/>
  <c r="AA32" i="68"/>
  <c r="CC27" i="47"/>
  <c r="CE27" i="47" s="1"/>
  <c r="IP27" i="47"/>
  <c r="IQ27" i="47" s="1"/>
  <c r="GC44" i="28"/>
  <c r="W66" i="28"/>
  <c r="DP46" i="28"/>
  <c r="DR46" i="28" s="1"/>
  <c r="KC46" i="28"/>
  <c r="KE46" i="28" s="1"/>
  <c r="JC46" i="28"/>
  <c r="JD46" i="28" s="1"/>
  <c r="IP84" i="47"/>
  <c r="IS84" i="47" s="1"/>
  <c r="GW62" i="28"/>
  <c r="GJ20" i="28"/>
  <c r="B20" i="28"/>
  <c r="V20" i="28" s="1"/>
  <c r="HC76" i="28"/>
  <c r="HF76" i="28" s="1"/>
  <c r="FC76" i="28"/>
  <c r="BY27" i="28"/>
  <c r="CL27" i="28"/>
  <c r="BJ9" i="47"/>
  <c r="IW9" i="47"/>
  <c r="KW79" i="28"/>
  <c r="LW79" i="28"/>
  <c r="EJ79" i="28"/>
  <c r="HJ79" i="28"/>
  <c r="EP83" i="28"/>
  <c r="EQ83" i="28" s="1"/>
  <c r="AC27" i="47"/>
  <c r="AD27" i="47" s="1"/>
  <c r="HP27" i="47"/>
  <c r="HQ27" i="47" s="1"/>
  <c r="HP44" i="28"/>
  <c r="HW66" i="28"/>
  <c r="BC46" i="28"/>
  <c r="BD46" i="28" s="1"/>
  <c r="BP46" i="28"/>
  <c r="BR46" i="28" s="1"/>
  <c r="LJ62" i="28"/>
  <c r="L78" i="47"/>
  <c r="LW20" i="28"/>
  <c r="HJ20" i="28"/>
  <c r="LP76" i="28"/>
  <c r="JC76" i="28"/>
  <c r="JD76" i="28" s="1"/>
  <c r="EC76" i="28"/>
  <c r="EE76" i="28" s="1"/>
  <c r="LL27" i="28"/>
  <c r="JL27" i="28"/>
  <c r="W79" i="28"/>
  <c r="EP27" i="47"/>
  <c r="ER27" i="47" s="1"/>
  <c r="LC27" i="47"/>
  <c r="LF27" i="47" s="1"/>
  <c r="J66" i="28"/>
  <c r="AP46" i="28"/>
  <c r="AS46" i="28" s="1"/>
  <c r="P46" i="28"/>
  <c r="S46" i="28" s="1"/>
  <c r="DW62" i="28"/>
  <c r="FY78" i="47"/>
  <c r="FW20" i="28"/>
  <c r="W20" i="28"/>
  <c r="GW20" i="28"/>
  <c r="GP76" i="28"/>
  <c r="GQ76" i="28" s="1"/>
  <c r="BC76" i="28"/>
  <c r="BF76" i="28" s="1"/>
  <c r="GL27" i="28"/>
  <c r="LY27" i="28"/>
  <c r="IP76" i="28"/>
  <c r="IQ76" i="28" s="1"/>
  <c r="CW79" i="28"/>
  <c r="DW30" i="28"/>
  <c r="KJ79" i="28"/>
  <c r="AJ79" i="28"/>
  <c r="FJ79" i="28"/>
  <c r="FW79" i="28"/>
  <c r="DC44" i="28"/>
  <c r="MC27" i="47"/>
  <c r="MD27" i="47" s="1"/>
  <c r="BC27" i="47"/>
  <c r="BD27" i="47" s="1"/>
  <c r="AA26" i="63"/>
  <c r="B66" i="28"/>
  <c r="V66" i="28" s="1"/>
  <c r="DW66" i="28"/>
  <c r="HP46" i="28"/>
  <c r="HR46" i="28" s="1"/>
  <c r="CC46" i="28"/>
  <c r="CD46" i="28" s="1"/>
  <c r="EP46" i="28"/>
  <c r="CJ62" i="28"/>
  <c r="AJ62" i="28"/>
  <c r="FL39" i="28"/>
  <c r="CP30" i="47"/>
  <c r="CS30" i="47" s="1"/>
  <c r="EW20" i="28"/>
  <c r="JW20" i="28"/>
  <c r="AW20" i="28"/>
  <c r="J8" i="66"/>
  <c r="FP76" i="28"/>
  <c r="FQ76" i="28" s="1"/>
  <c r="CC76" i="28"/>
  <c r="CE76" i="28" s="1"/>
  <c r="CY27" i="28"/>
  <c r="CY59" i="28"/>
  <c r="J9" i="47"/>
  <c r="EW9" i="47"/>
  <c r="JJ9" i="47"/>
  <c r="GW79" i="28"/>
  <c r="CC62" i="47"/>
  <c r="CE62" i="47" s="1"/>
  <c r="EJ30" i="28"/>
  <c r="HW79" i="28"/>
  <c r="B79" i="28"/>
  <c r="EV79" i="28" s="1"/>
  <c r="IJ79" i="28"/>
  <c r="FP27" i="47"/>
  <c r="FR27" i="47" s="1"/>
  <c r="LP27" i="47"/>
  <c r="LR27" i="47" s="1"/>
  <c r="V26" i="63"/>
  <c r="CW66" i="28"/>
  <c r="IJ66" i="28"/>
  <c r="CP46" i="28"/>
  <c r="CQ46" i="28" s="1"/>
  <c r="AC46" i="28"/>
  <c r="AD46" i="28" s="1"/>
  <c r="GP46" i="28"/>
  <c r="GQ46" i="28" s="1"/>
  <c r="CW62" i="28"/>
  <c r="GJ62" i="28"/>
  <c r="AL39" i="28"/>
  <c r="J5" i="69"/>
  <c r="HC42" i="28"/>
  <c r="HE42" i="28" s="1"/>
  <c r="JJ20" i="28"/>
  <c r="LJ20" i="28"/>
  <c r="AJ20" i="28"/>
  <c r="DP76" i="28"/>
  <c r="DR76" i="28" s="1"/>
  <c r="HP76" i="28"/>
  <c r="HQ76" i="28" s="1"/>
  <c r="EP76" i="28"/>
  <c r="ER76" i="28" s="1"/>
  <c r="KY27" i="28"/>
  <c r="IY59" i="28"/>
  <c r="DW9" i="47"/>
  <c r="HW9" i="47"/>
  <c r="DJ79" i="28"/>
  <c r="BJ79" i="28"/>
  <c r="JC27" i="47"/>
  <c r="JD27" i="47" s="1"/>
  <c r="KP27" i="47"/>
  <c r="KQ27" i="47" s="1"/>
  <c r="JP27" i="47"/>
  <c r="JQ27" i="47" s="1"/>
  <c r="AA32" i="63"/>
  <c r="IC46" i="28"/>
  <c r="IE46" i="28" s="1"/>
  <c r="KP46" i="28"/>
  <c r="KR46" i="28" s="1"/>
  <c r="KJ20" i="28"/>
  <c r="KW20" i="28"/>
  <c r="AP76" i="28"/>
  <c r="AR76" i="28" s="1"/>
  <c r="GC76" i="28"/>
  <c r="GD76" i="28" s="1"/>
  <c r="AY27" i="28"/>
  <c r="FP27" i="28"/>
  <c r="FS27" i="28" s="1"/>
  <c r="HC27" i="28"/>
  <c r="HF27" i="28" s="1"/>
  <c r="CC44" i="47"/>
  <c r="CD44" i="47" s="1"/>
  <c r="FC44" i="47"/>
  <c r="FF44" i="47" s="1"/>
  <c r="MC44" i="47"/>
  <c r="FP44" i="47"/>
  <c r="FQ44" i="47" s="1"/>
  <c r="HP44" i="47"/>
  <c r="HR44" i="47" s="1"/>
  <c r="JC44" i="47"/>
  <c r="JD44" i="47" s="1"/>
  <c r="HC44" i="47"/>
  <c r="HF44" i="47" s="1"/>
  <c r="CP44" i="47"/>
  <c r="CR44" i="47" s="1"/>
  <c r="GP44" i="47"/>
  <c r="GR44" i="47" s="1"/>
  <c r="DC44" i="47"/>
  <c r="DD44" i="47" s="1"/>
  <c r="IP44" i="47"/>
  <c r="IC44" i="47"/>
  <c r="IF44" i="47" s="1"/>
  <c r="DP44" i="47"/>
  <c r="DQ44" i="47" s="1"/>
  <c r="GC44" i="47"/>
  <c r="GE44" i="47" s="1"/>
  <c r="CJ48" i="47"/>
  <c r="BJ48" i="47"/>
  <c r="L7" i="64"/>
  <c r="AV7" i="64" s="1"/>
  <c r="AC64" i="47"/>
  <c r="AD64" i="47" s="1"/>
  <c r="LP64" i="47"/>
  <c r="LR64" i="47" s="1"/>
  <c r="BP64" i="47"/>
  <c r="BR64" i="47" s="1"/>
  <c r="JP64" i="47"/>
  <c r="IC64" i="47"/>
  <c r="IF64" i="47" s="1"/>
  <c r="BC64" i="47"/>
  <c r="BD64" i="47" s="1"/>
  <c r="MC64" i="47"/>
  <c r="HP64" i="47"/>
  <c r="CC64" i="47"/>
  <c r="CD64" i="47" s="1"/>
  <c r="FC64" i="47"/>
  <c r="FF64" i="47" s="1"/>
  <c r="DC64" i="47"/>
  <c r="DF64" i="47" s="1"/>
  <c r="DP64" i="47"/>
  <c r="DQ64" i="47" s="1"/>
  <c r="GC64" i="47"/>
  <c r="GF64" i="47" s="1"/>
  <c r="LC28" i="28"/>
  <c r="LF28" i="28" s="1"/>
  <c r="IP28" i="28"/>
  <c r="P28" i="28"/>
  <c r="S28" i="28" s="1"/>
  <c r="CP28" i="28"/>
  <c r="CQ28" i="28" s="1"/>
  <c r="MC28" i="28"/>
  <c r="MF28" i="28" s="1"/>
  <c r="GC28" i="28"/>
  <c r="GF28" i="28" s="1"/>
  <c r="HC28" i="28"/>
  <c r="HF28" i="28" s="1"/>
  <c r="HP28" i="28"/>
  <c r="HQ28" i="28" s="1"/>
  <c r="DP28" i="28"/>
  <c r="KP28" i="28"/>
  <c r="LP28" i="28"/>
  <c r="LS28" i="28" s="1"/>
  <c r="EC28" i="28"/>
  <c r="EF28" i="28" s="1"/>
  <c r="JP28" i="28"/>
  <c r="JS28" i="28" s="1"/>
  <c r="KC28" i="28"/>
  <c r="KF28" i="28" s="1"/>
  <c r="FP28" i="28"/>
  <c r="FR28" i="28" s="1"/>
  <c r="JC28" i="28"/>
  <c r="JE28" i="28" s="1"/>
  <c r="FC28" i="28"/>
  <c r="IC28" i="28"/>
  <c r="U27" i="61"/>
  <c r="AA33" i="61"/>
  <c r="AA27" i="61"/>
  <c r="V27" i="61"/>
  <c r="DY66" i="28"/>
  <c r="IL66" i="28"/>
  <c r="HY66" i="28"/>
  <c r="FL66" i="28"/>
  <c r="GL66" i="28"/>
  <c r="CY66" i="28"/>
  <c r="EL66" i="28"/>
  <c r="KL66" i="28"/>
  <c r="FY66" i="28"/>
  <c r="AY66" i="28"/>
  <c r="AL66" i="28"/>
  <c r="Y66" i="28"/>
  <c r="CL66" i="28"/>
  <c r="L66" i="28"/>
  <c r="EY66" i="28"/>
  <c r="D66" i="28"/>
  <c r="AK66" i="28" s="1"/>
  <c r="JL66" i="28"/>
  <c r="BL66" i="28"/>
  <c r="BY66" i="28"/>
  <c r="LY66" i="28"/>
  <c r="JY66" i="28"/>
  <c r="KY66" i="28"/>
  <c r="BP81" i="47"/>
  <c r="AC81" i="47"/>
  <c r="BC81" i="47"/>
  <c r="CC81" i="47"/>
  <c r="JP81" i="47"/>
  <c r="KP81" i="47"/>
  <c r="JC81" i="47"/>
  <c r="GP81" i="47"/>
  <c r="GQ81" i="47" s="1"/>
  <c r="AP81" i="47"/>
  <c r="AQ81" i="47" s="1"/>
  <c r="MC81" i="47"/>
  <c r="MD81" i="47" s="1"/>
  <c r="LP81" i="47"/>
  <c r="LS81" i="47" s="1"/>
  <c r="KC81" i="47"/>
  <c r="KE81" i="47" s="1"/>
  <c r="DC81" i="47"/>
  <c r="DE81" i="47" s="1"/>
  <c r="CP81" i="47"/>
  <c r="P81" i="47"/>
  <c r="S81" i="47" s="1"/>
  <c r="HC81" i="47"/>
  <c r="HD81" i="47" s="1"/>
  <c r="IP81" i="47"/>
  <c r="EP81" i="47"/>
  <c r="EQ81" i="47" s="1"/>
  <c r="EC81" i="47"/>
  <c r="EE81" i="47" s="1"/>
  <c r="LC81" i="47"/>
  <c r="LD81" i="47" s="1"/>
  <c r="FP81" i="47"/>
  <c r="FR81" i="47" s="1"/>
  <c r="FJ48" i="47"/>
  <c r="GW48" i="47"/>
  <c r="DJ48" i="47"/>
  <c r="JJ48" i="47"/>
  <c r="DW48" i="47"/>
  <c r="J48" i="47"/>
  <c r="KJ48" i="47"/>
  <c r="AW48" i="47"/>
  <c r="V27" i="64"/>
  <c r="AA33" i="64"/>
  <c r="U27" i="64"/>
  <c r="AA27" i="64"/>
  <c r="J29" i="47"/>
  <c r="BW29" i="47"/>
  <c r="DW29" i="47"/>
  <c r="FJ29" i="47"/>
  <c r="JJ29" i="47"/>
  <c r="HW29" i="47"/>
  <c r="EW29" i="47"/>
  <c r="W29" i="47"/>
  <c r="GJ29" i="47"/>
  <c r="IW29" i="47"/>
  <c r="BJ29" i="47"/>
  <c r="AW29" i="47"/>
  <c r="KJ29" i="47"/>
  <c r="CJ29" i="47"/>
  <c r="IJ29" i="47"/>
  <c r="DJ29" i="47"/>
  <c r="LW29" i="47"/>
  <c r="EJ29" i="47"/>
  <c r="FW29" i="47"/>
  <c r="AJ29" i="47"/>
  <c r="EJ48" i="47"/>
  <c r="HW48" i="47"/>
  <c r="IJ48" i="47"/>
  <c r="JP27" i="28"/>
  <c r="JS27" i="28" s="1"/>
  <c r="AP66" i="47"/>
  <c r="AR66" i="47" s="1"/>
  <c r="DC28" i="28"/>
  <c r="DD28" i="28" s="1"/>
  <c r="DL66" i="28"/>
  <c r="AA32" i="67"/>
  <c r="V26" i="67"/>
  <c r="AL52" i="28"/>
  <c r="D52" i="28"/>
  <c r="FY52" i="28"/>
  <c r="L52" i="28"/>
  <c r="LY52" i="28"/>
  <c r="JL52" i="28"/>
  <c r="BY52" i="28"/>
  <c r="EL52" i="28"/>
  <c r="IL52" i="28"/>
  <c r="EY52" i="28"/>
  <c r="Y52" i="28"/>
  <c r="IY52" i="28"/>
  <c r="LL52" i="28"/>
  <c r="CY52" i="28"/>
  <c r="GY52" i="28"/>
  <c r="HL52" i="28"/>
  <c r="JY52" i="28"/>
  <c r="FL52" i="28"/>
  <c r="KL52" i="28"/>
  <c r="DY52" i="28"/>
  <c r="DL52" i="28"/>
  <c r="GL52" i="28"/>
  <c r="CL52" i="28"/>
  <c r="KY52" i="28"/>
  <c r="HY52" i="28"/>
  <c r="BL52" i="28"/>
  <c r="AY52" i="28"/>
  <c r="EY59" i="28"/>
  <c r="LL59" i="28"/>
  <c r="FY59" i="28"/>
  <c r="GY59" i="28"/>
  <c r="BL59" i="28"/>
  <c r="IL59" i="28"/>
  <c r="D59" i="28"/>
  <c r="HL59" i="28"/>
  <c r="LY59" i="28"/>
  <c r="JY59" i="28"/>
  <c r="DY59" i="28"/>
  <c r="CL59" i="28"/>
  <c r="BY59" i="28"/>
  <c r="AY59" i="28"/>
  <c r="KY59" i="28"/>
  <c r="GL59" i="28"/>
  <c r="KL59" i="28"/>
  <c r="FL59" i="28"/>
  <c r="HY59" i="28"/>
  <c r="EL59" i="28"/>
  <c r="DL59" i="28"/>
  <c r="JL59" i="28"/>
  <c r="AL59" i="28"/>
  <c r="L59" i="28"/>
  <c r="KY66" i="47"/>
  <c r="IY66" i="47"/>
  <c r="BY66" i="47"/>
  <c r="AL66" i="47"/>
  <c r="HY66" i="47"/>
  <c r="DL66" i="47"/>
  <c r="HL66" i="47"/>
  <c r="EL66" i="47"/>
  <c r="CY66" i="47"/>
  <c r="FL66" i="47"/>
  <c r="EY66" i="47"/>
  <c r="JY66" i="47"/>
  <c r="LL66" i="47"/>
  <c r="IL66" i="47"/>
  <c r="CL66" i="47"/>
  <c r="GY66" i="47"/>
  <c r="BL66" i="47"/>
  <c r="LY66" i="47"/>
  <c r="JL66" i="47"/>
  <c r="KL66" i="47"/>
  <c r="AY66" i="47"/>
  <c r="FY66" i="47"/>
  <c r="Y66" i="47"/>
  <c r="L66" i="47"/>
  <c r="D66" i="47"/>
  <c r="GL66" i="47"/>
  <c r="DY66" i="47"/>
  <c r="HY44" i="28"/>
  <c r="GL44" i="28"/>
  <c r="AY44" i="28"/>
  <c r="KY44" i="28"/>
  <c r="FY44" i="28"/>
  <c r="Y44" i="28"/>
  <c r="JL44" i="28"/>
  <c r="GY44" i="28"/>
  <c r="L44" i="28"/>
  <c r="IL44" i="28"/>
  <c r="FL44" i="28"/>
  <c r="EL44" i="28"/>
  <c r="LY44" i="28"/>
  <c r="EY44" i="28"/>
  <c r="DL44" i="28"/>
  <c r="IY44" i="28"/>
  <c r="LL44" i="28"/>
  <c r="CY44" i="28"/>
  <c r="BL44" i="28"/>
  <c r="HL44" i="28"/>
  <c r="KL44" i="28"/>
  <c r="BY44" i="28"/>
  <c r="AL44" i="28"/>
  <c r="D44" i="28"/>
  <c r="JY44" i="28"/>
  <c r="DY44" i="28"/>
  <c r="CL44" i="28"/>
  <c r="AC81" i="28"/>
  <c r="LC81" i="28"/>
  <c r="P81" i="28"/>
  <c r="BC81" i="28"/>
  <c r="FP81" i="28"/>
  <c r="FC81" i="28"/>
  <c r="KC81" i="28"/>
  <c r="EP81" i="28"/>
  <c r="GP81" i="28"/>
  <c r="EC81" i="28"/>
  <c r="JC81" i="28"/>
  <c r="DP81" i="28"/>
  <c r="DC81" i="28"/>
  <c r="JP81" i="28"/>
  <c r="HP81" i="28"/>
  <c r="IP81" i="28"/>
  <c r="CC81" i="28"/>
  <c r="LP81" i="28"/>
  <c r="KP81" i="28"/>
  <c r="AP81" i="28"/>
  <c r="BP81" i="28"/>
  <c r="MC81" i="28"/>
  <c r="GC81" i="28"/>
  <c r="HC81" i="28"/>
  <c r="IC81" i="28"/>
  <c r="CP81" i="28"/>
  <c r="IJ45" i="47"/>
  <c r="CW45" i="47"/>
  <c r="HW45" i="47"/>
  <c r="KJ45" i="47"/>
  <c r="JJ45" i="47"/>
  <c r="GW45" i="47"/>
  <c r="LW45" i="47"/>
  <c r="FW45" i="47"/>
  <c r="B45" i="47"/>
  <c r="KW45" i="47"/>
  <c r="EJ45" i="47"/>
  <c r="EW45" i="47"/>
  <c r="DW45" i="47"/>
  <c r="FJ45" i="47"/>
  <c r="DJ45" i="47"/>
  <c r="CJ45" i="47"/>
  <c r="W45" i="47"/>
  <c r="JW45" i="47"/>
  <c r="J45" i="47"/>
  <c r="BJ45" i="47"/>
  <c r="GJ45" i="47"/>
  <c r="LJ45" i="47"/>
  <c r="IW45" i="47"/>
  <c r="AJ45" i="47"/>
  <c r="HJ45" i="47"/>
  <c r="BW45" i="47"/>
  <c r="AW45" i="47"/>
  <c r="FL29" i="28"/>
  <c r="BL29" i="28"/>
  <c r="DL29" i="28"/>
  <c r="EY29" i="28"/>
  <c r="EL29" i="28"/>
  <c r="CY29" i="28"/>
  <c r="JY29" i="28"/>
  <c r="FY29" i="28"/>
  <c r="L29" i="28"/>
  <c r="LY29" i="28"/>
  <c r="IY29" i="28"/>
  <c r="GL29" i="28"/>
  <c r="KL29" i="28"/>
  <c r="GY29" i="28"/>
  <c r="BY29" i="28"/>
  <c r="DY29" i="28"/>
  <c r="HY29" i="28"/>
  <c r="KY29" i="28"/>
  <c r="IL29" i="28"/>
  <c r="HL29" i="28"/>
  <c r="JL29" i="28"/>
  <c r="AY29" i="28"/>
  <c r="LL29" i="28"/>
  <c r="Y29" i="28"/>
  <c r="D29" i="28"/>
  <c r="CL29" i="28"/>
  <c r="AL29" i="28"/>
  <c r="KJ29" i="28"/>
  <c r="IW29" i="28"/>
  <c r="DW29" i="28"/>
  <c r="GW29" i="28"/>
  <c r="LW29" i="28"/>
  <c r="FJ29" i="28"/>
  <c r="CW29" i="28"/>
  <c r="KW29" i="28"/>
  <c r="FW29" i="28"/>
  <c r="BW29" i="28"/>
  <c r="JJ29" i="28"/>
  <c r="EJ29" i="28"/>
  <c r="AJ29" i="28"/>
  <c r="IJ29" i="28"/>
  <c r="DJ29" i="28"/>
  <c r="HW29" i="28"/>
  <c r="B29" i="28"/>
  <c r="GJ29" i="28"/>
  <c r="BJ29" i="28"/>
  <c r="AW29" i="28"/>
  <c r="LJ29" i="28"/>
  <c r="JW29" i="28"/>
  <c r="EW29" i="28"/>
  <c r="W29" i="28"/>
  <c r="HJ29" i="28"/>
  <c r="CJ29" i="28"/>
  <c r="J29" i="28"/>
  <c r="HJ48" i="47"/>
  <c r="FW48" i="47"/>
  <c r="IW48" i="47"/>
  <c r="KW29" i="47"/>
  <c r="AP44" i="47"/>
  <c r="AS44" i="47" s="1"/>
  <c r="CC28" i="28"/>
  <c r="CE28" i="28" s="1"/>
  <c r="HL66" i="28"/>
  <c r="AP64" i="47"/>
  <c r="AR64" i="47" s="1"/>
  <c r="B48" i="47"/>
  <c r="II48" i="47" s="1"/>
  <c r="LW48" i="47"/>
  <c r="CW29" i="47"/>
  <c r="LC44" i="47"/>
  <c r="LF44" i="47" s="1"/>
  <c r="LL66" i="28"/>
  <c r="BC44" i="28"/>
  <c r="BF44" i="28" s="1"/>
  <c r="P44" i="28"/>
  <c r="S44" i="28" s="1"/>
  <c r="JC44" i="28"/>
  <c r="JE44" i="28" s="1"/>
  <c r="HC44" i="28"/>
  <c r="HD44" i="28" s="1"/>
  <c r="DP44" i="28"/>
  <c r="DQ44" i="28" s="1"/>
  <c r="MC44" i="28"/>
  <c r="CP44" i="28"/>
  <c r="CR44" i="28" s="1"/>
  <c r="BP44" i="28"/>
  <c r="BQ44" i="28" s="1"/>
  <c r="AP44" i="28"/>
  <c r="AS44" i="28" s="1"/>
  <c r="KP44" i="28"/>
  <c r="KS44" i="28" s="1"/>
  <c r="FC44" i="28"/>
  <c r="FD44" i="28" s="1"/>
  <c r="IP44" i="28"/>
  <c r="IS44" i="28" s="1"/>
  <c r="EC44" i="28"/>
  <c r="EE44" i="28" s="1"/>
  <c r="CC44" i="28"/>
  <c r="CF44" i="28" s="1"/>
  <c r="IC44" i="28"/>
  <c r="HP30" i="47"/>
  <c r="HR30" i="47" s="1"/>
  <c r="LC30" i="47"/>
  <c r="LE30" i="47" s="1"/>
  <c r="KP30" i="47"/>
  <c r="KR30" i="47" s="1"/>
  <c r="EC30" i="47"/>
  <c r="EE30" i="47" s="1"/>
  <c r="EP30" i="47"/>
  <c r="EQ30" i="47" s="1"/>
  <c r="FC30" i="47"/>
  <c r="FD30" i="47" s="1"/>
  <c r="KC30" i="47"/>
  <c r="MC30" i="47"/>
  <c r="LP30" i="47"/>
  <c r="LR30" i="47" s="1"/>
  <c r="GC30" i="47"/>
  <c r="GE30" i="47" s="1"/>
  <c r="IC30" i="47"/>
  <c r="IE30" i="47" s="1"/>
  <c r="DC30" i="47"/>
  <c r="DF30" i="47" s="1"/>
  <c r="IP30" i="47"/>
  <c r="BC30" i="47"/>
  <c r="BF30" i="47" s="1"/>
  <c r="JC30" i="47"/>
  <c r="JP30" i="47"/>
  <c r="BP30" i="47"/>
  <c r="BS30" i="47" s="1"/>
  <c r="AP8" i="47"/>
  <c r="AQ8" i="47" s="1"/>
  <c r="KC8" i="47"/>
  <c r="KF8" i="47" s="1"/>
  <c r="LP8" i="47"/>
  <c r="LQ8" i="47" s="1"/>
  <c r="EP8" i="47"/>
  <c r="ER8" i="47" s="1"/>
  <c r="EC8" i="47"/>
  <c r="EF8" i="47" s="1"/>
  <c r="BP8" i="47"/>
  <c r="GC8" i="47"/>
  <c r="P8" i="47"/>
  <c r="S8" i="47" s="1"/>
  <c r="HP8" i="47"/>
  <c r="HQ8" i="47" s="1"/>
  <c r="JC8" i="47"/>
  <c r="JF8" i="47" s="1"/>
  <c r="AC8" i="47"/>
  <c r="AD8" i="47" s="1"/>
  <c r="JP8" i="47"/>
  <c r="JR8" i="47" s="1"/>
  <c r="MC8" i="47"/>
  <c r="ME8" i="47" s="1"/>
  <c r="LC8" i="47"/>
  <c r="LD8" i="47" s="1"/>
  <c r="KC64" i="47"/>
  <c r="DP81" i="47"/>
  <c r="DR81" i="47" s="1"/>
  <c r="IL46" i="47"/>
  <c r="LL46" i="47"/>
  <c r="LY46" i="47"/>
  <c r="EL46" i="47"/>
  <c r="JL46" i="47"/>
  <c r="DY46" i="47"/>
  <c r="EY46" i="47"/>
  <c r="CY46" i="47"/>
  <c r="BY46" i="47"/>
  <c r="AY46" i="47"/>
  <c r="GY46" i="47"/>
  <c r="L46" i="47"/>
  <c r="W48" i="47"/>
  <c r="CW48" i="47"/>
  <c r="KC27" i="28"/>
  <c r="KF27" i="28" s="1"/>
  <c r="JP44" i="47"/>
  <c r="JR44" i="47" s="1"/>
  <c r="GY66" i="28"/>
  <c r="KW17" i="28"/>
  <c r="JJ17" i="28"/>
  <c r="IJ17" i="28"/>
  <c r="HW17" i="28"/>
  <c r="FW17" i="28"/>
  <c r="B17" i="28"/>
  <c r="HV17" i="28" s="1"/>
  <c r="GJ17" i="28"/>
  <c r="KJ17" i="28"/>
  <c r="J17" i="28"/>
  <c r="JW17" i="28"/>
  <c r="W17" i="28"/>
  <c r="HJ17" i="28"/>
  <c r="DJ17" i="28"/>
  <c r="CJ17" i="28"/>
  <c r="FJ17" i="28"/>
  <c r="BJ17" i="28"/>
  <c r="LJ17" i="28"/>
  <c r="JC64" i="47"/>
  <c r="JE64" i="47" s="1"/>
  <c r="DL78" i="28"/>
  <c r="GL78" i="28"/>
  <c r="HP81" i="47"/>
  <c r="HJ29" i="47"/>
  <c r="LJ29" i="47"/>
  <c r="KC44" i="47"/>
  <c r="KF44" i="47" s="1"/>
  <c r="GP28" i="28"/>
  <c r="GS28" i="28" s="1"/>
  <c r="IY66" i="28"/>
  <c r="AP28" i="28"/>
  <c r="AQ28" i="28" s="1"/>
  <c r="IP64" i="47"/>
  <c r="LL78" i="47"/>
  <c r="HY78" i="47"/>
  <c r="GL78" i="47"/>
  <c r="BL78" i="47"/>
  <c r="EL78" i="47"/>
  <c r="JL78" i="47"/>
  <c r="BY78" i="47"/>
  <c r="EY78" i="47"/>
  <c r="CL78" i="47"/>
  <c r="JY78" i="47"/>
  <c r="IP52" i="28"/>
  <c r="IQ52" i="28" s="1"/>
  <c r="FP52" i="28"/>
  <c r="FR52" i="28" s="1"/>
  <c r="EC52" i="28"/>
  <c r="ED52" i="28" s="1"/>
  <c r="GP52" i="28"/>
  <c r="GQ52" i="28" s="1"/>
  <c r="IC52" i="28"/>
  <c r="IC81" i="47"/>
  <c r="J5" i="63"/>
  <c r="J7" i="69"/>
  <c r="U24" i="65"/>
  <c r="AA30" i="65"/>
  <c r="V24" i="65"/>
  <c r="AA24" i="65"/>
  <c r="JW66" i="47"/>
  <c r="GW66" i="47"/>
  <c r="DW66" i="47"/>
  <c r="J66" i="47"/>
  <c r="JJ66" i="47"/>
  <c r="GJ66" i="47"/>
  <c r="BW66" i="47"/>
  <c r="B66" i="47"/>
  <c r="IJ66" i="47"/>
  <c r="HW66" i="47"/>
  <c r="DJ66" i="47"/>
  <c r="LJ66" i="47"/>
  <c r="FW66" i="47"/>
  <c r="BJ66" i="47"/>
  <c r="LW66" i="47"/>
  <c r="FJ66" i="47"/>
  <c r="AW66" i="47"/>
  <c r="EW66" i="47"/>
  <c r="CJ66" i="47"/>
  <c r="W66" i="47"/>
  <c r="KW66" i="47"/>
  <c r="HJ66" i="47"/>
  <c r="EJ66" i="47"/>
  <c r="CW66" i="47"/>
  <c r="AJ66" i="47"/>
  <c r="KJ66" i="47"/>
  <c r="IW66" i="47"/>
  <c r="JJ39" i="28"/>
  <c r="LW39" i="28"/>
  <c r="HW39" i="28"/>
  <c r="AJ39" i="28"/>
  <c r="LJ39" i="28"/>
  <c r="FW39" i="28"/>
  <c r="CW39" i="28"/>
  <c r="IJ39" i="28"/>
  <c r="EJ39" i="28"/>
  <c r="BW39" i="28"/>
  <c r="GJ39" i="28"/>
  <c r="DJ39" i="28"/>
  <c r="BJ39" i="28"/>
  <c r="FJ39" i="28"/>
  <c r="CJ39" i="28"/>
  <c r="KJ39" i="28"/>
  <c r="EW39" i="28"/>
  <c r="B39" i="28"/>
  <c r="JW39" i="28"/>
  <c r="DW39" i="28"/>
  <c r="KW39" i="28"/>
  <c r="AW39" i="28"/>
  <c r="IW73" i="47"/>
  <c r="GJ73" i="47"/>
  <c r="BW73" i="47"/>
  <c r="KW73" i="47"/>
  <c r="EW73" i="47"/>
  <c r="FW73" i="47"/>
  <c r="KJ73" i="47"/>
  <c r="B73" i="47"/>
  <c r="EJ73" i="47"/>
  <c r="J73" i="47"/>
  <c r="DW73" i="47"/>
  <c r="JJ73" i="47"/>
  <c r="CW73" i="47"/>
  <c r="AJ73" i="47"/>
  <c r="HW73" i="47"/>
  <c r="HJ73" i="47"/>
  <c r="CJ73" i="47"/>
  <c r="LW73" i="47"/>
  <c r="IJ73" i="47"/>
  <c r="DJ73" i="47"/>
  <c r="FJ73" i="47"/>
  <c r="BJ73" i="47"/>
  <c r="AW73" i="47"/>
  <c r="GW73" i="47"/>
  <c r="LJ73" i="47"/>
  <c r="W73" i="47"/>
  <c r="JW73" i="47"/>
  <c r="HW22" i="47"/>
  <c r="B22" i="47"/>
  <c r="J22" i="47"/>
  <c r="LJ22" i="47"/>
  <c r="KW22" i="47"/>
  <c r="CJ22" i="47"/>
  <c r="FW22" i="47"/>
  <c r="EJ22" i="47"/>
  <c r="HJ22" i="47"/>
  <c r="JW22" i="47"/>
  <c r="DJ22" i="47"/>
  <c r="BW22" i="47"/>
  <c r="AW22" i="47"/>
  <c r="BJ22" i="47"/>
  <c r="DW22" i="47"/>
  <c r="EW22" i="47"/>
  <c r="IJ22" i="47"/>
  <c r="CW22" i="47"/>
  <c r="IW22" i="47"/>
  <c r="LW22" i="47"/>
  <c r="GJ22" i="47"/>
  <c r="JJ22" i="47"/>
  <c r="AJ22" i="47"/>
  <c r="KJ22" i="47"/>
  <c r="FJ22" i="47"/>
  <c r="GW22" i="47"/>
  <c r="W22" i="47"/>
  <c r="U25" i="63"/>
  <c r="AA31" i="63"/>
  <c r="V25" i="63"/>
  <c r="AA25" i="63"/>
  <c r="AW20" i="47"/>
  <c r="CW20" i="47"/>
  <c r="KJ20" i="47"/>
  <c r="JW20" i="47"/>
  <c r="HJ20" i="47"/>
  <c r="IW20" i="47"/>
  <c r="KW20" i="47"/>
  <c r="BW20" i="47"/>
  <c r="BJ20" i="47"/>
  <c r="EW20" i="47"/>
  <c r="FJ20" i="47"/>
  <c r="AJ20" i="47"/>
  <c r="JJ20" i="47"/>
  <c r="B20" i="47"/>
  <c r="CJ20" i="47"/>
  <c r="EJ20" i="47"/>
  <c r="GJ20" i="47"/>
  <c r="LW20" i="47"/>
  <c r="FW20" i="47"/>
  <c r="DW20" i="47"/>
  <c r="W20" i="47"/>
  <c r="IJ20" i="47"/>
  <c r="HW20" i="47"/>
  <c r="DJ20" i="47"/>
  <c r="LJ20" i="47"/>
  <c r="J20" i="47"/>
  <c r="GW20" i="47"/>
  <c r="BY27" i="47"/>
  <c r="JL27" i="47"/>
  <c r="GJ57" i="28"/>
  <c r="KW57" i="28"/>
  <c r="JW57" i="28"/>
  <c r="HJ57" i="28"/>
  <c r="AJ57" i="28"/>
  <c r="J57" i="28"/>
  <c r="CW57" i="28"/>
  <c r="GW57" i="28"/>
  <c r="CJ57" i="28"/>
  <c r="LW57" i="28"/>
  <c r="B57" i="28"/>
  <c r="LJ57" i="28"/>
  <c r="KJ57" i="28"/>
  <c r="HW57" i="28"/>
  <c r="IJ57" i="28"/>
  <c r="EJ57" i="28"/>
  <c r="DW57" i="28"/>
  <c r="IW57" i="28"/>
  <c r="EW57" i="28"/>
  <c r="JJ57" i="28"/>
  <c r="DJ57" i="28"/>
  <c r="AW57" i="28"/>
  <c r="BW57" i="28"/>
  <c r="BJ57" i="28"/>
  <c r="FW57" i="28"/>
  <c r="FJ57" i="28"/>
  <c r="W57" i="28"/>
  <c r="BJ46" i="47"/>
  <c r="JW46" i="47"/>
  <c r="GW46" i="47"/>
  <c r="B46" i="47"/>
  <c r="IJ46" i="47"/>
  <c r="KW46" i="47"/>
  <c r="KJ46" i="47"/>
  <c r="CW46" i="47"/>
  <c r="FJ46" i="47"/>
  <c r="CJ46" i="47"/>
  <c r="GJ46" i="47"/>
  <c r="LJ46" i="47"/>
  <c r="W46" i="47"/>
  <c r="BW46" i="47"/>
  <c r="EJ46" i="47"/>
  <c r="LW46" i="47"/>
  <c r="AJ46" i="47"/>
  <c r="DW46" i="47"/>
  <c r="FW46" i="47"/>
  <c r="DJ46" i="47"/>
  <c r="EW46" i="47"/>
  <c r="HJ46" i="47"/>
  <c r="AW46" i="47"/>
  <c r="IW46" i="47"/>
  <c r="HW46" i="47"/>
  <c r="J46" i="47"/>
  <c r="JJ46" i="47"/>
  <c r="KJ79" i="47"/>
  <c r="IJ79" i="47"/>
  <c r="BW79" i="47"/>
  <c r="JW79" i="47"/>
  <c r="EW79" i="47"/>
  <c r="AW79" i="47"/>
  <c r="IW79" i="47"/>
  <c r="DW79" i="47"/>
  <c r="W79" i="47"/>
  <c r="HJ79" i="47"/>
  <c r="FJ79" i="47"/>
  <c r="BJ79" i="47"/>
  <c r="B79" i="47"/>
  <c r="GJ79" i="47"/>
  <c r="DJ79" i="47"/>
  <c r="CJ79" i="47"/>
  <c r="LJ79" i="47"/>
  <c r="GW79" i="47"/>
  <c r="FW79" i="47"/>
  <c r="J79" i="47"/>
  <c r="KW79" i="47"/>
  <c r="JJ79" i="47"/>
  <c r="CW79" i="47"/>
  <c r="LW79" i="47"/>
  <c r="HW79" i="47"/>
  <c r="AJ79" i="47"/>
  <c r="EJ79" i="47"/>
  <c r="EV71" i="28"/>
  <c r="FV71" i="28"/>
  <c r="LI71" i="28"/>
  <c r="GI71" i="28"/>
  <c r="AV71" i="28"/>
  <c r="EI71" i="28"/>
  <c r="JI71" i="28"/>
  <c r="I71" i="28"/>
  <c r="CV71" i="28"/>
  <c r="II71" i="28"/>
  <c r="BI71" i="28"/>
  <c r="HV71" i="28"/>
  <c r="GV71" i="28"/>
  <c r="HI71" i="28"/>
  <c r="CI71" i="28"/>
  <c r="DI71" i="28"/>
  <c r="K8" i="64"/>
  <c r="E40" i="26" s="1"/>
  <c r="B48" i="28"/>
  <c r="JJ48" i="28"/>
  <c r="BJ48" i="28"/>
  <c r="AW48" i="28"/>
  <c r="KJ48" i="28"/>
  <c r="IJ48" i="28"/>
  <c r="AJ48" i="28"/>
  <c r="W48" i="28"/>
  <c r="GW48" i="28"/>
  <c r="JW48" i="28"/>
  <c r="J48" i="28"/>
  <c r="LW48" i="28"/>
  <c r="IW48" i="28"/>
  <c r="GJ48" i="28"/>
  <c r="FJ48" i="28"/>
  <c r="HJ48" i="28"/>
  <c r="FW48" i="28"/>
  <c r="EW48" i="28"/>
  <c r="HW48" i="28"/>
  <c r="DJ48" i="28"/>
  <c r="CW48" i="28"/>
  <c r="KW48" i="28"/>
  <c r="CJ48" i="28"/>
  <c r="BW48" i="28"/>
  <c r="DW48" i="28"/>
  <c r="LJ48" i="28"/>
  <c r="EJ48" i="28"/>
  <c r="HY52" i="47"/>
  <c r="JY52" i="47"/>
  <c r="KL52" i="47"/>
  <c r="DY52" i="47"/>
  <c r="FY52" i="47"/>
  <c r="AL52" i="47"/>
  <c r="BY52" i="47"/>
  <c r="BL52" i="47"/>
  <c r="IL52" i="47"/>
  <c r="EY52" i="47"/>
  <c r="Y52" i="47"/>
  <c r="GY52" i="47"/>
  <c r="CY52" i="47"/>
  <c r="JL52" i="47"/>
  <c r="EL52" i="47"/>
  <c r="CL52" i="47"/>
  <c r="GL52" i="47"/>
  <c r="AY52" i="47"/>
  <c r="LL52" i="47"/>
  <c r="L52" i="47"/>
  <c r="D52" i="47"/>
  <c r="HL52" i="47"/>
  <c r="LY52" i="47"/>
  <c r="IY52" i="47"/>
  <c r="KY52" i="47"/>
  <c r="FL52" i="47"/>
  <c r="DL52" i="47"/>
  <c r="JL44" i="47"/>
  <c r="DY44" i="47"/>
  <c r="BY44" i="47"/>
  <c r="HY44" i="47"/>
  <c r="Y44" i="47"/>
  <c r="BL44" i="47"/>
  <c r="HL44" i="47"/>
  <c r="DL44" i="47"/>
  <c r="AY44" i="47"/>
  <c r="D44" i="47"/>
  <c r="FY44" i="47"/>
  <c r="L44" i="47"/>
  <c r="LY44" i="47"/>
  <c r="IY44" i="47"/>
  <c r="FL44" i="47"/>
  <c r="JY44" i="47"/>
  <c r="LL44" i="47"/>
  <c r="GL44" i="47"/>
  <c r="AL44" i="47"/>
  <c r="CL44" i="47"/>
  <c r="KY44" i="47"/>
  <c r="EL44" i="47"/>
  <c r="GY44" i="47"/>
  <c r="IL44" i="47"/>
  <c r="EY44" i="47"/>
  <c r="CY44" i="47"/>
  <c r="KL44" i="47"/>
  <c r="AA22" i="70"/>
  <c r="AA28" i="70"/>
  <c r="V22" i="70"/>
  <c r="U22" i="70"/>
  <c r="CW45" i="28"/>
  <c r="EW45" i="28"/>
  <c r="GW45" i="28"/>
  <c r="HJ45" i="28"/>
  <c r="DJ45" i="28"/>
  <c r="DW45" i="28"/>
  <c r="HW45" i="28"/>
  <c r="BW45" i="28"/>
  <c r="LW45" i="28"/>
  <c r="KW45" i="28"/>
  <c r="W45" i="28"/>
  <c r="FJ45" i="28"/>
  <c r="KJ45" i="28"/>
  <c r="FW45" i="28"/>
  <c r="IJ45" i="28"/>
  <c r="IW45" i="28"/>
  <c r="B45" i="28"/>
  <c r="LJ45" i="28"/>
  <c r="AW45" i="28"/>
  <c r="BJ45" i="28"/>
  <c r="JW45" i="28"/>
  <c r="J45" i="28"/>
  <c r="GJ45" i="28"/>
  <c r="JJ45" i="28"/>
  <c r="AJ45" i="28"/>
  <c r="CJ45" i="28"/>
  <c r="EJ45" i="28"/>
  <c r="Y29" i="47"/>
  <c r="LY29" i="47"/>
  <c r="EL29" i="47"/>
  <c r="CY29" i="47"/>
  <c r="AY29" i="47"/>
  <c r="DL29" i="47"/>
  <c r="EY29" i="47"/>
  <c r="JL32" i="28"/>
  <c r="EL32" i="28"/>
  <c r="DY32" i="28"/>
  <c r="KY32" i="28"/>
  <c r="IY32" i="28"/>
  <c r="AL32" i="28"/>
  <c r="L32" i="28"/>
  <c r="LY32" i="28"/>
  <c r="GY32" i="28"/>
  <c r="BY32" i="28"/>
  <c r="Y32" i="28"/>
  <c r="LL32" i="28"/>
  <c r="JY32" i="28"/>
  <c r="FL32" i="28"/>
  <c r="CL32" i="28"/>
  <c r="KL32" i="28"/>
  <c r="IL32" i="28"/>
  <c r="DL32" i="28"/>
  <c r="HL32" i="28"/>
  <c r="BL32" i="28"/>
  <c r="AY32" i="28"/>
  <c r="GL32" i="28"/>
  <c r="CY32" i="28"/>
  <c r="FY32" i="28"/>
  <c r="D32" i="28"/>
  <c r="HY32" i="28"/>
  <c r="EY32" i="28"/>
  <c r="K8" i="68"/>
  <c r="E60" i="26" s="1"/>
  <c r="P36" i="28"/>
  <c r="S36" i="28" s="1"/>
  <c r="J8" i="64"/>
  <c r="AA31" i="61"/>
  <c r="AA25" i="61"/>
  <c r="U25" i="61"/>
  <c r="V25" i="61"/>
  <c r="LY59" i="47"/>
  <c r="GY59" i="47"/>
  <c r="D59" i="47"/>
  <c r="IL59" i="47"/>
  <c r="LY8" i="28"/>
  <c r="JY8" i="28"/>
  <c r="FY8" i="28"/>
  <c r="AL8" i="28"/>
  <c r="IL8" i="28"/>
  <c r="IY8" i="28"/>
  <c r="BY8" i="28"/>
  <c r="L8" i="28"/>
  <c r="D8" i="28"/>
  <c r="JL8" i="28"/>
  <c r="DL8" i="28"/>
  <c r="HY8" i="28"/>
  <c r="DY8" i="28"/>
  <c r="EY8" i="28"/>
  <c r="GY8" i="28"/>
  <c r="BL8" i="28"/>
  <c r="GL8" i="28"/>
  <c r="KL8" i="28"/>
  <c r="CY8" i="28"/>
  <c r="AY8" i="28"/>
  <c r="LL8" i="28"/>
  <c r="HL8" i="28"/>
  <c r="EL8" i="28"/>
  <c r="Y8" i="28"/>
  <c r="KY8" i="28"/>
  <c r="FL8" i="28"/>
  <c r="CL8" i="28"/>
  <c r="V27" i="66"/>
  <c r="AA27" i="66"/>
  <c r="U27" i="66"/>
  <c r="AA33" i="66"/>
  <c r="LX38" i="28"/>
  <c r="AX38" i="28"/>
  <c r="KK38" i="28"/>
  <c r="X38" i="28"/>
  <c r="GK38" i="28"/>
  <c r="IX38" i="28"/>
  <c r="FK38" i="28"/>
  <c r="HK38" i="28"/>
  <c r="EK38" i="28"/>
  <c r="LK38" i="28"/>
  <c r="K38" i="28"/>
  <c r="CK38" i="28"/>
  <c r="DX38" i="28"/>
  <c r="AJ87" i="47"/>
  <c r="FJ87" i="47"/>
  <c r="GJ87" i="47"/>
  <c r="EJ87" i="47"/>
  <c r="JJ87" i="47"/>
  <c r="KJ87" i="47"/>
  <c r="IJ87" i="47"/>
  <c r="GW87" i="47"/>
  <c r="CW87" i="47"/>
  <c r="J87" i="47"/>
  <c r="AW87" i="47"/>
  <c r="BW87" i="47"/>
  <c r="DJ87" i="47"/>
  <c r="W87" i="47"/>
  <c r="EW87" i="47"/>
  <c r="FW87" i="47"/>
  <c r="HJ87" i="47"/>
  <c r="HW87" i="47"/>
  <c r="KW87" i="47"/>
  <c r="B87" i="47"/>
  <c r="LW87" i="47"/>
  <c r="BJ87" i="47"/>
  <c r="CJ87" i="47"/>
  <c r="DW87" i="47"/>
  <c r="JW87" i="47"/>
  <c r="LJ87" i="47"/>
  <c r="IW87" i="47"/>
  <c r="KJ24" i="47"/>
  <c r="DW24" i="47"/>
  <c r="KW24" i="47"/>
  <c r="J24" i="47"/>
  <c r="GJ24" i="47"/>
  <c r="AW24" i="47"/>
  <c r="EJ24" i="47"/>
  <c r="B24" i="47"/>
  <c r="FW24" i="47"/>
  <c r="JW24" i="47"/>
  <c r="BJ24" i="47"/>
  <c r="JJ24" i="47"/>
  <c r="AJ24" i="47"/>
  <c r="CW24" i="47"/>
  <c r="HW24" i="47"/>
  <c r="LW24" i="47"/>
  <c r="FJ24" i="47"/>
  <c r="DJ24" i="47"/>
  <c r="EW24" i="47"/>
  <c r="IJ24" i="47"/>
  <c r="HJ24" i="47"/>
  <c r="LJ24" i="47"/>
  <c r="CJ24" i="47"/>
  <c r="GW24" i="47"/>
  <c r="BW24" i="47"/>
  <c r="IW24" i="47"/>
  <c r="W24" i="47"/>
  <c r="JY32" i="47"/>
  <c r="EL32" i="47"/>
  <c r="EY32" i="47"/>
  <c r="IL32" i="47"/>
  <c r="DL32" i="47"/>
  <c r="DY32" i="47"/>
  <c r="FY32" i="47"/>
  <c r="KY32" i="47"/>
  <c r="BL32" i="47"/>
  <c r="FL32" i="47"/>
  <c r="GY32" i="47"/>
  <c r="Y32" i="47"/>
  <c r="D32" i="47"/>
  <c r="KL32" i="47"/>
  <c r="CY32" i="47"/>
  <c r="L32" i="47"/>
  <c r="LL32" i="47"/>
  <c r="HY32" i="47"/>
  <c r="HL32" i="47"/>
  <c r="AL32" i="47"/>
  <c r="IY32" i="47"/>
  <c r="GL32" i="47"/>
  <c r="CL32" i="47"/>
  <c r="LY32" i="47"/>
  <c r="AY32" i="47"/>
  <c r="BY32" i="47"/>
  <c r="JL32" i="47"/>
  <c r="AJ9" i="47"/>
  <c r="FJ9" i="47"/>
  <c r="LW39" i="47"/>
  <c r="HW39" i="47"/>
  <c r="DJ39" i="47"/>
  <c r="BJ39" i="47"/>
  <c r="LJ39" i="47"/>
  <c r="GW39" i="47"/>
  <c r="CW39" i="47"/>
  <c r="CJ39" i="47"/>
  <c r="KJ39" i="47"/>
  <c r="IJ39" i="47"/>
  <c r="BW39" i="47"/>
  <c r="J39" i="47"/>
  <c r="B39" i="47"/>
  <c r="GJ39" i="47"/>
  <c r="AW39" i="47"/>
  <c r="KW39" i="47"/>
  <c r="HJ39" i="47"/>
  <c r="W39" i="47"/>
  <c r="JW39" i="47"/>
  <c r="FJ39" i="47"/>
  <c r="AJ39" i="47"/>
  <c r="IW39" i="47"/>
  <c r="EW39" i="47"/>
  <c r="EJ39" i="47"/>
  <c r="JJ39" i="47"/>
  <c r="FW39" i="47"/>
  <c r="DW39" i="47"/>
  <c r="KL8" i="47"/>
  <c r="EL8" i="47"/>
  <c r="AY8" i="47"/>
  <c r="FY8" i="47"/>
  <c r="L8" i="47"/>
  <c r="DY8" i="47"/>
  <c r="BY8" i="47"/>
  <c r="LL8" i="47"/>
  <c r="FL8" i="47"/>
  <c r="LY8" i="47"/>
  <c r="KY8" i="47"/>
  <c r="DL8" i="47"/>
  <c r="IY8" i="47"/>
  <c r="HL8" i="47"/>
  <c r="GL8" i="47"/>
  <c r="CL8" i="47"/>
  <c r="IL8" i="47"/>
  <c r="BL8" i="47"/>
  <c r="CJ22" i="28"/>
  <c r="GJ22" i="28"/>
  <c r="AW22" i="28"/>
  <c r="J22" i="28"/>
  <c r="LW22" i="28"/>
  <c r="JJ22" i="28"/>
  <c r="DW22" i="28"/>
  <c r="GW32" i="28"/>
  <c r="W32" i="28"/>
  <c r="KW32" i="28"/>
  <c r="CJ32" i="28"/>
  <c r="DJ32" i="28"/>
  <c r="LW32" i="28"/>
  <c r="DW32" i="28"/>
  <c r="AJ32" i="28"/>
  <c r="B32" i="28"/>
  <c r="BJ32" i="28"/>
  <c r="GJ32" i="28"/>
  <c r="CW32" i="28"/>
  <c r="IW32" i="28"/>
  <c r="EW32" i="28"/>
  <c r="IJ32" i="28"/>
  <c r="J32" i="28"/>
  <c r="JJ32" i="28"/>
  <c r="EJ32" i="28"/>
  <c r="AJ87" i="28"/>
  <c r="HJ87" i="28"/>
  <c r="DJ87" i="28"/>
  <c r="B87" i="28"/>
  <c r="BJ87" i="28"/>
  <c r="HW87" i="28"/>
  <c r="DW87" i="28"/>
  <c r="AW87" i="28"/>
  <c r="BW87" i="28"/>
  <c r="GJ87" i="28"/>
  <c r="LJ87" i="28"/>
  <c r="J87" i="28"/>
  <c r="JJ87" i="28"/>
  <c r="GW87" i="28"/>
  <c r="EJ87" i="28"/>
  <c r="CJ87" i="28"/>
  <c r="JW87" i="28"/>
  <c r="LW87" i="28"/>
  <c r="EW87" i="28"/>
  <c r="IW87" i="28"/>
  <c r="FW87" i="28"/>
  <c r="W87" i="28"/>
  <c r="KW87" i="28"/>
  <c r="KJ87" i="28"/>
  <c r="CW87" i="28"/>
  <c r="IJ87" i="28"/>
  <c r="FJ87" i="28"/>
  <c r="LJ24" i="28"/>
  <c r="HJ24" i="28"/>
  <c r="CW24" i="28"/>
  <c r="KJ24" i="28"/>
  <c r="FJ24" i="28"/>
  <c r="AJ24" i="28"/>
  <c r="KW24" i="28"/>
  <c r="EJ24" i="28"/>
  <c r="AW24" i="28"/>
  <c r="HW24" i="28"/>
  <c r="DJ24" i="28"/>
  <c r="W24" i="28"/>
  <c r="GW24" i="28"/>
  <c r="CJ24" i="28"/>
  <c r="EW24" i="28"/>
  <c r="JW24" i="28"/>
  <c r="BW24" i="28"/>
  <c r="LW24" i="28"/>
  <c r="JJ24" i="28"/>
  <c r="J24" i="28"/>
  <c r="BJ24" i="28"/>
  <c r="FW24" i="28"/>
  <c r="K5" i="68"/>
  <c r="E57" i="26" s="1"/>
  <c r="JJ66" i="28"/>
  <c r="BJ66" i="28"/>
  <c r="GW66" i="28"/>
  <c r="FW66" i="28"/>
  <c r="IW66" i="28"/>
  <c r="EJ66" i="28"/>
  <c r="JW66" i="28"/>
  <c r="AJ66" i="28"/>
  <c r="GJ66" i="28"/>
  <c r="DJ66" i="28"/>
  <c r="KW66" i="28"/>
  <c r="CJ66" i="28"/>
  <c r="LW66" i="28"/>
  <c r="KJ66" i="28"/>
  <c r="FJ66" i="28"/>
  <c r="EW66" i="28"/>
  <c r="AW66" i="28"/>
  <c r="IW73" i="28"/>
  <c r="AJ73" i="28"/>
  <c r="AW73" i="28"/>
  <c r="KJ73" i="28"/>
  <c r="DJ73" i="28"/>
  <c r="W73" i="28"/>
  <c r="J73" i="28"/>
  <c r="HW73" i="28"/>
  <c r="IJ73" i="28"/>
  <c r="GJ73" i="28"/>
  <c r="FJ73" i="28"/>
  <c r="FW73" i="28"/>
  <c r="EJ73" i="28"/>
  <c r="DW73" i="28"/>
  <c r="EW73" i="28"/>
  <c r="BJ73" i="28"/>
  <c r="JW73" i="28"/>
  <c r="B73" i="28"/>
  <c r="GW73" i="28"/>
  <c r="LW73" i="28"/>
  <c r="KW73" i="28"/>
  <c r="JJ73" i="28"/>
  <c r="HJ73" i="28"/>
  <c r="CJ73" i="28"/>
  <c r="LJ73" i="28"/>
  <c r="BW73" i="28"/>
  <c r="CW73" i="28"/>
  <c r="P76" i="28"/>
  <c r="MC76" i="28"/>
  <c r="IC76" i="28"/>
  <c r="KC76" i="28"/>
  <c r="AC76" i="28"/>
  <c r="DW20" i="28"/>
  <c r="HW20" i="28"/>
  <c r="DJ20" i="28"/>
  <c r="CW20" i="28"/>
  <c r="BJ20" i="28"/>
  <c r="BW20" i="28"/>
  <c r="D27" i="28"/>
  <c r="FY27" i="28"/>
  <c r="Y27" i="28"/>
  <c r="IY27" i="28"/>
  <c r="EL27" i="28"/>
  <c r="GY27" i="28"/>
  <c r="BL27" i="28"/>
  <c r="KL27" i="28"/>
  <c r="DY27" i="28"/>
  <c r="JY27" i="28"/>
  <c r="HY27" i="28"/>
  <c r="AL27" i="28"/>
  <c r="IL27" i="28"/>
  <c r="J46" i="28"/>
  <c r="IJ46" i="28"/>
  <c r="CW46" i="28"/>
  <c r="HW46" i="28"/>
  <c r="IW46" i="28"/>
  <c r="BJ46" i="28"/>
  <c r="AJ46" i="28"/>
  <c r="JW46" i="28"/>
  <c r="CJ46" i="28"/>
  <c r="FJ46" i="28"/>
  <c r="DW46" i="28"/>
  <c r="KJ46" i="28"/>
  <c r="LW46" i="28"/>
  <c r="EJ46" i="28"/>
  <c r="JJ46" i="28"/>
  <c r="FW46" i="28"/>
  <c r="B46" i="28"/>
  <c r="HJ46" i="28"/>
  <c r="GW46" i="28"/>
  <c r="W46" i="28"/>
  <c r="KW46" i="28"/>
  <c r="LJ46" i="28"/>
  <c r="BW46" i="28"/>
  <c r="AW46" i="28"/>
  <c r="GJ46" i="28"/>
  <c r="DJ46" i="28"/>
  <c r="EW46" i="28"/>
  <c r="J6" i="63"/>
  <c r="DJ84" i="47"/>
  <c r="AW84" i="47"/>
  <c r="IJ84" i="47"/>
  <c r="EW84" i="47"/>
  <c r="BJ84" i="47"/>
  <c r="W84" i="47"/>
  <c r="KW84" i="47"/>
  <c r="LW84" i="47"/>
  <c r="LJ84" i="47"/>
  <c r="J84" i="47"/>
  <c r="GJ84" i="47"/>
  <c r="HJ84" i="47"/>
  <c r="FJ84" i="47"/>
  <c r="FW84" i="47"/>
  <c r="JW84" i="47"/>
  <c r="HW84" i="47"/>
  <c r="KJ84" i="47"/>
  <c r="JJ84" i="47"/>
  <c r="IW84" i="47"/>
  <c r="AJ84" i="47"/>
  <c r="CW84" i="47"/>
  <c r="DW84" i="47"/>
  <c r="EJ84" i="47"/>
  <c r="BW84" i="47"/>
  <c r="GW84" i="47"/>
  <c r="CJ84" i="47"/>
  <c r="B84" i="47"/>
  <c r="HJ25" i="28"/>
  <c r="FW25" i="28"/>
  <c r="BJ25" i="28"/>
  <c r="GJ25" i="28"/>
  <c r="EW25" i="28"/>
  <c r="CJ25" i="28"/>
  <c r="KW25" i="28"/>
  <c r="IW25" i="28"/>
  <c r="W25" i="28"/>
  <c r="JW25" i="28"/>
  <c r="HW25" i="28"/>
  <c r="J25" i="28"/>
  <c r="B25" i="28"/>
  <c r="GW25" i="28"/>
  <c r="EJ25" i="28"/>
  <c r="JJ25" i="28"/>
  <c r="DW25" i="28"/>
  <c r="AJ25" i="28"/>
  <c r="IJ25" i="28"/>
  <c r="CW25" i="28"/>
  <c r="LJ25" i="28"/>
  <c r="DJ25" i="28"/>
  <c r="FJ25" i="28"/>
  <c r="KJ25" i="28"/>
  <c r="BW25" i="28"/>
  <c r="AW25" i="28"/>
  <c r="LW25" i="28"/>
  <c r="IY25" i="47"/>
  <c r="GL25" i="47"/>
  <c r="EL25" i="47"/>
  <c r="HY25" i="47"/>
  <c r="FY25" i="47"/>
  <c r="Y25" i="47"/>
  <c r="JY25" i="47"/>
  <c r="GY25" i="47"/>
  <c r="DL25" i="47"/>
  <c r="KL25" i="47"/>
  <c r="FL25" i="47"/>
  <c r="BL25" i="47"/>
  <c r="EY25" i="47"/>
  <c r="L25" i="47"/>
  <c r="HL25" i="47"/>
  <c r="AL25" i="47"/>
  <c r="CY25" i="47"/>
  <c r="LY25" i="47"/>
  <c r="AY25" i="47"/>
  <c r="LL25" i="47"/>
  <c r="JL25" i="47"/>
  <c r="DY25" i="47"/>
  <c r="D25" i="47"/>
  <c r="IL25" i="47"/>
  <c r="BY25" i="47"/>
  <c r="CL25" i="47"/>
  <c r="KY25" i="47"/>
  <c r="BX53" i="28"/>
  <c r="GX53" i="28"/>
  <c r="CX53" i="28"/>
  <c r="CK53" i="28"/>
  <c r="KX53" i="28"/>
  <c r="HL36" i="28"/>
  <c r="AL36" i="28"/>
  <c r="KL36" i="28"/>
  <c r="BY36" i="28"/>
  <c r="JY36" i="28"/>
  <c r="CL36" i="28"/>
  <c r="IL36" i="28"/>
  <c r="BL36" i="28"/>
  <c r="EL36" i="28"/>
  <c r="D36" i="28"/>
  <c r="DL36" i="28"/>
  <c r="KY36" i="28"/>
  <c r="AY36" i="28"/>
  <c r="IY36" i="28"/>
  <c r="Y36" i="28"/>
  <c r="LY36" i="28"/>
  <c r="GY36" i="28"/>
  <c r="L36" i="28"/>
  <c r="JJ86" i="47"/>
  <c r="DW86" i="47"/>
  <c r="B86" i="47"/>
  <c r="LJ86" i="47"/>
  <c r="CY55" i="47"/>
  <c r="GY55" i="47"/>
  <c r="EL55" i="47"/>
  <c r="IY55" i="47"/>
  <c r="DY55" i="47"/>
  <c r="GL55" i="47"/>
  <c r="L55" i="47"/>
  <c r="D25" i="28"/>
  <c r="HL25" i="28"/>
  <c r="AY25" i="28"/>
  <c r="IY25" i="28"/>
  <c r="KY25" i="28"/>
  <c r="FY25" i="28"/>
  <c r="Y25" i="28"/>
  <c r="JW74" i="28"/>
  <c r="CJ74" i="28"/>
  <c r="BW74" i="28"/>
  <c r="IJ74" i="28"/>
  <c r="BJ74" i="28"/>
  <c r="FW74" i="28"/>
  <c r="HJ74" i="28"/>
  <c r="IW74" i="28"/>
  <c r="EW74" i="28"/>
  <c r="LW74" i="28"/>
  <c r="GJ74" i="28"/>
  <c r="HW74" i="28"/>
  <c r="AJ74" i="28"/>
  <c r="B74" i="28"/>
  <c r="FJ74" i="28"/>
  <c r="DW74" i="28"/>
  <c r="J74" i="28"/>
  <c r="KJ74" i="28"/>
  <c r="EJ74" i="28"/>
  <c r="GW74" i="28"/>
  <c r="LJ74" i="28"/>
  <c r="JJ74" i="28"/>
  <c r="KW74" i="28"/>
  <c r="DJ74" i="28"/>
  <c r="CW74" i="28"/>
  <c r="AW74" i="28"/>
  <c r="W74" i="28"/>
  <c r="KW77" i="28"/>
  <c r="JJ77" i="28"/>
  <c r="CW77" i="28"/>
  <c r="AJ77" i="28"/>
  <c r="LW77" i="28"/>
  <c r="BW77" i="28"/>
  <c r="B77" i="28"/>
  <c r="KJ77" i="28"/>
  <c r="AW77" i="28"/>
  <c r="JW77" i="28"/>
  <c r="IW77" i="28"/>
  <c r="BJ77" i="28"/>
  <c r="LJ77" i="28"/>
  <c r="HW77" i="28"/>
  <c r="J77" i="28"/>
  <c r="IJ77" i="28"/>
  <c r="GW77" i="28"/>
  <c r="EJ77" i="28"/>
  <c r="GJ77" i="28"/>
  <c r="EW77" i="28"/>
  <c r="DJ77" i="28"/>
  <c r="HJ77" i="28"/>
  <c r="FJ77" i="28"/>
  <c r="FW77" i="28"/>
  <c r="DW77" i="28"/>
  <c r="W77" i="28"/>
  <c r="CJ77" i="28"/>
  <c r="AA24" i="72"/>
  <c r="V24" i="72"/>
  <c r="AA30" i="72"/>
  <c r="U24" i="72"/>
  <c r="AA30" i="63"/>
  <c r="AA24" i="63"/>
  <c r="LP62" i="47"/>
  <c r="LR62" i="47" s="1"/>
  <c r="DP31" i="28"/>
  <c r="DR31" i="28" s="1"/>
  <c r="J8" i="70"/>
  <c r="EC42" i="28"/>
  <c r="EF42" i="28" s="1"/>
  <c r="CP38" i="47"/>
  <c r="CR38" i="47" s="1"/>
  <c r="AC38" i="47"/>
  <c r="AE38" i="47" s="1"/>
  <c r="HR65" i="28"/>
  <c r="HS65" i="28"/>
  <c r="HQ65" i="28"/>
  <c r="EJ84" i="28"/>
  <c r="JW84" i="28"/>
  <c r="GW84" i="28"/>
  <c r="IJ84" i="28"/>
  <c r="KW84" i="28"/>
  <c r="HJ84" i="28"/>
  <c r="B84" i="28"/>
  <c r="LW84" i="28"/>
  <c r="JJ84" i="28"/>
  <c r="FJ84" i="28"/>
  <c r="W84" i="28"/>
  <c r="AW84" i="28"/>
  <c r="CJ84" i="28"/>
  <c r="DJ84" i="28"/>
  <c r="LJ84" i="28"/>
  <c r="J84" i="28"/>
  <c r="AJ84" i="28"/>
  <c r="CW84" i="28"/>
  <c r="EW84" i="28"/>
  <c r="BJ84" i="28"/>
  <c r="IW84" i="28"/>
  <c r="BW84" i="28"/>
  <c r="FW84" i="28"/>
  <c r="GJ84" i="28"/>
  <c r="KJ84" i="28"/>
  <c r="DW84" i="28"/>
  <c r="HW84" i="28"/>
  <c r="HJ25" i="47"/>
  <c r="GJ25" i="47"/>
  <c r="BW25" i="47"/>
  <c r="JW25" i="47"/>
  <c r="LJ25" i="47"/>
  <c r="EW25" i="47"/>
  <c r="CJ25" i="47"/>
  <c r="IW25" i="47"/>
  <c r="DW25" i="47"/>
  <c r="J25" i="47"/>
  <c r="KW25" i="47"/>
  <c r="FJ25" i="47"/>
  <c r="BJ25" i="47"/>
  <c r="JJ25" i="47"/>
  <c r="EJ25" i="47"/>
  <c r="AJ25" i="47"/>
  <c r="IJ25" i="47"/>
  <c r="DJ25" i="47"/>
  <c r="B25" i="47"/>
  <c r="GW25" i="47"/>
  <c r="AW25" i="47"/>
  <c r="FW25" i="47"/>
  <c r="CW25" i="47"/>
  <c r="W25" i="47"/>
  <c r="LW25" i="47"/>
  <c r="KJ25" i="47"/>
  <c r="HW25" i="47"/>
  <c r="JW67" i="47"/>
  <c r="HW67" i="47"/>
  <c r="DJ67" i="47"/>
  <c r="GW67" i="47"/>
  <c r="JJ67" i="47"/>
  <c r="FW67" i="47"/>
  <c r="BJ67" i="47"/>
  <c r="B67" i="47"/>
  <c r="GJ67" i="47"/>
  <c r="EW67" i="47"/>
  <c r="AJ67" i="47"/>
  <c r="KJ67" i="47"/>
  <c r="J67" i="47"/>
  <c r="DW67" i="47"/>
  <c r="LW67" i="47"/>
  <c r="LJ67" i="47"/>
  <c r="BW67" i="47"/>
  <c r="IW67" i="47"/>
  <c r="HJ67" i="47"/>
  <c r="EJ67" i="47"/>
  <c r="CW67" i="47"/>
  <c r="IJ67" i="47"/>
  <c r="W67" i="47"/>
  <c r="AW67" i="47"/>
  <c r="CJ67" i="47"/>
  <c r="KW67" i="47"/>
  <c r="FJ67" i="47"/>
  <c r="FY87" i="28"/>
  <c r="BL87" i="28"/>
  <c r="KY87" i="28"/>
  <c r="GY87" i="28"/>
  <c r="JL87" i="28"/>
  <c r="GL87" i="28"/>
  <c r="BY87" i="28"/>
  <c r="DL87" i="28"/>
  <c r="IL87" i="28"/>
  <c r="LY87" i="28"/>
  <c r="CY87" i="28"/>
  <c r="AL87" i="28"/>
  <c r="DY87" i="28"/>
  <c r="AY87" i="28"/>
  <c r="EY87" i="28"/>
  <c r="JY87" i="28"/>
  <c r="HY87" i="28"/>
  <c r="FL87" i="28"/>
  <c r="IY87" i="28"/>
  <c r="HL87" i="28"/>
  <c r="Y87" i="28"/>
  <c r="LL87" i="28"/>
  <c r="KL87" i="28"/>
  <c r="CL87" i="28"/>
  <c r="D87" i="28"/>
  <c r="EL87" i="28"/>
  <c r="L87" i="28"/>
  <c r="GI10" i="47"/>
  <c r="AV10" i="47"/>
  <c r="LI10" i="47"/>
  <c r="CV10" i="47"/>
  <c r="BV10" i="47"/>
  <c r="LV10" i="47"/>
  <c r="EI10" i="47"/>
  <c r="KV10" i="47"/>
  <c r="HI10" i="47"/>
  <c r="AI10" i="47"/>
  <c r="DI10" i="47"/>
  <c r="V10" i="47"/>
  <c r="II10" i="47"/>
  <c r="CI10" i="47"/>
  <c r="KI10" i="47"/>
  <c r="FI10" i="47"/>
  <c r="IV10" i="47"/>
  <c r="JI10" i="47"/>
  <c r="DV10" i="47"/>
  <c r="I10" i="47"/>
  <c r="HV10" i="47"/>
  <c r="FV10" i="47"/>
  <c r="JV10" i="47"/>
  <c r="GV10" i="47"/>
  <c r="EV10" i="47"/>
  <c r="BI10" i="47"/>
  <c r="DC62" i="47"/>
  <c r="DD62" i="47" s="1"/>
  <c r="KC31" i="28"/>
  <c r="KF31" i="28" s="1"/>
  <c r="JC42" i="28"/>
  <c r="JE42" i="28" s="1"/>
  <c r="DP38" i="47"/>
  <c r="DS38" i="47" s="1"/>
  <c r="MC38" i="47"/>
  <c r="MF38" i="47" s="1"/>
  <c r="AA24" i="69"/>
  <c r="V24" i="69"/>
  <c r="U24" i="69"/>
  <c r="AA30" i="69"/>
  <c r="V22" i="69"/>
  <c r="U22" i="69"/>
  <c r="AA28" i="69"/>
  <c r="AA22" i="69"/>
  <c r="U27" i="68"/>
  <c r="V27" i="68"/>
  <c r="AA33" i="68"/>
  <c r="AA27" i="68"/>
  <c r="U27" i="69"/>
  <c r="V27" i="69"/>
  <c r="AA27" i="69"/>
  <c r="AA33" i="69"/>
  <c r="IL36" i="47"/>
  <c r="KL36" i="47"/>
  <c r="BY36" i="47"/>
  <c r="LL36" i="47"/>
  <c r="JL36" i="47"/>
  <c r="FY36" i="47"/>
  <c r="AY36" i="47"/>
  <c r="HL36" i="47"/>
  <c r="CL36" i="47"/>
  <c r="BL36" i="47"/>
  <c r="FL36" i="47"/>
  <c r="EY36" i="47"/>
  <c r="IY36" i="47"/>
  <c r="DY36" i="47"/>
  <c r="GY36" i="47"/>
  <c r="L36" i="47"/>
  <c r="HY36" i="47"/>
  <c r="DL36" i="47"/>
  <c r="GL36" i="47"/>
  <c r="Y36" i="47"/>
  <c r="KY36" i="47"/>
  <c r="EL36" i="47"/>
  <c r="D36" i="47"/>
  <c r="LY36" i="47"/>
  <c r="JY36" i="47"/>
  <c r="CY36" i="47"/>
  <c r="AL36" i="47"/>
  <c r="HC64" i="47"/>
  <c r="KP64" i="47"/>
  <c r="FP64" i="47"/>
  <c r="GP64" i="47"/>
  <c r="EC64" i="47"/>
  <c r="EP64" i="47"/>
  <c r="CP64" i="47"/>
  <c r="P64" i="47"/>
  <c r="LC64" i="47"/>
  <c r="GP27" i="47"/>
  <c r="HW31" i="28"/>
  <c r="AJ31" i="28"/>
  <c r="GW31" i="28"/>
  <c r="CW31" i="28"/>
  <c r="FW31" i="28"/>
  <c r="JW31" i="28"/>
  <c r="J31" i="28"/>
  <c r="JJ31" i="28"/>
  <c r="FJ31" i="28"/>
  <c r="BJ31" i="28"/>
  <c r="LW31" i="28"/>
  <c r="HJ31" i="28"/>
  <c r="DJ31" i="28"/>
  <c r="EW31" i="28"/>
  <c r="BW31" i="28"/>
  <c r="KW31" i="28"/>
  <c r="GJ31" i="28"/>
  <c r="DW31" i="28"/>
  <c r="KJ31" i="28"/>
  <c r="CJ31" i="28"/>
  <c r="IW31" i="28"/>
  <c r="AW31" i="28"/>
  <c r="LJ31" i="28"/>
  <c r="W31" i="28"/>
  <c r="B31" i="28"/>
  <c r="IJ31" i="28"/>
  <c r="EJ31" i="28"/>
  <c r="GY67" i="28"/>
  <c r="FY67" i="28"/>
  <c r="BY67" i="28"/>
  <c r="DY67" i="28"/>
  <c r="AL67" i="28"/>
  <c r="EL67" i="28"/>
  <c r="D67" i="28"/>
  <c r="DL67" i="28"/>
  <c r="LL67" i="28"/>
  <c r="KL67" i="28"/>
  <c r="IL67" i="28"/>
  <c r="L67" i="28"/>
  <c r="KY67" i="28"/>
  <c r="HL67" i="28"/>
  <c r="BL67" i="28"/>
  <c r="JY67" i="28"/>
  <c r="EY67" i="28"/>
  <c r="AY67" i="28"/>
  <c r="HY67" i="28"/>
  <c r="Y67" i="28"/>
  <c r="LY67" i="28"/>
  <c r="FL67" i="28"/>
  <c r="CY67" i="28"/>
  <c r="JL67" i="28"/>
  <c r="IY67" i="28"/>
  <c r="GL67" i="28"/>
  <c r="CL67" i="28"/>
  <c r="EW31" i="47"/>
  <c r="GJ31" i="47"/>
  <c r="W31" i="47"/>
  <c r="AW31" i="47"/>
  <c r="AJ31" i="47"/>
  <c r="JW31" i="47"/>
  <c r="KW31" i="47"/>
  <c r="FW31" i="47"/>
  <c r="B31" i="47"/>
  <c r="DJ31" i="47"/>
  <c r="EJ31" i="47"/>
  <c r="BJ31" i="47"/>
  <c r="GW31" i="47"/>
  <c r="DW31" i="47"/>
  <c r="J31" i="47"/>
  <c r="LW31" i="47"/>
  <c r="BW31" i="47"/>
  <c r="KJ31" i="47"/>
  <c r="HW31" i="47"/>
  <c r="LJ31" i="47"/>
  <c r="HJ31" i="47"/>
  <c r="FJ31" i="47"/>
  <c r="CW31" i="47"/>
  <c r="CJ31" i="47"/>
  <c r="JJ31" i="47"/>
  <c r="IJ31" i="47"/>
  <c r="IW31" i="47"/>
  <c r="Y46" i="47"/>
  <c r="KY46" i="47"/>
  <c r="DL46" i="47"/>
  <c r="HY46" i="47"/>
  <c r="CL46" i="47"/>
  <c r="HL46" i="47"/>
  <c r="D46" i="47"/>
  <c r="BL46" i="47"/>
  <c r="IY46" i="47"/>
  <c r="FY46" i="47"/>
  <c r="AL46" i="47"/>
  <c r="FL46" i="47"/>
  <c r="GL46" i="47"/>
  <c r="GJ14" i="47"/>
  <c r="DW14" i="47"/>
  <c r="LW14" i="47"/>
  <c r="JJ14" i="47"/>
  <c r="GW14" i="47"/>
  <c r="W14" i="47"/>
  <c r="HJ14" i="47"/>
  <c r="LJ14" i="47"/>
  <c r="FJ14" i="47"/>
  <c r="DJ14" i="47"/>
  <c r="KW14" i="47"/>
  <c r="B14" i="47"/>
  <c r="BJ14" i="47"/>
  <c r="J14" i="47"/>
  <c r="HW14" i="47"/>
  <c r="CW14" i="47"/>
  <c r="BW14" i="47"/>
  <c r="CJ14" i="47"/>
  <c r="AW14" i="47"/>
  <c r="JW14" i="47"/>
  <c r="FW14" i="47"/>
  <c r="IJ14" i="47"/>
  <c r="AJ14" i="47"/>
  <c r="IW14" i="47"/>
  <c r="EW14" i="47"/>
  <c r="KJ14" i="47"/>
  <c r="EJ14" i="47"/>
  <c r="AY87" i="47"/>
  <c r="IL87" i="47"/>
  <c r="BL87" i="47"/>
  <c r="LL87" i="47"/>
  <c r="EL87" i="47"/>
  <c r="LY87" i="47"/>
  <c r="GL87" i="47"/>
  <c r="JY87" i="47"/>
  <c r="GY87" i="47"/>
  <c r="Y87" i="47"/>
  <c r="CL87" i="47"/>
  <c r="AL87" i="47"/>
  <c r="IY87" i="47"/>
  <c r="KY87" i="47"/>
  <c r="EY87" i="47"/>
  <c r="CY87" i="47"/>
  <c r="HL87" i="47"/>
  <c r="JL87" i="47"/>
  <c r="DL87" i="47"/>
  <c r="FL87" i="47"/>
  <c r="D87" i="47"/>
  <c r="BY87" i="47"/>
  <c r="DY87" i="47"/>
  <c r="KL87" i="47"/>
  <c r="FY87" i="47"/>
  <c r="L87" i="47"/>
  <c r="HY87" i="47"/>
  <c r="V23" i="70"/>
  <c r="U23" i="70"/>
  <c r="AA23" i="70"/>
  <c r="AA29" i="70"/>
  <c r="CP31" i="28"/>
  <c r="CR31" i="28" s="1"/>
  <c r="JL81" i="47"/>
  <c r="GL81" i="47"/>
  <c r="AY81" i="47"/>
  <c r="JY81" i="47"/>
  <c r="CL81" i="47"/>
  <c r="Y81" i="47"/>
  <c r="HY81" i="47"/>
  <c r="DY81" i="47"/>
  <c r="GY81" i="47"/>
  <c r="CY81" i="47"/>
  <c r="LY81" i="47"/>
  <c r="IL81" i="47"/>
  <c r="BY81" i="47"/>
  <c r="D81" i="47"/>
  <c r="HL81" i="47"/>
  <c r="AL81" i="47"/>
  <c r="LL81" i="47"/>
  <c r="FY81" i="47"/>
  <c r="FL81" i="47"/>
  <c r="KY81" i="47"/>
  <c r="DL81" i="47"/>
  <c r="L81" i="47"/>
  <c r="KL81" i="47"/>
  <c r="IY81" i="47"/>
  <c r="EY81" i="47"/>
  <c r="EL81" i="47"/>
  <c r="BL81" i="47"/>
  <c r="HJ62" i="28"/>
  <c r="AW62" i="28"/>
  <c r="JJ62" i="28"/>
  <c r="FJ62" i="28"/>
  <c r="FW62" i="28"/>
  <c r="B62" i="28"/>
  <c r="EJ62" i="28"/>
  <c r="BW62" i="28"/>
  <c r="EW62" i="28"/>
  <c r="KW62" i="28"/>
  <c r="BJ62" i="28"/>
  <c r="HW62" i="28"/>
  <c r="W62" i="28"/>
  <c r="IW62" i="28"/>
  <c r="IJ62" i="28"/>
  <c r="LW62" i="28"/>
  <c r="JW62" i="28"/>
  <c r="D86" i="28"/>
  <c r="EL86" i="28"/>
  <c r="LL86" i="28"/>
  <c r="CL86" i="28"/>
  <c r="FY86" i="28"/>
  <c r="BL86" i="28"/>
  <c r="DL86" i="28"/>
  <c r="JY67" i="47"/>
  <c r="FL67" i="47"/>
  <c r="IY67" i="47"/>
  <c r="LY67" i="47"/>
  <c r="IL67" i="47"/>
  <c r="CY67" i="47"/>
  <c r="GL67" i="47"/>
  <c r="D67" i="47"/>
  <c r="HY67" i="47"/>
  <c r="CL67" i="47"/>
  <c r="DL67" i="47"/>
  <c r="LL67" i="47"/>
  <c r="GY67" i="47"/>
  <c r="BY67" i="47"/>
  <c r="L67" i="47"/>
  <c r="EL67" i="47"/>
  <c r="FY67" i="47"/>
  <c r="Y67" i="47"/>
  <c r="JL67" i="47"/>
  <c r="BL67" i="47"/>
  <c r="DY67" i="47"/>
  <c r="HL67" i="47"/>
  <c r="KL67" i="47"/>
  <c r="AY67" i="47"/>
  <c r="AL67" i="47"/>
  <c r="EY67" i="47"/>
  <c r="KY67" i="47"/>
  <c r="AA32" i="70"/>
  <c r="AA26" i="70"/>
  <c r="V26" i="70"/>
  <c r="U26" i="70"/>
  <c r="JY46" i="28"/>
  <c r="HL46" i="28"/>
  <c r="CY46" i="28"/>
  <c r="HY46" i="28"/>
  <c r="FY46" i="28"/>
  <c r="GL46" i="28"/>
  <c r="GY46" i="28"/>
  <c r="LL46" i="28"/>
  <c r="EY46" i="28"/>
  <c r="FL46" i="28"/>
  <c r="KY46" i="28"/>
  <c r="CL46" i="28"/>
  <c r="IY46" i="28"/>
  <c r="BY46" i="28"/>
  <c r="DY46" i="28"/>
  <c r="BL46" i="28"/>
  <c r="IL46" i="28"/>
  <c r="D46" i="28"/>
  <c r="AY46" i="28"/>
  <c r="LY46" i="28"/>
  <c r="AL46" i="28"/>
  <c r="KL46" i="28"/>
  <c r="Y46" i="28"/>
  <c r="JL46" i="28"/>
  <c r="EL46" i="28"/>
  <c r="DL46" i="28"/>
  <c r="L46" i="28"/>
  <c r="U23" i="62"/>
  <c r="AA23" i="62"/>
  <c r="AA29" i="62"/>
  <c r="V25" i="62"/>
  <c r="AA25" i="62"/>
  <c r="U25" i="62"/>
  <c r="AA31" i="62"/>
  <c r="HC31" i="28"/>
  <c r="HF31" i="28" s="1"/>
  <c r="KC34" i="28"/>
  <c r="HP36" i="47"/>
  <c r="HQ36" i="47" s="1"/>
  <c r="BP42" i="28"/>
  <c r="BQ42" i="28" s="1"/>
  <c r="BC38" i="47"/>
  <c r="BD38" i="47" s="1"/>
  <c r="HP38" i="47"/>
  <c r="HQ38" i="47" s="1"/>
  <c r="DC38" i="47"/>
  <c r="FJ62" i="47"/>
  <c r="BJ62" i="47"/>
  <c r="AW62" i="47"/>
  <c r="GJ62" i="47"/>
  <c r="BW62" i="47"/>
  <c r="B62" i="47"/>
  <c r="FW62" i="47"/>
  <c r="FY86" i="47"/>
  <c r="IL86" i="47"/>
  <c r="GY86" i="47"/>
  <c r="BY86" i="47"/>
  <c r="EL86" i="47"/>
  <c r="CY86" i="47"/>
  <c r="JL86" i="47"/>
  <c r="AL86" i="47"/>
  <c r="LL86" i="47"/>
  <c r="D86" i="47"/>
  <c r="FL86" i="47"/>
  <c r="LY86" i="47"/>
  <c r="L86" i="47"/>
  <c r="CL86" i="47"/>
  <c r="Y86" i="47"/>
  <c r="JY86" i="47"/>
  <c r="KY86" i="47"/>
  <c r="BL86" i="47"/>
  <c r="HL86" i="47"/>
  <c r="IY86" i="47"/>
  <c r="DL86" i="47"/>
  <c r="EY86" i="47"/>
  <c r="AY86" i="47"/>
  <c r="KL86" i="47"/>
  <c r="GL86" i="47"/>
  <c r="HY86" i="47"/>
  <c r="DY86" i="47"/>
  <c r="B9" i="28"/>
  <c r="FW9" i="28"/>
  <c r="JJ9" i="28"/>
  <c r="BJ9" i="28"/>
  <c r="IW9" i="28"/>
  <c r="DW9" i="28"/>
  <c r="GJ9" i="28"/>
  <c r="J9" i="28"/>
  <c r="HW9" i="28"/>
  <c r="DJ9" i="28"/>
  <c r="AW9" i="28"/>
  <c r="LW9" i="28"/>
  <c r="FJ9" i="28"/>
  <c r="JW9" i="28"/>
  <c r="AJ9" i="28"/>
  <c r="KJ9" i="28"/>
  <c r="EJ9" i="28"/>
  <c r="W9" i="28"/>
  <c r="HJ9" i="28"/>
  <c r="GW9" i="28"/>
  <c r="CW9" i="28"/>
  <c r="KW9" i="28"/>
  <c r="IJ9" i="28"/>
  <c r="EW9" i="28"/>
  <c r="LJ9" i="28"/>
  <c r="CJ9" i="28"/>
  <c r="BW9" i="28"/>
  <c r="LY81" i="28"/>
  <c r="JL81" i="28"/>
  <c r="HY81" i="28"/>
  <c r="Y81" i="28"/>
  <c r="L81" i="28"/>
  <c r="AJ85" i="28"/>
  <c r="BW85" i="28"/>
  <c r="J85" i="28"/>
  <c r="IW85" i="28"/>
  <c r="KW85" i="28"/>
  <c r="DJ85" i="28"/>
  <c r="KJ85" i="28"/>
  <c r="EJ85" i="28"/>
  <c r="HJ85" i="28"/>
  <c r="JJ85" i="28"/>
  <c r="AW85" i="28"/>
  <c r="GW85" i="28"/>
  <c r="BJ85" i="28"/>
  <c r="LJ85" i="28"/>
  <c r="CJ85" i="28"/>
  <c r="EW85" i="28"/>
  <c r="B85" i="28"/>
  <c r="U23" i="72"/>
  <c r="AA29" i="72"/>
  <c r="AA23" i="72"/>
  <c r="V23" i="72"/>
  <c r="V24" i="70"/>
  <c r="AA24" i="70"/>
  <c r="AA30" i="70"/>
  <c r="U24" i="70"/>
  <c r="BP62" i="47"/>
  <c r="BQ62" i="47" s="1"/>
  <c r="LC62" i="47"/>
  <c r="LE62" i="47" s="1"/>
  <c r="IC31" i="28"/>
  <c r="IF31" i="28" s="1"/>
  <c r="V26" i="68"/>
  <c r="GP42" i="28"/>
  <c r="GS42" i="28" s="1"/>
  <c r="JC38" i="47"/>
  <c r="JD38" i="47" s="1"/>
  <c r="GP38" i="47"/>
  <c r="GQ38" i="47" s="1"/>
  <c r="AW49" i="47"/>
  <c r="HJ49" i="47"/>
  <c r="EJ49" i="47"/>
  <c r="CW49" i="47"/>
  <c r="JW49" i="47"/>
  <c r="KJ49" i="47"/>
  <c r="AA29" i="67"/>
  <c r="AA23" i="67"/>
  <c r="U23" i="67"/>
  <c r="V23" i="67"/>
  <c r="AJ86" i="28"/>
  <c r="KW86" i="28"/>
  <c r="J86" i="28"/>
  <c r="CJ86" i="28"/>
  <c r="W86" i="28"/>
  <c r="AW86" i="28"/>
  <c r="FJ86" i="28"/>
  <c r="CW86" i="28"/>
  <c r="JJ86" i="28"/>
  <c r="DW86" i="28"/>
  <c r="DJ86" i="28"/>
  <c r="BW86" i="28"/>
  <c r="LW86" i="28"/>
  <c r="JW86" i="28"/>
  <c r="FW86" i="28"/>
  <c r="IJ86" i="28"/>
  <c r="KJ86" i="28"/>
  <c r="IW86" i="28"/>
  <c r="EJ86" i="28"/>
  <c r="HJ86" i="28"/>
  <c r="EW86" i="28"/>
  <c r="B86" i="28"/>
  <c r="GJ86" i="28"/>
  <c r="GW86" i="28"/>
  <c r="LJ86" i="28"/>
  <c r="BJ86" i="28"/>
  <c r="HW86" i="28"/>
  <c r="KK74" i="28"/>
  <c r="GX74" i="28"/>
  <c r="IK74" i="28"/>
  <c r="FK74" i="28"/>
  <c r="CX74" i="28"/>
  <c r="KP38" i="47"/>
  <c r="LP38" i="47"/>
  <c r="EC38" i="47"/>
  <c r="L23" i="28"/>
  <c r="GL23" i="28"/>
  <c r="EY23" i="28"/>
  <c r="KL23" i="28"/>
  <c r="Y23" i="28"/>
  <c r="CL23" i="28"/>
  <c r="LL23" i="28"/>
  <c r="BY23" i="28"/>
  <c r="GY23" i="28"/>
  <c r="FY23" i="28"/>
  <c r="FL23" i="28"/>
  <c r="AL23" i="28"/>
  <c r="DL23" i="28"/>
  <c r="LY23" i="28"/>
  <c r="AY23" i="28"/>
  <c r="D23" i="28"/>
  <c r="JL23" i="28"/>
  <c r="HL23" i="28"/>
  <c r="EL23" i="28"/>
  <c r="IL23" i="28"/>
  <c r="JY23" i="28"/>
  <c r="DY23" i="28"/>
  <c r="HY23" i="28"/>
  <c r="IY23" i="28"/>
  <c r="BL23" i="28"/>
  <c r="KY23" i="28"/>
  <c r="CY23" i="28"/>
  <c r="AA32" i="65"/>
  <c r="AA26" i="65"/>
  <c r="V26" i="65"/>
  <c r="U26" i="65"/>
  <c r="U23" i="66"/>
  <c r="AA29" i="66"/>
  <c r="AA23" i="66"/>
  <c r="V23" i="66"/>
  <c r="V26" i="69"/>
  <c r="U26" i="69"/>
  <c r="AA32" i="69"/>
  <c r="AA26" i="69"/>
  <c r="HC62" i="47"/>
  <c r="HD62" i="47" s="1"/>
  <c r="P35" i="28"/>
  <c r="R35" i="28" s="1"/>
  <c r="DP27" i="47"/>
  <c r="DS27" i="47" s="1"/>
  <c r="CC36" i="47"/>
  <c r="CD36" i="47" s="1"/>
  <c r="JS76" i="28"/>
  <c r="JR76" i="28"/>
  <c r="JQ76" i="28"/>
  <c r="V27" i="71"/>
  <c r="U27" i="71"/>
  <c r="AA27" i="71"/>
  <c r="AA33" i="71"/>
  <c r="IP38" i="28"/>
  <c r="AP38" i="28"/>
  <c r="CP38" i="28"/>
  <c r="CC38" i="28"/>
  <c r="BP38" i="28"/>
  <c r="BC38" i="28"/>
  <c r="LC38" i="28"/>
  <c r="GC38" i="28"/>
  <c r="JP38" i="28"/>
  <c r="JC38" i="28"/>
  <c r="LP38" i="28"/>
  <c r="DP38" i="28"/>
  <c r="KP38" i="28"/>
  <c r="GP38" i="28"/>
  <c r="KC38" i="28"/>
  <c r="DC38" i="28"/>
  <c r="FP38" i="28"/>
  <c r="EC38" i="28"/>
  <c r="FC38" i="28"/>
  <c r="AC38" i="28"/>
  <c r="MC38" i="28"/>
  <c r="IC38" i="28"/>
  <c r="EP38" i="28"/>
  <c r="HC38" i="28"/>
  <c r="HP38" i="28"/>
  <c r="P38" i="28"/>
  <c r="HY23" i="47"/>
  <c r="LL23" i="47"/>
  <c r="IL23" i="47"/>
  <c r="D23" i="47"/>
  <c r="GY23" i="47"/>
  <c r="DY23" i="47"/>
  <c r="CY23" i="47"/>
  <c r="GL23" i="47"/>
  <c r="Y23" i="47"/>
  <c r="AY23" i="47"/>
  <c r="EY23" i="47"/>
  <c r="LY23" i="47"/>
  <c r="KL23" i="47"/>
  <c r="AL23" i="47"/>
  <c r="HL23" i="47"/>
  <c r="JL23" i="47"/>
  <c r="FY23" i="47"/>
  <c r="EL23" i="47"/>
  <c r="DL23" i="47"/>
  <c r="JY23" i="47"/>
  <c r="CL23" i="47"/>
  <c r="IY23" i="47"/>
  <c r="KY23" i="47"/>
  <c r="BY23" i="47"/>
  <c r="BL23" i="47"/>
  <c r="L23" i="47"/>
  <c r="FL23" i="47"/>
  <c r="AA30" i="64"/>
  <c r="U24" i="64"/>
  <c r="AA24" i="64"/>
  <c r="V24" i="64"/>
  <c r="AA32" i="64"/>
  <c r="V26" i="64"/>
  <c r="HC46" i="47"/>
  <c r="BP46" i="47"/>
  <c r="JP46" i="47"/>
  <c r="DP46" i="47"/>
  <c r="IP46" i="47"/>
  <c r="KC46" i="47"/>
  <c r="AA33" i="62"/>
  <c r="AA27" i="62"/>
  <c r="V27" i="62"/>
  <c r="U27" i="62"/>
  <c r="BC35" i="28"/>
  <c r="BD35" i="28" s="1"/>
  <c r="BP34" i="47"/>
  <c r="BR34" i="47" s="1"/>
  <c r="EC27" i="47"/>
  <c r="EE27" i="47" s="1"/>
  <c r="P84" i="47"/>
  <c r="Q84" i="47" s="1"/>
  <c r="KP36" i="47"/>
  <c r="KQ36" i="47" s="1"/>
  <c r="K6" i="64"/>
  <c r="E38" i="26" s="1"/>
  <c r="JC23" i="28"/>
  <c r="IC23" i="28"/>
  <c r="EC23" i="28"/>
  <c r="KP23" i="28"/>
  <c r="HP23" i="28"/>
  <c r="IP23" i="28"/>
  <c r="CP23" i="28"/>
  <c r="LP23" i="28"/>
  <c r="P23" i="28"/>
  <c r="HC23" i="28"/>
  <c r="KC23" i="28"/>
  <c r="GP23" i="28"/>
  <c r="EP23" i="28"/>
  <c r="AC23" i="28"/>
  <c r="BC23" i="28"/>
  <c r="GC23" i="28"/>
  <c r="LC23" i="28"/>
  <c r="AP23" i="28"/>
  <c r="DP23" i="28"/>
  <c r="BP23" i="28"/>
  <c r="CC23" i="28"/>
  <c r="JP23" i="28"/>
  <c r="FP23" i="28"/>
  <c r="MC23" i="28"/>
  <c r="FC23" i="28"/>
  <c r="DC23" i="28"/>
  <c r="BP42" i="47"/>
  <c r="BC42" i="47"/>
  <c r="DC42" i="47"/>
  <c r="LP42" i="47"/>
  <c r="AP42" i="47"/>
  <c r="FC42" i="47"/>
  <c r="HP42" i="47"/>
  <c r="HC42" i="47"/>
  <c r="JC42" i="47"/>
  <c r="FP42" i="47"/>
  <c r="AC42" i="47"/>
  <c r="KC42" i="47"/>
  <c r="MC42" i="47"/>
  <c r="CP42" i="47"/>
  <c r="P42" i="47"/>
  <c r="IP42" i="47"/>
  <c r="GC42" i="47"/>
  <c r="DP42" i="47"/>
  <c r="IC42" i="47"/>
  <c r="EC42" i="47"/>
  <c r="GP42" i="47"/>
  <c r="JP42" i="47"/>
  <c r="KP42" i="47"/>
  <c r="LC42" i="47"/>
  <c r="EP42" i="47"/>
  <c r="CC42" i="47"/>
  <c r="KC28" i="47"/>
  <c r="DP28" i="47"/>
  <c r="BW50" i="28"/>
  <c r="EW50" i="28"/>
  <c r="GJ50" i="28"/>
  <c r="HW50" i="28"/>
  <c r="W50" i="28"/>
  <c r="AJ50" i="28"/>
  <c r="LW50" i="28"/>
  <c r="U27" i="70"/>
  <c r="V27" i="70"/>
  <c r="AA27" i="70"/>
  <c r="AA33" i="70"/>
  <c r="GP62" i="47"/>
  <c r="GR62" i="47" s="1"/>
  <c r="BC62" i="47"/>
  <c r="BF62" i="47" s="1"/>
  <c r="DP62" i="47"/>
  <c r="DR62" i="47" s="1"/>
  <c r="KC62" i="47"/>
  <c r="KF62" i="47" s="1"/>
  <c r="HC35" i="28"/>
  <c r="HE35" i="28" s="1"/>
  <c r="CC35" i="28"/>
  <c r="CD35" i="28" s="1"/>
  <c r="BC6" i="47"/>
  <c r="BD6" i="47" s="1"/>
  <c r="CP27" i="47"/>
  <c r="CQ27" i="47" s="1"/>
  <c r="JP36" i="47"/>
  <c r="JS36" i="47" s="1"/>
  <c r="LP64" i="28"/>
  <c r="CC64" i="28"/>
  <c r="P64" i="28"/>
  <c r="IC64" i="28"/>
  <c r="LC64" i="28"/>
  <c r="BC64" i="28"/>
  <c r="FP64" i="28"/>
  <c r="CP64" i="28"/>
  <c r="JP64" i="28"/>
  <c r="EC64" i="28"/>
  <c r="KP64" i="28"/>
  <c r="DP64" i="28"/>
  <c r="GC64" i="28"/>
  <c r="FC64" i="28"/>
  <c r="AA22" i="66"/>
  <c r="AA28" i="66"/>
  <c r="U22" i="66"/>
  <c r="GP44" i="28"/>
  <c r="LC44" i="28"/>
  <c r="EP44" i="28"/>
  <c r="JP44" i="28"/>
  <c r="AC44" i="28"/>
  <c r="JP46" i="28"/>
  <c r="DC46" i="28"/>
  <c r="MC46" i="28"/>
  <c r="FC46" i="28"/>
  <c r="GP25" i="47"/>
  <c r="EP25" i="47"/>
  <c r="CP25" i="47"/>
  <c r="EC25" i="47"/>
  <c r="DC25" i="47"/>
  <c r="AC25" i="47"/>
  <c r="FP25" i="47"/>
  <c r="P25" i="47"/>
  <c r="JP25" i="47"/>
  <c r="MC25" i="47"/>
  <c r="BP25" i="47"/>
  <c r="LP25" i="47"/>
  <c r="IC25" i="47"/>
  <c r="FC25" i="47"/>
  <c r="AP25" i="47"/>
  <c r="JC25" i="47"/>
  <c r="GC25" i="47"/>
  <c r="LC25" i="47"/>
  <c r="IP25" i="47"/>
  <c r="KC25" i="47"/>
  <c r="CC25" i="47"/>
  <c r="HP25" i="47"/>
  <c r="BC25" i="47"/>
  <c r="HC25" i="47"/>
  <c r="KP25" i="47"/>
  <c r="DP25" i="47"/>
  <c r="HC8" i="28"/>
  <c r="IC8" i="28"/>
  <c r="AP8" i="28"/>
  <c r="CP8" i="28"/>
  <c r="EC8" i="28"/>
  <c r="MC8" i="28"/>
  <c r="LC8" i="28"/>
  <c r="BP8" i="28"/>
  <c r="KP8" i="28"/>
  <c r="EP8" i="28"/>
  <c r="CC8" i="28"/>
  <c r="AC8" i="28"/>
  <c r="BC8" i="28"/>
  <c r="GC8" i="28"/>
  <c r="LP8" i="28"/>
  <c r="HP8" i="28"/>
  <c r="DC8" i="28"/>
  <c r="DP8" i="28"/>
  <c r="P8" i="28"/>
  <c r="FC8" i="28"/>
  <c r="JP8" i="28"/>
  <c r="FP8" i="28"/>
  <c r="JC8" i="28"/>
  <c r="KC8" i="28"/>
  <c r="IP8" i="28"/>
  <c r="DP35" i="28"/>
  <c r="DR35" i="28" s="1"/>
  <c r="CP35" i="28"/>
  <c r="CQ35" i="28" s="1"/>
  <c r="LC36" i="47"/>
  <c r="LD36" i="47" s="1"/>
  <c r="AC30" i="47"/>
  <c r="AP30" i="47"/>
  <c r="HQ9" i="28"/>
  <c r="HS9" i="28"/>
  <c r="HR9" i="28"/>
  <c r="FL78" i="28"/>
  <c r="L78" i="28"/>
  <c r="D78" i="28"/>
  <c r="JY78" i="28"/>
  <c r="BL78" i="28"/>
  <c r="LY78" i="28"/>
  <c r="DY78" i="28"/>
  <c r="HY78" i="28"/>
  <c r="CY78" i="28"/>
  <c r="FY78" i="28"/>
  <c r="BY78" i="28"/>
  <c r="LL78" i="28"/>
  <c r="KL78" i="28"/>
  <c r="IL78" i="28"/>
  <c r="CL78" i="28"/>
  <c r="Y78" i="28"/>
  <c r="EY78" i="28"/>
  <c r="KC73" i="28"/>
  <c r="DP73" i="28"/>
  <c r="FP73" i="28"/>
  <c r="HC73" i="28"/>
  <c r="LP73" i="28"/>
  <c r="HP73" i="28"/>
  <c r="KP73" i="28"/>
  <c r="FC73" i="28"/>
  <c r="GP73" i="28"/>
  <c r="LC73" i="28"/>
  <c r="CC73" i="28"/>
  <c r="IP73" i="28"/>
  <c r="EP73" i="28"/>
  <c r="CP73" i="28"/>
  <c r="IC73" i="28"/>
  <c r="EC73" i="28"/>
  <c r="AC73" i="28"/>
  <c r="BC73" i="28"/>
  <c r="DC73" i="28"/>
  <c r="P73" i="28"/>
  <c r="AP73" i="28"/>
  <c r="JP73" i="28"/>
  <c r="GC73" i="28"/>
  <c r="MC73" i="28"/>
  <c r="BP73" i="28"/>
  <c r="JC73" i="28"/>
  <c r="KP8" i="47"/>
  <c r="DC8" i="47"/>
  <c r="CC8" i="47"/>
  <c r="FP8" i="47"/>
  <c r="FC8" i="47"/>
  <c r="CP8" i="47"/>
  <c r="JP35" i="28"/>
  <c r="JR35" i="28" s="1"/>
  <c r="KP35" i="28"/>
  <c r="KS35" i="28" s="1"/>
  <c r="IP36" i="47"/>
  <c r="IQ36" i="47" s="1"/>
  <c r="HC36" i="47"/>
  <c r="HD36" i="47" s="1"/>
  <c r="JP9" i="47"/>
  <c r="FC9" i="47"/>
  <c r="KC9" i="47"/>
  <c r="DC9" i="47"/>
  <c r="LC9" i="47"/>
  <c r="BP9" i="47"/>
  <c r="HC9" i="47"/>
  <c r="CC9" i="47"/>
  <c r="AC9" i="47"/>
  <c r="P9" i="47"/>
  <c r="EP9" i="47"/>
  <c r="EC9" i="47"/>
  <c r="FP9" i="47"/>
  <c r="BC9" i="47"/>
  <c r="HP9" i="47"/>
  <c r="CP9" i="47"/>
  <c r="JC9" i="47"/>
  <c r="GC9" i="47"/>
  <c r="IC9" i="47"/>
  <c r="KP9" i="47"/>
  <c r="IP9" i="47"/>
  <c r="GP9" i="47"/>
  <c r="MC9" i="47"/>
  <c r="LP9" i="47"/>
  <c r="DP9" i="47"/>
  <c r="AP9" i="47"/>
  <c r="KS23" i="47"/>
  <c r="KQ23" i="47"/>
  <c r="KR23" i="47"/>
  <c r="FL78" i="47"/>
  <c r="D78" i="47"/>
  <c r="DL78" i="47"/>
  <c r="KY78" i="47"/>
  <c r="CY78" i="47"/>
  <c r="KL78" i="47"/>
  <c r="DY78" i="47"/>
  <c r="IY78" i="47"/>
  <c r="AL78" i="47"/>
  <c r="HL78" i="47"/>
  <c r="AY78" i="47"/>
  <c r="Y78" i="47"/>
  <c r="IL78" i="47"/>
  <c r="GY78" i="47"/>
  <c r="EJ50" i="47"/>
  <c r="CJ50" i="47"/>
  <c r="GJ50" i="47"/>
  <c r="KJ50" i="47"/>
  <c r="KW50" i="47"/>
  <c r="HJ50" i="47"/>
  <c r="HW50" i="47"/>
  <c r="BW50" i="47"/>
  <c r="AJ50" i="47"/>
  <c r="AW50" i="47"/>
  <c r="FJ50" i="47"/>
  <c r="J50" i="47"/>
  <c r="DW50" i="47"/>
  <c r="JJ50" i="47"/>
  <c r="GW50" i="47"/>
  <c r="W50" i="47"/>
  <c r="LW50" i="47"/>
  <c r="LJ50" i="47"/>
  <c r="B50" i="47"/>
  <c r="JW50" i="47"/>
  <c r="DJ50" i="47"/>
  <c r="BJ50" i="47"/>
  <c r="IJ50" i="47"/>
  <c r="CW50" i="47"/>
  <c r="IW50" i="47"/>
  <c r="EW50" i="47"/>
  <c r="FW50" i="47"/>
  <c r="HC73" i="47"/>
  <c r="DC73" i="47"/>
  <c r="EP73" i="47"/>
  <c r="CP73" i="47"/>
  <c r="K5" i="64"/>
  <c r="K6" i="71"/>
  <c r="E33" i="26" s="1"/>
  <c r="FP62" i="47"/>
  <c r="FR62" i="47" s="1"/>
  <c r="AP35" i="28"/>
  <c r="AQ35" i="28" s="1"/>
  <c r="BP36" i="47"/>
  <c r="BR36" i="47" s="1"/>
  <c r="FP36" i="47"/>
  <c r="FR36" i="47" s="1"/>
  <c r="FC42" i="28"/>
  <c r="FF42" i="28" s="1"/>
  <c r="KC38" i="47"/>
  <c r="KE38" i="47" s="1"/>
  <c r="HC38" i="47"/>
  <c r="IC38" i="47"/>
  <c r="IE38" i="47" s="1"/>
  <c r="JP30" i="28"/>
  <c r="EC30" i="28"/>
  <c r="KC30" i="28"/>
  <c r="BP30" i="28"/>
  <c r="GC30" i="28"/>
  <c r="MC30" i="28"/>
  <c r="LC30" i="28"/>
  <c r="AC30" i="28"/>
  <c r="HC30" i="28"/>
  <c r="CC30" i="28"/>
  <c r="FP30" i="28"/>
  <c r="AP30" i="28"/>
  <c r="FC30" i="28"/>
  <c r="IP30" i="28"/>
  <c r="BC30" i="28"/>
  <c r="JC30" i="28"/>
  <c r="HP30" i="28"/>
  <c r="DP30" i="28"/>
  <c r="P30" i="28"/>
  <c r="IC30" i="28"/>
  <c r="KP30" i="28"/>
  <c r="DC30" i="28"/>
  <c r="GP30" i="28"/>
  <c r="EP30" i="28"/>
  <c r="CP30" i="28"/>
  <c r="LP30" i="28"/>
  <c r="K7" i="64"/>
  <c r="AA25" i="71"/>
  <c r="AA31" i="71"/>
  <c r="V25" i="71"/>
  <c r="U25" i="71"/>
  <c r="AC44" i="47"/>
  <c r="EP44" i="47"/>
  <c r="BP44" i="47"/>
  <c r="P44" i="47"/>
  <c r="BC44" i="47"/>
  <c r="EC44" i="47"/>
  <c r="LP44" i="47"/>
  <c r="JQ69" i="47"/>
  <c r="JS69" i="47"/>
  <c r="JR69" i="47"/>
  <c r="GC35" i="28"/>
  <c r="GF35" i="28" s="1"/>
  <c r="P27" i="47"/>
  <c r="S27" i="47" s="1"/>
  <c r="CP36" i="47"/>
  <c r="CS36" i="47" s="1"/>
  <c r="HY16" i="47"/>
  <c r="L16" i="47"/>
  <c r="BL16" i="47"/>
  <c r="GL16" i="47"/>
  <c r="HL16" i="47"/>
  <c r="KY16" i="47"/>
  <c r="LL16" i="47"/>
  <c r="GY16" i="47"/>
  <c r="FL16" i="47"/>
  <c r="JY16" i="47"/>
  <c r="EY16" i="47"/>
  <c r="Y16" i="47"/>
  <c r="AY16" i="47"/>
  <c r="BY16" i="47"/>
  <c r="CY16" i="47"/>
  <c r="LY16" i="47"/>
  <c r="DL16" i="47"/>
  <c r="KL16" i="47"/>
  <c r="IY16" i="47"/>
  <c r="FY16" i="47"/>
  <c r="CL16" i="47"/>
  <c r="DY16" i="47"/>
  <c r="AL16" i="47"/>
  <c r="JL16" i="47"/>
  <c r="EL16" i="47"/>
  <c r="D16" i="47"/>
  <c r="IL16" i="47"/>
  <c r="LW77" i="47"/>
  <c r="HW77" i="47"/>
  <c r="EJ77" i="47"/>
  <c r="BJ77" i="47"/>
  <c r="LJ77" i="47"/>
  <c r="GW77" i="47"/>
  <c r="DJ77" i="47"/>
  <c r="AJ77" i="47"/>
  <c r="KJ77" i="47"/>
  <c r="JW77" i="47"/>
  <c r="CW77" i="47"/>
  <c r="KW77" i="47"/>
  <c r="IW77" i="47"/>
  <c r="BW77" i="47"/>
  <c r="HJ77" i="47"/>
  <c r="FW77" i="47"/>
  <c r="AW77" i="47"/>
  <c r="JJ77" i="47"/>
  <c r="DW77" i="47"/>
  <c r="CJ77" i="47"/>
  <c r="B77" i="47"/>
  <c r="GJ77" i="47"/>
  <c r="IJ77" i="47"/>
  <c r="EW77" i="47"/>
  <c r="W77" i="47"/>
  <c r="J77" i="47"/>
  <c r="FJ77" i="47"/>
  <c r="EP69" i="28"/>
  <c r="DP69" i="28"/>
  <c r="HC69" i="28"/>
  <c r="IP69" i="28"/>
  <c r="IC69" i="28"/>
  <c r="FP69" i="28"/>
  <c r="JP69" i="28"/>
  <c r="EC69" i="28"/>
  <c r="LP69" i="28"/>
  <c r="LC69" i="28"/>
  <c r="P69" i="28"/>
  <c r="JC69" i="28"/>
  <c r="CP69" i="28"/>
  <c r="KC69" i="28"/>
  <c r="MC69" i="28"/>
  <c r="DC69" i="28"/>
  <c r="AP69" i="28"/>
  <c r="FC69" i="28"/>
  <c r="AC69" i="28"/>
  <c r="KP69" i="28"/>
  <c r="GP69" i="28"/>
  <c r="GC69" i="28"/>
  <c r="CC69" i="28"/>
  <c r="BC69" i="28"/>
  <c r="BP69" i="28"/>
  <c r="DP39" i="28"/>
  <c r="BC39" i="28"/>
  <c r="GP39" i="28"/>
  <c r="JP39" i="28"/>
  <c r="IP39" i="28"/>
  <c r="P39" i="28"/>
  <c r="CP39" i="28"/>
  <c r="MC39" i="28"/>
  <c r="IC39" i="28"/>
  <c r="EP39" i="28"/>
  <c r="EC39" i="28"/>
  <c r="AP39" i="28"/>
  <c r="FP39" i="28"/>
  <c r="CC39" i="28"/>
  <c r="BP39" i="28"/>
  <c r="LP39" i="28"/>
  <c r="HP39" i="28"/>
  <c r="AC39" i="28"/>
  <c r="GC39" i="28"/>
  <c r="HC39" i="28"/>
  <c r="FC39" i="28"/>
  <c r="LC39" i="28"/>
  <c r="JC39" i="28"/>
  <c r="KP39" i="28"/>
  <c r="DC39" i="28"/>
  <c r="KC39" i="28"/>
  <c r="AA24" i="61"/>
  <c r="U24" i="61"/>
  <c r="V24" i="61"/>
  <c r="AA30" i="61"/>
  <c r="JQ9" i="28"/>
  <c r="JR9" i="28"/>
  <c r="JS9" i="28"/>
  <c r="EF9" i="28"/>
  <c r="ED9" i="28"/>
  <c r="EE9" i="28"/>
  <c r="GE9" i="28"/>
  <c r="GF9" i="28"/>
  <c r="GD9" i="28"/>
  <c r="EY39" i="28"/>
  <c r="BY39" i="28"/>
  <c r="LL39" i="28"/>
  <c r="D79" i="28"/>
  <c r="FL79" i="28"/>
  <c r="CL79" i="28"/>
  <c r="HY79" i="28"/>
  <c r="Y79" i="28"/>
  <c r="FY79" i="28"/>
  <c r="AY79" i="28"/>
  <c r="LL79" i="28"/>
  <c r="KY79" i="28"/>
  <c r="CY79" i="28"/>
  <c r="EL79" i="28"/>
  <c r="BY79" i="28"/>
  <c r="HL79" i="28"/>
  <c r="AL79" i="28"/>
  <c r="GL79" i="28"/>
  <c r="EY79" i="28"/>
  <c r="L79" i="28"/>
  <c r="JL79" i="28"/>
  <c r="KL79" i="28"/>
  <c r="KJ51" i="47"/>
  <c r="FJ51" i="47"/>
  <c r="DJ51" i="47"/>
  <c r="KW51" i="47"/>
  <c r="EW51" i="47"/>
  <c r="J51" i="47"/>
  <c r="JJ51" i="47"/>
  <c r="AJ51" i="47"/>
  <c r="IW51" i="47"/>
  <c r="HW51" i="47"/>
  <c r="FW51" i="47"/>
  <c r="CW51" i="47"/>
  <c r="JW51" i="47"/>
  <c r="CJ51" i="47"/>
  <c r="EJ51" i="47"/>
  <c r="LW51" i="47"/>
  <c r="GJ51" i="47"/>
  <c r="BJ51" i="47"/>
  <c r="W51" i="47"/>
  <c r="B51" i="47"/>
  <c r="GW51" i="47"/>
  <c r="HJ51" i="47"/>
  <c r="BW51" i="47"/>
  <c r="AW51" i="47"/>
  <c r="IJ51" i="47"/>
  <c r="DW51" i="47"/>
  <c r="LJ51" i="47"/>
  <c r="FP6" i="47"/>
  <c r="FQ6" i="47" s="1"/>
  <c r="GP27" i="28"/>
  <c r="GQ27" i="28" s="1"/>
  <c r="BP84" i="47"/>
  <c r="BS84" i="47" s="1"/>
  <c r="MC35" i="28"/>
  <c r="MF35" i="28" s="1"/>
  <c r="FP35" i="28"/>
  <c r="FQ35" i="28" s="1"/>
  <c r="FC56" i="28"/>
  <c r="FE56" i="28" s="1"/>
  <c r="IP56" i="28"/>
  <c r="IQ56" i="28" s="1"/>
  <c r="IL79" i="28"/>
  <c r="P34" i="47"/>
  <c r="R34" i="47" s="1"/>
  <c r="GC27" i="28"/>
  <c r="GF27" i="28" s="1"/>
  <c r="EP27" i="28"/>
  <c r="EQ27" i="28" s="1"/>
  <c r="CC27" i="28"/>
  <c r="CF27" i="28" s="1"/>
  <c r="DL39" i="28"/>
  <c r="HL39" i="28"/>
  <c r="BL39" i="28"/>
  <c r="IY39" i="28"/>
  <c r="AA24" i="67"/>
  <c r="U24" i="67"/>
  <c r="V24" i="67"/>
  <c r="AA30" i="67"/>
  <c r="FR9" i="28"/>
  <c r="FQ9" i="28"/>
  <c r="FS9" i="28"/>
  <c r="CQ9" i="28"/>
  <c r="CR9" i="28"/>
  <c r="CS9" i="28"/>
  <c r="ES9" i="28"/>
  <c r="ER9" i="28"/>
  <c r="EQ9" i="28"/>
  <c r="IV80" i="47"/>
  <c r="DI80" i="47"/>
  <c r="CV80" i="47"/>
  <c r="GI80" i="47"/>
  <c r="HV80" i="47"/>
  <c r="KV80" i="47"/>
  <c r="BV80" i="47"/>
  <c r="JI80" i="47"/>
  <c r="EI80" i="47"/>
  <c r="LI80" i="47"/>
  <c r="GV80" i="47"/>
  <c r="EV80" i="47"/>
  <c r="AV80" i="47"/>
  <c r="KI80" i="47"/>
  <c r="FV80" i="47"/>
  <c r="DV80" i="47"/>
  <c r="V80" i="47"/>
  <c r="JV80" i="47"/>
  <c r="LV80" i="47"/>
  <c r="HI80" i="47"/>
  <c r="CI80" i="47"/>
  <c r="BI80" i="47"/>
  <c r="I80" i="47"/>
  <c r="II80" i="47"/>
  <c r="FI80" i="47"/>
  <c r="AI80" i="47"/>
  <c r="KP34" i="28"/>
  <c r="KR34" i="28" s="1"/>
  <c r="AC56" i="28"/>
  <c r="AF56" i="28" s="1"/>
  <c r="GY79" i="28"/>
  <c r="DP27" i="28"/>
  <c r="DS27" i="28" s="1"/>
  <c r="BC27" i="28"/>
  <c r="BD27" i="28" s="1"/>
  <c r="DY39" i="28"/>
  <c r="JL39" i="28"/>
  <c r="FY39" i="28"/>
  <c r="KY39" i="28"/>
  <c r="V28" i="47"/>
  <c r="JV28" i="47"/>
  <c r="GV28" i="47"/>
  <c r="HI28" i="47"/>
  <c r="FI28" i="47"/>
  <c r="DI28" i="47"/>
  <c r="JI28" i="47"/>
  <c r="BI28" i="47"/>
  <c r="I28" i="47"/>
  <c r="GI28" i="47"/>
  <c r="II28" i="47"/>
  <c r="AI28" i="47"/>
  <c r="DV28" i="47"/>
  <c r="KV28" i="47"/>
  <c r="FV28" i="47"/>
  <c r="KI28" i="47"/>
  <c r="CI28" i="47"/>
  <c r="CV28" i="47"/>
  <c r="LV28" i="47"/>
  <c r="BV28" i="47"/>
  <c r="IV28" i="47"/>
  <c r="EI28" i="47"/>
  <c r="EV28" i="47"/>
  <c r="AV28" i="47"/>
  <c r="HV28" i="47"/>
  <c r="LI28" i="47"/>
  <c r="CD9" i="28"/>
  <c r="CF9" i="28"/>
  <c r="CE9" i="28"/>
  <c r="DQ9" i="28"/>
  <c r="DS9" i="28"/>
  <c r="DR9" i="28"/>
  <c r="FE9" i="28"/>
  <c r="FD9" i="28"/>
  <c r="FF9" i="28"/>
  <c r="L6" i="64"/>
  <c r="MC34" i="28"/>
  <c r="MF34" i="28" s="1"/>
  <c r="EP80" i="47"/>
  <c r="ES80" i="47" s="1"/>
  <c r="HC56" i="28"/>
  <c r="HF56" i="28" s="1"/>
  <c r="DY79" i="28"/>
  <c r="LC10" i="47"/>
  <c r="LD10" i="47" s="1"/>
  <c r="IC27" i="28"/>
  <c r="IE27" i="28" s="1"/>
  <c r="DC27" i="28"/>
  <c r="DE27" i="28" s="1"/>
  <c r="L39" i="28"/>
  <c r="JY39" i="28"/>
  <c r="AA33" i="72"/>
  <c r="U27" i="72"/>
  <c r="AA27" i="72"/>
  <c r="V27" i="72"/>
  <c r="KD9" i="28"/>
  <c r="KF9" i="28"/>
  <c r="KE9" i="28"/>
  <c r="Q9" i="28"/>
  <c r="R9" i="28"/>
  <c r="S9" i="28"/>
  <c r="KQ9" i="28"/>
  <c r="KS9" i="28"/>
  <c r="KR9" i="28"/>
  <c r="J7" i="62"/>
  <c r="JC34" i="28"/>
  <c r="JE34" i="28" s="1"/>
  <c r="FP84" i="47"/>
  <c r="FS84" i="47" s="1"/>
  <c r="DC35" i="28"/>
  <c r="DD35" i="28" s="1"/>
  <c r="GP56" i="28"/>
  <c r="GQ56" i="28" s="1"/>
  <c r="CP27" i="28"/>
  <c r="CQ27" i="28" s="1"/>
  <c r="EC27" i="28"/>
  <c r="EE27" i="28" s="1"/>
  <c r="IC27" i="47"/>
  <c r="IF27" i="47" s="1"/>
  <c r="EC36" i="28"/>
  <c r="MC36" i="47"/>
  <c r="MF36" i="47" s="1"/>
  <c r="Y39" i="28"/>
  <c r="KL39" i="28"/>
  <c r="D69" i="28"/>
  <c r="CL69" i="28"/>
  <c r="BY69" i="28"/>
  <c r="IL69" i="28"/>
  <c r="Y69" i="28"/>
  <c r="EL69" i="28"/>
  <c r="KY69" i="28"/>
  <c r="HL69" i="28"/>
  <c r="GL69" i="28"/>
  <c r="FL69" i="28"/>
  <c r="BL69" i="28"/>
  <c r="LL69" i="28"/>
  <c r="LY69" i="28"/>
  <c r="AL69" i="28"/>
  <c r="HY69" i="28"/>
  <c r="AY69" i="28"/>
  <c r="JL69" i="28"/>
  <c r="KL69" i="28"/>
  <c r="CY69" i="28"/>
  <c r="DY69" i="28"/>
  <c r="FY69" i="28"/>
  <c r="GY69" i="28"/>
  <c r="L69" i="28"/>
  <c r="IY69" i="28"/>
  <c r="DL69" i="28"/>
  <c r="EY69" i="28"/>
  <c r="JY69" i="28"/>
  <c r="LS9" i="28"/>
  <c r="LR9" i="28"/>
  <c r="LQ9" i="28"/>
  <c r="DD9" i="28"/>
  <c r="DE9" i="28"/>
  <c r="DF9" i="28"/>
  <c r="JF9" i="28"/>
  <c r="JD9" i="28"/>
  <c r="JE9" i="28"/>
  <c r="FL72" i="47"/>
  <c r="AY72" i="47"/>
  <c r="JL72" i="47"/>
  <c r="LY72" i="47"/>
  <c r="JY72" i="47"/>
  <c r="CL72" i="47"/>
  <c r="AL72" i="47"/>
  <c r="KY72" i="47"/>
  <c r="GL72" i="47"/>
  <c r="GY72" i="47"/>
  <c r="LL72" i="47"/>
  <c r="KL72" i="47"/>
  <c r="EL72" i="47"/>
  <c r="BY72" i="47"/>
  <c r="D72" i="47"/>
  <c r="IY72" i="47"/>
  <c r="HL72" i="47"/>
  <c r="Y72" i="47"/>
  <c r="IL72" i="47"/>
  <c r="EY72" i="47"/>
  <c r="L72" i="47"/>
  <c r="HY72" i="47"/>
  <c r="FY72" i="47"/>
  <c r="DL72" i="47"/>
  <c r="DY72" i="47"/>
  <c r="CY72" i="47"/>
  <c r="BL72" i="47"/>
  <c r="AA25" i="64"/>
  <c r="AA31" i="64"/>
  <c r="U25" i="64"/>
  <c r="V25" i="64"/>
  <c r="V22" i="65"/>
  <c r="U22" i="65"/>
  <c r="AA28" i="65"/>
  <c r="AA22" i="65"/>
  <c r="AA31" i="66"/>
  <c r="U25" i="66"/>
  <c r="EJ17" i="28"/>
  <c r="EW17" i="28"/>
  <c r="DW17" i="28"/>
  <c r="P48" i="47"/>
  <c r="Q48" i="47" s="1"/>
  <c r="AC35" i="28"/>
  <c r="AD35" i="28" s="1"/>
  <c r="HP34" i="28"/>
  <c r="HQ34" i="28" s="1"/>
  <c r="EP88" i="47"/>
  <c r="EQ88" i="47" s="1"/>
  <c r="BP88" i="47"/>
  <c r="BS88" i="47" s="1"/>
  <c r="GC84" i="47"/>
  <c r="GD84" i="47" s="1"/>
  <c r="KC35" i="28"/>
  <c r="KF35" i="28" s="1"/>
  <c r="CC56" i="28"/>
  <c r="CE56" i="28" s="1"/>
  <c r="LY79" i="28"/>
  <c r="K7" i="68"/>
  <c r="E59" i="26" s="1"/>
  <c r="AC27" i="28"/>
  <c r="AE27" i="28" s="1"/>
  <c r="JC27" i="28"/>
  <c r="JD27" i="28" s="1"/>
  <c r="GP36" i="28"/>
  <c r="GS36" i="28" s="1"/>
  <c r="J7" i="61"/>
  <c r="GL39" i="28"/>
  <c r="GY39" i="28"/>
  <c r="BE79" i="47"/>
  <c r="BD79" i="47"/>
  <c r="BF79" i="47"/>
  <c r="EY69" i="47"/>
  <c r="AY69" i="47"/>
  <c r="FL69" i="47"/>
  <c r="IL69" i="47"/>
  <c r="DY69" i="47"/>
  <c r="EL69" i="47"/>
  <c r="KL69" i="47"/>
  <c r="JL69" i="47"/>
  <c r="LY69" i="47"/>
  <c r="AL69" i="47"/>
  <c r="CL69" i="47"/>
  <c r="LL69" i="47"/>
  <c r="DL69" i="47"/>
  <c r="BY69" i="47"/>
  <c r="Y69" i="47"/>
  <c r="BL69" i="47"/>
  <c r="KY69" i="47"/>
  <c r="HL69" i="47"/>
  <c r="CY69" i="47"/>
  <c r="GY69" i="47"/>
  <c r="L69" i="47"/>
  <c r="D69" i="47"/>
  <c r="FY69" i="47"/>
  <c r="JY69" i="47"/>
  <c r="HY69" i="47"/>
  <c r="GL69" i="47"/>
  <c r="IY69" i="47"/>
  <c r="BF9" i="28"/>
  <c r="BD9" i="28"/>
  <c r="BE9" i="28"/>
  <c r="GR9" i="28"/>
  <c r="GQ9" i="28"/>
  <c r="GS9" i="28"/>
  <c r="JJ30" i="28"/>
  <c r="AW30" i="28"/>
  <c r="B30" i="28"/>
  <c r="IW30" i="28"/>
  <c r="EW30" i="28"/>
  <c r="GW30" i="28"/>
  <c r="BJ30" i="28"/>
  <c r="KJ30" i="28"/>
  <c r="HJ30" i="28"/>
  <c r="CJ30" i="28"/>
  <c r="AJ30" i="28"/>
  <c r="KW30" i="28"/>
  <c r="IJ30" i="28"/>
  <c r="CW30" i="28"/>
  <c r="J30" i="28"/>
  <c r="LJ30" i="28"/>
  <c r="FW30" i="28"/>
  <c r="JW30" i="28"/>
  <c r="GJ30" i="28"/>
  <c r="HW30" i="28"/>
  <c r="DJ30" i="28"/>
  <c r="FJ30" i="28"/>
  <c r="W30" i="28"/>
  <c r="BW30" i="28"/>
  <c r="LC35" i="28"/>
  <c r="LF35" i="28" s="1"/>
  <c r="IP35" i="28"/>
  <c r="IQ35" i="28" s="1"/>
  <c r="CP34" i="28"/>
  <c r="CQ34" i="28" s="1"/>
  <c r="IC6" i="47"/>
  <c r="IE6" i="47" s="1"/>
  <c r="DC88" i="47"/>
  <c r="DF88" i="47" s="1"/>
  <c r="AC84" i="47"/>
  <c r="AE84" i="47" s="1"/>
  <c r="IC35" i="28"/>
  <c r="IF35" i="28" s="1"/>
  <c r="HP56" i="28"/>
  <c r="HS56" i="28" s="1"/>
  <c r="IY79" i="28"/>
  <c r="BP27" i="28"/>
  <c r="BR27" i="28" s="1"/>
  <c r="P27" i="28"/>
  <c r="S27" i="28" s="1"/>
  <c r="HC36" i="28"/>
  <c r="HF36" i="28" s="1"/>
  <c r="CY39" i="28"/>
  <c r="CL39" i="28"/>
  <c r="LY39" i="28"/>
  <c r="IR73" i="47"/>
  <c r="IS73" i="47"/>
  <c r="IQ73" i="47"/>
  <c r="IE9" i="28"/>
  <c r="IF9" i="28"/>
  <c r="ID9" i="28"/>
  <c r="HD9" i="28"/>
  <c r="HF9" i="28"/>
  <c r="HE9" i="28"/>
  <c r="AF9" i="28"/>
  <c r="AD9" i="28"/>
  <c r="AE9" i="28"/>
  <c r="IY79" i="47"/>
  <c r="EL79" i="47"/>
  <c r="DL79" i="47"/>
  <c r="LY79" i="47"/>
  <c r="HY79" i="47"/>
  <c r="CY79" i="47"/>
  <c r="L79" i="47"/>
  <c r="LL79" i="47"/>
  <c r="GY79" i="47"/>
  <c r="BY79" i="47"/>
  <c r="AL79" i="47"/>
  <c r="KY79" i="47"/>
  <c r="GL79" i="47"/>
  <c r="Y79" i="47"/>
  <c r="JL79" i="47"/>
  <c r="FL79" i="47"/>
  <c r="JY79" i="47"/>
  <c r="EY79" i="47"/>
  <c r="IL79" i="47"/>
  <c r="BL79" i="47"/>
  <c r="CL79" i="47"/>
  <c r="AY79" i="47"/>
  <c r="D79" i="47"/>
  <c r="DY79" i="47"/>
  <c r="KL79" i="47"/>
  <c r="HL79" i="47"/>
  <c r="FY79" i="47"/>
  <c r="CY55" i="28"/>
  <c r="DL55" i="28"/>
  <c r="JY55" i="28"/>
  <c r="FY55" i="28"/>
  <c r="L55" i="28"/>
  <c r="FL55" i="28"/>
  <c r="BL55" i="28"/>
  <c r="IL55" i="28"/>
  <c r="CL55" i="28"/>
  <c r="KY55" i="28"/>
  <c r="EY55" i="28"/>
  <c r="AY55" i="28"/>
  <c r="HY55" i="28"/>
  <c r="EL55" i="28"/>
  <c r="IY55" i="28"/>
  <c r="LL55" i="28"/>
  <c r="Y55" i="28"/>
  <c r="AL55" i="28"/>
  <c r="DY55" i="28"/>
  <c r="JL55" i="28"/>
  <c r="GY55" i="28"/>
  <c r="D55" i="28"/>
  <c r="LY55" i="28"/>
  <c r="KL55" i="28"/>
  <c r="GL55" i="28"/>
  <c r="BY55" i="28"/>
  <c r="HL55" i="28"/>
  <c r="FJ17" i="47"/>
  <c r="IW17" i="47"/>
  <c r="FW17" i="47"/>
  <c r="KJ17" i="47"/>
  <c r="HJ17" i="47"/>
  <c r="IJ17" i="47"/>
  <c r="JW17" i="47"/>
  <c r="KW17" i="47"/>
  <c r="LJ17" i="47"/>
  <c r="HW17" i="47"/>
  <c r="CW17" i="47"/>
  <c r="AW17" i="47"/>
  <c r="EJ17" i="47"/>
  <c r="EW17" i="47"/>
  <c r="GJ17" i="47"/>
  <c r="CJ17" i="47"/>
  <c r="B17" i="47"/>
  <c r="AJ17" i="47"/>
  <c r="DW17" i="47"/>
  <c r="DJ17" i="47"/>
  <c r="GW17" i="47"/>
  <c r="JJ17" i="47"/>
  <c r="J17" i="47"/>
  <c r="LW17" i="47"/>
  <c r="W17" i="47"/>
  <c r="BJ17" i="47"/>
  <c r="BW17" i="47"/>
  <c r="GC34" i="28"/>
  <c r="GE34" i="28" s="1"/>
  <c r="HC34" i="28"/>
  <c r="HF34" i="28" s="1"/>
  <c r="AP27" i="28"/>
  <c r="AS27" i="28" s="1"/>
  <c r="JY79" i="28"/>
  <c r="DL79" i="28"/>
  <c r="HP27" i="28"/>
  <c r="HR27" i="28" s="1"/>
  <c r="J8" i="61"/>
  <c r="HY39" i="28"/>
  <c r="AY39" i="28"/>
  <c r="EL39" i="28"/>
  <c r="IL39" i="28"/>
  <c r="LF9" i="28"/>
  <c r="LD9" i="28"/>
  <c r="LE9" i="28"/>
  <c r="AS9" i="28"/>
  <c r="AR9" i="28"/>
  <c r="AQ9" i="28"/>
  <c r="ME9" i="28"/>
  <c r="MF9" i="28"/>
  <c r="MD9" i="28"/>
  <c r="IV64" i="47"/>
  <c r="FI64" i="47"/>
  <c r="V64" i="47"/>
  <c r="DI64" i="47"/>
  <c r="II64" i="47"/>
  <c r="JI64" i="47"/>
  <c r="BP6" i="47"/>
  <c r="BQ6" i="47" s="1"/>
  <c r="L5" i="69"/>
  <c r="AV5" i="69" s="1"/>
  <c r="HP34" i="47"/>
  <c r="HS34" i="47" s="1"/>
  <c r="K8" i="61"/>
  <c r="E10" i="26" s="1"/>
  <c r="K7" i="72"/>
  <c r="E29" i="26" s="1"/>
  <c r="ER42" i="28"/>
  <c r="EQ42" i="28"/>
  <c r="ES42" i="28"/>
  <c r="IC85" i="47"/>
  <c r="JC85" i="47"/>
  <c r="GC85" i="47"/>
  <c r="AP85" i="47"/>
  <c r="EP85" i="47"/>
  <c r="KP85" i="47"/>
  <c r="BP85" i="47"/>
  <c r="DC85" i="47"/>
  <c r="JP85" i="47"/>
  <c r="CP85" i="47"/>
  <c r="FP85" i="47"/>
  <c r="LC85" i="47"/>
  <c r="LP85" i="47"/>
  <c r="EC85" i="47"/>
  <c r="HP85" i="47"/>
  <c r="MC85" i="47"/>
  <c r="DP85" i="47"/>
  <c r="IP85" i="47"/>
  <c r="P85" i="47"/>
  <c r="GP85" i="47"/>
  <c r="FC85" i="47"/>
  <c r="HC85" i="47"/>
  <c r="BC85" i="47"/>
  <c r="CC85" i="47"/>
  <c r="KC85" i="47"/>
  <c r="AC85" i="47"/>
  <c r="JP36" i="28"/>
  <c r="U27" i="65"/>
  <c r="AA27" i="65"/>
  <c r="AA33" i="65"/>
  <c r="V27" i="65"/>
  <c r="FK39" i="28"/>
  <c r="EK39" i="28"/>
  <c r="CK39" i="28"/>
  <c r="KK39" i="28"/>
  <c r="EX39" i="28"/>
  <c r="GX39" i="28"/>
  <c r="LK39" i="28"/>
  <c r="BK39" i="28"/>
  <c r="IX39" i="28"/>
  <c r="LX39" i="28"/>
  <c r="AK39" i="28"/>
  <c r="X39" i="28"/>
  <c r="HX39" i="28"/>
  <c r="DX39" i="28"/>
  <c r="JK39" i="28"/>
  <c r="KX39" i="28"/>
  <c r="HK39" i="28"/>
  <c r="DK39" i="28"/>
  <c r="GK39" i="28"/>
  <c r="JX39" i="28"/>
  <c r="IK39" i="28"/>
  <c r="FX39" i="28"/>
  <c r="AX39" i="28"/>
  <c r="BX39" i="28"/>
  <c r="CX39" i="28"/>
  <c r="K39" i="28"/>
  <c r="EC56" i="28"/>
  <c r="EP56" i="28"/>
  <c r="DP56" i="28"/>
  <c r="IC56" i="28"/>
  <c r="FP56" i="28"/>
  <c r="P56" i="28"/>
  <c r="AP56" i="28"/>
  <c r="KP56" i="28"/>
  <c r="LC56" i="28"/>
  <c r="CP56" i="28"/>
  <c r="JP56" i="28"/>
  <c r="KC56" i="28"/>
  <c r="LP56" i="28"/>
  <c r="GC56" i="28"/>
  <c r="BC56" i="28"/>
  <c r="JC56" i="28"/>
  <c r="L6" i="62"/>
  <c r="AV6" i="62" s="1"/>
  <c r="DY41" i="28"/>
  <c r="DL41" i="28"/>
  <c r="D41" i="28"/>
  <c r="EL41" i="28"/>
  <c r="Y41" i="28"/>
  <c r="FL41" i="28"/>
  <c r="BL41" i="28"/>
  <c r="CL41" i="28"/>
  <c r="EY41" i="28"/>
  <c r="GY41" i="28"/>
  <c r="HL41" i="28"/>
  <c r="CY41" i="28"/>
  <c r="L41" i="28"/>
  <c r="IL41" i="28"/>
  <c r="JL41" i="28"/>
  <c r="IY41" i="28"/>
  <c r="AL41" i="28"/>
  <c r="AY41" i="28"/>
  <c r="LY41" i="28"/>
  <c r="KY41" i="28"/>
  <c r="KL41" i="28"/>
  <c r="JY41" i="28"/>
  <c r="GL41" i="28"/>
  <c r="FY41" i="28"/>
  <c r="BY41" i="28"/>
  <c r="HY41" i="28"/>
  <c r="LL41" i="28"/>
  <c r="CC52" i="47"/>
  <c r="GC52" i="47"/>
  <c r="DC52" i="47"/>
  <c r="MC52" i="47"/>
  <c r="HC52" i="47"/>
  <c r="P52" i="47"/>
  <c r="LC52" i="47"/>
  <c r="GP52" i="47"/>
  <c r="EP52" i="47"/>
  <c r="HP52" i="47"/>
  <c r="BP52" i="47"/>
  <c r="AP52" i="47"/>
  <c r="KC52" i="47"/>
  <c r="JC52" i="47"/>
  <c r="IC52" i="47"/>
  <c r="FP52" i="47"/>
  <c r="CP52" i="47"/>
  <c r="KP52" i="47"/>
  <c r="FC52" i="47"/>
  <c r="AC52" i="47"/>
  <c r="LP52" i="47"/>
  <c r="IP52" i="47"/>
  <c r="EC52" i="47"/>
  <c r="DP52" i="47"/>
  <c r="JP52" i="47"/>
  <c r="BC52" i="47"/>
  <c r="JL60" i="28"/>
  <c r="AL60" i="28"/>
  <c r="BL60" i="28"/>
  <c r="EY60" i="28"/>
  <c r="D60" i="28"/>
  <c r="HL60" i="28"/>
  <c r="DY60" i="28"/>
  <c r="KL60" i="28"/>
  <c r="L60" i="28"/>
  <c r="LY60" i="28"/>
  <c r="EL60" i="28"/>
  <c r="JY60" i="28"/>
  <c r="LL60" i="28"/>
  <c r="CY60" i="28"/>
  <c r="GY60" i="28"/>
  <c r="GL60" i="28"/>
  <c r="DL60" i="28"/>
  <c r="KY60" i="28"/>
  <c r="BY60" i="28"/>
  <c r="IY60" i="28"/>
  <c r="IL60" i="28"/>
  <c r="V23" i="61"/>
  <c r="U23" i="61"/>
  <c r="AA23" i="61"/>
  <c r="AA29" i="61"/>
  <c r="GP31" i="28"/>
  <c r="GR31" i="28" s="1"/>
  <c r="FC31" i="28"/>
  <c r="FD31" i="28" s="1"/>
  <c r="IC34" i="47"/>
  <c r="IF34" i="47" s="1"/>
  <c r="FY60" i="28"/>
  <c r="LY41" i="47"/>
  <c r="IL41" i="47"/>
  <c r="AL41" i="47"/>
  <c r="CL41" i="47"/>
  <c r="GY41" i="47"/>
  <c r="KY41" i="47"/>
  <c r="DY41" i="47"/>
  <c r="LL41" i="47"/>
  <c r="DL41" i="47"/>
  <c r="HL41" i="47"/>
  <c r="Y41" i="47"/>
  <c r="L41" i="47"/>
  <c r="EL41" i="47"/>
  <c r="HY41" i="47"/>
  <c r="JL41" i="47"/>
  <c r="IY41" i="47"/>
  <c r="BY41" i="47"/>
  <c r="D41" i="47"/>
  <c r="FL41" i="47"/>
  <c r="CY41" i="47"/>
  <c r="EY41" i="47"/>
  <c r="GL41" i="47"/>
  <c r="AY41" i="47"/>
  <c r="FY41" i="47"/>
  <c r="JY41" i="47"/>
  <c r="KL41" i="47"/>
  <c r="BL41" i="47"/>
  <c r="KP83" i="47"/>
  <c r="CC83" i="47"/>
  <c r="CP83" i="47"/>
  <c r="FP83" i="47"/>
  <c r="MC83" i="47"/>
  <c r="GP83" i="47"/>
  <c r="LC83" i="47"/>
  <c r="KC83" i="47"/>
  <c r="P83" i="47"/>
  <c r="AC83" i="47"/>
  <c r="JP83" i="47"/>
  <c r="BC83" i="47"/>
  <c r="IC83" i="47"/>
  <c r="GC83" i="47"/>
  <c r="DP83" i="47"/>
  <c r="HC83" i="47"/>
  <c r="HP83" i="47"/>
  <c r="FC83" i="47"/>
  <c r="IP83" i="47"/>
  <c r="BP83" i="47"/>
  <c r="AP83" i="47"/>
  <c r="EP83" i="47"/>
  <c r="JC83" i="47"/>
  <c r="EC83" i="47"/>
  <c r="LP83" i="47"/>
  <c r="DC83" i="47"/>
  <c r="LC36" i="28"/>
  <c r="BP36" i="28"/>
  <c r="HC52" i="28"/>
  <c r="JC52" i="28"/>
  <c r="AC52" i="28"/>
  <c r="BC52" i="28"/>
  <c r="LC52" i="28"/>
  <c r="P52" i="28"/>
  <c r="KC52" i="28"/>
  <c r="KP52" i="28"/>
  <c r="DC52" i="28"/>
  <c r="HP52" i="28"/>
  <c r="LP52" i="28"/>
  <c r="JP52" i="28"/>
  <c r="MC52" i="28"/>
  <c r="JK43" i="47"/>
  <c r="CK43" i="47"/>
  <c r="AK43" i="47"/>
  <c r="EX43" i="47"/>
  <c r="LX43" i="47"/>
  <c r="FK43" i="47"/>
  <c r="HK43" i="47"/>
  <c r="DX43" i="47"/>
  <c r="CX43" i="47"/>
  <c r="X43" i="47"/>
  <c r="BK43" i="47"/>
  <c r="KX43" i="47"/>
  <c r="GK43" i="47"/>
  <c r="DK43" i="47"/>
  <c r="GX43" i="47"/>
  <c r="EK43" i="47"/>
  <c r="KK43" i="47"/>
  <c r="LK43" i="47"/>
  <c r="K43" i="47"/>
  <c r="JX43" i="47"/>
  <c r="AX43" i="47"/>
  <c r="IK43" i="47"/>
  <c r="IX43" i="47"/>
  <c r="HX43" i="47"/>
  <c r="BX43" i="47"/>
  <c r="FX43" i="47"/>
  <c r="KY60" i="47"/>
  <c r="AY60" i="47"/>
  <c r="JL60" i="47"/>
  <c r="LY60" i="47"/>
  <c r="IY60" i="47"/>
  <c r="FL60" i="47"/>
  <c r="HY60" i="47"/>
  <c r="LL60" i="47"/>
  <c r="IL60" i="47"/>
  <c r="EY60" i="47"/>
  <c r="DL60" i="47"/>
  <c r="D60" i="47"/>
  <c r="KL60" i="47"/>
  <c r="AL60" i="47"/>
  <c r="L60" i="47"/>
  <c r="GY60" i="47"/>
  <c r="FY60" i="47"/>
  <c r="JY60" i="47"/>
  <c r="HL60" i="47"/>
  <c r="DY60" i="47"/>
  <c r="CL60" i="47"/>
  <c r="BL60" i="47"/>
  <c r="EL60" i="47"/>
  <c r="Y60" i="47"/>
  <c r="CY60" i="47"/>
  <c r="BY60" i="47"/>
  <c r="GL60" i="47"/>
  <c r="LC31" i="28"/>
  <c r="BC31" i="28"/>
  <c r="BF31" i="28" s="1"/>
  <c r="FC35" i="28"/>
  <c r="FF35" i="28" s="1"/>
  <c r="HP35" i="28"/>
  <c r="HR35" i="28" s="1"/>
  <c r="AC34" i="47"/>
  <c r="AF34" i="47" s="1"/>
  <c r="K5" i="69"/>
  <c r="E47" i="26" s="1"/>
  <c r="P39" i="47"/>
  <c r="IC39" i="47"/>
  <c r="JC39" i="47"/>
  <c r="BC39" i="47"/>
  <c r="KC39" i="47"/>
  <c r="LP39" i="47"/>
  <c r="CC39" i="47"/>
  <c r="HP39" i="47"/>
  <c r="MC39" i="47"/>
  <c r="EC39" i="47"/>
  <c r="AP39" i="47"/>
  <c r="GC39" i="47"/>
  <c r="BP39" i="47"/>
  <c r="DC39" i="47"/>
  <c r="DP39" i="47"/>
  <c r="CP39" i="47"/>
  <c r="HC39" i="47"/>
  <c r="IP39" i="47"/>
  <c r="LC39" i="47"/>
  <c r="KP39" i="47"/>
  <c r="AC39" i="47"/>
  <c r="GP39" i="47"/>
  <c r="FC39" i="47"/>
  <c r="EP39" i="47"/>
  <c r="FP39" i="47"/>
  <c r="FP15" i="28"/>
  <c r="AP15" i="28"/>
  <c r="DP15" i="28"/>
  <c r="KP15" i="28"/>
  <c r="HC15" i="28"/>
  <c r="MC15" i="28"/>
  <c r="BC15" i="28"/>
  <c r="KC15" i="28"/>
  <c r="P15" i="28"/>
  <c r="JP15" i="28"/>
  <c r="IC15" i="28"/>
  <c r="LC15" i="28"/>
  <c r="BP15" i="28"/>
  <c r="JC15" i="28"/>
  <c r="EC15" i="28"/>
  <c r="FC15" i="28"/>
  <c r="GP15" i="28"/>
  <c r="HP15" i="28"/>
  <c r="CC15" i="28"/>
  <c r="DC15" i="28"/>
  <c r="EP15" i="28"/>
  <c r="CP15" i="28"/>
  <c r="AC15" i="28"/>
  <c r="LP15" i="28"/>
  <c r="GC15" i="28"/>
  <c r="IP15" i="28"/>
  <c r="KC27" i="47"/>
  <c r="HC27" i="47"/>
  <c r="DP83" i="28"/>
  <c r="CC83" i="28"/>
  <c r="JP83" i="28"/>
  <c r="DC83" i="28"/>
  <c r="LP83" i="28"/>
  <c r="AC83" i="28"/>
  <c r="KP83" i="28"/>
  <c r="IC83" i="28"/>
  <c r="HC83" i="28"/>
  <c r="KC83" i="28"/>
  <c r="FP83" i="28"/>
  <c r="EC83" i="28"/>
  <c r="P83" i="28"/>
  <c r="IP83" i="28"/>
  <c r="JC83" i="28"/>
  <c r="CP83" i="28"/>
  <c r="BC83" i="28"/>
  <c r="BP83" i="28"/>
  <c r="MC83" i="28"/>
  <c r="LC83" i="28"/>
  <c r="HP83" i="28"/>
  <c r="FC83" i="28"/>
  <c r="GC83" i="28"/>
  <c r="GP83" i="28"/>
  <c r="IP36" i="28"/>
  <c r="DP36" i="28"/>
  <c r="AA24" i="71"/>
  <c r="AA30" i="71"/>
  <c r="U24" i="71"/>
  <c r="V24" i="71"/>
  <c r="AC36" i="47"/>
  <c r="DC36" i="47"/>
  <c r="GC36" i="47"/>
  <c r="IC36" i="47"/>
  <c r="KC36" i="47"/>
  <c r="EP36" i="47"/>
  <c r="AP36" i="47"/>
  <c r="BC36" i="47"/>
  <c r="DP36" i="47"/>
  <c r="EC36" i="47"/>
  <c r="JC36" i="47"/>
  <c r="GP36" i="47"/>
  <c r="BY7" i="28"/>
  <c r="LY7" i="28"/>
  <c r="Y7" i="28"/>
  <c r="KY7" i="28"/>
  <c r="JY7" i="28"/>
  <c r="KL7" i="28"/>
  <c r="LL7" i="28"/>
  <c r="HY7" i="28"/>
  <c r="AL7" i="28"/>
  <c r="DL7" i="28"/>
  <c r="HL7" i="28"/>
  <c r="EY7" i="28"/>
  <c r="IY7" i="28"/>
  <c r="BL7" i="28"/>
  <c r="FY7" i="28"/>
  <c r="CY7" i="28"/>
  <c r="DY7" i="28"/>
  <c r="L7" i="28"/>
  <c r="JL7" i="28"/>
  <c r="GY7" i="28"/>
  <c r="IL7" i="28"/>
  <c r="CL7" i="28"/>
  <c r="D7" i="28"/>
  <c r="GL7" i="28"/>
  <c r="EL7" i="28"/>
  <c r="FL7" i="28"/>
  <c r="AY7" i="28"/>
  <c r="AL7" i="47"/>
  <c r="CY7" i="47"/>
  <c r="BY7" i="47"/>
  <c r="LL7" i="47"/>
  <c r="LY7" i="47"/>
  <c r="GL7" i="47"/>
  <c r="HL7" i="47"/>
  <c r="CL7" i="47"/>
  <c r="KL7" i="47"/>
  <c r="EY7" i="47"/>
  <c r="JY7" i="47"/>
  <c r="AY7" i="47"/>
  <c r="DL7" i="47"/>
  <c r="BL7" i="47"/>
  <c r="HY7" i="47"/>
  <c r="DY7" i="47"/>
  <c r="GY7" i="47"/>
  <c r="EL7" i="47"/>
  <c r="IY7" i="47"/>
  <c r="Y7" i="47"/>
  <c r="IL7" i="47"/>
  <c r="FY7" i="47"/>
  <c r="JL7" i="47"/>
  <c r="D7" i="47"/>
  <c r="FL7" i="47"/>
  <c r="L7" i="47"/>
  <c r="KY7" i="47"/>
  <c r="AC31" i="28"/>
  <c r="AD31" i="28" s="1"/>
  <c r="IP31" i="28"/>
  <c r="IQ31" i="28" s="1"/>
  <c r="BP10" i="47"/>
  <c r="AC34" i="28"/>
  <c r="AD34" i="28" s="1"/>
  <c r="K5" i="61"/>
  <c r="E7" i="26" s="1"/>
  <c r="LC6" i="47"/>
  <c r="LE6" i="47" s="1"/>
  <c r="LP15" i="47"/>
  <c r="AC15" i="47"/>
  <c r="GC15" i="47"/>
  <c r="CC15" i="47"/>
  <c r="LC15" i="47"/>
  <c r="HP15" i="47"/>
  <c r="DP15" i="47"/>
  <c r="KC15" i="47"/>
  <c r="CP15" i="47"/>
  <c r="IP15" i="47"/>
  <c r="IC15" i="47"/>
  <c r="GP15" i="47"/>
  <c r="P15" i="47"/>
  <c r="DC15" i="47"/>
  <c r="HC15" i="47"/>
  <c r="EP15" i="47"/>
  <c r="BC15" i="47"/>
  <c r="JC15" i="47"/>
  <c r="AP15" i="47"/>
  <c r="KP15" i="47"/>
  <c r="JP15" i="47"/>
  <c r="FC15" i="47"/>
  <c r="FP15" i="47"/>
  <c r="MC15" i="47"/>
  <c r="EC15" i="47"/>
  <c r="BP15" i="47"/>
  <c r="FP84" i="28"/>
  <c r="EP84" i="28"/>
  <c r="KP84" i="28"/>
  <c r="GP84" i="28"/>
  <c r="HC84" i="28"/>
  <c r="AC84" i="28"/>
  <c r="JC84" i="28"/>
  <c r="HP84" i="28"/>
  <c r="JP84" i="28"/>
  <c r="IP84" i="28"/>
  <c r="DC84" i="28"/>
  <c r="EC84" i="28"/>
  <c r="KC84" i="28"/>
  <c r="AP84" i="28"/>
  <c r="IC84" i="28"/>
  <c r="LC84" i="28"/>
  <c r="CC84" i="28"/>
  <c r="LP84" i="28"/>
  <c r="BP84" i="28"/>
  <c r="GC84" i="28"/>
  <c r="MC84" i="28"/>
  <c r="DP84" i="28"/>
  <c r="P84" i="28"/>
  <c r="BC84" i="28"/>
  <c r="FC84" i="28"/>
  <c r="CP84" i="28"/>
  <c r="JC36" i="28"/>
  <c r="BF28" i="28"/>
  <c r="BE28" i="28"/>
  <c r="BD28" i="28"/>
  <c r="LS60" i="47"/>
  <c r="LR60" i="47"/>
  <c r="LQ60" i="47"/>
  <c r="FP36" i="28"/>
  <c r="MC36" i="28"/>
  <c r="KC36" i="28"/>
  <c r="AP36" i="28"/>
  <c r="DC36" i="28"/>
  <c r="EP36" i="28"/>
  <c r="FC36" i="28"/>
  <c r="GC36" i="28"/>
  <c r="KP36" i="28"/>
  <c r="HP36" i="28"/>
  <c r="IC36" i="28"/>
  <c r="CP36" i="28"/>
  <c r="IC56" i="47"/>
  <c r="IP56" i="47"/>
  <c r="CP56" i="47"/>
  <c r="EP56" i="47"/>
  <c r="FP56" i="47"/>
  <c r="GC56" i="47"/>
  <c r="BC56" i="47"/>
  <c r="KP56" i="47"/>
  <c r="EC56" i="47"/>
  <c r="LP56" i="47"/>
  <c r="BP56" i="47"/>
  <c r="DC56" i="47"/>
  <c r="CC56" i="47"/>
  <c r="P56" i="47"/>
  <c r="LC56" i="47"/>
  <c r="HC56" i="47"/>
  <c r="KC56" i="47"/>
  <c r="AP56" i="47"/>
  <c r="AC56" i="47"/>
  <c r="MC56" i="47"/>
  <c r="GP56" i="47"/>
  <c r="JC56" i="47"/>
  <c r="JP56" i="47"/>
  <c r="FC56" i="47"/>
  <c r="HP56" i="47"/>
  <c r="DP56" i="47"/>
  <c r="L7" i="72"/>
  <c r="AV7" i="72" s="1"/>
  <c r="MC31" i="28"/>
  <c r="MF31" i="28" s="1"/>
  <c r="EC31" i="28"/>
  <c r="EE31" i="28" s="1"/>
  <c r="FP10" i="47"/>
  <c r="FR10" i="47" s="1"/>
  <c r="JP10" i="47"/>
  <c r="JR10" i="47" s="1"/>
  <c r="EC34" i="47"/>
  <c r="EF34" i="47" s="1"/>
  <c r="HY60" i="28"/>
  <c r="IP27" i="28"/>
  <c r="KP27" i="28"/>
  <c r="LC27" i="28"/>
  <c r="MC27" i="28"/>
  <c r="FC27" i="28"/>
  <c r="LP27" i="28"/>
  <c r="BP85" i="28"/>
  <c r="LP85" i="28"/>
  <c r="GP85" i="28"/>
  <c r="DC85" i="28"/>
  <c r="FC85" i="28"/>
  <c r="KC85" i="28"/>
  <c r="AP85" i="28"/>
  <c r="AC85" i="28"/>
  <c r="FP85" i="28"/>
  <c r="EC85" i="28"/>
  <c r="HC85" i="28"/>
  <c r="GC85" i="28"/>
  <c r="LC85" i="28"/>
  <c r="IC85" i="28"/>
  <c r="KP85" i="28"/>
  <c r="EP85" i="28"/>
  <c r="P85" i="28"/>
  <c r="CC85" i="28"/>
  <c r="HP85" i="28"/>
  <c r="BC85" i="28"/>
  <c r="CP85" i="28"/>
  <c r="JC85" i="28"/>
  <c r="DP85" i="28"/>
  <c r="IP85" i="28"/>
  <c r="MC85" i="28"/>
  <c r="JP85" i="28"/>
  <c r="KC84" i="47"/>
  <c r="IC84" i="47"/>
  <c r="GP84" i="47"/>
  <c r="CC84" i="47"/>
  <c r="MC84" i="47"/>
  <c r="EC84" i="47"/>
  <c r="LC84" i="47"/>
  <c r="EP84" i="47"/>
  <c r="CP84" i="47"/>
  <c r="FC84" i="47"/>
  <c r="KP84" i="47"/>
  <c r="HC84" i="47"/>
  <c r="HP84" i="47"/>
  <c r="JC84" i="47"/>
  <c r="LP84" i="47"/>
  <c r="BC84" i="47"/>
  <c r="JP84" i="47"/>
  <c r="DC84" i="47"/>
  <c r="DP84" i="47"/>
  <c r="AP84" i="47"/>
  <c r="LP36" i="28"/>
  <c r="BC36" i="28"/>
  <c r="V23" i="65"/>
  <c r="U23" i="65"/>
  <c r="AA29" i="65"/>
  <c r="AA23" i="65"/>
  <c r="DC31" i="28"/>
  <c r="DD31" i="28" s="1"/>
  <c r="DP34" i="47"/>
  <c r="DQ34" i="47" s="1"/>
  <c r="FL60" i="28"/>
  <c r="AC36" i="28"/>
  <c r="CC36" i="28"/>
  <c r="JK22" i="28"/>
  <c r="BK22" i="28"/>
  <c r="HX22" i="28"/>
  <c r="IK22" i="28"/>
  <c r="FK22" i="28"/>
  <c r="AK22" i="28"/>
  <c r="HK22" i="28"/>
  <c r="FX22" i="28"/>
  <c r="GX22" i="28"/>
  <c r="LK22" i="28"/>
  <c r="IX22" i="28"/>
  <c r="EX22" i="28"/>
  <c r="X22" i="28"/>
  <c r="KK22" i="28"/>
  <c r="EK22" i="28"/>
  <c r="DX22" i="28"/>
  <c r="K22" i="28"/>
  <c r="GK22" i="28"/>
  <c r="DK22" i="28"/>
  <c r="CK22" i="28"/>
  <c r="LX22" i="28"/>
  <c r="CX22" i="28"/>
  <c r="BX22" i="28"/>
  <c r="KX22" i="28"/>
  <c r="JX22" i="28"/>
  <c r="AX22" i="28"/>
  <c r="FS34" i="47"/>
  <c r="FQ34" i="47"/>
  <c r="FR34" i="47"/>
  <c r="HC51" i="28"/>
  <c r="FC51" i="28"/>
  <c r="P51" i="28"/>
  <c r="BC51" i="28"/>
  <c r="EP51" i="28"/>
  <c r="AP51" i="28"/>
  <c r="JC51" i="28"/>
  <c r="HP51" i="28"/>
  <c r="GC51" i="28"/>
  <c r="DC51" i="28"/>
  <c r="DP51" i="28"/>
  <c r="CC51" i="28"/>
  <c r="KP51" i="28"/>
  <c r="GP51" i="28"/>
  <c r="AC51" i="28"/>
  <c r="MC51" i="28"/>
  <c r="LP51" i="28"/>
  <c r="IP51" i="28"/>
  <c r="LC51" i="28"/>
  <c r="BP51" i="28"/>
  <c r="EC51" i="28"/>
  <c r="CP51" i="28"/>
  <c r="JP51" i="28"/>
  <c r="IC51" i="28"/>
  <c r="FP51" i="28"/>
  <c r="KC51" i="28"/>
  <c r="BP21" i="28"/>
  <c r="LC21" i="28"/>
  <c r="CP21" i="28"/>
  <c r="BC21" i="28"/>
  <c r="JC21" i="28"/>
  <c r="HC21" i="28"/>
  <c r="FC21" i="28"/>
  <c r="DC21" i="28"/>
  <c r="EP21" i="28"/>
  <c r="MC21" i="28"/>
  <c r="JP21" i="28"/>
  <c r="GP21" i="28"/>
  <c r="CC21" i="28"/>
  <c r="P21" i="28"/>
  <c r="AP21" i="28"/>
  <c r="HP21" i="28"/>
  <c r="EC21" i="28"/>
  <c r="DP21" i="28"/>
  <c r="AC21" i="28"/>
  <c r="KC21" i="28"/>
  <c r="FP21" i="28"/>
  <c r="GC21" i="28"/>
  <c r="LP21" i="28"/>
  <c r="IC21" i="28"/>
  <c r="IP21" i="28"/>
  <c r="KP21" i="28"/>
  <c r="L6" i="63"/>
  <c r="AV6" i="63" s="1"/>
  <c r="K6" i="63"/>
  <c r="E18" i="26" s="1"/>
  <c r="P53" i="28"/>
  <c r="FC53" i="28"/>
  <c r="HP53" i="28"/>
  <c r="JP53" i="28"/>
  <c r="JC53" i="28"/>
  <c r="GP53" i="28"/>
  <c r="IP53" i="28"/>
  <c r="IC53" i="28"/>
  <c r="DP53" i="28"/>
  <c r="HC53" i="28"/>
  <c r="DC53" i="28"/>
  <c r="EC53" i="28"/>
  <c r="EP53" i="28"/>
  <c r="MC53" i="28"/>
  <c r="LP53" i="28"/>
  <c r="BP53" i="28"/>
  <c r="KC53" i="28"/>
  <c r="KP53" i="28"/>
  <c r="LC53" i="28"/>
  <c r="AP53" i="28"/>
  <c r="FP53" i="28"/>
  <c r="AC53" i="28"/>
  <c r="CP53" i="28"/>
  <c r="BC53" i="28"/>
  <c r="GC53" i="28"/>
  <c r="CC53" i="28"/>
  <c r="LC49" i="47"/>
  <c r="JC49" i="47"/>
  <c r="CP49" i="47"/>
  <c r="P49" i="47"/>
  <c r="MC49" i="47"/>
  <c r="IP49" i="47"/>
  <c r="AP49" i="47"/>
  <c r="CC49" i="47"/>
  <c r="KC49" i="47"/>
  <c r="EP49" i="47"/>
  <c r="KP49" i="47"/>
  <c r="HC49" i="47"/>
  <c r="DP49" i="47"/>
  <c r="GP49" i="47"/>
  <c r="BP49" i="47"/>
  <c r="AC49" i="47"/>
  <c r="JP49" i="47"/>
  <c r="IC49" i="47"/>
  <c r="DC49" i="47"/>
  <c r="BC49" i="47"/>
  <c r="EC49" i="47"/>
  <c r="LP49" i="47"/>
  <c r="FP49" i="47"/>
  <c r="FC49" i="47"/>
  <c r="HP49" i="47"/>
  <c r="GC49" i="47"/>
  <c r="EC10" i="47"/>
  <c r="EF10" i="47" s="1"/>
  <c r="GP10" i="47"/>
  <c r="GR10" i="47" s="1"/>
  <c r="CP10" i="47"/>
  <c r="CQ10" i="47" s="1"/>
  <c r="HP6" i="47"/>
  <c r="HR6" i="47" s="1"/>
  <c r="HC6" i="47"/>
  <c r="JR39" i="47"/>
  <c r="JQ39" i="47"/>
  <c r="JS39" i="47"/>
  <c r="IC34" i="28"/>
  <c r="BP34" i="28"/>
  <c r="MC31" i="47"/>
  <c r="IC31" i="47"/>
  <c r="HC31" i="47"/>
  <c r="FP31" i="47"/>
  <c r="GC31" i="47"/>
  <c r="EC31" i="47"/>
  <c r="BP31" i="47"/>
  <c r="DP31" i="47"/>
  <c r="KP31" i="47"/>
  <c r="DC31" i="47"/>
  <c r="AC31" i="47"/>
  <c r="AP31" i="47"/>
  <c r="BC31" i="47"/>
  <c r="GP31" i="47"/>
  <c r="LP31" i="47"/>
  <c r="CP31" i="47"/>
  <c r="LC31" i="47"/>
  <c r="JC31" i="47"/>
  <c r="CC31" i="47"/>
  <c r="IP31" i="47"/>
  <c r="JP31" i="47"/>
  <c r="P31" i="47"/>
  <c r="KC31" i="47"/>
  <c r="EP31" i="47"/>
  <c r="HP31" i="47"/>
  <c r="FC31" i="47"/>
  <c r="KC43" i="47"/>
  <c r="P43" i="47"/>
  <c r="BC43" i="47"/>
  <c r="GP43" i="47"/>
  <c r="EC43" i="47"/>
  <c r="AC43" i="47"/>
  <c r="IC43" i="47"/>
  <c r="LP43" i="47"/>
  <c r="FP43" i="47"/>
  <c r="MC43" i="47"/>
  <c r="KP43" i="47"/>
  <c r="CC43" i="47"/>
  <c r="JP43" i="47"/>
  <c r="EP43" i="47"/>
  <c r="CP43" i="47"/>
  <c r="JC43" i="47"/>
  <c r="LC43" i="47"/>
  <c r="DC43" i="47"/>
  <c r="AP43" i="47"/>
  <c r="BP43" i="47"/>
  <c r="DP43" i="47"/>
  <c r="HC43" i="47"/>
  <c r="IP43" i="47"/>
  <c r="FC43" i="47"/>
  <c r="GC43" i="47"/>
  <c r="HP43" i="47"/>
  <c r="CE79" i="28"/>
  <c r="CF79" i="28"/>
  <c r="CD79" i="28"/>
  <c r="MC86" i="28"/>
  <c r="HP86" i="28"/>
  <c r="KC86" i="28"/>
  <c r="AC86" i="28"/>
  <c r="BC86" i="28"/>
  <c r="EP86" i="28"/>
  <c r="DP86" i="28"/>
  <c r="IP86" i="28"/>
  <c r="LC86" i="28"/>
  <c r="CC86" i="28"/>
  <c r="HC86" i="28"/>
  <c r="AP86" i="28"/>
  <c r="IC86" i="28"/>
  <c r="JP86" i="28"/>
  <c r="JC86" i="28"/>
  <c r="LP86" i="28"/>
  <c r="P86" i="28"/>
  <c r="CP86" i="28"/>
  <c r="KP86" i="28"/>
  <c r="GP86" i="28"/>
  <c r="BP86" i="28"/>
  <c r="EC86" i="28"/>
  <c r="FP86" i="28"/>
  <c r="DC86" i="28"/>
  <c r="GC86" i="28"/>
  <c r="FC86" i="28"/>
  <c r="LC87" i="47"/>
  <c r="P87" i="47"/>
  <c r="GP87" i="47"/>
  <c r="AC87" i="47"/>
  <c r="DC87" i="47"/>
  <c r="GC87" i="47"/>
  <c r="EP87" i="47"/>
  <c r="KP87" i="47"/>
  <c r="BC87" i="47"/>
  <c r="IP87" i="47"/>
  <c r="MC87" i="47"/>
  <c r="DP87" i="47"/>
  <c r="EC87" i="47"/>
  <c r="JC87" i="47"/>
  <c r="CP87" i="47"/>
  <c r="HP87" i="47"/>
  <c r="AP87" i="47"/>
  <c r="LP87" i="47"/>
  <c r="CC87" i="47"/>
  <c r="FC87" i="47"/>
  <c r="BP87" i="47"/>
  <c r="KC87" i="47"/>
  <c r="JP87" i="47"/>
  <c r="IC87" i="47"/>
  <c r="HC87" i="47"/>
  <c r="FP87" i="47"/>
  <c r="P16" i="28"/>
  <c r="GP16" i="28"/>
  <c r="HC16" i="28"/>
  <c r="BC16" i="28"/>
  <c r="AP16" i="28"/>
  <c r="KC16" i="28"/>
  <c r="BP16" i="28"/>
  <c r="CC16" i="28"/>
  <c r="EP16" i="28"/>
  <c r="AC16" i="28"/>
  <c r="HP16" i="28"/>
  <c r="KP16" i="28"/>
  <c r="LP16" i="28"/>
  <c r="JC16" i="28"/>
  <c r="IC16" i="28"/>
  <c r="GC16" i="28"/>
  <c r="LC16" i="28"/>
  <c r="CP16" i="28"/>
  <c r="DP16" i="28"/>
  <c r="MC16" i="28"/>
  <c r="IP16" i="28"/>
  <c r="FP16" i="28"/>
  <c r="JP16" i="28"/>
  <c r="FC16" i="28"/>
  <c r="EC16" i="28"/>
  <c r="DC16" i="28"/>
  <c r="L7" i="61"/>
  <c r="AV7" i="61" s="1"/>
  <c r="K7" i="61"/>
  <c r="K8" i="63"/>
  <c r="E20" i="26" s="1"/>
  <c r="L8" i="63"/>
  <c r="AV8" i="63" s="1"/>
  <c r="K6" i="62"/>
  <c r="V22" i="62"/>
  <c r="AA28" i="62"/>
  <c r="AA22" i="62"/>
  <c r="U22" i="62"/>
  <c r="K7" i="69"/>
  <c r="L7" i="69"/>
  <c r="AV7" i="69" s="1"/>
  <c r="GC34" i="47"/>
  <c r="JP34" i="47"/>
  <c r="IP34" i="47"/>
  <c r="ME79" i="28"/>
  <c r="MD79" i="28"/>
  <c r="MF79" i="28"/>
  <c r="HP66" i="47"/>
  <c r="EC66" i="47"/>
  <c r="MC66" i="47"/>
  <c r="IC66" i="47"/>
  <c r="EP66" i="47"/>
  <c r="GP66" i="47"/>
  <c r="KC66" i="47"/>
  <c r="HC66" i="47"/>
  <c r="BP66" i="47"/>
  <c r="IP66" i="47"/>
  <c r="FP66" i="47"/>
  <c r="BC66" i="47"/>
  <c r="CC66" i="47"/>
  <c r="JP66" i="47"/>
  <c r="AC66" i="47"/>
  <c r="LC66" i="47"/>
  <c r="FC66" i="47"/>
  <c r="CP66" i="47"/>
  <c r="LP66" i="47"/>
  <c r="KP66" i="47"/>
  <c r="K5" i="66"/>
  <c r="L5" i="66"/>
  <c r="AV5" i="66" s="1"/>
  <c r="ID79" i="28"/>
  <c r="IE79" i="28"/>
  <c r="IF79" i="28"/>
  <c r="DP67" i="28"/>
  <c r="EC67" i="28"/>
  <c r="BC67" i="28"/>
  <c r="FP67" i="28"/>
  <c r="CP67" i="28"/>
  <c r="MC67" i="28"/>
  <c r="FC67" i="28"/>
  <c r="GP67" i="28"/>
  <c r="GC67" i="28"/>
  <c r="P67" i="28"/>
  <c r="LP67" i="28"/>
  <c r="IP67" i="28"/>
  <c r="LC67" i="28"/>
  <c r="HP67" i="28"/>
  <c r="IC67" i="28"/>
  <c r="AC67" i="28"/>
  <c r="EP67" i="28"/>
  <c r="BP67" i="28"/>
  <c r="AP67" i="28"/>
  <c r="JC67" i="28"/>
  <c r="DC67" i="28"/>
  <c r="JP67" i="28"/>
  <c r="HC67" i="28"/>
  <c r="KP67" i="28"/>
  <c r="CC67" i="28"/>
  <c r="KC67" i="28"/>
  <c r="HP63" i="28"/>
  <c r="BP63" i="28"/>
  <c r="KP63" i="28"/>
  <c r="GC63" i="28"/>
  <c r="MC63" i="28"/>
  <c r="FP63" i="28"/>
  <c r="CC63" i="28"/>
  <c r="EP63" i="28"/>
  <c r="LC63" i="28"/>
  <c r="IP63" i="28"/>
  <c r="JP63" i="28"/>
  <c r="GP63" i="28"/>
  <c r="AP63" i="28"/>
  <c r="FC63" i="28"/>
  <c r="CP63" i="28"/>
  <c r="DC63" i="28"/>
  <c r="HC63" i="28"/>
  <c r="DP63" i="28"/>
  <c r="P63" i="28"/>
  <c r="EC63" i="28"/>
  <c r="AC63" i="28"/>
  <c r="IC63" i="28"/>
  <c r="KC63" i="28"/>
  <c r="LP63" i="28"/>
  <c r="JC63" i="28"/>
  <c r="L8" i="62"/>
  <c r="AV8" i="62" s="1"/>
  <c r="K8" i="62"/>
  <c r="E15" i="26" s="1"/>
  <c r="P37" i="47"/>
  <c r="DP37" i="47"/>
  <c r="JC37" i="47"/>
  <c r="GC37" i="47"/>
  <c r="KC37" i="47"/>
  <c r="HP37" i="47"/>
  <c r="MC37" i="47"/>
  <c r="IP37" i="47"/>
  <c r="BC37" i="47"/>
  <c r="CC37" i="47"/>
  <c r="KP37" i="47"/>
  <c r="AC37" i="47"/>
  <c r="GP37" i="47"/>
  <c r="IC37" i="47"/>
  <c r="JP37" i="47"/>
  <c r="LP37" i="47"/>
  <c r="CP37" i="47"/>
  <c r="FC37" i="47"/>
  <c r="DC37" i="47"/>
  <c r="AP37" i="47"/>
  <c r="BP37" i="47"/>
  <c r="EC37" i="47"/>
  <c r="LC37" i="47"/>
  <c r="EP37" i="47"/>
  <c r="FP37" i="47"/>
  <c r="HC37" i="47"/>
  <c r="LP10" i="47"/>
  <c r="LS10" i="47" s="1"/>
  <c r="JC10" i="47"/>
  <c r="JF10" i="47" s="1"/>
  <c r="GC10" i="47"/>
  <c r="GE10" i="47" s="1"/>
  <c r="AC6" i="47"/>
  <c r="AF6" i="47" s="1"/>
  <c r="KP6" i="47"/>
  <c r="KQ6" i="47" s="1"/>
  <c r="BC63" i="28"/>
  <c r="BE63" i="28" s="1"/>
  <c r="KR16" i="47"/>
  <c r="KQ16" i="47"/>
  <c r="KS16" i="47"/>
  <c r="FC34" i="28"/>
  <c r="AP34" i="28"/>
  <c r="FP25" i="28"/>
  <c r="HC25" i="28"/>
  <c r="LP25" i="28"/>
  <c r="DC25" i="28"/>
  <c r="AP25" i="28"/>
  <c r="DP25" i="28"/>
  <c r="JP25" i="28"/>
  <c r="MC25" i="28"/>
  <c r="IP25" i="28"/>
  <c r="CC25" i="28"/>
  <c r="EC25" i="28"/>
  <c r="AC25" i="28"/>
  <c r="HP25" i="28"/>
  <c r="CP25" i="28"/>
  <c r="GP25" i="28"/>
  <c r="KC25" i="28"/>
  <c r="GC25" i="28"/>
  <c r="EP25" i="28"/>
  <c r="FC25" i="28"/>
  <c r="KP25" i="28"/>
  <c r="P25" i="28"/>
  <c r="JC25" i="28"/>
  <c r="LC25" i="28"/>
  <c r="IC25" i="28"/>
  <c r="BC25" i="28"/>
  <c r="BP25" i="28"/>
  <c r="CP50" i="47"/>
  <c r="DP50" i="47"/>
  <c r="HC50" i="47"/>
  <c r="BC50" i="47"/>
  <c r="IP50" i="47"/>
  <c r="AC50" i="47"/>
  <c r="AP50" i="47"/>
  <c r="KP50" i="47"/>
  <c r="GC50" i="47"/>
  <c r="FP50" i="47"/>
  <c r="IC50" i="47"/>
  <c r="GP50" i="47"/>
  <c r="EC50" i="47"/>
  <c r="CC50" i="47"/>
  <c r="KC50" i="47"/>
  <c r="BP50" i="47"/>
  <c r="HP50" i="47"/>
  <c r="EP50" i="47"/>
  <c r="P50" i="47"/>
  <c r="LP50" i="47"/>
  <c r="LC50" i="47"/>
  <c r="MC50" i="47"/>
  <c r="FC50" i="47"/>
  <c r="JC50" i="47"/>
  <c r="JP50" i="47"/>
  <c r="DC50" i="47"/>
  <c r="JC31" i="28"/>
  <c r="LP31" i="28"/>
  <c r="AP31" i="28"/>
  <c r="BP31" i="28"/>
  <c r="HP31" i="28"/>
  <c r="KP31" i="28"/>
  <c r="CC31" i="28"/>
  <c r="EP31" i="28"/>
  <c r="GC31" i="28"/>
  <c r="AC71" i="28"/>
  <c r="DC71" i="28"/>
  <c r="IP71" i="28"/>
  <c r="CC71" i="28"/>
  <c r="KP71" i="28"/>
  <c r="P71" i="28"/>
  <c r="LC71" i="28"/>
  <c r="JC71" i="28"/>
  <c r="BP71" i="28"/>
  <c r="AP71" i="28"/>
  <c r="JP71" i="28"/>
  <c r="CP71" i="28"/>
  <c r="EC71" i="28"/>
  <c r="DP71" i="28"/>
  <c r="LP71" i="28"/>
  <c r="MC71" i="28"/>
  <c r="FC71" i="28"/>
  <c r="FP71" i="28"/>
  <c r="KC71" i="28"/>
  <c r="GP71" i="28"/>
  <c r="GC71" i="28"/>
  <c r="HC71" i="28"/>
  <c r="BC71" i="28"/>
  <c r="IC71" i="28"/>
  <c r="EP71" i="28"/>
  <c r="DF79" i="28"/>
  <c r="DE79" i="28"/>
  <c r="DD79" i="28"/>
  <c r="LC86" i="47"/>
  <c r="CC86" i="47"/>
  <c r="AP86" i="47"/>
  <c r="HC86" i="47"/>
  <c r="IP86" i="47"/>
  <c r="BC86" i="47"/>
  <c r="GC86" i="47"/>
  <c r="DC86" i="47"/>
  <c r="JP86" i="47"/>
  <c r="EP86" i="47"/>
  <c r="KP86" i="47"/>
  <c r="IC86" i="47"/>
  <c r="DP86" i="47"/>
  <c r="KC86" i="47"/>
  <c r="FP86" i="47"/>
  <c r="LP86" i="47"/>
  <c r="FC86" i="47"/>
  <c r="P86" i="47"/>
  <c r="AC86" i="47"/>
  <c r="MC86" i="47"/>
  <c r="EC86" i="47"/>
  <c r="GP86" i="47"/>
  <c r="CP86" i="47"/>
  <c r="BP86" i="47"/>
  <c r="BP77" i="28"/>
  <c r="EC77" i="28"/>
  <c r="IP77" i="28"/>
  <c r="MC77" i="28"/>
  <c r="HP77" i="28"/>
  <c r="BC77" i="28"/>
  <c r="CP77" i="28"/>
  <c r="EP77" i="28"/>
  <c r="GP77" i="28"/>
  <c r="IC77" i="28"/>
  <c r="KC77" i="28"/>
  <c r="AP77" i="28"/>
  <c r="GC77" i="28"/>
  <c r="CC77" i="28"/>
  <c r="LC77" i="28"/>
  <c r="FP77" i="28"/>
  <c r="AC77" i="28"/>
  <c r="P77" i="28"/>
  <c r="DP77" i="28"/>
  <c r="LP77" i="28"/>
  <c r="KP77" i="28"/>
  <c r="HC77" i="28"/>
  <c r="JP77" i="28"/>
  <c r="DC77" i="28"/>
  <c r="FC77" i="28"/>
  <c r="JC77" i="28"/>
  <c r="GP59" i="47"/>
  <c r="AC59" i="47"/>
  <c r="JC59" i="47"/>
  <c r="KP59" i="47"/>
  <c r="LC59" i="47"/>
  <c r="FC59" i="47"/>
  <c r="DP59" i="47"/>
  <c r="IC59" i="47"/>
  <c r="AP59" i="47"/>
  <c r="EP59" i="47"/>
  <c r="CC59" i="47"/>
  <c r="KC59" i="47"/>
  <c r="DC59" i="47"/>
  <c r="LP59" i="47"/>
  <c r="P59" i="47"/>
  <c r="EC59" i="47"/>
  <c r="JP59" i="47"/>
  <c r="HC59" i="47"/>
  <c r="BC59" i="47"/>
  <c r="FP59" i="47"/>
  <c r="GC59" i="47"/>
  <c r="BP59" i="47"/>
  <c r="HP59" i="47"/>
  <c r="MC59" i="47"/>
  <c r="IP59" i="47"/>
  <c r="CP59" i="47"/>
  <c r="DP66" i="47"/>
  <c r="EP35" i="28"/>
  <c r="EC35" i="28"/>
  <c r="BP35" i="28"/>
  <c r="JC35" i="28"/>
  <c r="HP71" i="28"/>
  <c r="LP34" i="47"/>
  <c r="BC34" i="47"/>
  <c r="KC34" i="47"/>
  <c r="BC58" i="47"/>
  <c r="KP58" i="47"/>
  <c r="CC58" i="47"/>
  <c r="LP58" i="47"/>
  <c r="CP58" i="47"/>
  <c r="GP58" i="47"/>
  <c r="BP58" i="47"/>
  <c r="KC58" i="47"/>
  <c r="HC58" i="47"/>
  <c r="FC58" i="47"/>
  <c r="LC58" i="47"/>
  <c r="IP58" i="47"/>
  <c r="DC58" i="47"/>
  <c r="JP58" i="47"/>
  <c r="EC58" i="47"/>
  <c r="GC58" i="47"/>
  <c r="HP58" i="47"/>
  <c r="DP58" i="47"/>
  <c r="JC58" i="47"/>
  <c r="EP58" i="47"/>
  <c r="MC58" i="47"/>
  <c r="P58" i="47"/>
  <c r="AC58" i="47"/>
  <c r="AP58" i="47"/>
  <c r="IC58" i="47"/>
  <c r="FP58" i="47"/>
  <c r="L6" i="68"/>
  <c r="AV6" i="68" s="1"/>
  <c r="K6" i="68"/>
  <c r="E58" i="26" s="1"/>
  <c r="CP37" i="28"/>
  <c r="FP37" i="28"/>
  <c r="JC37" i="28"/>
  <c r="JP37" i="28"/>
  <c r="MC37" i="28"/>
  <c r="EP37" i="28"/>
  <c r="CC37" i="28"/>
  <c r="EC37" i="28"/>
  <c r="LP37" i="28"/>
  <c r="BP37" i="28"/>
  <c r="KP37" i="28"/>
  <c r="HP37" i="28"/>
  <c r="HC37" i="28"/>
  <c r="IP37" i="28"/>
  <c r="LC37" i="28"/>
  <c r="P37" i="28"/>
  <c r="KC37" i="28"/>
  <c r="DC37" i="28"/>
  <c r="AP37" i="28"/>
  <c r="IC37" i="28"/>
  <c r="BC37" i="28"/>
  <c r="GC37" i="28"/>
  <c r="AC37" i="28"/>
  <c r="FC37" i="28"/>
  <c r="GP37" i="28"/>
  <c r="DP37" i="28"/>
  <c r="BC35" i="47"/>
  <c r="HP35" i="47"/>
  <c r="FP35" i="47"/>
  <c r="CC35" i="47"/>
  <c r="GP35" i="47"/>
  <c r="IP35" i="47"/>
  <c r="EP35" i="47"/>
  <c r="KP35" i="47"/>
  <c r="LC35" i="47"/>
  <c r="MC35" i="47"/>
  <c r="AC35" i="47"/>
  <c r="FC35" i="47"/>
  <c r="CP35" i="47"/>
  <c r="IC35" i="47"/>
  <c r="DC35" i="47"/>
  <c r="DP35" i="47"/>
  <c r="BP35" i="47"/>
  <c r="HC35" i="47"/>
  <c r="P35" i="47"/>
  <c r="JC35" i="47"/>
  <c r="LP35" i="47"/>
  <c r="EC35" i="47"/>
  <c r="GC35" i="47"/>
  <c r="JP35" i="47"/>
  <c r="AP35" i="47"/>
  <c r="KC35" i="47"/>
  <c r="L6" i="69"/>
  <c r="AV6" i="69" s="1"/>
  <c r="K6" i="69"/>
  <c r="K8" i="66"/>
  <c r="L8" i="66"/>
  <c r="AV8" i="66" s="1"/>
  <c r="JC6" i="28"/>
  <c r="AC6" i="28"/>
  <c r="P6" i="28"/>
  <c r="GC6" i="28"/>
  <c r="LC6" i="28"/>
  <c r="IP6" i="28"/>
  <c r="IC6" i="28"/>
  <c r="AP6" i="28"/>
  <c r="LP6" i="28"/>
  <c r="CC6" i="28"/>
  <c r="FC6" i="28"/>
  <c r="EC6" i="28"/>
  <c r="EP6" i="28"/>
  <c r="GP6" i="28"/>
  <c r="KP6" i="28"/>
  <c r="MC6" i="28"/>
  <c r="DP6" i="28"/>
  <c r="BC6" i="28"/>
  <c r="BP6" i="28"/>
  <c r="JP6" i="28"/>
  <c r="KC6" i="28"/>
  <c r="HC6" i="28"/>
  <c r="DC6" i="28"/>
  <c r="CP6" i="28"/>
  <c r="FP6" i="28"/>
  <c r="HP6" i="28"/>
  <c r="IP10" i="47"/>
  <c r="IS10" i="47" s="1"/>
  <c r="HP11" i="47"/>
  <c r="EC11" i="47"/>
  <c r="EP11" i="47"/>
  <c r="CC11" i="47"/>
  <c r="MC11" i="47"/>
  <c r="JP11" i="47"/>
  <c r="DC11" i="47"/>
  <c r="FP11" i="47"/>
  <c r="IP11" i="47"/>
  <c r="LC11" i="47"/>
  <c r="CP11" i="47"/>
  <c r="IC11" i="47"/>
  <c r="P11" i="47"/>
  <c r="JC11" i="47"/>
  <c r="AP11" i="47"/>
  <c r="FC11" i="47"/>
  <c r="AC11" i="47"/>
  <c r="GC11" i="47"/>
  <c r="LP11" i="47"/>
  <c r="BP11" i="47"/>
  <c r="DP11" i="47"/>
  <c r="KC11" i="47"/>
  <c r="GP11" i="47"/>
  <c r="KP11" i="47"/>
  <c r="BC11" i="47"/>
  <c r="HC11" i="47"/>
  <c r="GC66" i="47"/>
  <c r="LP78" i="47"/>
  <c r="AP78" i="47"/>
  <c r="GC78" i="47"/>
  <c r="CC78" i="47"/>
  <c r="HP78" i="47"/>
  <c r="JC78" i="47"/>
  <c r="BC78" i="47"/>
  <c r="LC78" i="47"/>
  <c r="DC78" i="47"/>
  <c r="CP78" i="47"/>
  <c r="P78" i="47"/>
  <c r="JP78" i="47"/>
  <c r="IC78" i="47"/>
  <c r="KC78" i="47"/>
  <c r="HC78" i="47"/>
  <c r="MC78" i="47"/>
  <c r="EP78" i="47"/>
  <c r="FP78" i="47"/>
  <c r="AC78" i="47"/>
  <c r="KP78" i="47"/>
  <c r="GP78" i="47"/>
  <c r="IP78" i="47"/>
  <c r="DP78" i="47"/>
  <c r="FC78" i="47"/>
  <c r="BP78" i="47"/>
  <c r="EC78" i="47"/>
  <c r="L6" i="61"/>
  <c r="AV6" i="61" s="1"/>
  <c r="K6" i="61"/>
  <c r="U24" i="66"/>
  <c r="AA24" i="66"/>
  <c r="V24" i="66"/>
  <c r="AA30" i="66"/>
  <c r="IC80" i="47"/>
  <c r="IF80" i="47" s="1"/>
  <c r="BP80" i="47"/>
  <c r="BS80" i="47" s="1"/>
  <c r="JC80" i="47"/>
  <c r="JF80" i="47" s="1"/>
  <c r="FC10" i="47"/>
  <c r="FF10" i="47" s="1"/>
  <c r="DC10" i="47"/>
  <c r="DE10" i="47" s="1"/>
  <c r="HP10" i="47"/>
  <c r="HQ10" i="47" s="1"/>
  <c r="LP6" i="47"/>
  <c r="LQ6" i="47" s="1"/>
  <c r="DC6" i="47"/>
  <c r="DF6" i="47" s="1"/>
  <c r="GP6" i="47"/>
  <c r="GS6" i="47" s="1"/>
  <c r="LP34" i="28"/>
  <c r="JP18" i="47"/>
  <c r="KC18" i="47"/>
  <c r="LP18" i="47"/>
  <c r="BC18" i="47"/>
  <c r="AP18" i="47"/>
  <c r="HC18" i="47"/>
  <c r="CP18" i="47"/>
  <c r="HP18" i="47"/>
  <c r="GC18" i="47"/>
  <c r="P18" i="47"/>
  <c r="LC18" i="47"/>
  <c r="GP18" i="47"/>
  <c r="JC18" i="47"/>
  <c r="KP18" i="47"/>
  <c r="EP18" i="47"/>
  <c r="BP18" i="47"/>
  <c r="FC18" i="47"/>
  <c r="FP18" i="47"/>
  <c r="DP18" i="47"/>
  <c r="CC18" i="47"/>
  <c r="IC18" i="47"/>
  <c r="IP18" i="47"/>
  <c r="MC18" i="47"/>
  <c r="EC18" i="47"/>
  <c r="AC18" i="47"/>
  <c r="DC18" i="47"/>
  <c r="IP6" i="47"/>
  <c r="MC6" i="47"/>
  <c r="DP6" i="47"/>
  <c r="EC6" i="47"/>
  <c r="CP6" i="47"/>
  <c r="JP6" i="47"/>
  <c r="JC6" i="47"/>
  <c r="CC6" i="47"/>
  <c r="LP50" i="28"/>
  <c r="GP50" i="28"/>
  <c r="EP50" i="28"/>
  <c r="LC50" i="28"/>
  <c r="BP50" i="28"/>
  <c r="AP50" i="28"/>
  <c r="BC50" i="28"/>
  <c r="KC50" i="28"/>
  <c r="MC50" i="28"/>
  <c r="HC50" i="28"/>
  <c r="EC50" i="28"/>
  <c r="FC50" i="28"/>
  <c r="GC50" i="28"/>
  <c r="P50" i="28"/>
  <c r="DP50" i="28"/>
  <c r="JP50" i="28"/>
  <c r="IC50" i="28"/>
  <c r="HP50" i="28"/>
  <c r="KP50" i="28"/>
  <c r="CC50" i="28"/>
  <c r="CP50" i="28"/>
  <c r="DC50" i="28"/>
  <c r="AC50" i="28"/>
  <c r="IP50" i="28"/>
  <c r="JC50" i="28"/>
  <c r="FP50" i="28"/>
  <c r="DJ70" i="28"/>
  <c r="LJ70" i="28"/>
  <c r="CJ70" i="28"/>
  <c r="GJ70" i="28"/>
  <c r="IW70" i="28"/>
  <c r="JW70" i="28"/>
  <c r="HJ70" i="28"/>
  <c r="DW70" i="28"/>
  <c r="EW70" i="28"/>
  <c r="FW70" i="28"/>
  <c r="BW70" i="28"/>
  <c r="KW70" i="28"/>
  <c r="CW70" i="28"/>
  <c r="GW70" i="28"/>
  <c r="BJ70" i="28"/>
  <c r="HW70" i="28"/>
  <c r="KJ70" i="28"/>
  <c r="B70" i="28"/>
  <c r="LW70" i="28"/>
  <c r="AJ70" i="28"/>
  <c r="AW70" i="28"/>
  <c r="J70" i="28"/>
  <c r="IJ70" i="28"/>
  <c r="EJ70" i="28"/>
  <c r="W70" i="28"/>
  <c r="JJ70" i="28"/>
  <c r="FJ70" i="28"/>
  <c r="IR79" i="28"/>
  <c r="IQ79" i="28"/>
  <c r="IS79" i="28"/>
  <c r="AS88" i="47"/>
  <c r="AQ88" i="47"/>
  <c r="AR88" i="47"/>
  <c r="GP51" i="47"/>
  <c r="CC51" i="47"/>
  <c r="GC51" i="47"/>
  <c r="HC51" i="47"/>
  <c r="LC51" i="47"/>
  <c r="CP51" i="47"/>
  <c r="LP51" i="47"/>
  <c r="EP51" i="47"/>
  <c r="DP51" i="47"/>
  <c r="IC51" i="47"/>
  <c r="EC51" i="47"/>
  <c r="BP51" i="47"/>
  <c r="HP51" i="47"/>
  <c r="MC51" i="47"/>
  <c r="JP51" i="47"/>
  <c r="IP51" i="47"/>
  <c r="JC51" i="47"/>
  <c r="AC51" i="47"/>
  <c r="BC51" i="47"/>
  <c r="P51" i="47"/>
  <c r="DC51" i="47"/>
  <c r="FC51" i="47"/>
  <c r="AP51" i="47"/>
  <c r="KC51" i="47"/>
  <c r="FP51" i="47"/>
  <c r="KP51" i="47"/>
  <c r="KC59" i="28"/>
  <c r="JP59" i="28"/>
  <c r="LC59" i="28"/>
  <c r="LP59" i="28"/>
  <c r="KP59" i="28"/>
  <c r="EP59" i="28"/>
  <c r="HC59" i="28"/>
  <c r="HP59" i="28"/>
  <c r="CC59" i="28"/>
  <c r="MC59" i="28"/>
  <c r="GP59" i="28"/>
  <c r="EC59" i="28"/>
  <c r="P59" i="28"/>
  <c r="JC59" i="28"/>
  <c r="IC59" i="28"/>
  <c r="DP59" i="28"/>
  <c r="BC59" i="28"/>
  <c r="AC59" i="28"/>
  <c r="AP59" i="28"/>
  <c r="CP59" i="28"/>
  <c r="FP59" i="28"/>
  <c r="FC59" i="28"/>
  <c r="IP59" i="28"/>
  <c r="BP59" i="28"/>
  <c r="GC59" i="28"/>
  <c r="DC59" i="28"/>
  <c r="IC16" i="47"/>
  <c r="HP16" i="47"/>
  <c r="CC16" i="47"/>
  <c r="MC16" i="47"/>
  <c r="IP16" i="47"/>
  <c r="LP16" i="47"/>
  <c r="EP16" i="47"/>
  <c r="EC16" i="47"/>
  <c r="BC16" i="47"/>
  <c r="AP16" i="47"/>
  <c r="AC16" i="47"/>
  <c r="JC16" i="47"/>
  <c r="JP16" i="47"/>
  <c r="P16" i="47"/>
  <c r="DC16" i="47"/>
  <c r="CP16" i="47"/>
  <c r="GP16" i="47"/>
  <c r="LC16" i="47"/>
  <c r="HC16" i="47"/>
  <c r="FP16" i="47"/>
  <c r="FC16" i="47"/>
  <c r="BP16" i="47"/>
  <c r="KC16" i="47"/>
  <c r="GC16" i="47"/>
  <c r="DP16" i="47"/>
  <c r="LP7" i="28"/>
  <c r="IC7" i="28"/>
  <c r="GP7" i="28"/>
  <c r="JP7" i="28"/>
  <c r="KP7" i="28"/>
  <c r="EC7" i="28"/>
  <c r="P7" i="28"/>
  <c r="KC7" i="28"/>
  <c r="CP7" i="28"/>
  <c r="DC7" i="28"/>
  <c r="DP7" i="28"/>
  <c r="FC7" i="28"/>
  <c r="HC7" i="28"/>
  <c r="BP7" i="28"/>
  <c r="AP7" i="28"/>
  <c r="IP7" i="28"/>
  <c r="CC7" i="28"/>
  <c r="AC7" i="28"/>
  <c r="LC7" i="28"/>
  <c r="HP7" i="28"/>
  <c r="FP7" i="28"/>
  <c r="JC7" i="28"/>
  <c r="EP7" i="28"/>
  <c r="BC7" i="28"/>
  <c r="GC7" i="28"/>
  <c r="MC7" i="28"/>
  <c r="DC66" i="47"/>
  <c r="AP70" i="47"/>
  <c r="CP70" i="47"/>
  <c r="IP70" i="47"/>
  <c r="AC70" i="47"/>
  <c r="DC70" i="47"/>
  <c r="P70" i="47"/>
  <c r="KP70" i="47"/>
  <c r="HP70" i="47"/>
  <c r="JC70" i="47"/>
  <c r="EP70" i="47"/>
  <c r="HC70" i="47"/>
  <c r="GP70" i="47"/>
  <c r="CC70" i="47"/>
  <c r="BP70" i="47"/>
  <c r="LP70" i="47"/>
  <c r="JP70" i="47"/>
  <c r="LC70" i="47"/>
  <c r="FC70" i="47"/>
  <c r="IC70" i="47"/>
  <c r="MC70" i="47"/>
  <c r="FP70" i="47"/>
  <c r="KC70" i="47"/>
  <c r="BC70" i="47"/>
  <c r="GC70" i="47"/>
  <c r="DP70" i="47"/>
  <c r="EC70" i="47"/>
  <c r="CP48" i="28"/>
  <c r="DC48" i="28"/>
  <c r="GC48" i="28"/>
  <c r="AP48" i="28"/>
  <c r="HP48" i="28"/>
  <c r="EP48" i="28"/>
  <c r="FP48" i="28"/>
  <c r="KP48" i="28"/>
  <c r="JP48" i="28"/>
  <c r="JC48" i="28"/>
  <c r="EC48" i="28"/>
  <c r="LP48" i="28"/>
  <c r="P48" i="28"/>
  <c r="FC48" i="28"/>
  <c r="LC48" i="28"/>
  <c r="IP48" i="28"/>
  <c r="BC48" i="28"/>
  <c r="IC48" i="28"/>
  <c r="MC48" i="28"/>
  <c r="BP48" i="28"/>
  <c r="KC48" i="28"/>
  <c r="DP48" i="28"/>
  <c r="CC48" i="28"/>
  <c r="HC48" i="28"/>
  <c r="AC48" i="28"/>
  <c r="GP48" i="28"/>
  <c r="K7" i="66"/>
  <c r="L7" i="66"/>
  <c r="L5" i="62"/>
  <c r="K5" i="62"/>
  <c r="DP24" i="47"/>
  <c r="P24" i="47"/>
  <c r="FC24" i="47"/>
  <c r="KP24" i="47"/>
  <c r="CP24" i="47"/>
  <c r="GP24" i="47"/>
  <c r="IC24" i="47"/>
  <c r="BC24" i="47"/>
  <c r="EC24" i="47"/>
  <c r="EP24" i="47"/>
  <c r="CC24" i="47"/>
  <c r="KC24" i="47"/>
  <c r="JP24" i="47"/>
  <c r="HC24" i="47"/>
  <c r="FP24" i="47"/>
  <c r="JC24" i="47"/>
  <c r="AC24" i="47"/>
  <c r="HP24" i="47"/>
  <c r="LP24" i="47"/>
  <c r="DC24" i="47"/>
  <c r="MC24" i="47"/>
  <c r="LC24" i="47"/>
  <c r="BP24" i="47"/>
  <c r="GC24" i="47"/>
  <c r="AP24" i="47"/>
  <c r="IP24" i="47"/>
  <c r="IC17" i="28"/>
  <c r="GC17" i="28"/>
  <c r="KC17" i="28"/>
  <c r="MC17" i="28"/>
  <c r="HP17" i="28"/>
  <c r="LC17" i="28"/>
  <c r="HC17" i="28"/>
  <c r="KP17" i="28"/>
  <c r="CC17" i="28"/>
  <c r="LP17" i="28"/>
  <c r="JP17" i="28"/>
  <c r="GP17" i="28"/>
  <c r="DP17" i="28"/>
  <c r="AC17" i="28"/>
  <c r="BP17" i="28"/>
  <c r="AP17" i="28"/>
  <c r="BC17" i="28"/>
  <c r="IP17" i="28"/>
  <c r="EC17" i="28"/>
  <c r="P17" i="28"/>
  <c r="FC17" i="28"/>
  <c r="DC17" i="28"/>
  <c r="EP17" i="28"/>
  <c r="CP17" i="28"/>
  <c r="JC17" i="28"/>
  <c r="FP17" i="28"/>
  <c r="GP34" i="47"/>
  <c r="AP34" i="47"/>
  <c r="JC34" i="47"/>
  <c r="HC13" i="47"/>
  <c r="BP13" i="47"/>
  <c r="DC13" i="47"/>
  <c r="MC13" i="47"/>
  <c r="AP13" i="47"/>
  <c r="KP13" i="47"/>
  <c r="CC13" i="47"/>
  <c r="FP13" i="47"/>
  <c r="JP13" i="47"/>
  <c r="DP13" i="47"/>
  <c r="P13" i="47"/>
  <c r="AC13" i="47"/>
  <c r="LP13" i="47"/>
  <c r="GP13" i="47"/>
  <c r="HP13" i="47"/>
  <c r="KC13" i="47"/>
  <c r="GC13" i="47"/>
  <c r="FC13" i="47"/>
  <c r="CP13" i="47"/>
  <c r="EP13" i="47"/>
  <c r="IP13" i="47"/>
  <c r="LC13" i="47"/>
  <c r="EC13" i="47"/>
  <c r="JC13" i="47"/>
  <c r="BC13" i="47"/>
  <c r="IC13" i="47"/>
  <c r="L8" i="68"/>
  <c r="AV8" i="68" s="1"/>
  <c r="L8" i="69"/>
  <c r="AV8" i="69" s="1"/>
  <c r="HP49" i="28"/>
  <c r="AP49" i="28"/>
  <c r="EC49" i="28"/>
  <c r="EP49" i="28"/>
  <c r="DP49" i="28"/>
  <c r="IP49" i="28"/>
  <c r="P49" i="28"/>
  <c r="BP49" i="28"/>
  <c r="CC49" i="28"/>
  <c r="JC49" i="28"/>
  <c r="MC49" i="28"/>
  <c r="KP49" i="28"/>
  <c r="GP49" i="28"/>
  <c r="IC49" i="28"/>
  <c r="GC49" i="28"/>
  <c r="LP49" i="28"/>
  <c r="BC49" i="28"/>
  <c r="CP49" i="28"/>
  <c r="KC49" i="28"/>
  <c r="DC49" i="28"/>
  <c r="FC49" i="28"/>
  <c r="AC49" i="28"/>
  <c r="JP49" i="28"/>
  <c r="HC49" i="28"/>
  <c r="LC49" i="28"/>
  <c r="FP49" i="28"/>
  <c r="MC80" i="47"/>
  <c r="MD80" i="47" s="1"/>
  <c r="P10" i="47"/>
  <c r="R10" i="47" s="1"/>
  <c r="KP10" i="47"/>
  <c r="KR10" i="47" s="1"/>
  <c r="GC6" i="47"/>
  <c r="P6" i="47"/>
  <c r="S6" i="47" s="1"/>
  <c r="AP6" i="47"/>
  <c r="AR6" i="47" s="1"/>
  <c r="HS86" i="47"/>
  <c r="HR86" i="47"/>
  <c r="HQ86" i="47"/>
  <c r="DC18" i="28"/>
  <c r="CC18" i="28"/>
  <c r="BP18" i="28"/>
  <c r="LC18" i="28"/>
  <c r="AC18" i="28"/>
  <c r="P18" i="28"/>
  <c r="DP18" i="28"/>
  <c r="LP18" i="28"/>
  <c r="EC18" i="28"/>
  <c r="GP18" i="28"/>
  <c r="GC18" i="28"/>
  <c r="CP18" i="28"/>
  <c r="KC18" i="28"/>
  <c r="HP18" i="28"/>
  <c r="JP18" i="28"/>
  <c r="FP18" i="28"/>
  <c r="KP18" i="28"/>
  <c r="BC18" i="28"/>
  <c r="IC18" i="28"/>
  <c r="JC18" i="28"/>
  <c r="EP18" i="28"/>
  <c r="FC18" i="28"/>
  <c r="IP18" i="28"/>
  <c r="AP18" i="28"/>
  <c r="HC18" i="28"/>
  <c r="MC18" i="28"/>
  <c r="JW70" i="47"/>
  <c r="FW70" i="47"/>
  <c r="LW70" i="47"/>
  <c r="GW70" i="47"/>
  <c r="GJ70" i="47"/>
  <c r="EW70" i="47"/>
  <c r="CW70" i="47"/>
  <c r="BW70" i="47"/>
  <c r="DW70" i="47"/>
  <c r="J70" i="47"/>
  <c r="LJ70" i="47"/>
  <c r="HW70" i="47"/>
  <c r="KW70" i="47"/>
  <c r="KJ70" i="47"/>
  <c r="JJ70" i="47"/>
  <c r="IW70" i="47"/>
  <c r="FJ70" i="47"/>
  <c r="AW70" i="47"/>
  <c r="BJ70" i="47"/>
  <c r="EJ70" i="47"/>
  <c r="IJ70" i="47"/>
  <c r="HJ70" i="47"/>
  <c r="DJ70" i="47"/>
  <c r="AJ70" i="47"/>
  <c r="W70" i="47"/>
  <c r="CJ70" i="47"/>
  <c r="B70" i="47"/>
  <c r="HF79" i="28"/>
  <c r="HE79" i="28"/>
  <c r="HD79" i="28"/>
  <c r="AC77" i="47"/>
  <c r="MC77" i="47"/>
  <c r="JC77" i="47"/>
  <c r="CC77" i="47"/>
  <c r="FC77" i="47"/>
  <c r="DP77" i="47"/>
  <c r="BP77" i="47"/>
  <c r="P77" i="47"/>
  <c r="KC77" i="47"/>
  <c r="AP77" i="47"/>
  <c r="IP77" i="47"/>
  <c r="LC77" i="47"/>
  <c r="DC77" i="47"/>
  <c r="IC77" i="47"/>
  <c r="JP77" i="47"/>
  <c r="GC77" i="47"/>
  <c r="EC77" i="47"/>
  <c r="GP77" i="47"/>
  <c r="BC77" i="47"/>
  <c r="CP77" i="47"/>
  <c r="LP77" i="47"/>
  <c r="HP77" i="47"/>
  <c r="HC77" i="47"/>
  <c r="KP77" i="47"/>
  <c r="FP77" i="47"/>
  <c r="EP77" i="47"/>
  <c r="CP7" i="47"/>
  <c r="CC7" i="47"/>
  <c r="BP7" i="47"/>
  <c r="LC7" i="47"/>
  <c r="AC7" i="47"/>
  <c r="MC7" i="47"/>
  <c r="P7" i="47"/>
  <c r="IP7" i="47"/>
  <c r="LP7" i="47"/>
  <c r="FP7" i="47"/>
  <c r="EC7" i="47"/>
  <c r="DC7" i="47"/>
  <c r="KC7" i="47"/>
  <c r="KP7" i="47"/>
  <c r="JP7" i="47"/>
  <c r="IC7" i="47"/>
  <c r="AP7" i="47"/>
  <c r="FC7" i="47"/>
  <c r="DP7" i="47"/>
  <c r="JC7" i="47"/>
  <c r="HP7" i="47"/>
  <c r="GP7" i="47"/>
  <c r="EP7" i="47"/>
  <c r="GC7" i="47"/>
  <c r="BC7" i="47"/>
  <c r="HC7" i="47"/>
  <c r="JC66" i="47"/>
  <c r="IC70" i="28"/>
  <c r="HC70" i="28"/>
  <c r="BP70" i="28"/>
  <c r="GP70" i="28"/>
  <c r="DP70" i="28"/>
  <c r="KP70" i="28"/>
  <c r="HP70" i="28"/>
  <c r="MC70" i="28"/>
  <c r="FP70" i="28"/>
  <c r="IP70" i="28"/>
  <c r="AP70" i="28"/>
  <c r="LP70" i="28"/>
  <c r="EP70" i="28"/>
  <c r="LC70" i="28"/>
  <c r="AC70" i="28"/>
  <c r="BC70" i="28"/>
  <c r="FC70" i="28"/>
  <c r="JC70" i="28"/>
  <c r="CC70" i="28"/>
  <c r="P70" i="28"/>
  <c r="JP70" i="28"/>
  <c r="DC70" i="28"/>
  <c r="GC70" i="28"/>
  <c r="KC70" i="28"/>
  <c r="CP70" i="28"/>
  <c r="EC70" i="28"/>
  <c r="EC24" i="28"/>
  <c r="AP24" i="28"/>
  <c r="LP24" i="28"/>
  <c r="IP24" i="28"/>
  <c r="GC24" i="28"/>
  <c r="HP24" i="28"/>
  <c r="GP24" i="28"/>
  <c r="EP24" i="28"/>
  <c r="LC24" i="28"/>
  <c r="FC24" i="28"/>
  <c r="KC24" i="28"/>
  <c r="AC24" i="28"/>
  <c r="BP24" i="28"/>
  <c r="DP24" i="28"/>
  <c r="CC24" i="28"/>
  <c r="HC24" i="28"/>
  <c r="DC24" i="28"/>
  <c r="KP24" i="28"/>
  <c r="BC24" i="28"/>
  <c r="P24" i="28"/>
  <c r="MC24" i="28"/>
  <c r="FP24" i="28"/>
  <c r="CP24" i="28"/>
  <c r="JP24" i="28"/>
  <c r="JC24" i="28"/>
  <c r="FC34" i="47"/>
  <c r="MC34" i="47"/>
  <c r="HC34" i="47"/>
  <c r="L7" i="62"/>
  <c r="AV7" i="62" s="1"/>
  <c r="K7" i="62"/>
  <c r="HC10" i="47"/>
  <c r="AP10" i="47"/>
  <c r="IC10" i="47"/>
  <c r="ID10" i="47" s="1"/>
  <c r="IP43" i="28"/>
  <c r="CC43" i="28"/>
  <c r="DP43" i="28"/>
  <c r="GP43" i="28"/>
  <c r="DC43" i="28"/>
  <c r="P43" i="28"/>
  <c r="LP43" i="28"/>
  <c r="HC43" i="28"/>
  <c r="EP43" i="28"/>
  <c r="GC43" i="28"/>
  <c r="BP43" i="28"/>
  <c r="IC43" i="28"/>
  <c r="BC43" i="28"/>
  <c r="FP43" i="28"/>
  <c r="FC43" i="28"/>
  <c r="JP43" i="28"/>
  <c r="MC43" i="28"/>
  <c r="JC43" i="28"/>
  <c r="AP43" i="28"/>
  <c r="HP43" i="28"/>
  <c r="AC43" i="28"/>
  <c r="LC43" i="28"/>
  <c r="KP43" i="28"/>
  <c r="EC43" i="28"/>
  <c r="KC43" i="28"/>
  <c r="CP43" i="28"/>
  <c r="AP80" i="47"/>
  <c r="MC10" i="47"/>
  <c r="MF10" i="47" s="1"/>
  <c r="EP10" i="47"/>
  <c r="ES10" i="47" s="1"/>
  <c r="AC10" i="47"/>
  <c r="AD10" i="47" s="1"/>
  <c r="FC6" i="47"/>
  <c r="FE6" i="47" s="1"/>
  <c r="KC6" i="47"/>
  <c r="KF6" i="47" s="1"/>
  <c r="HC45" i="28"/>
  <c r="AC45" i="28"/>
  <c r="JC45" i="28"/>
  <c r="BP45" i="28"/>
  <c r="P45" i="28"/>
  <c r="LC45" i="28"/>
  <c r="LP45" i="28"/>
  <c r="CP45" i="28"/>
  <c r="IP45" i="28"/>
  <c r="MC45" i="28"/>
  <c r="IC45" i="28"/>
  <c r="KC45" i="28"/>
  <c r="GP45" i="28"/>
  <c r="HP45" i="28"/>
  <c r="AP45" i="28"/>
  <c r="GC45" i="28"/>
  <c r="FP45" i="28"/>
  <c r="FC45" i="28"/>
  <c r="JP45" i="28"/>
  <c r="CC45" i="28"/>
  <c r="EP45" i="28"/>
  <c r="DC45" i="28"/>
  <c r="DP45" i="28"/>
  <c r="BC45" i="28"/>
  <c r="KP45" i="28"/>
  <c r="EC45" i="28"/>
  <c r="GP34" i="28"/>
  <c r="P34" i="28"/>
  <c r="EC34" i="28"/>
  <c r="JP34" i="28"/>
  <c r="LC34" i="28"/>
  <c r="EP34" i="28"/>
  <c r="IP34" i="28"/>
  <c r="FP34" i="28"/>
  <c r="DC34" i="28"/>
  <c r="BC34" i="28"/>
  <c r="AQ79" i="28"/>
  <c r="AS79" i="28"/>
  <c r="AR79" i="28"/>
  <c r="P66" i="47"/>
  <c r="AA26" i="62"/>
  <c r="AA32" i="62"/>
  <c r="V26" i="62"/>
  <c r="U26" i="62"/>
  <c r="K5" i="63"/>
  <c r="E17" i="26" s="1"/>
  <c r="L5" i="63"/>
  <c r="AV5" i="63" s="1"/>
  <c r="P17" i="47"/>
  <c r="GC17" i="47"/>
  <c r="KP17" i="47"/>
  <c r="GP17" i="47"/>
  <c r="LP17" i="47"/>
  <c r="JP17" i="47"/>
  <c r="JC17" i="47"/>
  <c r="HC17" i="47"/>
  <c r="BC17" i="47"/>
  <c r="CP17" i="47"/>
  <c r="FC17" i="47"/>
  <c r="HP17" i="47"/>
  <c r="AC17" i="47"/>
  <c r="EC17" i="47"/>
  <c r="LC17" i="47"/>
  <c r="EP17" i="47"/>
  <c r="BP17" i="47"/>
  <c r="IP17" i="47"/>
  <c r="MC17" i="47"/>
  <c r="DC17" i="47"/>
  <c r="FP17" i="47"/>
  <c r="DP17" i="47"/>
  <c r="AP17" i="47"/>
  <c r="CC17" i="47"/>
  <c r="KC17" i="47"/>
  <c r="IC17" i="47"/>
  <c r="EP34" i="47"/>
  <c r="CP34" i="47"/>
  <c r="DC34" i="47"/>
  <c r="AA29" i="69"/>
  <c r="V23" i="69"/>
  <c r="AA23" i="69"/>
  <c r="U23" i="69"/>
  <c r="CX62" i="47"/>
  <c r="FX62" i="47"/>
  <c r="HX62" i="47"/>
  <c r="GK62" i="47"/>
  <c r="LX62" i="47"/>
  <c r="AK62" i="47"/>
  <c r="CK62" i="47"/>
  <c r="DK62" i="47"/>
  <c r="LK62" i="47"/>
  <c r="IX62" i="47"/>
  <c r="BK62" i="47"/>
  <c r="K62" i="47"/>
  <c r="EX62" i="47"/>
  <c r="KK62" i="47"/>
  <c r="BX62" i="47"/>
  <c r="FK62" i="47"/>
  <c r="JK62" i="47"/>
  <c r="JX62" i="47"/>
  <c r="IK62" i="47"/>
  <c r="GX62" i="47"/>
  <c r="DX62" i="47"/>
  <c r="X62" i="47"/>
  <c r="HK62" i="47"/>
  <c r="AX62" i="47"/>
  <c r="KX62" i="47"/>
  <c r="EK62" i="47"/>
  <c r="L8" i="61"/>
  <c r="AV8" i="61" s="1"/>
  <c r="JP32" i="47"/>
  <c r="DP32" i="47"/>
  <c r="EC32" i="47"/>
  <c r="CC32" i="47"/>
  <c r="IP32" i="47"/>
  <c r="GC32" i="47"/>
  <c r="BP32" i="47"/>
  <c r="IC32" i="47"/>
  <c r="LP32" i="47"/>
  <c r="MC32" i="47"/>
  <c r="EP32" i="47"/>
  <c r="DC32" i="47"/>
  <c r="CP32" i="47"/>
  <c r="KP32" i="47"/>
  <c r="AC32" i="47"/>
  <c r="GP32" i="47"/>
  <c r="FC32" i="47"/>
  <c r="BC32" i="47"/>
  <c r="P32" i="47"/>
  <c r="LC32" i="47"/>
  <c r="JC32" i="47"/>
  <c r="HP32" i="47"/>
  <c r="AP32" i="47"/>
  <c r="KC32" i="47"/>
  <c r="HC32" i="47"/>
  <c r="FP32" i="47"/>
  <c r="HC53" i="47"/>
  <c r="JP53" i="47"/>
  <c r="HP53" i="47"/>
  <c r="DC53" i="47"/>
  <c r="LC53" i="47"/>
  <c r="BP53" i="47"/>
  <c r="IC53" i="47"/>
  <c r="GC53" i="47"/>
  <c r="CC53" i="47"/>
  <c r="FP53" i="47"/>
  <c r="AP53" i="47"/>
  <c r="MC53" i="47"/>
  <c r="EC53" i="47"/>
  <c r="DP53" i="47"/>
  <c r="EP53" i="47"/>
  <c r="LP53" i="47"/>
  <c r="GP53" i="47"/>
  <c r="JC53" i="47"/>
  <c r="KP53" i="47"/>
  <c r="BC53" i="47"/>
  <c r="KC53" i="47"/>
  <c r="P53" i="47"/>
  <c r="FC53" i="47"/>
  <c r="IP53" i="47"/>
  <c r="AC53" i="47"/>
  <c r="CP53" i="47"/>
  <c r="CP67" i="47"/>
  <c r="IC67" i="47"/>
  <c r="AC67" i="47"/>
  <c r="AP67" i="47"/>
  <c r="BC67" i="47"/>
  <c r="DP67" i="47"/>
  <c r="BP67" i="47"/>
  <c r="EP67" i="47"/>
  <c r="LC67" i="47"/>
  <c r="JP67" i="47"/>
  <c r="IP67" i="47"/>
  <c r="JC67" i="47"/>
  <c r="MC67" i="47"/>
  <c r="KC67" i="47"/>
  <c r="GP67" i="47"/>
  <c r="KP67" i="47"/>
  <c r="GC67" i="47"/>
  <c r="CC67" i="47"/>
  <c r="FP67" i="47"/>
  <c r="P67" i="47"/>
  <c r="HP67" i="47"/>
  <c r="HC67" i="47"/>
  <c r="LP67" i="47"/>
  <c r="DC67" i="47"/>
  <c r="FC67" i="47"/>
  <c r="EC67" i="47"/>
  <c r="FP63" i="47"/>
  <c r="EP63" i="47"/>
  <c r="CP63" i="47"/>
  <c r="CC63" i="47"/>
  <c r="LP63" i="47"/>
  <c r="KC63" i="47"/>
  <c r="DC63" i="47"/>
  <c r="KP63" i="47"/>
  <c r="IP63" i="47"/>
  <c r="GC63" i="47"/>
  <c r="BP63" i="47"/>
  <c r="IC63" i="47"/>
  <c r="EC63" i="47"/>
  <c r="JC63" i="47"/>
  <c r="HC63" i="47"/>
  <c r="JP63" i="47"/>
  <c r="BC63" i="47"/>
  <c r="P63" i="47"/>
  <c r="MC63" i="47"/>
  <c r="GP63" i="47"/>
  <c r="AC63" i="47"/>
  <c r="HP63" i="47"/>
  <c r="AP63" i="47"/>
  <c r="FC63" i="47"/>
  <c r="LC63" i="47"/>
  <c r="DP63" i="47"/>
  <c r="JP13" i="28"/>
  <c r="BC13" i="28"/>
  <c r="FP13" i="28"/>
  <c r="GC13" i="28"/>
  <c r="JC13" i="28"/>
  <c r="HC13" i="28"/>
  <c r="IC13" i="28"/>
  <c r="BP13" i="28"/>
  <c r="AP13" i="28"/>
  <c r="DP13" i="28"/>
  <c r="EC13" i="28"/>
  <c r="KP13" i="28"/>
  <c r="CP13" i="28"/>
  <c r="MC13" i="28"/>
  <c r="HP13" i="28"/>
  <c r="GP13" i="28"/>
  <c r="KC13" i="28"/>
  <c r="IP13" i="28"/>
  <c r="LC13" i="28"/>
  <c r="EP13" i="28"/>
  <c r="DC13" i="28"/>
  <c r="P13" i="28"/>
  <c r="FC13" i="28"/>
  <c r="AC13" i="28"/>
  <c r="CC13" i="28"/>
  <c r="LP13" i="28"/>
  <c r="BC10" i="47"/>
  <c r="BD10" i="47" s="1"/>
  <c r="LC32" i="28"/>
  <c r="BC32" i="28"/>
  <c r="FC32" i="28"/>
  <c r="GP32" i="28"/>
  <c r="IC32" i="28"/>
  <c r="IP32" i="28"/>
  <c r="DC32" i="28"/>
  <c r="P32" i="28"/>
  <c r="KC32" i="28"/>
  <c r="CC32" i="28"/>
  <c r="BP32" i="28"/>
  <c r="CP32" i="28"/>
  <c r="DP32" i="28"/>
  <c r="KP32" i="28"/>
  <c r="LP32" i="28"/>
  <c r="GC32" i="28"/>
  <c r="EP32" i="28"/>
  <c r="FP32" i="28"/>
  <c r="HP32" i="28"/>
  <c r="MC32" i="28"/>
  <c r="HC32" i="28"/>
  <c r="JP32" i="28"/>
  <c r="JC32" i="28"/>
  <c r="AC32" i="28"/>
  <c r="EC32" i="28"/>
  <c r="AP32" i="28"/>
  <c r="EP88" i="28"/>
  <c r="CC88" i="28"/>
  <c r="JC88" i="28"/>
  <c r="DC88" i="28"/>
  <c r="CP88" i="28"/>
  <c r="HP88" i="28"/>
  <c r="HC88" i="28"/>
  <c r="DP88" i="28"/>
  <c r="IC88" i="28"/>
  <c r="AC88" i="28"/>
  <c r="MC88" i="28"/>
  <c r="GP88" i="28"/>
  <c r="BP88" i="28"/>
  <c r="FP88" i="28"/>
  <c r="IP88" i="28"/>
  <c r="JP88" i="28"/>
  <c r="BC88" i="28"/>
  <c r="EC88" i="28"/>
  <c r="FC88" i="28"/>
  <c r="KC88" i="28"/>
  <c r="LP88" i="28"/>
  <c r="GC88" i="28"/>
  <c r="KP88" i="28"/>
  <c r="LC88" i="28"/>
  <c r="P88" i="28"/>
  <c r="AP88" i="28"/>
  <c r="KC10" i="47"/>
  <c r="KD10" i="47" s="1"/>
  <c r="DP10" i="47"/>
  <c r="DR10" i="47" s="1"/>
  <c r="CC10" i="47"/>
  <c r="CF10" i="47" s="1"/>
  <c r="EP6" i="47"/>
  <c r="ES6" i="47" s="1"/>
  <c r="IP45" i="47"/>
  <c r="DC45" i="47"/>
  <c r="AP45" i="47"/>
  <c r="LC45" i="47"/>
  <c r="JP45" i="47"/>
  <c r="FP45" i="47"/>
  <c r="P45" i="47"/>
  <c r="KC45" i="47"/>
  <c r="IC45" i="47"/>
  <c r="MC45" i="47"/>
  <c r="HP45" i="47"/>
  <c r="LP45" i="47"/>
  <c r="EP45" i="47"/>
  <c r="BP45" i="47"/>
  <c r="FC45" i="47"/>
  <c r="AC45" i="47"/>
  <c r="DP45" i="47"/>
  <c r="JC45" i="47"/>
  <c r="GC45" i="47"/>
  <c r="GP45" i="47"/>
  <c r="KP45" i="47"/>
  <c r="CC45" i="47"/>
  <c r="HC45" i="47"/>
  <c r="BC45" i="47"/>
  <c r="EC45" i="47"/>
  <c r="CP45" i="47"/>
  <c r="CC34" i="28"/>
  <c r="CC76" i="47"/>
  <c r="IC76" i="47"/>
  <c r="KP76" i="47"/>
  <c r="HP76" i="47"/>
  <c r="FC76" i="47"/>
  <c r="AP76" i="47"/>
  <c r="AC76" i="47"/>
  <c r="IP76" i="47"/>
  <c r="EP76" i="47"/>
  <c r="LC76" i="47"/>
  <c r="EC76" i="47"/>
  <c r="FP76" i="47"/>
  <c r="BC76" i="47"/>
  <c r="CP76" i="47"/>
  <c r="HC76" i="47"/>
  <c r="BP76" i="47"/>
  <c r="KC76" i="47"/>
  <c r="LP76" i="47"/>
  <c r="DP76" i="47"/>
  <c r="MC76" i="47"/>
  <c r="DC76" i="47"/>
  <c r="P76" i="47"/>
  <c r="GC76" i="47"/>
  <c r="GP76" i="47"/>
  <c r="JP76" i="47"/>
  <c r="JC76" i="47"/>
  <c r="ES79" i="28"/>
  <c r="ER79" i="28"/>
  <c r="EQ79" i="28"/>
  <c r="HC88" i="47"/>
  <c r="EC88" i="47"/>
  <c r="HP88" i="47"/>
  <c r="FP88" i="47"/>
  <c r="IP88" i="47"/>
  <c r="GP88" i="47"/>
  <c r="DP88" i="47"/>
  <c r="AC88" i="47"/>
  <c r="JC88" i="47"/>
  <c r="JP88" i="47"/>
  <c r="CC88" i="47"/>
  <c r="BC88" i="47"/>
  <c r="GC88" i="47"/>
  <c r="LC88" i="47"/>
  <c r="KC88" i="47"/>
  <c r="MC88" i="47"/>
  <c r="P88" i="47"/>
  <c r="CP88" i="47"/>
  <c r="IC88" i="47"/>
  <c r="FC88" i="47"/>
  <c r="LP88" i="47"/>
  <c r="KC66" i="28"/>
  <c r="LC66" i="28"/>
  <c r="IC66" i="28"/>
  <c r="P66" i="28"/>
  <c r="FC66" i="28"/>
  <c r="AC66" i="28"/>
  <c r="FP66" i="28"/>
  <c r="EP66" i="28"/>
  <c r="LP66" i="28"/>
  <c r="AP66" i="28"/>
  <c r="BC66" i="28"/>
  <c r="HP66" i="28"/>
  <c r="EC66" i="28"/>
  <c r="DP66" i="28"/>
  <c r="KP66" i="28"/>
  <c r="CC66" i="28"/>
  <c r="CP66" i="28"/>
  <c r="JP66" i="28"/>
  <c r="GP66" i="28"/>
  <c r="IP66" i="28"/>
  <c r="HC66" i="28"/>
  <c r="BP66" i="28"/>
  <c r="JC66" i="28"/>
  <c r="GC66" i="28"/>
  <c r="DC66" i="28"/>
  <c r="MC66" i="28"/>
  <c r="HC21" i="47"/>
  <c r="HP21" i="47"/>
  <c r="IC21" i="47"/>
  <c r="CP21" i="47"/>
  <c r="KP21" i="47"/>
  <c r="LC21" i="47"/>
  <c r="LP21" i="47"/>
  <c r="DP21" i="47"/>
  <c r="FC21" i="47"/>
  <c r="GP21" i="47"/>
  <c r="JC21" i="47"/>
  <c r="EP21" i="47"/>
  <c r="KC21" i="47"/>
  <c r="BP21" i="47"/>
  <c r="AP21" i="47"/>
  <c r="IP21" i="47"/>
  <c r="DC21" i="47"/>
  <c r="BC21" i="47"/>
  <c r="MC21" i="47"/>
  <c r="GC21" i="47"/>
  <c r="P21" i="47"/>
  <c r="JP21" i="47"/>
  <c r="EC21" i="47"/>
  <c r="FP21" i="47"/>
  <c r="CC21" i="47"/>
  <c r="AC21" i="47"/>
  <c r="JP11" i="28"/>
  <c r="LC11" i="28"/>
  <c r="IC11" i="28"/>
  <c r="LP11" i="28"/>
  <c r="BC11" i="28"/>
  <c r="JC11" i="28"/>
  <c r="P11" i="28"/>
  <c r="HC11" i="28"/>
  <c r="KP11" i="28"/>
  <c r="EC11" i="28"/>
  <c r="GC11" i="28"/>
  <c r="AC11" i="28"/>
  <c r="CP11" i="28"/>
  <c r="AP11" i="28"/>
  <c r="DC11" i="28"/>
  <c r="KC11" i="28"/>
  <c r="MC11" i="28"/>
  <c r="CC11" i="28"/>
  <c r="FP11" i="28"/>
  <c r="GP11" i="28"/>
  <c r="DP11" i="28"/>
  <c r="BP11" i="28"/>
  <c r="EP11" i="28"/>
  <c r="FC11" i="28"/>
  <c r="IP11" i="28"/>
  <c r="HP11" i="28"/>
  <c r="LP78" i="28"/>
  <c r="JP78" i="28"/>
  <c r="GP78" i="28"/>
  <c r="CC78" i="28"/>
  <c r="P78" i="28"/>
  <c r="AC78" i="28"/>
  <c r="FP78" i="28"/>
  <c r="JC78" i="28"/>
  <c r="DC78" i="28"/>
  <c r="BC78" i="28"/>
  <c r="HP78" i="28"/>
  <c r="AP78" i="28"/>
  <c r="CP78" i="28"/>
  <c r="EC78" i="28"/>
  <c r="EP78" i="28"/>
  <c r="GC78" i="28"/>
  <c r="KC78" i="28"/>
  <c r="FC78" i="28"/>
  <c r="BP78" i="28"/>
  <c r="HC78" i="28"/>
  <c r="MC78" i="28"/>
  <c r="KP78" i="28"/>
  <c r="IC78" i="28"/>
  <c r="LC78" i="28"/>
  <c r="IP78" i="28"/>
  <c r="DP78" i="28"/>
  <c r="BP48" i="47"/>
  <c r="GC48" i="47"/>
  <c r="KC48" i="47"/>
  <c r="MC48" i="47"/>
  <c r="AC48" i="47"/>
  <c r="JP48" i="47"/>
  <c r="HC48" i="47"/>
  <c r="KP48" i="47"/>
  <c r="DP48" i="47"/>
  <c r="DC48" i="47"/>
  <c r="EP48" i="47"/>
  <c r="CP48" i="47"/>
  <c r="IC48" i="47"/>
  <c r="JC48" i="47"/>
  <c r="GP48" i="47"/>
  <c r="LC48" i="47"/>
  <c r="HP48" i="47"/>
  <c r="EC48" i="47"/>
  <c r="BC48" i="47"/>
  <c r="AP48" i="47"/>
  <c r="IP48" i="47"/>
  <c r="L6" i="66"/>
  <c r="AV6" i="66" s="1"/>
  <c r="K6" i="66"/>
  <c r="LP10" i="28"/>
  <c r="CP10" i="28"/>
  <c r="DP10" i="28"/>
  <c r="IP10" i="28"/>
  <c r="JC10" i="28"/>
  <c r="CC10" i="28"/>
  <c r="GC10" i="28"/>
  <c r="BC10" i="28"/>
  <c r="P10" i="28"/>
  <c r="KC10" i="28"/>
  <c r="MC10" i="28"/>
  <c r="KP10" i="28"/>
  <c r="BP10" i="28"/>
  <c r="EC10" i="28"/>
  <c r="LC10" i="28"/>
  <c r="IC10" i="28"/>
  <c r="HC10" i="28"/>
  <c r="FP10" i="28"/>
  <c r="AC10" i="28"/>
  <c r="GP10" i="28"/>
  <c r="EP10" i="28"/>
  <c r="DC10" i="28"/>
  <c r="FC10" i="28"/>
  <c r="JP10" i="28"/>
  <c r="HP10" i="28"/>
  <c r="AP10" i="28"/>
  <c r="CC34" i="47"/>
  <c r="KP34" i="47"/>
  <c r="LC34" i="47"/>
  <c r="BC58" i="28"/>
  <c r="IC58" i="28"/>
  <c r="IP58" i="28"/>
  <c r="BP58" i="28"/>
  <c r="CP58" i="28"/>
  <c r="AP58" i="28"/>
  <c r="P58" i="28"/>
  <c r="JP58" i="28"/>
  <c r="DP58" i="28"/>
  <c r="HC58" i="28"/>
  <c r="LC58" i="28"/>
  <c r="FP58" i="28"/>
  <c r="KP58" i="28"/>
  <c r="JC58" i="28"/>
  <c r="FC58" i="28"/>
  <c r="LP58" i="28"/>
  <c r="EP58" i="28"/>
  <c r="DC58" i="28"/>
  <c r="KC58" i="28"/>
  <c r="MC58" i="28"/>
  <c r="EC58" i="28"/>
  <c r="GP58" i="28"/>
  <c r="HP58" i="28"/>
  <c r="CC58" i="28"/>
  <c r="AC58" i="28"/>
  <c r="GC58" i="28"/>
  <c r="V22" i="61"/>
  <c r="AA28" i="61"/>
  <c r="U22" i="61"/>
  <c r="AA22" i="61"/>
  <c r="AP22" i="28"/>
  <c r="EC22" i="28"/>
  <c r="BP22" i="28"/>
  <c r="LP22" i="28"/>
  <c r="KP22" i="28"/>
  <c r="GC22" i="28"/>
  <c r="FP22" i="28"/>
  <c r="AC22" i="28"/>
  <c r="LC22" i="28"/>
  <c r="HP22" i="28"/>
  <c r="EP22" i="28"/>
  <c r="JC22" i="28"/>
  <c r="KC22" i="28"/>
  <c r="IP22" i="28"/>
  <c r="CC22" i="28"/>
  <c r="DP22" i="28"/>
  <c r="JP22" i="28"/>
  <c r="DC22" i="28"/>
  <c r="FC22" i="28"/>
  <c r="P22" i="28"/>
  <c r="HC22" i="28"/>
  <c r="GP22" i="28"/>
  <c r="IC22" i="28"/>
  <c r="MC22" i="28"/>
  <c r="CP22" i="28"/>
  <c r="BC22" i="28"/>
  <c r="CP20" i="47"/>
  <c r="DC20" i="47"/>
  <c r="JP55" i="47"/>
  <c r="AP55" i="47"/>
  <c r="KC55" i="47"/>
  <c r="CP55" i="47"/>
  <c r="EP55" i="47"/>
  <c r="KP55" i="47"/>
  <c r="DC55" i="47"/>
  <c r="BP55" i="47"/>
  <c r="EC55" i="47"/>
  <c r="MC55" i="47"/>
  <c r="JC55" i="47"/>
  <c r="BC55" i="47"/>
  <c r="FP55" i="47"/>
  <c r="IP55" i="47"/>
  <c r="HC55" i="47"/>
  <c r="IC55" i="47"/>
  <c r="CC55" i="47"/>
  <c r="DP55" i="47"/>
  <c r="AC55" i="47"/>
  <c r="GC55" i="47"/>
  <c r="P55" i="47"/>
  <c r="HP55" i="47"/>
  <c r="LP55" i="47"/>
  <c r="FC55" i="47"/>
  <c r="LC55" i="47"/>
  <c r="GP55" i="47"/>
  <c r="MC41" i="47"/>
  <c r="DC41" i="47"/>
  <c r="BC41" i="47"/>
  <c r="LC41" i="47"/>
  <c r="JP41" i="47"/>
  <c r="KC41" i="47"/>
  <c r="IP41" i="47"/>
  <c r="FP41" i="47"/>
  <c r="FC41" i="47"/>
  <c r="BP41" i="47"/>
  <c r="DP41" i="47"/>
  <c r="IC41" i="47"/>
  <c r="AC41" i="47"/>
  <c r="AP41" i="47"/>
  <c r="CC41" i="47"/>
  <c r="GC41" i="47"/>
  <c r="HC41" i="47"/>
  <c r="EP41" i="47"/>
  <c r="HP41" i="47"/>
  <c r="LP41" i="47"/>
  <c r="GP41" i="47"/>
  <c r="JC41" i="47"/>
  <c r="KP41" i="47"/>
  <c r="P41" i="47"/>
  <c r="CP41" i="47"/>
  <c r="EC41" i="47"/>
  <c r="IW57" i="47"/>
  <c r="W57" i="47"/>
  <c r="EJ57" i="47"/>
  <c r="KW57" i="47"/>
  <c r="EW57" i="47"/>
  <c r="KJ57" i="47"/>
  <c r="CJ57" i="47"/>
  <c r="LJ57" i="47"/>
  <c r="BJ57" i="47"/>
  <c r="DJ57" i="47"/>
  <c r="LW57" i="47"/>
  <c r="JJ57" i="47"/>
  <c r="AW57" i="47"/>
  <c r="J57" i="47"/>
  <c r="B57" i="47"/>
  <c r="IJ57" i="47"/>
  <c r="GW57" i="47"/>
  <c r="CW57" i="47"/>
  <c r="FJ57" i="47"/>
  <c r="GJ57" i="47"/>
  <c r="FW57" i="47"/>
  <c r="HJ57" i="47"/>
  <c r="DW57" i="47"/>
  <c r="BW57" i="47"/>
  <c r="HW57" i="47"/>
  <c r="AJ57" i="47"/>
  <c r="JW57" i="47"/>
  <c r="HC22" i="47"/>
  <c r="JC22" i="47"/>
  <c r="LC22" i="47"/>
  <c r="P22" i="47"/>
  <c r="BC22" i="47"/>
  <c r="CP22" i="47"/>
  <c r="HP22" i="47"/>
  <c r="DP22" i="47"/>
  <c r="KC22" i="47"/>
  <c r="DC22" i="47"/>
  <c r="AP22" i="47"/>
  <c r="JP22" i="47"/>
  <c r="KP22" i="47"/>
  <c r="IC22" i="47"/>
  <c r="FC22" i="47"/>
  <c r="GC22" i="47"/>
  <c r="MC22" i="47"/>
  <c r="BP22" i="47"/>
  <c r="FP22" i="47"/>
  <c r="CC22" i="47"/>
  <c r="EC22" i="47"/>
  <c r="AC22" i="47"/>
  <c r="GP22" i="47"/>
  <c r="LP22" i="47"/>
  <c r="IP22" i="47"/>
  <c r="EP22" i="47"/>
  <c r="AC20" i="47"/>
  <c r="P20" i="47"/>
  <c r="KC55" i="28"/>
  <c r="AP55" i="28"/>
  <c r="GP55" i="28"/>
  <c r="KP55" i="28"/>
  <c r="LP55" i="28"/>
  <c r="BP55" i="28"/>
  <c r="IP55" i="28"/>
  <c r="FP55" i="28"/>
  <c r="EC55" i="28"/>
  <c r="JP55" i="28"/>
  <c r="HP55" i="28"/>
  <c r="DC55" i="28"/>
  <c r="BC55" i="28"/>
  <c r="DP55" i="28"/>
  <c r="P55" i="28"/>
  <c r="CC55" i="28"/>
  <c r="JC55" i="28"/>
  <c r="HC55" i="28"/>
  <c r="CP55" i="28"/>
  <c r="EP55" i="28"/>
  <c r="IC55" i="28"/>
  <c r="LC55" i="28"/>
  <c r="GC55" i="28"/>
  <c r="AC55" i="28"/>
  <c r="FC55" i="28"/>
  <c r="MC55" i="28"/>
  <c r="EC29" i="28"/>
  <c r="MC29" i="28"/>
  <c r="BP29" i="28"/>
  <c r="AP29" i="28"/>
  <c r="GC29" i="28"/>
  <c r="EP29" i="28"/>
  <c r="AC29" i="28"/>
  <c r="DC29" i="28"/>
  <c r="JP29" i="28"/>
  <c r="IP29" i="28"/>
  <c r="IC29" i="28"/>
  <c r="GP29" i="28"/>
  <c r="FC29" i="28"/>
  <c r="LP29" i="28"/>
  <c r="CC29" i="28"/>
  <c r="BC29" i="28"/>
  <c r="LC29" i="28"/>
  <c r="FP29" i="28"/>
  <c r="CP29" i="28"/>
  <c r="JC29" i="28"/>
  <c r="P29" i="28"/>
  <c r="KP29" i="28"/>
  <c r="HC29" i="28"/>
  <c r="DP29" i="28"/>
  <c r="HP29" i="28"/>
  <c r="KC29" i="28"/>
  <c r="MC80" i="28"/>
  <c r="KP80" i="28"/>
  <c r="P80" i="28"/>
  <c r="CC80" i="28"/>
  <c r="KC80" i="28"/>
  <c r="IC80" i="28"/>
  <c r="EC80" i="28"/>
  <c r="GC80" i="28"/>
  <c r="IP80" i="28"/>
  <c r="JC80" i="28"/>
  <c r="LP80" i="28"/>
  <c r="AC80" i="28"/>
  <c r="AP80" i="28"/>
  <c r="HP80" i="28"/>
  <c r="DC80" i="28"/>
  <c r="FP80" i="28"/>
  <c r="EP80" i="28"/>
  <c r="BC80" i="28"/>
  <c r="CP80" i="28"/>
  <c r="FC80" i="28"/>
  <c r="HC80" i="28"/>
  <c r="LC80" i="28"/>
  <c r="BP80" i="28"/>
  <c r="GP80" i="28"/>
  <c r="DP80" i="28"/>
  <c r="JP80" i="28"/>
  <c r="DJ88" i="47"/>
  <c r="KJ88" i="47"/>
  <c r="HW88" i="47"/>
  <c r="BW88" i="47"/>
  <c r="LJ88" i="47"/>
  <c r="B88" i="47"/>
  <c r="CJ88" i="47"/>
  <c r="FW88" i="47"/>
  <c r="J88" i="47"/>
  <c r="DW88" i="47"/>
  <c r="GJ88" i="47"/>
  <c r="LW88" i="47"/>
  <c r="W88" i="47"/>
  <c r="EW88" i="47"/>
  <c r="BJ88" i="47"/>
  <c r="AJ88" i="47"/>
  <c r="IJ88" i="47"/>
  <c r="JJ88" i="47"/>
  <c r="AW88" i="47"/>
  <c r="GW88" i="47"/>
  <c r="EJ88" i="47"/>
  <c r="IW88" i="47"/>
  <c r="KW88" i="47"/>
  <c r="CW88" i="47"/>
  <c r="HJ88" i="47"/>
  <c r="JW88" i="47"/>
  <c r="FJ88" i="47"/>
  <c r="CC20" i="47"/>
  <c r="LP29" i="47"/>
  <c r="JP29" i="47"/>
  <c r="DP29" i="47"/>
  <c r="FP29" i="47"/>
  <c r="BC29" i="47"/>
  <c r="AC29" i="47"/>
  <c r="HP29" i="47"/>
  <c r="FC29" i="47"/>
  <c r="DC29" i="47"/>
  <c r="IC29" i="47"/>
  <c r="MC29" i="47"/>
  <c r="KP29" i="47"/>
  <c r="HC29" i="47"/>
  <c r="GP29" i="47"/>
  <c r="IP29" i="47"/>
  <c r="EP29" i="47"/>
  <c r="EC29" i="47"/>
  <c r="BP29" i="47"/>
  <c r="JC29" i="47"/>
  <c r="LC29" i="47"/>
  <c r="P29" i="47"/>
  <c r="AP29" i="47"/>
  <c r="KC29" i="47"/>
  <c r="CP29" i="47"/>
  <c r="GC29" i="47"/>
  <c r="GC80" i="47"/>
  <c r="FP80" i="47"/>
  <c r="P80" i="47"/>
  <c r="HC80" i="47"/>
  <c r="CP80" i="47"/>
  <c r="KP80" i="47"/>
  <c r="JP80" i="47"/>
  <c r="KC80" i="47"/>
  <c r="FC80" i="47"/>
  <c r="DC80" i="47"/>
  <c r="LP80" i="47"/>
  <c r="LS80" i="47" s="1"/>
  <c r="DP80" i="47"/>
  <c r="DS80" i="47" s="1"/>
  <c r="FC20" i="47"/>
  <c r="AC20" i="28"/>
  <c r="DP20" i="28"/>
  <c r="KC20" i="28"/>
  <c r="IC20" i="28"/>
  <c r="DC20" i="28"/>
  <c r="HC20" i="28"/>
  <c r="KP20" i="28"/>
  <c r="FP20" i="28"/>
  <c r="GP20" i="28"/>
  <c r="HP20" i="28"/>
  <c r="CP20" i="28"/>
  <c r="GC20" i="28"/>
  <c r="EC20" i="28"/>
  <c r="LP20" i="28"/>
  <c r="AP20" i="28"/>
  <c r="EP20" i="28"/>
  <c r="JP20" i="28"/>
  <c r="MC20" i="28"/>
  <c r="IP20" i="28"/>
  <c r="FC20" i="28"/>
  <c r="BC20" i="28"/>
  <c r="LC20" i="28"/>
  <c r="P20" i="28"/>
  <c r="JC20" i="28"/>
  <c r="CC20" i="28"/>
  <c r="BP20" i="28"/>
  <c r="LC14" i="28"/>
  <c r="CP14" i="28"/>
  <c r="CC14" i="28"/>
  <c r="GP14" i="28"/>
  <c r="EC14" i="28"/>
  <c r="JP14" i="28"/>
  <c r="HP14" i="28"/>
  <c r="P14" i="28"/>
  <c r="EP14" i="28"/>
  <c r="DP14" i="28"/>
  <c r="IP14" i="28"/>
  <c r="KC14" i="28"/>
  <c r="AC14" i="28"/>
  <c r="MC14" i="28"/>
  <c r="LP14" i="28"/>
  <c r="BP14" i="28"/>
  <c r="FP14" i="28"/>
  <c r="GC14" i="28"/>
  <c r="JC14" i="28"/>
  <c r="DC14" i="28"/>
  <c r="FC14" i="28"/>
  <c r="KP14" i="28"/>
  <c r="IC14" i="28"/>
  <c r="BC14" i="28"/>
  <c r="AP14" i="28"/>
  <c r="HC14" i="28"/>
  <c r="FP20" i="47"/>
  <c r="EC20" i="47"/>
  <c r="LP20" i="47"/>
  <c r="HC20" i="47"/>
  <c r="IC20" i="47"/>
  <c r="LC20" i="47"/>
  <c r="EP20" i="47"/>
  <c r="KC20" i="47"/>
  <c r="JC20" i="47"/>
  <c r="GC20" i="47"/>
  <c r="MC20" i="47"/>
  <c r="GP57" i="28"/>
  <c r="GC57" i="28"/>
  <c r="FC57" i="28"/>
  <c r="JP57" i="28"/>
  <c r="IC57" i="28"/>
  <c r="MC57" i="28"/>
  <c r="BC57" i="28"/>
  <c r="EP57" i="28"/>
  <c r="IP57" i="28"/>
  <c r="DP57" i="28"/>
  <c r="P57" i="28"/>
  <c r="BP57" i="28"/>
  <c r="EC57" i="28"/>
  <c r="AP57" i="28"/>
  <c r="KP57" i="28"/>
  <c r="DC57" i="28"/>
  <c r="HC57" i="28"/>
  <c r="CC57" i="28"/>
  <c r="AC57" i="28"/>
  <c r="LC57" i="28"/>
  <c r="JC57" i="28"/>
  <c r="FP57" i="28"/>
  <c r="LP57" i="28"/>
  <c r="KC57" i="28"/>
  <c r="HP57" i="28"/>
  <c r="CP57" i="28"/>
  <c r="KP20" i="47"/>
  <c r="DP20" i="47"/>
  <c r="AP72" i="28"/>
  <c r="EC72" i="28"/>
  <c r="GC72" i="28"/>
  <c r="CP72" i="28"/>
  <c r="BP72" i="28"/>
  <c r="DC72" i="28"/>
  <c r="FC72" i="28"/>
  <c r="BC72" i="28"/>
  <c r="IC72" i="28"/>
  <c r="KC72" i="28"/>
  <c r="EP72" i="28"/>
  <c r="LC72" i="28"/>
  <c r="CC72" i="28"/>
  <c r="AC72" i="28"/>
  <c r="KP72" i="28"/>
  <c r="P72" i="28"/>
  <c r="HC72" i="28"/>
  <c r="FP72" i="28"/>
  <c r="IP72" i="28"/>
  <c r="JP72" i="28"/>
  <c r="DP72" i="28"/>
  <c r="JC72" i="28"/>
  <c r="HP72" i="28"/>
  <c r="GP72" i="28"/>
  <c r="LP72" i="28"/>
  <c r="MC72" i="28"/>
  <c r="JY6" i="28"/>
  <c r="KL6" i="28"/>
  <c r="DL6" i="28"/>
  <c r="BL6" i="28"/>
  <c r="HL6" i="28"/>
  <c r="GY6" i="28"/>
  <c r="GL6" i="28"/>
  <c r="LL6" i="28"/>
  <c r="FL6" i="28"/>
  <c r="EY6" i="28"/>
  <c r="JL6" i="28"/>
  <c r="CY6" i="28"/>
  <c r="AY6" i="28"/>
  <c r="IY6" i="28"/>
  <c r="FY6" i="28"/>
  <c r="DY6" i="28"/>
  <c r="KY6" i="28"/>
  <c r="LY6" i="28"/>
  <c r="AL6" i="28"/>
  <c r="Y6" i="28"/>
  <c r="D6" i="28"/>
  <c r="HY6" i="28"/>
  <c r="BY6" i="28"/>
  <c r="L6" i="28"/>
  <c r="IL6" i="28"/>
  <c r="EL6" i="28"/>
  <c r="CL6" i="28"/>
  <c r="AP20" i="47"/>
  <c r="R31" i="28"/>
  <c r="S31" i="28"/>
  <c r="Q31" i="28"/>
  <c r="KC41" i="28"/>
  <c r="IC41" i="28"/>
  <c r="JC41" i="28"/>
  <c r="EC41" i="28"/>
  <c r="LC41" i="28"/>
  <c r="KP41" i="28"/>
  <c r="GP41" i="28"/>
  <c r="DP41" i="28"/>
  <c r="HP41" i="28"/>
  <c r="CC41" i="28"/>
  <c r="BP41" i="28"/>
  <c r="EP41" i="28"/>
  <c r="IP41" i="28"/>
  <c r="FP41" i="28"/>
  <c r="FC41" i="28"/>
  <c r="JP41" i="28"/>
  <c r="LP41" i="28"/>
  <c r="AP41" i="28"/>
  <c r="CP41" i="28"/>
  <c r="HC41" i="28"/>
  <c r="DC41" i="28"/>
  <c r="AC41" i="28"/>
  <c r="P41" i="28"/>
  <c r="MC41" i="28"/>
  <c r="GC41" i="28"/>
  <c r="AJ88" i="28"/>
  <c r="IJ88" i="28"/>
  <c r="BW88" i="28"/>
  <c r="J88" i="28"/>
  <c r="EW88" i="28"/>
  <c r="FJ88" i="28"/>
  <c r="B88" i="28"/>
  <c r="JJ88" i="28"/>
  <c r="EJ88" i="28"/>
  <c r="LJ88" i="28"/>
  <c r="LW88" i="28"/>
  <c r="KW88" i="28"/>
  <c r="GJ88" i="28"/>
  <c r="FW88" i="28"/>
  <c r="KJ88" i="28"/>
  <c r="CW88" i="28"/>
  <c r="HJ88" i="28"/>
  <c r="DJ88" i="28"/>
  <c r="BJ88" i="28"/>
  <c r="HW88" i="28"/>
  <c r="DW88" i="28"/>
  <c r="AW88" i="28"/>
  <c r="IW88" i="28"/>
  <c r="CJ88" i="28"/>
  <c r="W88" i="28"/>
  <c r="JW88" i="28"/>
  <c r="GW88" i="28"/>
  <c r="IP80" i="47"/>
  <c r="IQ80" i="47" s="1"/>
  <c r="LC80" i="47"/>
  <c r="LD80" i="47" s="1"/>
  <c r="EC80" i="47"/>
  <c r="EE80" i="47" s="1"/>
  <c r="HP80" i="47"/>
  <c r="HS80" i="47" s="1"/>
  <c r="CC57" i="47"/>
  <c r="FP57" i="47"/>
  <c r="LC57" i="47"/>
  <c r="BC57" i="47"/>
  <c r="JP57" i="47"/>
  <c r="IC57" i="47"/>
  <c r="HC57" i="47"/>
  <c r="GP57" i="47"/>
  <c r="EC57" i="47"/>
  <c r="LP57" i="47"/>
  <c r="CP57" i="47"/>
  <c r="IP57" i="47"/>
  <c r="KP57" i="47"/>
  <c r="BP57" i="47"/>
  <c r="GC57" i="47"/>
  <c r="AC57" i="47"/>
  <c r="P57" i="47"/>
  <c r="MC57" i="47"/>
  <c r="HP57" i="47"/>
  <c r="DP57" i="47"/>
  <c r="FC57" i="47"/>
  <c r="KC57" i="47"/>
  <c r="DC57" i="47"/>
  <c r="AP57" i="47"/>
  <c r="EP57" i="47"/>
  <c r="JC57" i="47"/>
  <c r="BC20" i="47"/>
  <c r="KP72" i="47"/>
  <c r="JP72" i="47"/>
  <c r="EC72" i="47"/>
  <c r="DC72" i="47"/>
  <c r="FC72" i="47"/>
  <c r="DP72" i="47"/>
  <c r="CC72" i="47"/>
  <c r="GP72" i="47"/>
  <c r="BC72" i="47"/>
  <c r="LP72" i="47"/>
  <c r="EP72" i="47"/>
  <c r="P72" i="47"/>
  <c r="JC72" i="47"/>
  <c r="AP72" i="47"/>
  <c r="LC72" i="47"/>
  <c r="IP72" i="47"/>
  <c r="GC72" i="47"/>
  <c r="FP72" i="47"/>
  <c r="CP72" i="47"/>
  <c r="HC72" i="47"/>
  <c r="IC72" i="47"/>
  <c r="KC72" i="47"/>
  <c r="AC72" i="47"/>
  <c r="HP72" i="47"/>
  <c r="MC72" i="47"/>
  <c r="BP72" i="47"/>
  <c r="HL6" i="47"/>
  <c r="EY6" i="47"/>
  <c r="DL6" i="47"/>
  <c r="KY6" i="47"/>
  <c r="KL6" i="47"/>
  <c r="BL6" i="47"/>
  <c r="GY6" i="47"/>
  <c r="CL6" i="47"/>
  <c r="AL6" i="47"/>
  <c r="LL6" i="47"/>
  <c r="IL6" i="47"/>
  <c r="EL6" i="47"/>
  <c r="AY6" i="47"/>
  <c r="JL6" i="47"/>
  <c r="FY6" i="47"/>
  <c r="BY6" i="47"/>
  <c r="FL6" i="47"/>
  <c r="CY6" i="47"/>
  <c r="L6" i="47"/>
  <c r="LY6" i="47"/>
  <c r="D6" i="47"/>
  <c r="HY6" i="47"/>
  <c r="IY6" i="47"/>
  <c r="GL6" i="47"/>
  <c r="JY6" i="47"/>
  <c r="DY6" i="47"/>
  <c r="Y6" i="47"/>
  <c r="BP20" i="47"/>
  <c r="IP20" i="47"/>
  <c r="DC62" i="28"/>
  <c r="LC62" i="28"/>
  <c r="BC62" i="28"/>
  <c r="FP62" i="28"/>
  <c r="DP62" i="28"/>
  <c r="EC62" i="28"/>
  <c r="EP62" i="28"/>
  <c r="CC62" i="28"/>
  <c r="IP62" i="28"/>
  <c r="KP62" i="28"/>
  <c r="AC62" i="28"/>
  <c r="CP62" i="28"/>
  <c r="AP62" i="28"/>
  <c r="KC62" i="28"/>
  <c r="P62" i="28"/>
  <c r="MC62" i="28"/>
  <c r="HC62" i="28"/>
  <c r="JC62" i="28"/>
  <c r="GP62" i="28"/>
  <c r="JP62" i="28"/>
  <c r="FC62" i="28"/>
  <c r="LP62" i="28"/>
  <c r="IC62" i="28"/>
  <c r="GC62" i="28"/>
  <c r="BP62" i="28"/>
  <c r="HP62" i="28"/>
  <c r="AP74" i="28"/>
  <c r="HP74" i="28"/>
  <c r="MC74" i="28"/>
  <c r="P74" i="28"/>
  <c r="FC74" i="28"/>
  <c r="AC74" i="28"/>
  <c r="FP74" i="28"/>
  <c r="JC74" i="28"/>
  <c r="KP74" i="28"/>
  <c r="EP74" i="28"/>
  <c r="DC74" i="28"/>
  <c r="IP74" i="28"/>
  <c r="BP74" i="28"/>
  <c r="GC74" i="28"/>
  <c r="LC74" i="28"/>
  <c r="DP74" i="28"/>
  <c r="LP74" i="28"/>
  <c r="JP74" i="28"/>
  <c r="HC74" i="28"/>
  <c r="CC74" i="28"/>
  <c r="KC74" i="28"/>
  <c r="CP74" i="28"/>
  <c r="BC74" i="28"/>
  <c r="GP74" i="28"/>
  <c r="IC74" i="28"/>
  <c r="EC74" i="28"/>
  <c r="CC29" i="47"/>
  <c r="DP60" i="28"/>
  <c r="HP60" i="28"/>
  <c r="AC60" i="28"/>
  <c r="KC60" i="28"/>
  <c r="BC60" i="28"/>
  <c r="CP60" i="28"/>
  <c r="EP60" i="28"/>
  <c r="IP60" i="28"/>
  <c r="FC60" i="28"/>
  <c r="EC60" i="28"/>
  <c r="IC60" i="28"/>
  <c r="DC60" i="28"/>
  <c r="KP60" i="28"/>
  <c r="CC60" i="28"/>
  <c r="P60" i="28"/>
  <c r="BP60" i="28"/>
  <c r="MC60" i="28"/>
  <c r="LC60" i="28"/>
  <c r="HC60" i="28"/>
  <c r="LP60" i="28"/>
  <c r="GC60" i="28"/>
  <c r="FP60" i="28"/>
  <c r="JP60" i="28"/>
  <c r="JC60" i="28"/>
  <c r="GP60" i="28"/>
  <c r="AP60" i="28"/>
  <c r="EP14" i="47"/>
  <c r="IC14" i="47"/>
  <c r="DP14" i="47"/>
  <c r="CP14" i="47"/>
  <c r="GP14" i="47"/>
  <c r="EC14" i="47"/>
  <c r="FC14" i="47"/>
  <c r="LP14" i="47"/>
  <c r="KP14" i="47"/>
  <c r="BP14" i="47"/>
  <c r="CC14" i="47"/>
  <c r="AP14" i="47"/>
  <c r="LC14" i="47"/>
  <c r="GC14" i="47"/>
  <c r="BC14" i="47"/>
  <c r="FP14" i="47"/>
  <c r="IP14" i="47"/>
  <c r="JC14" i="47"/>
  <c r="HP14" i="47"/>
  <c r="AC14" i="47"/>
  <c r="P14" i="47"/>
  <c r="DC14" i="47"/>
  <c r="JP14" i="47"/>
  <c r="KC14" i="47"/>
  <c r="MC14" i="47"/>
  <c r="HC14" i="47"/>
  <c r="GP20" i="47"/>
  <c r="JP20" i="47"/>
  <c r="AC62" i="47"/>
  <c r="AP62" i="47"/>
  <c r="IP62" i="47"/>
  <c r="JC62" i="47"/>
  <c r="EC62" i="47"/>
  <c r="HP62" i="47"/>
  <c r="MC62" i="47"/>
  <c r="FC62" i="47"/>
  <c r="JP62" i="47"/>
  <c r="IC62" i="47"/>
  <c r="GC62" i="47"/>
  <c r="JC74" i="47"/>
  <c r="JP74" i="47"/>
  <c r="DC74" i="47"/>
  <c r="HP74" i="47"/>
  <c r="CP74" i="47"/>
  <c r="HC74" i="47"/>
  <c r="FP74" i="47"/>
  <c r="KC74" i="47"/>
  <c r="FC74" i="47"/>
  <c r="IP74" i="47"/>
  <c r="DP74" i="47"/>
  <c r="BP74" i="47"/>
  <c r="BC74" i="47"/>
  <c r="LP74" i="47"/>
  <c r="MC74" i="47"/>
  <c r="KP74" i="47"/>
  <c r="GC74" i="47"/>
  <c r="P74" i="47"/>
  <c r="AC74" i="47"/>
  <c r="EP74" i="47"/>
  <c r="LC74" i="47"/>
  <c r="CC74" i="47"/>
  <c r="IC74" i="47"/>
  <c r="GP74" i="47"/>
  <c r="EC74" i="47"/>
  <c r="AP74" i="47"/>
  <c r="CR87" i="28"/>
  <c r="CQ87" i="28"/>
  <c r="CS87" i="28"/>
  <c r="AA25" i="72"/>
  <c r="V25" i="72"/>
  <c r="AA31" i="72"/>
  <c r="U25" i="72"/>
  <c r="K7" i="70"/>
  <c r="L7" i="70"/>
  <c r="AV7" i="70" s="1"/>
  <c r="K8" i="70"/>
  <c r="L8" i="70"/>
  <c r="AV8" i="70" s="1"/>
  <c r="B23" i="28"/>
  <c r="GW23" i="28"/>
  <c r="BW23" i="28"/>
  <c r="W23" i="28"/>
  <c r="LJ23" i="28"/>
  <c r="JW23" i="28"/>
  <c r="FJ23" i="28"/>
  <c r="J23" i="28"/>
  <c r="KW23" i="28"/>
  <c r="HW23" i="28"/>
  <c r="DJ23" i="28"/>
  <c r="DW23" i="28"/>
  <c r="LW23" i="28"/>
  <c r="KJ23" i="28"/>
  <c r="EW23" i="28"/>
  <c r="CW23" i="28"/>
  <c r="EJ23" i="28"/>
  <c r="AJ23" i="28"/>
  <c r="GJ23" i="28"/>
  <c r="CJ23" i="28"/>
  <c r="JJ23" i="28"/>
  <c r="FW23" i="28"/>
  <c r="IJ23" i="28"/>
  <c r="AW23" i="28"/>
  <c r="HJ23" i="28"/>
  <c r="BJ23" i="28"/>
  <c r="IW23" i="28"/>
  <c r="U23" i="63"/>
  <c r="AA23" i="63"/>
  <c r="AA29" i="63"/>
  <c r="V23" i="63"/>
  <c r="IL48" i="28"/>
  <c r="EY48" i="28"/>
  <c r="EL48" i="28"/>
  <c r="LL48" i="28"/>
  <c r="LY48" i="28"/>
  <c r="BL48" i="28"/>
  <c r="FY48" i="28"/>
  <c r="HY48" i="28"/>
  <c r="CL48" i="28"/>
  <c r="DY48" i="28"/>
  <c r="IY48" i="28"/>
  <c r="FL48" i="28"/>
  <c r="AL48" i="28"/>
  <c r="DL48" i="28"/>
  <c r="L48" i="28"/>
  <c r="Y48" i="28"/>
  <c r="KY48" i="28"/>
  <c r="KL48" i="28"/>
  <c r="JL48" i="28"/>
  <c r="D48" i="28"/>
  <c r="AY48" i="28"/>
  <c r="JY48" i="28"/>
  <c r="BY48" i="28"/>
  <c r="HL48" i="28"/>
  <c r="GY48" i="28"/>
  <c r="GL48" i="28"/>
  <c r="CY48" i="28"/>
  <c r="V22" i="71"/>
  <c r="U22" i="71"/>
  <c r="AA22" i="71"/>
  <c r="AA28" i="71"/>
  <c r="JY76" i="28"/>
  <c r="FY76" i="28"/>
  <c r="FL76" i="28"/>
  <c r="GL76" i="28"/>
  <c r="EL76" i="28"/>
  <c r="BL76" i="28"/>
  <c r="JL76" i="28"/>
  <c r="AL76" i="28"/>
  <c r="L76" i="28"/>
  <c r="LL76" i="28"/>
  <c r="BY76" i="28"/>
  <c r="DY76" i="28"/>
  <c r="HY76" i="28"/>
  <c r="DL76" i="28"/>
  <c r="KY76" i="28"/>
  <c r="EY76" i="28"/>
  <c r="KL76" i="28"/>
  <c r="AY76" i="28"/>
  <c r="HL76" i="28"/>
  <c r="CL76" i="28"/>
  <c r="GY76" i="28"/>
  <c r="Y76" i="28"/>
  <c r="IL76" i="28"/>
  <c r="LY76" i="28"/>
  <c r="IY76" i="28"/>
  <c r="CY76" i="28"/>
  <c r="D76" i="28"/>
  <c r="K5" i="71"/>
  <c r="L5" i="71"/>
  <c r="AA27" i="67"/>
  <c r="U27" i="67"/>
  <c r="AA33" i="67"/>
  <c r="V27" i="67"/>
  <c r="J7" i="72"/>
  <c r="L5" i="65"/>
  <c r="K5" i="65"/>
  <c r="DJ58" i="47"/>
  <c r="EJ58" i="47"/>
  <c r="BW58" i="47"/>
  <c r="LJ58" i="47"/>
  <c r="KJ58" i="47"/>
  <c r="AJ58" i="47"/>
  <c r="W58" i="47"/>
  <c r="EW58" i="47"/>
  <c r="HJ58" i="47"/>
  <c r="GJ58" i="47"/>
  <c r="JJ58" i="47"/>
  <c r="CJ58" i="47"/>
  <c r="B58" i="47"/>
  <c r="FW58" i="47"/>
  <c r="LW58" i="47"/>
  <c r="AW58" i="47"/>
  <c r="FJ58" i="47"/>
  <c r="BJ58" i="47"/>
  <c r="HW58" i="47"/>
  <c r="JW58" i="47"/>
  <c r="IW58" i="47"/>
  <c r="J58" i="47"/>
  <c r="IJ58" i="47"/>
  <c r="GW58" i="47"/>
  <c r="KW58" i="47"/>
  <c r="DW58" i="47"/>
  <c r="CW58" i="47"/>
  <c r="KY48" i="47"/>
  <c r="GY48" i="47"/>
  <c r="JL48" i="47"/>
  <c r="LY48" i="47"/>
  <c r="HY48" i="47"/>
  <c r="AL48" i="47"/>
  <c r="IY48" i="47"/>
  <c r="AY48" i="47"/>
  <c r="CY48" i="47"/>
  <c r="JY48" i="47"/>
  <c r="FL48" i="47"/>
  <c r="FY48" i="47"/>
  <c r="IL48" i="47"/>
  <c r="LL48" i="47"/>
  <c r="EY48" i="47"/>
  <c r="BL48" i="47"/>
  <c r="D48" i="47"/>
  <c r="CL48" i="47"/>
  <c r="BY48" i="47"/>
  <c r="EL48" i="47"/>
  <c r="GL48" i="47"/>
  <c r="DL48" i="47"/>
  <c r="L48" i="47"/>
  <c r="DY48" i="47"/>
  <c r="Y48" i="47"/>
  <c r="KL48" i="47"/>
  <c r="HL48" i="47"/>
  <c r="J8" i="71"/>
  <c r="JL42" i="28"/>
  <c r="L42" i="28"/>
  <c r="Y42" i="28"/>
  <c r="HY42" i="28"/>
  <c r="GY42" i="28"/>
  <c r="JY42" i="28"/>
  <c r="EL42" i="28"/>
  <c r="DL42" i="28"/>
  <c r="DY42" i="28"/>
  <c r="CL42" i="28"/>
  <c r="LL42" i="28"/>
  <c r="KL42" i="28"/>
  <c r="AY42" i="28"/>
  <c r="IL42" i="28"/>
  <c r="D42" i="28"/>
  <c r="FY42" i="28"/>
  <c r="FL42" i="28"/>
  <c r="AL42" i="28"/>
  <c r="KY42" i="28"/>
  <c r="LY42" i="28"/>
  <c r="BL42" i="28"/>
  <c r="HL42" i="28"/>
  <c r="EY42" i="28"/>
  <c r="BY42" i="28"/>
  <c r="CY42" i="28"/>
  <c r="IY42" i="28"/>
  <c r="GL42" i="28"/>
  <c r="K6" i="67"/>
  <c r="L6" i="67"/>
  <c r="AV6" i="67" s="1"/>
  <c r="J8" i="72"/>
  <c r="V25" i="70"/>
  <c r="AA31" i="70"/>
  <c r="U25" i="70"/>
  <c r="AA25" i="70"/>
  <c r="HL21" i="28"/>
  <c r="KL21" i="28"/>
  <c r="BL21" i="28"/>
  <c r="GL21" i="28"/>
  <c r="JY21" i="28"/>
  <c r="AL21" i="28"/>
  <c r="FL21" i="28"/>
  <c r="EL21" i="28"/>
  <c r="DY21" i="28"/>
  <c r="LL21" i="28"/>
  <c r="LY21" i="28"/>
  <c r="DL21" i="28"/>
  <c r="CY21" i="28"/>
  <c r="JL21" i="28"/>
  <c r="GY21" i="28"/>
  <c r="Y21" i="28"/>
  <c r="CL21" i="28"/>
  <c r="AY21" i="28"/>
  <c r="D21" i="28"/>
  <c r="EY21" i="28"/>
  <c r="KY21" i="28"/>
  <c r="L21" i="28"/>
  <c r="IL21" i="28"/>
  <c r="BY21" i="28"/>
  <c r="HY21" i="28"/>
  <c r="IY21" i="28"/>
  <c r="FY21" i="28"/>
  <c r="FJ41" i="47"/>
  <c r="LW41" i="47"/>
  <c r="GW41" i="47"/>
  <c r="KJ41" i="47"/>
  <c r="IJ41" i="47"/>
  <c r="EW41" i="47"/>
  <c r="DW41" i="47"/>
  <c r="DJ41" i="47"/>
  <c r="BW41" i="47"/>
  <c r="LJ41" i="47"/>
  <c r="BJ41" i="47"/>
  <c r="GJ41" i="47"/>
  <c r="FW41" i="47"/>
  <c r="JW41" i="47"/>
  <c r="KW41" i="47"/>
  <c r="EJ41" i="47"/>
  <c r="HJ41" i="47"/>
  <c r="IW41" i="47"/>
  <c r="CJ41" i="47"/>
  <c r="B41" i="47"/>
  <c r="HW41" i="47"/>
  <c r="JJ41" i="47"/>
  <c r="CW41" i="47"/>
  <c r="AJ41" i="47"/>
  <c r="AW41" i="47"/>
  <c r="W41" i="47"/>
  <c r="J41" i="47"/>
  <c r="IY42" i="47"/>
  <c r="AY42" i="47"/>
  <c r="BY42" i="47"/>
  <c r="CL42" i="47"/>
  <c r="DL42" i="47"/>
  <c r="HY42" i="47"/>
  <c r="GL42" i="47"/>
  <c r="FL42" i="47"/>
  <c r="DY42" i="47"/>
  <c r="GY42" i="47"/>
  <c r="LL42" i="47"/>
  <c r="KY42" i="47"/>
  <c r="JL42" i="47"/>
  <c r="LY42" i="47"/>
  <c r="BL42" i="47"/>
  <c r="HL42" i="47"/>
  <c r="EY42" i="47"/>
  <c r="CY42" i="47"/>
  <c r="L42" i="47"/>
  <c r="D42" i="47"/>
  <c r="IL42" i="47"/>
  <c r="FY42" i="47"/>
  <c r="AL42" i="47"/>
  <c r="EL42" i="47"/>
  <c r="KL42" i="47"/>
  <c r="Y42" i="47"/>
  <c r="JY42" i="47"/>
  <c r="L5" i="67"/>
  <c r="K5" i="67"/>
  <c r="K6" i="72"/>
  <c r="L6" i="72"/>
  <c r="AV6" i="72" s="1"/>
  <c r="BJ34" i="47"/>
  <c r="GJ34" i="47"/>
  <c r="FJ34" i="47"/>
  <c r="GW34" i="47"/>
  <c r="BW34" i="47"/>
  <c r="EJ34" i="47"/>
  <c r="AW34" i="47"/>
  <c r="J34" i="47"/>
  <c r="CJ34" i="47"/>
  <c r="JJ34" i="47"/>
  <c r="DJ34" i="47"/>
  <c r="HW34" i="47"/>
  <c r="AJ34" i="47"/>
  <c r="EW34" i="47"/>
  <c r="JW34" i="47"/>
  <c r="HJ34" i="47"/>
  <c r="KJ34" i="47"/>
  <c r="DW34" i="47"/>
  <c r="IJ34" i="47"/>
  <c r="LW34" i="47"/>
  <c r="FW34" i="47"/>
  <c r="IW34" i="47"/>
  <c r="LJ34" i="47"/>
  <c r="KW34" i="47"/>
  <c r="W34" i="47"/>
  <c r="CW34" i="47"/>
  <c r="B34" i="47"/>
  <c r="J6" i="65"/>
  <c r="J5" i="65"/>
  <c r="LJ30" i="47"/>
  <c r="HJ30" i="47"/>
  <c r="BW30" i="47"/>
  <c r="IJ30" i="47"/>
  <c r="CW30" i="47"/>
  <c r="J30" i="47"/>
  <c r="FW30" i="47"/>
  <c r="AW30" i="47"/>
  <c r="DW30" i="47"/>
  <c r="JJ30" i="47"/>
  <c r="EW30" i="47"/>
  <c r="BJ30" i="47"/>
  <c r="EJ30" i="47"/>
  <c r="KW30" i="47"/>
  <c r="DJ30" i="47"/>
  <c r="KJ30" i="47"/>
  <c r="CJ30" i="47"/>
  <c r="B30" i="47"/>
  <c r="W30" i="47"/>
  <c r="IW30" i="47"/>
  <c r="HW30" i="47"/>
  <c r="FJ30" i="47"/>
  <c r="AJ30" i="47"/>
  <c r="JW30" i="47"/>
  <c r="GJ30" i="47"/>
  <c r="LW30" i="47"/>
  <c r="GW30" i="47"/>
  <c r="JL21" i="47"/>
  <c r="FY21" i="47"/>
  <c r="Y21" i="47"/>
  <c r="JY21" i="47"/>
  <c r="DY21" i="47"/>
  <c r="L21" i="47"/>
  <c r="IY21" i="47"/>
  <c r="DL21" i="47"/>
  <c r="EY21" i="47"/>
  <c r="LY21" i="47"/>
  <c r="HY21" i="47"/>
  <c r="EL21" i="47"/>
  <c r="AL21" i="47"/>
  <c r="KY21" i="47"/>
  <c r="GL21" i="47"/>
  <c r="BY21" i="47"/>
  <c r="GY21" i="47"/>
  <c r="HL21" i="47"/>
  <c r="IL21" i="47"/>
  <c r="FL21" i="47"/>
  <c r="CY21" i="47"/>
  <c r="KL21" i="47"/>
  <c r="CL21" i="47"/>
  <c r="BL21" i="47"/>
  <c r="LL21" i="47"/>
  <c r="D21" i="47"/>
  <c r="AY21" i="47"/>
  <c r="J8" i="68"/>
  <c r="EW41" i="28"/>
  <c r="HW41" i="28"/>
  <c r="W41" i="28"/>
  <c r="AJ41" i="28"/>
  <c r="FJ41" i="28"/>
  <c r="IJ41" i="28"/>
  <c r="B41" i="28"/>
  <c r="LJ41" i="28"/>
  <c r="CJ41" i="28"/>
  <c r="FW41" i="28"/>
  <c r="EJ41" i="28"/>
  <c r="IW41" i="28"/>
  <c r="KJ41" i="28"/>
  <c r="HJ41" i="28"/>
  <c r="CW41" i="28"/>
  <c r="LW41" i="28"/>
  <c r="BW41" i="28"/>
  <c r="J41" i="28"/>
  <c r="BJ41" i="28"/>
  <c r="JJ41" i="28"/>
  <c r="AW41" i="28"/>
  <c r="GW41" i="28"/>
  <c r="GJ41" i="28"/>
  <c r="KW41" i="28"/>
  <c r="DW41" i="28"/>
  <c r="DJ41" i="28"/>
  <c r="JW41" i="28"/>
  <c r="AA29" i="71"/>
  <c r="AA23" i="71"/>
  <c r="V23" i="71"/>
  <c r="U23" i="71"/>
  <c r="L7" i="67"/>
  <c r="AV7" i="67" s="1"/>
  <c r="K7" i="67"/>
  <c r="J8" i="67"/>
  <c r="K8" i="72"/>
  <c r="L8" i="72"/>
  <c r="AV8" i="72" s="1"/>
  <c r="U25" i="65"/>
  <c r="V25" i="65"/>
  <c r="AA25" i="65"/>
  <c r="AA31" i="65"/>
  <c r="AA32" i="71"/>
  <c r="U26" i="71"/>
  <c r="AA26" i="71"/>
  <c r="V26" i="71"/>
  <c r="V23" i="64"/>
  <c r="AA29" i="64"/>
  <c r="U23" i="64"/>
  <c r="AA23" i="64"/>
  <c r="EJ23" i="47"/>
  <c r="AJ23" i="47"/>
  <c r="AW23" i="47"/>
  <c r="EW23" i="47"/>
  <c r="B23" i="47"/>
  <c r="LJ23" i="47"/>
  <c r="CW23" i="47"/>
  <c r="CJ23" i="47"/>
  <c r="IJ23" i="47"/>
  <c r="BJ23" i="47"/>
  <c r="W23" i="47"/>
  <c r="JJ23" i="47"/>
  <c r="DJ23" i="47"/>
  <c r="IW23" i="47"/>
  <c r="BW23" i="47"/>
  <c r="LW23" i="47"/>
  <c r="J23" i="47"/>
  <c r="JW23" i="47"/>
  <c r="HJ23" i="47"/>
  <c r="KW23" i="47"/>
  <c r="FW23" i="47"/>
  <c r="HW23" i="47"/>
  <c r="GW23" i="47"/>
  <c r="FJ23" i="47"/>
  <c r="KJ23" i="47"/>
  <c r="DW23" i="47"/>
  <c r="GJ23" i="47"/>
  <c r="BJ10" i="28"/>
  <c r="KJ10" i="28"/>
  <c r="JJ10" i="28"/>
  <c r="W10" i="28"/>
  <c r="GW10" i="28"/>
  <c r="KW10" i="28"/>
  <c r="DJ10" i="28"/>
  <c r="CW10" i="28"/>
  <c r="LJ10" i="28"/>
  <c r="J10" i="28"/>
  <c r="FJ10" i="28"/>
  <c r="HJ10" i="28"/>
  <c r="FW10" i="28"/>
  <c r="BW10" i="28"/>
  <c r="GJ10" i="28"/>
  <c r="HW10" i="28"/>
  <c r="AJ10" i="28"/>
  <c r="EJ10" i="28"/>
  <c r="IJ10" i="28"/>
  <c r="B10" i="28"/>
  <c r="AW10" i="28"/>
  <c r="CJ10" i="28"/>
  <c r="JW10" i="28"/>
  <c r="DW10" i="28"/>
  <c r="LW10" i="28"/>
  <c r="EW10" i="28"/>
  <c r="IW10" i="28"/>
  <c r="K8" i="71"/>
  <c r="L8" i="71"/>
  <c r="AV8" i="71" s="1"/>
  <c r="L8" i="67"/>
  <c r="AV8" i="67" s="1"/>
  <c r="K8" i="67"/>
  <c r="J7" i="67"/>
  <c r="IL88" i="47"/>
  <c r="FY88" i="47"/>
  <c r="DL88" i="47"/>
  <c r="AY88" i="47"/>
  <c r="GL88" i="47"/>
  <c r="DY88" i="47"/>
  <c r="BL88" i="47"/>
  <c r="EL88" i="47"/>
  <c r="BY88" i="47"/>
  <c r="L88" i="47"/>
  <c r="CL88" i="47"/>
  <c r="Y88" i="47"/>
  <c r="KY88" i="47"/>
  <c r="D88" i="47"/>
  <c r="JY88" i="47"/>
  <c r="HL88" i="47"/>
  <c r="EY88" i="47"/>
  <c r="KL88" i="47"/>
  <c r="HY88" i="47"/>
  <c r="FL88" i="47"/>
  <c r="CY88" i="47"/>
  <c r="LL88" i="47"/>
  <c r="JL88" i="47"/>
  <c r="IY88" i="47"/>
  <c r="GY88" i="47"/>
  <c r="AL88" i="47"/>
  <c r="LY88" i="47"/>
  <c r="J7" i="65"/>
  <c r="LW58" i="28"/>
  <c r="GJ58" i="28"/>
  <c r="HW58" i="28"/>
  <c r="AW58" i="28"/>
  <c r="W58" i="28"/>
  <c r="AJ58" i="28"/>
  <c r="HJ58" i="28"/>
  <c r="FW58" i="28"/>
  <c r="J58" i="28"/>
  <c r="KW58" i="28"/>
  <c r="CJ58" i="28"/>
  <c r="IW58" i="28"/>
  <c r="DJ58" i="28"/>
  <c r="EJ58" i="28"/>
  <c r="BW58" i="28"/>
  <c r="LJ58" i="28"/>
  <c r="CW58" i="28"/>
  <c r="DW58" i="28"/>
  <c r="JW58" i="28"/>
  <c r="FJ58" i="28"/>
  <c r="JJ58" i="28"/>
  <c r="BJ58" i="28"/>
  <c r="KJ58" i="28"/>
  <c r="EW58" i="28"/>
  <c r="IJ58" i="28"/>
  <c r="GW58" i="28"/>
  <c r="B58" i="28"/>
  <c r="LY45" i="28"/>
  <c r="JL45" i="28"/>
  <c r="GY45" i="28"/>
  <c r="HY45" i="28"/>
  <c r="Y45" i="28"/>
  <c r="BL45" i="28"/>
  <c r="IL45" i="28"/>
  <c r="L45" i="28"/>
  <c r="BY45" i="28"/>
  <c r="EL45" i="28"/>
  <c r="IY45" i="28"/>
  <c r="LL45" i="28"/>
  <c r="KY45" i="28"/>
  <c r="CL45" i="28"/>
  <c r="AY45" i="28"/>
  <c r="KL45" i="28"/>
  <c r="DY45" i="28"/>
  <c r="CY45" i="28"/>
  <c r="HL45" i="28"/>
  <c r="D45" i="28"/>
  <c r="FY45" i="28"/>
  <c r="JY45" i="28"/>
  <c r="AL45" i="28"/>
  <c r="FL45" i="28"/>
  <c r="GL45" i="28"/>
  <c r="DL45" i="28"/>
  <c r="EY45" i="28"/>
  <c r="L7" i="63"/>
  <c r="K7" i="63"/>
  <c r="J5" i="67"/>
  <c r="AA28" i="72"/>
  <c r="AA22" i="72"/>
  <c r="V22" i="72"/>
  <c r="U22" i="72"/>
  <c r="J5" i="71"/>
  <c r="LW34" i="28"/>
  <c r="JW34" i="28"/>
  <c r="B34" i="28"/>
  <c r="JJ34" i="28"/>
  <c r="DW34" i="28"/>
  <c r="IW34" i="28"/>
  <c r="HW34" i="28"/>
  <c r="EW34" i="28"/>
  <c r="KW34" i="28"/>
  <c r="BJ34" i="28"/>
  <c r="GW34" i="28"/>
  <c r="IJ34" i="28"/>
  <c r="CW34" i="28"/>
  <c r="AW34" i="28"/>
  <c r="W34" i="28"/>
  <c r="GJ34" i="28"/>
  <c r="LJ34" i="28"/>
  <c r="KJ34" i="28"/>
  <c r="HJ34" i="28"/>
  <c r="BW34" i="28"/>
  <c r="CJ34" i="28"/>
  <c r="J34" i="28"/>
  <c r="DJ34" i="28"/>
  <c r="EJ34" i="28"/>
  <c r="FJ34" i="28"/>
  <c r="AJ34" i="28"/>
  <c r="FW34" i="28"/>
  <c r="L7" i="65"/>
  <c r="AV7" i="65" s="1"/>
  <c r="K7" i="65"/>
  <c r="K8" i="65"/>
  <c r="L8" i="65"/>
  <c r="AV8" i="65" s="1"/>
  <c r="GP71" i="47"/>
  <c r="CP71" i="47"/>
  <c r="IC71" i="47"/>
  <c r="CC71" i="47"/>
  <c r="MC71" i="47"/>
  <c r="P71" i="47"/>
  <c r="FC71" i="47"/>
  <c r="DP71" i="47"/>
  <c r="GC71" i="47"/>
  <c r="JC71" i="47"/>
  <c r="FP71" i="47"/>
  <c r="AC71" i="47"/>
  <c r="AP71" i="47"/>
  <c r="DC71" i="47"/>
  <c r="EC71" i="47"/>
  <c r="HP71" i="47"/>
  <c r="BC71" i="47"/>
  <c r="HC71" i="47"/>
  <c r="KC71" i="47"/>
  <c r="LC71" i="47"/>
  <c r="JP71" i="47"/>
  <c r="LP71" i="47"/>
  <c r="EP71" i="47"/>
  <c r="IP71" i="47"/>
  <c r="BP71" i="47"/>
  <c r="KP71" i="47"/>
  <c r="KY37" i="28"/>
  <c r="HL37" i="28"/>
  <c r="CY37" i="28"/>
  <c r="IY37" i="28"/>
  <c r="GL37" i="28"/>
  <c r="BY37" i="28"/>
  <c r="HY37" i="28"/>
  <c r="FL37" i="28"/>
  <c r="AL37" i="28"/>
  <c r="GY37" i="28"/>
  <c r="JY37" i="28"/>
  <c r="EY37" i="28"/>
  <c r="LL37" i="28"/>
  <c r="JL37" i="28"/>
  <c r="CL37" i="28"/>
  <c r="Y37" i="28"/>
  <c r="LY37" i="28"/>
  <c r="IL37" i="28"/>
  <c r="EL37" i="28"/>
  <c r="DL37" i="28"/>
  <c r="BL37" i="28"/>
  <c r="KL37" i="28"/>
  <c r="DY37" i="28"/>
  <c r="D37" i="28"/>
  <c r="FY37" i="28"/>
  <c r="L37" i="28"/>
  <c r="AY37" i="28"/>
  <c r="LY49" i="47"/>
  <c r="JL49" i="47"/>
  <c r="DL49" i="47"/>
  <c r="AL49" i="47"/>
  <c r="FL49" i="47"/>
  <c r="KY49" i="47"/>
  <c r="L49" i="47"/>
  <c r="AY49" i="47"/>
  <c r="LL49" i="47"/>
  <c r="JY49" i="47"/>
  <c r="CY49" i="47"/>
  <c r="D49" i="47"/>
  <c r="IY49" i="47"/>
  <c r="HY49" i="47"/>
  <c r="CL49" i="47"/>
  <c r="EY49" i="47"/>
  <c r="DY49" i="47"/>
  <c r="BL49" i="47"/>
  <c r="KL49" i="47"/>
  <c r="Y49" i="47"/>
  <c r="FY49" i="47"/>
  <c r="GL49" i="47"/>
  <c r="IL49" i="47"/>
  <c r="BY49" i="47"/>
  <c r="EL49" i="47"/>
  <c r="HL49" i="47"/>
  <c r="GY49" i="47"/>
  <c r="J8" i="63"/>
  <c r="J5" i="68"/>
  <c r="J6" i="71"/>
  <c r="J7" i="71"/>
  <c r="LY88" i="28"/>
  <c r="Y88" i="28"/>
  <c r="LL88" i="28"/>
  <c r="FL88" i="28"/>
  <c r="CL88" i="28"/>
  <c r="KY88" i="28"/>
  <c r="L88" i="28"/>
  <c r="CY88" i="28"/>
  <c r="GY88" i="28"/>
  <c r="EL88" i="28"/>
  <c r="BY88" i="28"/>
  <c r="HY88" i="28"/>
  <c r="JL88" i="28"/>
  <c r="IY88" i="28"/>
  <c r="KL88" i="28"/>
  <c r="D88" i="28"/>
  <c r="BL88" i="28"/>
  <c r="DY88" i="28"/>
  <c r="AL88" i="28"/>
  <c r="GL88" i="28"/>
  <c r="DL88" i="28"/>
  <c r="HL88" i="28"/>
  <c r="IL88" i="28"/>
  <c r="AY88" i="28"/>
  <c r="FY88" i="28"/>
  <c r="EY88" i="28"/>
  <c r="JY88" i="28"/>
  <c r="K5" i="72"/>
  <c r="L5" i="72"/>
  <c r="KK45" i="47"/>
  <c r="IK45" i="47"/>
  <c r="LX45" i="47"/>
  <c r="LK45" i="47"/>
  <c r="AK45" i="47"/>
  <c r="CX45" i="47"/>
  <c r="EK45" i="47"/>
  <c r="DX45" i="47"/>
  <c r="HX45" i="47"/>
  <c r="GK45" i="47"/>
  <c r="HK45" i="47"/>
  <c r="JK45" i="47"/>
  <c r="DK45" i="47"/>
  <c r="KX45" i="47"/>
  <c r="BK45" i="47"/>
  <c r="BX45" i="47"/>
  <c r="CK45" i="47"/>
  <c r="FK45" i="47"/>
  <c r="JX45" i="47"/>
  <c r="IX45" i="47"/>
  <c r="AX45" i="47"/>
  <c r="K45" i="47"/>
  <c r="GX45" i="47"/>
  <c r="EX45" i="47"/>
  <c r="FX45" i="47"/>
  <c r="X45" i="47"/>
  <c r="AP87" i="28"/>
  <c r="KP87" i="28"/>
  <c r="DC87" i="28"/>
  <c r="FP87" i="28"/>
  <c r="DP87" i="28"/>
  <c r="IP87" i="28"/>
  <c r="GP87" i="28"/>
  <c r="HP87" i="28"/>
  <c r="MC87" i="28"/>
  <c r="GC87" i="28"/>
  <c r="IC87" i="28"/>
  <c r="CC87" i="28"/>
  <c r="LP87" i="28"/>
  <c r="JP87" i="28"/>
  <c r="HC87" i="28"/>
  <c r="JC87" i="28"/>
  <c r="EC87" i="28"/>
  <c r="BP87" i="28"/>
  <c r="AC87" i="28"/>
  <c r="KC87" i="28"/>
  <c r="LC87" i="28"/>
  <c r="EP87" i="28"/>
  <c r="BC87" i="28"/>
  <c r="P87" i="28"/>
  <c r="FC87" i="28"/>
  <c r="KL37" i="47"/>
  <c r="JL37" i="47"/>
  <c r="CL37" i="47"/>
  <c r="LL37" i="47"/>
  <c r="GL37" i="47"/>
  <c r="BL37" i="47"/>
  <c r="HY37" i="47"/>
  <c r="FL37" i="47"/>
  <c r="AL37" i="47"/>
  <c r="GY37" i="47"/>
  <c r="EL37" i="47"/>
  <c r="L37" i="47"/>
  <c r="D37" i="47"/>
  <c r="IL37" i="47"/>
  <c r="EY37" i="47"/>
  <c r="Y37" i="47"/>
  <c r="KY37" i="47"/>
  <c r="CY37" i="47"/>
  <c r="JY37" i="47"/>
  <c r="AY37" i="47"/>
  <c r="IY37" i="47"/>
  <c r="HL37" i="47"/>
  <c r="DL37" i="47"/>
  <c r="DY37" i="47"/>
  <c r="LY37" i="47"/>
  <c r="FY37" i="47"/>
  <c r="BY37" i="47"/>
  <c r="J5" i="70"/>
  <c r="J7" i="63"/>
  <c r="AA28" i="64"/>
  <c r="V22" i="64"/>
  <c r="AA22" i="64"/>
  <c r="U22" i="64"/>
  <c r="HJ60" i="47"/>
  <c r="DW60" i="47"/>
  <c r="J60" i="47"/>
  <c r="GW60" i="47"/>
  <c r="BW60" i="47"/>
  <c r="LW60" i="47"/>
  <c r="IW60" i="47"/>
  <c r="DJ60" i="47"/>
  <c r="LJ60" i="47"/>
  <c r="GJ60" i="47"/>
  <c r="BJ60" i="47"/>
  <c r="KJ60" i="47"/>
  <c r="JJ60" i="47"/>
  <c r="FW60" i="47"/>
  <c r="HW60" i="47"/>
  <c r="CW60" i="47"/>
  <c r="IJ60" i="47"/>
  <c r="AW60" i="47"/>
  <c r="EW60" i="47"/>
  <c r="W60" i="47"/>
  <c r="EJ60" i="47"/>
  <c r="KW60" i="47"/>
  <c r="AJ60" i="47"/>
  <c r="B60" i="47"/>
  <c r="CJ60" i="47"/>
  <c r="JW60" i="47"/>
  <c r="FJ60" i="47"/>
  <c r="V26" i="61"/>
  <c r="AA32" i="61"/>
  <c r="AA26" i="61"/>
  <c r="U26" i="61"/>
  <c r="HY76" i="47"/>
  <c r="EL76" i="47"/>
  <c r="Y76" i="47"/>
  <c r="HL76" i="47"/>
  <c r="IY76" i="47"/>
  <c r="BY76" i="47"/>
  <c r="FY76" i="47"/>
  <c r="DL76" i="47"/>
  <c r="L76" i="47"/>
  <c r="DY76" i="47"/>
  <c r="JL76" i="47"/>
  <c r="GY76" i="47"/>
  <c r="FL76" i="47"/>
  <c r="BL76" i="47"/>
  <c r="IL76" i="47"/>
  <c r="AL76" i="47"/>
  <c r="JY76" i="47"/>
  <c r="D76" i="47"/>
  <c r="GL76" i="47"/>
  <c r="LY76" i="47"/>
  <c r="CY76" i="47"/>
  <c r="KY76" i="47"/>
  <c r="EY76" i="47"/>
  <c r="LL76" i="47"/>
  <c r="KL76" i="47"/>
  <c r="CL76" i="47"/>
  <c r="AY76" i="47"/>
  <c r="J6" i="67"/>
  <c r="J6" i="72"/>
  <c r="K6" i="65"/>
  <c r="L6" i="65"/>
  <c r="AV6" i="65" s="1"/>
  <c r="J8" i="65"/>
  <c r="BI24" i="28" l="1"/>
  <c r="MD46" i="47"/>
  <c r="AS73" i="47"/>
  <c r="GX27" i="47"/>
  <c r="JR60" i="47"/>
  <c r="DS30" i="47"/>
  <c r="HQ69" i="28"/>
  <c r="ME46" i="47"/>
  <c r="EK16" i="28"/>
  <c r="FI24" i="28"/>
  <c r="KF42" i="28"/>
  <c r="IV24" i="28"/>
  <c r="JD86" i="47"/>
  <c r="DX27" i="47"/>
  <c r="DK27" i="47"/>
  <c r="II11" i="47"/>
  <c r="KQ60" i="47"/>
  <c r="LK56" i="28"/>
  <c r="LQ42" i="28"/>
  <c r="EX56" i="28"/>
  <c r="LS42" i="28"/>
  <c r="DX56" i="28"/>
  <c r="BR38" i="47"/>
  <c r="EV28" i="28"/>
  <c r="IK34" i="28"/>
  <c r="EV24" i="28"/>
  <c r="KV24" i="28"/>
  <c r="FK34" i="28"/>
  <c r="EK34" i="28"/>
  <c r="AK34" i="28"/>
  <c r="DK34" i="28"/>
  <c r="JX34" i="28"/>
  <c r="IX34" i="28"/>
  <c r="CX34" i="28"/>
  <c r="JK34" i="28"/>
  <c r="EI24" i="28"/>
  <c r="I24" i="28"/>
  <c r="FV24" i="28"/>
  <c r="BV24" i="28"/>
  <c r="KK34" i="28"/>
  <c r="EX34" i="28"/>
  <c r="KX34" i="28"/>
  <c r="II24" i="28"/>
  <c r="GV24" i="28"/>
  <c r="HV24" i="28"/>
  <c r="CI24" i="28"/>
  <c r="AI24" i="28"/>
  <c r="JI24" i="28"/>
  <c r="HI24" i="28"/>
  <c r="LV24" i="28"/>
  <c r="KI24" i="28"/>
  <c r="LX34" i="28"/>
  <c r="AX34" i="28"/>
  <c r="CK34" i="28"/>
  <c r="KE42" i="28"/>
  <c r="V24" i="28"/>
  <c r="DI24" i="28"/>
  <c r="DV24" i="28"/>
  <c r="CV24" i="28"/>
  <c r="GK34" i="28"/>
  <c r="FX34" i="28"/>
  <c r="LK34" i="28"/>
  <c r="GX34" i="28"/>
  <c r="GI24" i="28"/>
  <c r="JV24" i="28"/>
  <c r="AV24" i="28"/>
  <c r="BX34" i="28"/>
  <c r="X34" i="28"/>
  <c r="K34" i="28"/>
  <c r="BK34" i="28"/>
  <c r="HX34" i="28"/>
  <c r="HK34" i="28"/>
  <c r="BS64" i="28"/>
  <c r="DR30" i="47"/>
  <c r="IV6" i="28"/>
  <c r="AI6" i="28"/>
  <c r="JE64" i="28"/>
  <c r="LQ36" i="47"/>
  <c r="II6" i="28"/>
  <c r="EI72" i="28"/>
  <c r="EI6" i="28"/>
  <c r="II72" i="28"/>
  <c r="V6" i="28"/>
  <c r="JI72" i="28"/>
  <c r="CI6" i="28"/>
  <c r="I28" i="28"/>
  <c r="AX16" i="28"/>
  <c r="DI50" i="28"/>
  <c r="CI28" i="28"/>
  <c r="CV6" i="28"/>
  <c r="DI6" i="28"/>
  <c r="HE28" i="47"/>
  <c r="HD27" i="28"/>
  <c r="FI6" i="28"/>
  <c r="JI6" i="28"/>
  <c r="LX8" i="47"/>
  <c r="GE42" i="28"/>
  <c r="LI6" i="28"/>
  <c r="AV6" i="28"/>
  <c r="DV6" i="28"/>
  <c r="BV6" i="28"/>
  <c r="BX16" i="28"/>
  <c r="GF42" i="28"/>
  <c r="AI28" i="28"/>
  <c r="LV6" i="28"/>
  <c r="BI6" i="28"/>
  <c r="KI6" i="28"/>
  <c r="CS44" i="47"/>
  <c r="BV28" i="28"/>
  <c r="GI6" i="28"/>
  <c r="EV6" i="28"/>
  <c r="KV6" i="28"/>
  <c r="JV28" i="28"/>
  <c r="FV6" i="28"/>
  <c r="I6" i="28"/>
  <c r="HI6" i="28"/>
  <c r="HV6" i="28"/>
  <c r="GV6" i="28"/>
  <c r="IS28" i="47"/>
  <c r="CK71" i="47"/>
  <c r="GF38" i="47"/>
  <c r="GE38" i="47"/>
  <c r="DX29" i="47"/>
  <c r="EK29" i="47"/>
  <c r="JX29" i="47"/>
  <c r="GD60" i="47"/>
  <c r="GX29" i="47"/>
  <c r="LK29" i="47"/>
  <c r="KX29" i="47"/>
  <c r="GE60" i="47"/>
  <c r="DK29" i="47"/>
  <c r="LX29" i="47"/>
  <c r="IX29" i="47"/>
  <c r="K29" i="47"/>
  <c r="JK29" i="47"/>
  <c r="BK29" i="47"/>
  <c r="GK29" i="47"/>
  <c r="BX29" i="47"/>
  <c r="HX29" i="47"/>
  <c r="AK29" i="47"/>
  <c r="CK29" i="47"/>
  <c r="HK29" i="47"/>
  <c r="AX29" i="47"/>
  <c r="KK29" i="47"/>
  <c r="IK29" i="47"/>
  <c r="FK29" i="47"/>
  <c r="X29" i="47"/>
  <c r="FX29" i="47"/>
  <c r="EX29" i="47"/>
  <c r="BX65" i="28"/>
  <c r="ED73" i="47"/>
  <c r="LK65" i="28"/>
  <c r="CQ31" i="28"/>
  <c r="KI78" i="47"/>
  <c r="HE60" i="47"/>
  <c r="JX71" i="47"/>
  <c r="BK15" i="47"/>
  <c r="IK14" i="28"/>
  <c r="DV78" i="47"/>
  <c r="BI78" i="47"/>
  <c r="KK55" i="47"/>
  <c r="KI28" i="28"/>
  <c r="CK8" i="47"/>
  <c r="IX16" i="28"/>
  <c r="JX16" i="28"/>
  <c r="K16" i="28"/>
  <c r="DD56" i="28"/>
  <c r="BX8" i="47"/>
  <c r="HE46" i="28"/>
  <c r="X73" i="28"/>
  <c r="GV28" i="28"/>
  <c r="CV28" i="28"/>
  <c r="HV28" i="28"/>
  <c r="IV28" i="28"/>
  <c r="FK16" i="28"/>
  <c r="KK16" i="28"/>
  <c r="CK16" i="28"/>
  <c r="AK16" i="28"/>
  <c r="DE56" i="28"/>
  <c r="GS46" i="28"/>
  <c r="IQ79" i="47"/>
  <c r="R42" i="28"/>
  <c r="FR38" i="47"/>
  <c r="ES69" i="47"/>
  <c r="HX73" i="28"/>
  <c r="AV28" i="28"/>
  <c r="JI28" i="28"/>
  <c r="II28" i="28"/>
  <c r="ME60" i="47"/>
  <c r="FX16" i="28"/>
  <c r="HX16" i="28"/>
  <c r="LX16" i="28"/>
  <c r="LK16" i="28"/>
  <c r="KF60" i="47"/>
  <c r="DR69" i="47"/>
  <c r="LK73" i="28"/>
  <c r="LV28" i="28"/>
  <c r="V28" i="28"/>
  <c r="HK16" i="28"/>
  <c r="JK16" i="28"/>
  <c r="EX16" i="28"/>
  <c r="X16" i="28"/>
  <c r="BK16" i="28"/>
  <c r="CX16" i="28"/>
  <c r="KD60" i="47"/>
  <c r="CX8" i="47"/>
  <c r="AD42" i="28"/>
  <c r="DD76" i="28"/>
  <c r="DI28" i="28"/>
  <c r="DV28" i="28"/>
  <c r="HF28" i="47"/>
  <c r="DX16" i="28"/>
  <c r="IK16" i="28"/>
  <c r="DK16" i="28"/>
  <c r="AX8" i="47"/>
  <c r="CD30" i="47"/>
  <c r="FI28" i="28"/>
  <c r="LI28" i="28"/>
  <c r="Q23" i="47"/>
  <c r="GI28" i="28"/>
  <c r="BR60" i="47"/>
  <c r="GK16" i="28"/>
  <c r="KX16" i="28"/>
  <c r="HX8" i="47"/>
  <c r="CF30" i="47"/>
  <c r="KV28" i="28"/>
  <c r="HI28" i="28"/>
  <c r="EI28" i="28"/>
  <c r="FV28" i="28"/>
  <c r="LI66" i="28"/>
  <c r="GV36" i="28"/>
  <c r="S73" i="47"/>
  <c r="AX24" i="28"/>
  <c r="GV66" i="28"/>
  <c r="CI66" i="28"/>
  <c r="DI76" i="28"/>
  <c r="HV78" i="47"/>
  <c r="HS69" i="28"/>
  <c r="AK27" i="47"/>
  <c r="DV59" i="28"/>
  <c r="HX71" i="47"/>
  <c r="DX71" i="47"/>
  <c r="DK15" i="47"/>
  <c r="KX15" i="47"/>
  <c r="FI78" i="47"/>
  <c r="KX56" i="28"/>
  <c r="CI78" i="47"/>
  <c r="EV78" i="47"/>
  <c r="JI78" i="47"/>
  <c r="FV78" i="47"/>
  <c r="FQ48" i="47"/>
  <c r="ER60" i="47"/>
  <c r="EX27" i="47"/>
  <c r="CK27" i="47"/>
  <c r="LX27" i="47"/>
  <c r="LX56" i="28"/>
  <c r="X56" i="28"/>
  <c r="AK56" i="28"/>
  <c r="FQ46" i="47"/>
  <c r="EV59" i="28"/>
  <c r="BK71" i="47"/>
  <c r="BV78" i="47"/>
  <c r="KX27" i="47"/>
  <c r="LK27" i="47"/>
  <c r="GX56" i="28"/>
  <c r="EI78" i="47"/>
  <c r="I78" i="47"/>
  <c r="IV78" i="47"/>
  <c r="HI78" i="47"/>
  <c r="EQ60" i="47"/>
  <c r="JX27" i="47"/>
  <c r="HK27" i="47"/>
  <c r="CX27" i="47"/>
  <c r="JX56" i="28"/>
  <c r="BK56" i="28"/>
  <c r="AX56" i="28"/>
  <c r="LI59" i="28"/>
  <c r="KE65" i="28"/>
  <c r="AX71" i="47"/>
  <c r="JK14" i="28"/>
  <c r="LV78" i="47"/>
  <c r="GV78" i="47"/>
  <c r="AI78" i="47"/>
  <c r="GX14" i="28"/>
  <c r="LQ35" i="28"/>
  <c r="FX27" i="47"/>
  <c r="FK27" i="47"/>
  <c r="BK27" i="47"/>
  <c r="FS60" i="47"/>
  <c r="FK56" i="28"/>
  <c r="CK56" i="28"/>
  <c r="EK56" i="28"/>
  <c r="LF8" i="47"/>
  <c r="BV59" i="28"/>
  <c r="AE23" i="47"/>
  <c r="K71" i="47"/>
  <c r="DK56" i="28"/>
  <c r="DI78" i="47"/>
  <c r="KV78" i="47"/>
  <c r="AV78" i="47"/>
  <c r="EK14" i="28"/>
  <c r="LR35" i="28"/>
  <c r="HX27" i="47"/>
  <c r="GK27" i="47"/>
  <c r="BX27" i="47"/>
  <c r="IK56" i="28"/>
  <c r="FX56" i="28"/>
  <c r="KK56" i="28"/>
  <c r="KI59" i="28"/>
  <c r="GK56" i="28"/>
  <c r="HK71" i="47"/>
  <c r="X71" i="47"/>
  <c r="BX14" i="28"/>
  <c r="K27" i="47"/>
  <c r="KK27" i="47"/>
  <c r="IK27" i="47"/>
  <c r="AX27" i="47"/>
  <c r="IX56" i="28"/>
  <c r="K56" i="28"/>
  <c r="JS60" i="47"/>
  <c r="BS38" i="47"/>
  <c r="AI59" i="28"/>
  <c r="EX71" i="47"/>
  <c r="EK71" i="47"/>
  <c r="CV78" i="47"/>
  <c r="LI78" i="47"/>
  <c r="GI78" i="47"/>
  <c r="II78" i="47"/>
  <c r="V78" i="47"/>
  <c r="AX14" i="28"/>
  <c r="IX27" i="47"/>
  <c r="EK27" i="47"/>
  <c r="X27" i="47"/>
  <c r="KQ44" i="47"/>
  <c r="HK56" i="28"/>
  <c r="JK56" i="28"/>
  <c r="BX56" i="28"/>
  <c r="LV59" i="28"/>
  <c r="CX56" i="28"/>
  <c r="IK71" i="47"/>
  <c r="FX71" i="47"/>
  <c r="EF28" i="47"/>
  <c r="CQ69" i="47"/>
  <c r="FE65" i="28"/>
  <c r="CS69" i="47"/>
  <c r="HF60" i="47"/>
  <c r="HI13" i="47"/>
  <c r="HD31" i="28"/>
  <c r="JR27" i="28"/>
  <c r="KS42" i="28"/>
  <c r="BQ79" i="47"/>
  <c r="AX73" i="28"/>
  <c r="DX73" i="28"/>
  <c r="CX73" i="28"/>
  <c r="EK73" i="28"/>
  <c r="DX65" i="28"/>
  <c r="FX73" i="28"/>
  <c r="HX50" i="28"/>
  <c r="KQ42" i="28"/>
  <c r="CD76" i="28"/>
  <c r="K73" i="28"/>
  <c r="FK73" i="28"/>
  <c r="DK73" i="28"/>
  <c r="FF46" i="47"/>
  <c r="GK73" i="28"/>
  <c r="DX50" i="28"/>
  <c r="KE44" i="28"/>
  <c r="EX73" i="28"/>
  <c r="KK73" i="28"/>
  <c r="IK73" i="28"/>
  <c r="AK73" i="28"/>
  <c r="AX14" i="47"/>
  <c r="IQ64" i="28"/>
  <c r="KF44" i="28"/>
  <c r="JE46" i="28"/>
  <c r="AK55" i="47"/>
  <c r="GX73" i="28"/>
  <c r="IX73" i="28"/>
  <c r="BX73" i="28"/>
  <c r="KX65" i="28"/>
  <c r="BK73" i="28"/>
  <c r="CR62" i="47"/>
  <c r="IR64" i="28"/>
  <c r="AF42" i="28"/>
  <c r="GX55" i="47"/>
  <c r="Q65" i="28"/>
  <c r="JK73" i="28"/>
  <c r="JX73" i="28"/>
  <c r="CK73" i="28"/>
  <c r="K65" i="28"/>
  <c r="HK73" i="47"/>
  <c r="FF79" i="47"/>
  <c r="CQ62" i="47"/>
  <c r="CK55" i="47"/>
  <c r="AQ73" i="47"/>
  <c r="CE79" i="47"/>
  <c r="R65" i="28"/>
  <c r="LX73" i="28"/>
  <c r="KX73" i="28"/>
  <c r="IX65" i="28"/>
  <c r="IX73" i="47"/>
  <c r="FD79" i="47"/>
  <c r="IF79" i="47"/>
  <c r="KD35" i="28"/>
  <c r="AS66" i="47"/>
  <c r="DF64" i="28"/>
  <c r="EE52" i="28"/>
  <c r="DD69" i="47"/>
  <c r="FD56" i="28"/>
  <c r="ID79" i="47"/>
  <c r="DD64" i="28"/>
  <c r="S23" i="47"/>
  <c r="AQ66" i="47"/>
  <c r="BK9" i="47"/>
  <c r="DR44" i="47"/>
  <c r="AI22" i="28"/>
  <c r="FR42" i="28"/>
  <c r="HX66" i="28"/>
  <c r="DS69" i="47"/>
  <c r="FK71" i="47"/>
  <c r="JK71" i="47"/>
  <c r="GK71" i="47"/>
  <c r="AK71" i="47"/>
  <c r="IX24" i="28"/>
  <c r="HK24" i="28"/>
  <c r="FK24" i="28"/>
  <c r="DX24" i="28"/>
  <c r="GK9" i="47"/>
  <c r="LI22" i="28"/>
  <c r="X65" i="47"/>
  <c r="FX24" i="28"/>
  <c r="AS23" i="47"/>
  <c r="K24" i="28"/>
  <c r="KK24" i="28"/>
  <c r="X24" i="28"/>
  <c r="GV22" i="28"/>
  <c r="FE60" i="47"/>
  <c r="KE69" i="47"/>
  <c r="AK65" i="47"/>
  <c r="BK24" i="28"/>
  <c r="DF65" i="28"/>
  <c r="JK24" i="28"/>
  <c r="KX24" i="28"/>
  <c r="KD69" i="47"/>
  <c r="DK24" i="28"/>
  <c r="KK71" i="47"/>
  <c r="LK71" i="47"/>
  <c r="KX71" i="47"/>
  <c r="IK24" i="28"/>
  <c r="LX24" i="28"/>
  <c r="HQ44" i="47"/>
  <c r="LK24" i="28"/>
  <c r="EX24" i="28"/>
  <c r="HX24" i="28"/>
  <c r="EF52" i="28"/>
  <c r="HS44" i="47"/>
  <c r="CK24" i="28"/>
  <c r="EK24" i="28"/>
  <c r="CX71" i="47"/>
  <c r="IX71" i="47"/>
  <c r="GX71" i="47"/>
  <c r="CX24" i="28"/>
  <c r="AK24" i="28"/>
  <c r="BX24" i="28"/>
  <c r="CF62" i="47"/>
  <c r="JX24" i="28"/>
  <c r="DK71" i="47"/>
  <c r="LX71" i="47"/>
  <c r="GX24" i="28"/>
  <c r="S10" i="47"/>
  <c r="Q10" i="47"/>
  <c r="CF60" i="47"/>
  <c r="CE60" i="47"/>
  <c r="LF46" i="28"/>
  <c r="CI14" i="28"/>
  <c r="AD38" i="47"/>
  <c r="JI20" i="28"/>
  <c r="FE52" i="28"/>
  <c r="LV27" i="47"/>
  <c r="FF52" i="28"/>
  <c r="KI9" i="47"/>
  <c r="KV50" i="28"/>
  <c r="DV14" i="28"/>
  <c r="DQ60" i="47"/>
  <c r="IS79" i="47"/>
  <c r="CV27" i="47"/>
  <c r="LS79" i="47"/>
  <c r="EV15" i="47"/>
  <c r="GV76" i="47"/>
  <c r="LV14" i="28"/>
  <c r="GI27" i="47"/>
  <c r="LR79" i="47"/>
  <c r="FV15" i="47"/>
  <c r="BE44" i="28"/>
  <c r="GQ8" i="47"/>
  <c r="HR23" i="47"/>
  <c r="AV15" i="47"/>
  <c r="KV71" i="47"/>
  <c r="AQ38" i="47"/>
  <c r="KX81" i="28"/>
  <c r="KV15" i="47"/>
  <c r="DV44" i="47"/>
  <c r="EV71" i="47"/>
  <c r="LV44" i="47"/>
  <c r="AI14" i="28"/>
  <c r="ER79" i="47"/>
  <c r="AR38" i="47"/>
  <c r="BX81" i="28"/>
  <c r="LV15" i="47"/>
  <c r="I71" i="47"/>
  <c r="AS64" i="28"/>
  <c r="V14" i="28"/>
  <c r="CS42" i="28"/>
  <c r="ES79" i="47"/>
  <c r="LR23" i="47"/>
  <c r="JV9" i="47"/>
  <c r="LI15" i="47"/>
  <c r="AI71" i="47"/>
  <c r="AR64" i="28"/>
  <c r="HI50" i="28"/>
  <c r="LI14" i="28"/>
  <c r="CQ36" i="47"/>
  <c r="FD73" i="47"/>
  <c r="LS23" i="47"/>
  <c r="JI15" i="47"/>
  <c r="DV71" i="47"/>
  <c r="CD62" i="47"/>
  <c r="FI13" i="47"/>
  <c r="AS52" i="28"/>
  <c r="FS76" i="28"/>
  <c r="FD65" i="28"/>
  <c r="HX74" i="47"/>
  <c r="KX35" i="28"/>
  <c r="IX35" i="28"/>
  <c r="EQ80" i="47"/>
  <c r="FV13" i="47"/>
  <c r="KQ30" i="47"/>
  <c r="LX35" i="28"/>
  <c r="BK13" i="28"/>
  <c r="FX35" i="28"/>
  <c r="KK35" i="28"/>
  <c r="JI13" i="47"/>
  <c r="FV42" i="28"/>
  <c r="GE76" i="28"/>
  <c r="BX35" i="28"/>
  <c r="EK35" i="28"/>
  <c r="AE80" i="47"/>
  <c r="II13" i="47"/>
  <c r="DI42" i="28"/>
  <c r="CS28" i="28"/>
  <c r="FX13" i="28"/>
  <c r="BQ23" i="47"/>
  <c r="AX35" i="28"/>
  <c r="LK35" i="28"/>
  <c r="JX35" i="28"/>
  <c r="DX35" i="28"/>
  <c r="AD80" i="47"/>
  <c r="BI13" i="47"/>
  <c r="KR44" i="28"/>
  <c r="HV42" i="28"/>
  <c r="IF30" i="47"/>
  <c r="JX74" i="47"/>
  <c r="FK35" i="28"/>
  <c r="HK35" i="28"/>
  <c r="X35" i="28"/>
  <c r="BK35" i="28"/>
  <c r="GX35" i="28"/>
  <c r="AK35" i="28"/>
  <c r="IK35" i="28"/>
  <c r="GI66" i="28"/>
  <c r="BI66" i="28"/>
  <c r="LV66" i="28"/>
  <c r="KR60" i="47"/>
  <c r="JF69" i="47"/>
  <c r="HV79" i="28"/>
  <c r="II66" i="28"/>
  <c r="DI66" i="28"/>
  <c r="KV66" i="28"/>
  <c r="GS30" i="47"/>
  <c r="KI66" i="28"/>
  <c r="FV66" i="28"/>
  <c r="EV66" i="28"/>
  <c r="LD27" i="47"/>
  <c r="CQ30" i="47"/>
  <c r="AQ65" i="28"/>
  <c r="CX35" i="28"/>
  <c r="EX35" i="28"/>
  <c r="GQ80" i="47"/>
  <c r="JR31" i="28"/>
  <c r="AI66" i="28"/>
  <c r="HV66" i="28"/>
  <c r="BV66" i="28"/>
  <c r="LE27" i="47"/>
  <c r="LF73" i="47"/>
  <c r="CR30" i="47"/>
  <c r="JE86" i="47"/>
  <c r="JS31" i="28"/>
  <c r="IV66" i="28"/>
  <c r="FI66" i="28"/>
  <c r="DV66" i="28"/>
  <c r="I66" i="28"/>
  <c r="ED23" i="47"/>
  <c r="DR64" i="47"/>
  <c r="FQ28" i="28"/>
  <c r="K35" i="28"/>
  <c r="CK35" i="28"/>
  <c r="HX35" i="28"/>
  <c r="CV66" i="28"/>
  <c r="EI66" i="28"/>
  <c r="JI66" i="28"/>
  <c r="HI66" i="28"/>
  <c r="JE69" i="47"/>
  <c r="EF23" i="47"/>
  <c r="DK35" i="28"/>
  <c r="JK35" i="28"/>
  <c r="JV66" i="28"/>
  <c r="AV66" i="28"/>
  <c r="IV42" i="28"/>
  <c r="EI42" i="28"/>
  <c r="LV42" i="28"/>
  <c r="GQ8" i="28"/>
  <c r="DX81" i="28"/>
  <c r="CX74" i="47"/>
  <c r="II80" i="28"/>
  <c r="EK74" i="47"/>
  <c r="X74" i="47"/>
  <c r="JF64" i="28"/>
  <c r="BV42" i="28"/>
  <c r="HI42" i="28"/>
  <c r="II42" i="28"/>
  <c r="HK81" i="28"/>
  <c r="X81" i="28"/>
  <c r="K74" i="47"/>
  <c r="IK74" i="47"/>
  <c r="JK74" i="47"/>
  <c r="AX74" i="47"/>
  <c r="JV42" i="28"/>
  <c r="GV42" i="28"/>
  <c r="KV42" i="28"/>
  <c r="AI42" i="28"/>
  <c r="AE73" i="47"/>
  <c r="JX81" i="28"/>
  <c r="KX74" i="47"/>
  <c r="DX74" i="47"/>
  <c r="FX74" i="47"/>
  <c r="HK74" i="47"/>
  <c r="FF31" i="28"/>
  <c r="FS27" i="47"/>
  <c r="EV42" i="28"/>
  <c r="AV42" i="28"/>
  <c r="JI42" i="28"/>
  <c r="CV42" i="28"/>
  <c r="KE73" i="47"/>
  <c r="FK81" i="28"/>
  <c r="DR42" i="28"/>
  <c r="JV80" i="28"/>
  <c r="DK74" i="47"/>
  <c r="IX74" i="47"/>
  <c r="FE31" i="28"/>
  <c r="V42" i="28"/>
  <c r="KI42" i="28"/>
  <c r="LI42" i="28"/>
  <c r="GX81" i="28"/>
  <c r="HI80" i="28"/>
  <c r="CI80" i="28"/>
  <c r="EX74" i="47"/>
  <c r="BX74" i="47"/>
  <c r="AK74" i="47"/>
  <c r="LX74" i="47"/>
  <c r="GQ10" i="47"/>
  <c r="DV42" i="28"/>
  <c r="GI42" i="28"/>
  <c r="BI42" i="28"/>
  <c r="FV17" i="28"/>
  <c r="BK81" i="28"/>
  <c r="DF81" i="47"/>
  <c r="AI80" i="28"/>
  <c r="LK74" i="47"/>
  <c r="CK74" i="47"/>
  <c r="BK74" i="47"/>
  <c r="CI42" i="28"/>
  <c r="I42" i="28"/>
  <c r="LD44" i="47"/>
  <c r="GK74" i="47"/>
  <c r="GI80" i="28"/>
  <c r="GX74" i="47"/>
  <c r="FK74" i="47"/>
  <c r="HV80" i="28"/>
  <c r="DS60" i="47"/>
  <c r="CD73" i="47"/>
  <c r="ME79" i="47"/>
  <c r="CD23" i="47"/>
  <c r="BD80" i="47"/>
  <c r="CF23" i="47"/>
  <c r="V36" i="28"/>
  <c r="IF69" i="47"/>
  <c r="IQ65" i="28"/>
  <c r="FQ27" i="47"/>
  <c r="LI36" i="28"/>
  <c r="I17" i="28"/>
  <c r="GF46" i="47"/>
  <c r="GF30" i="47"/>
  <c r="AR65" i="28"/>
  <c r="KV83" i="28"/>
  <c r="II71" i="47"/>
  <c r="HD23" i="47"/>
  <c r="HV71" i="47"/>
  <c r="JV71" i="47"/>
  <c r="FI36" i="28"/>
  <c r="GS10" i="47"/>
  <c r="I36" i="28"/>
  <c r="HR8" i="47"/>
  <c r="LE44" i="47"/>
  <c r="JF65" i="28"/>
  <c r="ER65" i="28"/>
  <c r="CV71" i="47"/>
  <c r="V71" i="47"/>
  <c r="FI71" i="47"/>
  <c r="BI71" i="47"/>
  <c r="ER52" i="28"/>
  <c r="AR44" i="28"/>
  <c r="EX31" i="47"/>
  <c r="HV36" i="28"/>
  <c r="BI49" i="47"/>
  <c r="LD28" i="28"/>
  <c r="JE65" i="28"/>
  <c r="GI71" i="47"/>
  <c r="LV71" i="47"/>
  <c r="GV71" i="47"/>
  <c r="LI71" i="47"/>
  <c r="HE23" i="47"/>
  <c r="JD80" i="47"/>
  <c r="FD48" i="47"/>
  <c r="ES52" i="28"/>
  <c r="KE27" i="28"/>
  <c r="II36" i="28"/>
  <c r="GV49" i="47"/>
  <c r="LE28" i="28"/>
  <c r="FQ81" i="47"/>
  <c r="FV71" i="47"/>
  <c r="EI71" i="47"/>
  <c r="BV71" i="47"/>
  <c r="CI71" i="47"/>
  <c r="AR8" i="47"/>
  <c r="R28" i="47"/>
  <c r="BF35" i="28"/>
  <c r="FF48" i="47"/>
  <c r="DV36" i="28"/>
  <c r="FV49" i="47"/>
  <c r="EI35" i="47"/>
  <c r="JI71" i="47"/>
  <c r="IV71" i="47"/>
  <c r="HI71" i="47"/>
  <c r="HK14" i="47"/>
  <c r="ME56" i="28"/>
  <c r="IE46" i="47"/>
  <c r="JV49" i="47"/>
  <c r="DD81" i="47"/>
  <c r="V76" i="28"/>
  <c r="KI71" i="47"/>
  <c r="AV71" i="47"/>
  <c r="FS31" i="28"/>
  <c r="Q60" i="47"/>
  <c r="V49" i="47"/>
  <c r="I49" i="47"/>
  <c r="HV72" i="28"/>
  <c r="JQ36" i="47"/>
  <c r="CI72" i="28"/>
  <c r="Q28" i="47"/>
  <c r="AE28" i="47"/>
  <c r="KQ44" i="28"/>
  <c r="JQ27" i="28"/>
  <c r="S60" i="47"/>
  <c r="JR36" i="47"/>
  <c r="EI36" i="28"/>
  <c r="IV36" i="28"/>
  <c r="BI36" i="28"/>
  <c r="JE8" i="47"/>
  <c r="IV49" i="47"/>
  <c r="KI49" i="47"/>
  <c r="JI49" i="47"/>
  <c r="FF60" i="47"/>
  <c r="KE8" i="47"/>
  <c r="LF38" i="47"/>
  <c r="HR73" i="47"/>
  <c r="FD23" i="47"/>
  <c r="CR23" i="47"/>
  <c r="GR69" i="47"/>
  <c r="CV35" i="47"/>
  <c r="JX65" i="28"/>
  <c r="GK65" i="28"/>
  <c r="AX65" i="28"/>
  <c r="AK65" i="28"/>
  <c r="EV76" i="28"/>
  <c r="BV72" i="28"/>
  <c r="HI72" i="28"/>
  <c r="FI72" i="28"/>
  <c r="KV36" i="28"/>
  <c r="BK66" i="28"/>
  <c r="I72" i="28"/>
  <c r="AD28" i="47"/>
  <c r="GS27" i="28"/>
  <c r="BF8" i="47"/>
  <c r="HI36" i="28"/>
  <c r="BV36" i="28"/>
  <c r="DI36" i="28"/>
  <c r="JD8" i="47"/>
  <c r="HV49" i="47"/>
  <c r="GI49" i="47"/>
  <c r="AV49" i="47"/>
  <c r="KD8" i="47"/>
  <c r="KR79" i="47"/>
  <c r="FE42" i="28"/>
  <c r="FF23" i="47"/>
  <c r="CS23" i="47"/>
  <c r="CK65" i="28"/>
  <c r="EK65" i="28"/>
  <c r="FK65" i="28"/>
  <c r="FX65" i="28"/>
  <c r="IV72" i="28"/>
  <c r="BI72" i="28"/>
  <c r="EV72" i="28"/>
  <c r="Q44" i="28"/>
  <c r="AD60" i="47"/>
  <c r="AR46" i="47"/>
  <c r="BE8" i="47"/>
  <c r="HS36" i="47"/>
  <c r="CI36" i="28"/>
  <c r="GI36" i="28"/>
  <c r="AI49" i="47"/>
  <c r="LI49" i="47"/>
  <c r="DI49" i="47"/>
  <c r="KR46" i="47"/>
  <c r="GR76" i="28"/>
  <c r="HK57" i="47"/>
  <c r="HX65" i="28"/>
  <c r="CX65" i="28"/>
  <c r="DK65" i="28"/>
  <c r="I76" i="28"/>
  <c r="GV35" i="28"/>
  <c r="KI72" i="28"/>
  <c r="DV72" i="28"/>
  <c r="DI72" i="28"/>
  <c r="AQ64" i="47"/>
  <c r="R44" i="28"/>
  <c r="AF60" i="47"/>
  <c r="AQ46" i="47"/>
  <c r="JV36" i="28"/>
  <c r="AI36" i="28"/>
  <c r="DV49" i="47"/>
  <c r="HI49" i="47"/>
  <c r="EI49" i="47"/>
  <c r="KQ46" i="47"/>
  <c r="ME73" i="47"/>
  <c r="HD42" i="28"/>
  <c r="JD42" i="28"/>
  <c r="KE23" i="47"/>
  <c r="GR23" i="47"/>
  <c r="GS76" i="28"/>
  <c r="DF23" i="47"/>
  <c r="FK57" i="47"/>
  <c r="HK65" i="28"/>
  <c r="BK65" i="28"/>
  <c r="LX65" i="28"/>
  <c r="KV76" i="28"/>
  <c r="KK71" i="28"/>
  <c r="HI83" i="28"/>
  <c r="AV72" i="28"/>
  <c r="AI72" i="28"/>
  <c r="JV72" i="28"/>
  <c r="GI72" i="28"/>
  <c r="II49" i="47"/>
  <c r="GQ62" i="47"/>
  <c r="GS62" i="47"/>
  <c r="MF64" i="28"/>
  <c r="JV29" i="47"/>
  <c r="AQ27" i="28"/>
  <c r="EV36" i="28"/>
  <c r="LV36" i="28"/>
  <c r="DS44" i="47"/>
  <c r="CV49" i="47"/>
  <c r="BV49" i="47"/>
  <c r="CI49" i="47"/>
  <c r="ID30" i="47"/>
  <c r="EE42" i="28"/>
  <c r="HF42" i="28"/>
  <c r="KS30" i="47"/>
  <c r="GS23" i="47"/>
  <c r="JX57" i="47"/>
  <c r="ES65" i="28"/>
  <c r="GX65" i="28"/>
  <c r="X65" i="28"/>
  <c r="EX65" i="28"/>
  <c r="CK71" i="28"/>
  <c r="FV83" i="28"/>
  <c r="KV72" i="28"/>
  <c r="CV72" i="28"/>
  <c r="V72" i="28"/>
  <c r="FV72" i="28"/>
  <c r="ME64" i="28"/>
  <c r="AF27" i="47"/>
  <c r="DD42" i="28"/>
  <c r="FV36" i="28"/>
  <c r="AV36" i="28"/>
  <c r="HX9" i="47"/>
  <c r="KV49" i="47"/>
  <c r="FI49" i="47"/>
  <c r="LV49" i="47"/>
  <c r="JK65" i="28"/>
  <c r="IK65" i="28"/>
  <c r="BX71" i="28"/>
  <c r="HV83" i="28"/>
  <c r="GV72" i="28"/>
  <c r="LV72" i="28"/>
  <c r="CV36" i="28"/>
  <c r="JI36" i="28"/>
  <c r="HK15" i="47"/>
  <c r="EX15" i="47"/>
  <c r="DX15" i="47"/>
  <c r="BX15" i="47"/>
  <c r="GK15" i="47"/>
  <c r="AX15" i="47"/>
  <c r="EQ28" i="47"/>
  <c r="DF62" i="47"/>
  <c r="GR80" i="47"/>
  <c r="KK14" i="28"/>
  <c r="CX14" i="28"/>
  <c r="DX14" i="28"/>
  <c r="EX14" i="28"/>
  <c r="BR64" i="28"/>
  <c r="ME31" i="28"/>
  <c r="JX8" i="47"/>
  <c r="GK8" i="47"/>
  <c r="AK8" i="47"/>
  <c r="FQ60" i="47"/>
  <c r="BS60" i="47"/>
  <c r="X9" i="47"/>
  <c r="JX9" i="47"/>
  <c r="GV14" i="28"/>
  <c r="JI14" i="28"/>
  <c r="I14" i="28"/>
  <c r="FI22" i="28"/>
  <c r="AS8" i="47"/>
  <c r="FR30" i="47"/>
  <c r="HI59" i="28"/>
  <c r="V59" i="28"/>
  <c r="FV59" i="28"/>
  <c r="FS38" i="47"/>
  <c r="CF76" i="28"/>
  <c r="LS69" i="47"/>
  <c r="KV11" i="47"/>
  <c r="HI15" i="47"/>
  <c r="DV15" i="47"/>
  <c r="II15" i="47"/>
  <c r="IK73" i="47"/>
  <c r="JE23" i="47"/>
  <c r="DI80" i="28"/>
  <c r="GV80" i="28"/>
  <c r="LK15" i="47"/>
  <c r="IV80" i="28"/>
  <c r="K15" i="47"/>
  <c r="JK15" i="47"/>
  <c r="ES28" i="47"/>
  <c r="JX14" i="28"/>
  <c r="LX14" i="28"/>
  <c r="K14" i="28"/>
  <c r="KX14" i="28"/>
  <c r="LS36" i="47"/>
  <c r="AQ27" i="47"/>
  <c r="DK8" i="47"/>
  <c r="KX8" i="47"/>
  <c r="IK8" i="47"/>
  <c r="CD52" i="28"/>
  <c r="AQ44" i="28"/>
  <c r="DK9" i="47"/>
  <c r="EV14" i="28"/>
  <c r="AV14" i="28"/>
  <c r="HV14" i="28"/>
  <c r="HI14" i="28"/>
  <c r="DI22" i="28"/>
  <c r="GE27" i="47"/>
  <c r="AD73" i="47"/>
  <c r="FQ30" i="47"/>
  <c r="AS79" i="47"/>
  <c r="JV59" i="28"/>
  <c r="I59" i="28"/>
  <c r="JI59" i="28"/>
  <c r="LR69" i="47"/>
  <c r="GI11" i="47"/>
  <c r="BR23" i="47"/>
  <c r="GV15" i="47"/>
  <c r="KI15" i="47"/>
  <c r="DI15" i="47"/>
  <c r="EK73" i="47"/>
  <c r="LI80" i="28"/>
  <c r="I80" i="28"/>
  <c r="IX15" i="47"/>
  <c r="LV80" i="28"/>
  <c r="AV76" i="47"/>
  <c r="I76" i="47"/>
  <c r="AK15" i="47"/>
  <c r="X15" i="47"/>
  <c r="EE28" i="47"/>
  <c r="MF80" i="47"/>
  <c r="HX14" i="28"/>
  <c r="GK14" i="28"/>
  <c r="HK14" i="28"/>
  <c r="FQ31" i="28"/>
  <c r="MD56" i="28"/>
  <c r="AR27" i="47"/>
  <c r="JK8" i="47"/>
  <c r="K8" i="47"/>
  <c r="X8" i="47"/>
  <c r="LX9" i="47"/>
  <c r="CV14" i="28"/>
  <c r="EI14" i="28"/>
  <c r="DI14" i="28"/>
  <c r="FV14" i="28"/>
  <c r="EV22" i="28"/>
  <c r="FQ42" i="28"/>
  <c r="LE73" i="47"/>
  <c r="DI59" i="28"/>
  <c r="IV59" i="28"/>
  <c r="EI59" i="28"/>
  <c r="LF79" i="47"/>
  <c r="AF38" i="47"/>
  <c r="V11" i="47"/>
  <c r="AI15" i="47"/>
  <c r="EI15" i="47"/>
  <c r="JV15" i="47"/>
  <c r="CV15" i="47"/>
  <c r="FK73" i="47"/>
  <c r="DV80" i="28"/>
  <c r="BV80" i="28"/>
  <c r="EV80" i="28"/>
  <c r="HI76" i="47"/>
  <c r="HX15" i="47"/>
  <c r="IK15" i="47"/>
  <c r="FX15" i="47"/>
  <c r="KI76" i="28"/>
  <c r="IV76" i="28"/>
  <c r="LV76" i="28"/>
  <c r="FI76" i="28"/>
  <c r="GV76" i="28"/>
  <c r="AI76" i="28"/>
  <c r="CV76" i="28"/>
  <c r="DV76" i="28"/>
  <c r="EI76" i="28"/>
  <c r="CI76" i="28"/>
  <c r="BV76" i="28"/>
  <c r="GI76" i="28"/>
  <c r="JI76" i="28"/>
  <c r="AV76" i="28"/>
  <c r="LI76" i="28"/>
  <c r="JV76" i="28"/>
  <c r="HI76" i="28"/>
  <c r="HV76" i="28"/>
  <c r="BI76" i="28"/>
  <c r="FV76" i="28"/>
  <c r="EQ62" i="47"/>
  <c r="CK14" i="28"/>
  <c r="IX14" i="28"/>
  <c r="FX14" i="28"/>
  <c r="HV29" i="47"/>
  <c r="CF27" i="47"/>
  <c r="BR52" i="28"/>
  <c r="BD44" i="28"/>
  <c r="EX8" i="47"/>
  <c r="FX8" i="47"/>
  <c r="GX8" i="47"/>
  <c r="IX8" i="47"/>
  <c r="LQ44" i="28"/>
  <c r="K9" i="47"/>
  <c r="IV14" i="28"/>
  <c r="GI14" i="28"/>
  <c r="KI14" i="28"/>
  <c r="GI22" i="28"/>
  <c r="BE60" i="47"/>
  <c r="HS8" i="47"/>
  <c r="MD60" i="47"/>
  <c r="ED28" i="28"/>
  <c r="JQ79" i="47"/>
  <c r="KD73" i="47"/>
  <c r="FI59" i="28"/>
  <c r="II59" i="28"/>
  <c r="CI59" i="28"/>
  <c r="LF30" i="47"/>
  <c r="IE64" i="47"/>
  <c r="JV11" i="47"/>
  <c r="HV15" i="47"/>
  <c r="GI15" i="47"/>
  <c r="BV15" i="47"/>
  <c r="JX73" i="47"/>
  <c r="BX73" i="47"/>
  <c r="EI80" i="28"/>
  <c r="CV80" i="28"/>
  <c r="FI80" i="28"/>
  <c r="AI76" i="47"/>
  <c r="LX15" i="47"/>
  <c r="JX15" i="47"/>
  <c r="ES62" i="47"/>
  <c r="X14" i="28"/>
  <c r="DK14" i="28"/>
  <c r="BK14" i="28"/>
  <c r="HF64" i="28"/>
  <c r="Q6" i="47"/>
  <c r="LI29" i="47"/>
  <c r="BS52" i="28"/>
  <c r="FK8" i="47"/>
  <c r="BK8" i="47"/>
  <c r="LK8" i="47"/>
  <c r="HK8" i="47"/>
  <c r="LS44" i="28"/>
  <c r="AR46" i="28"/>
  <c r="CK9" i="47"/>
  <c r="FI14" i="28"/>
  <c r="II14" i="28"/>
  <c r="BV14" i="28"/>
  <c r="KI22" i="28"/>
  <c r="BF60" i="47"/>
  <c r="JF46" i="47"/>
  <c r="JS79" i="47"/>
  <c r="GD30" i="47"/>
  <c r="CV59" i="28"/>
  <c r="KV59" i="28"/>
  <c r="BI59" i="28"/>
  <c r="LD30" i="47"/>
  <c r="EQ69" i="47"/>
  <c r="FI11" i="47"/>
  <c r="AQ23" i="47"/>
  <c r="X57" i="28"/>
  <c r="ED65" i="28"/>
  <c r="IV15" i="47"/>
  <c r="V15" i="47"/>
  <c r="BI15" i="47"/>
  <c r="AK73" i="47"/>
  <c r="BI44" i="47"/>
  <c r="KV80" i="28"/>
  <c r="JI80" i="28"/>
  <c r="V80" i="28"/>
  <c r="LI76" i="47"/>
  <c r="KI76" i="47"/>
  <c r="BV76" i="47"/>
  <c r="KK15" i="47"/>
  <c r="EK15" i="47"/>
  <c r="LK14" i="28"/>
  <c r="FK14" i="28"/>
  <c r="GI29" i="47"/>
  <c r="KK8" i="47"/>
  <c r="DX8" i="47"/>
  <c r="HR27" i="47"/>
  <c r="AD84" i="47"/>
  <c r="ER88" i="47"/>
  <c r="EK9" i="47"/>
  <c r="KV14" i="28"/>
  <c r="JV14" i="28"/>
  <c r="KV22" i="28"/>
  <c r="HF46" i="28"/>
  <c r="AV59" i="28"/>
  <c r="HV59" i="28"/>
  <c r="GI59" i="28"/>
  <c r="HI11" i="47"/>
  <c r="DE76" i="28"/>
  <c r="CI15" i="47"/>
  <c r="FI15" i="47"/>
  <c r="BI80" i="28"/>
  <c r="FV80" i="28"/>
  <c r="GX15" i="47"/>
  <c r="AV80" i="28"/>
  <c r="FK15" i="47"/>
  <c r="CK15" i="47"/>
  <c r="AE79" i="47"/>
  <c r="AD79" i="47"/>
  <c r="LX31" i="47"/>
  <c r="BR76" i="28"/>
  <c r="BQ76" i="28"/>
  <c r="BS76" i="28"/>
  <c r="IF60" i="47"/>
  <c r="ID60" i="47"/>
  <c r="IE60" i="47"/>
  <c r="AS60" i="47"/>
  <c r="AQ60" i="47"/>
  <c r="AR60" i="47"/>
  <c r="CK14" i="47"/>
  <c r="EK14" i="47"/>
  <c r="DX14" i="47"/>
  <c r="LX50" i="28"/>
  <c r="CQ60" i="47"/>
  <c r="DD60" i="47"/>
  <c r="AK31" i="47"/>
  <c r="JF79" i="47"/>
  <c r="GR65" i="28"/>
  <c r="GQ65" i="28"/>
  <c r="KS65" i="28"/>
  <c r="KQ65" i="28"/>
  <c r="HR46" i="47"/>
  <c r="HQ46" i="47"/>
  <c r="GE81" i="47"/>
  <c r="GF81" i="47"/>
  <c r="ED46" i="47"/>
  <c r="EF46" i="47"/>
  <c r="S79" i="47"/>
  <c r="Q79" i="47"/>
  <c r="R79" i="47"/>
  <c r="CQ79" i="47"/>
  <c r="CR79" i="47"/>
  <c r="CS79" i="47"/>
  <c r="FK9" i="47"/>
  <c r="KX9" i="47"/>
  <c r="AK9" i="47"/>
  <c r="IX9" i="47"/>
  <c r="KK9" i="47"/>
  <c r="FX9" i="47"/>
  <c r="GX9" i="47"/>
  <c r="IK9" i="47"/>
  <c r="HK9" i="47"/>
  <c r="JK9" i="47"/>
  <c r="AX9" i="47"/>
  <c r="LK9" i="47"/>
  <c r="CX9" i="47"/>
  <c r="EX9" i="47"/>
  <c r="BX9" i="47"/>
  <c r="GS64" i="28"/>
  <c r="GQ64" i="28"/>
  <c r="ES64" i="28"/>
  <c r="EQ64" i="28"/>
  <c r="IQ23" i="47"/>
  <c r="IS23" i="47"/>
  <c r="FS79" i="47"/>
  <c r="FR79" i="47"/>
  <c r="FQ79" i="47"/>
  <c r="LF60" i="47"/>
  <c r="LD60" i="47"/>
  <c r="JE60" i="47"/>
  <c r="JF60" i="47"/>
  <c r="JD60" i="47"/>
  <c r="EE60" i="47"/>
  <c r="ED60" i="47"/>
  <c r="EF60" i="47"/>
  <c r="FK14" i="47"/>
  <c r="KX50" i="28"/>
  <c r="FX14" i="47"/>
  <c r="BX14" i="47"/>
  <c r="KX14" i="47"/>
  <c r="BK50" i="28"/>
  <c r="IR60" i="47"/>
  <c r="DE60" i="47"/>
  <c r="DK31" i="47"/>
  <c r="GQ79" i="47"/>
  <c r="HS81" i="47"/>
  <c r="HR81" i="47"/>
  <c r="HQ81" i="47"/>
  <c r="EQ38" i="47"/>
  <c r="ES38" i="47"/>
  <c r="BX65" i="47"/>
  <c r="EK65" i="47"/>
  <c r="BR73" i="47"/>
  <c r="BQ73" i="47"/>
  <c r="BS73" i="47"/>
  <c r="FI44" i="47"/>
  <c r="GV44" i="47"/>
  <c r="KV44" i="47"/>
  <c r="I44" i="47"/>
  <c r="JV44" i="47"/>
  <c r="HV44" i="47"/>
  <c r="CI44" i="47"/>
  <c r="KI44" i="47"/>
  <c r="AR80" i="47"/>
  <c r="AS80" i="47"/>
  <c r="EQ46" i="28"/>
  <c r="ES46" i="28"/>
  <c r="HR28" i="47"/>
  <c r="HQ28" i="47"/>
  <c r="KV18" i="28"/>
  <c r="IV18" i="28"/>
  <c r="II18" i="28"/>
  <c r="DV18" i="28"/>
  <c r="CI18" i="28"/>
  <c r="EI18" i="28"/>
  <c r="JV18" i="28"/>
  <c r="CV18" i="28"/>
  <c r="KI18" i="28"/>
  <c r="FV18" i="28"/>
  <c r="IX50" i="28"/>
  <c r="IQ60" i="47"/>
  <c r="R46" i="47"/>
  <c r="GQ60" i="47"/>
  <c r="IF81" i="47"/>
  <c r="IE81" i="47"/>
  <c r="IS64" i="47"/>
  <c r="IQ64" i="47"/>
  <c r="IR64" i="47"/>
  <c r="GI17" i="28"/>
  <c r="KI17" i="28"/>
  <c r="CI17" i="28"/>
  <c r="AV17" i="28"/>
  <c r="GV17" i="28"/>
  <c r="BI17" i="28"/>
  <c r="LV17" i="28"/>
  <c r="KE64" i="47"/>
  <c r="KF64" i="47"/>
  <c r="GD8" i="47"/>
  <c r="GE8" i="47"/>
  <c r="ME30" i="47"/>
  <c r="MD30" i="47"/>
  <c r="MF30" i="47"/>
  <c r="ID44" i="28"/>
  <c r="IF44" i="28"/>
  <c r="CS81" i="47"/>
  <c r="CQ81" i="47"/>
  <c r="IE28" i="28"/>
  <c r="IF28" i="28"/>
  <c r="KQ28" i="28"/>
  <c r="KS28" i="28"/>
  <c r="IS28" i="28"/>
  <c r="IQ28" i="28"/>
  <c r="ME64" i="47"/>
  <c r="MF64" i="47"/>
  <c r="MD64" i="47"/>
  <c r="HE8" i="47"/>
  <c r="HF8" i="47"/>
  <c r="BD41" i="28"/>
  <c r="BF41" i="28"/>
  <c r="IE65" i="28"/>
  <c r="ID65" i="28"/>
  <c r="ES46" i="47"/>
  <c r="ER46" i="47"/>
  <c r="AR83" i="28"/>
  <c r="AQ83" i="28"/>
  <c r="FK13" i="28"/>
  <c r="BX13" i="28"/>
  <c r="IX13" i="28"/>
  <c r="HX13" i="28"/>
  <c r="EI37" i="47"/>
  <c r="LI37" i="47"/>
  <c r="FV37" i="47"/>
  <c r="GI37" i="47"/>
  <c r="GV37" i="47"/>
  <c r="HI15" i="28"/>
  <c r="FI15" i="28"/>
  <c r="LI13" i="47"/>
  <c r="HV13" i="47"/>
  <c r="KV13" i="47"/>
  <c r="AV13" i="47"/>
  <c r="HQ64" i="28"/>
  <c r="HS64" i="28"/>
  <c r="HE79" i="47"/>
  <c r="HF79" i="47"/>
  <c r="AD64" i="28"/>
  <c r="AF64" i="28"/>
  <c r="AE64" i="28"/>
  <c r="KD64" i="28"/>
  <c r="KF64" i="28"/>
  <c r="EE36" i="28"/>
  <c r="ED36" i="28"/>
  <c r="EF36" i="28"/>
  <c r="GF44" i="28"/>
  <c r="GE44" i="28"/>
  <c r="GD44" i="28"/>
  <c r="GE23" i="47"/>
  <c r="GF23" i="47"/>
  <c r="GD23" i="47"/>
  <c r="DX31" i="47"/>
  <c r="BX31" i="47"/>
  <c r="LK31" i="47"/>
  <c r="IK31" i="47"/>
  <c r="KK31" i="47"/>
  <c r="GK31" i="47"/>
  <c r="JK31" i="47"/>
  <c r="IX31" i="47"/>
  <c r="K31" i="47"/>
  <c r="BK31" i="47"/>
  <c r="FX31" i="47"/>
  <c r="CX31" i="47"/>
  <c r="KX31" i="47"/>
  <c r="HX31" i="47"/>
  <c r="EK31" i="47"/>
  <c r="AX31" i="47"/>
  <c r="GX31" i="47"/>
  <c r="HX14" i="47"/>
  <c r="R46" i="28"/>
  <c r="Q46" i="28"/>
  <c r="BQ28" i="47"/>
  <c r="BR28" i="47"/>
  <c r="GV79" i="28"/>
  <c r="CX14" i="47"/>
  <c r="JX14" i="47"/>
  <c r="HS28" i="47"/>
  <c r="LX14" i="47"/>
  <c r="KK50" i="28"/>
  <c r="HR60" i="47"/>
  <c r="JX31" i="47"/>
  <c r="FK31" i="47"/>
  <c r="GS60" i="47"/>
  <c r="IE52" i="28"/>
  <c r="ID52" i="28"/>
  <c r="BS8" i="47"/>
  <c r="BR8" i="47"/>
  <c r="BQ8" i="47"/>
  <c r="JE30" i="47"/>
  <c r="JD30" i="47"/>
  <c r="KD30" i="47"/>
  <c r="KF30" i="47"/>
  <c r="ME44" i="28"/>
  <c r="MF44" i="28"/>
  <c r="FD28" i="28"/>
  <c r="FE28" i="28"/>
  <c r="FF28" i="28"/>
  <c r="DS28" i="28"/>
  <c r="DR28" i="28"/>
  <c r="DQ28" i="28"/>
  <c r="ID24" i="28"/>
  <c r="IF24" i="28"/>
  <c r="CE28" i="47"/>
  <c r="CD28" i="47"/>
  <c r="LF69" i="47"/>
  <c r="LD69" i="47"/>
  <c r="LE69" i="47"/>
  <c r="DR23" i="47"/>
  <c r="DQ23" i="47"/>
  <c r="JQ23" i="47"/>
  <c r="JS23" i="47"/>
  <c r="JR23" i="47"/>
  <c r="FI8" i="28"/>
  <c r="GI8" i="28"/>
  <c r="IV9" i="47"/>
  <c r="V9" i="47"/>
  <c r="DI9" i="47"/>
  <c r="I9" i="47"/>
  <c r="HI9" i="47"/>
  <c r="LI9" i="47"/>
  <c r="CV9" i="47"/>
  <c r="BV9" i="47"/>
  <c r="EI43" i="28"/>
  <c r="JI43" i="28"/>
  <c r="AV43" i="28"/>
  <c r="AI27" i="47"/>
  <c r="V27" i="47"/>
  <c r="EI27" i="47"/>
  <c r="II27" i="47"/>
  <c r="IV27" i="47"/>
  <c r="KI27" i="47"/>
  <c r="AS42" i="28"/>
  <c r="AQ42" i="28"/>
  <c r="ED46" i="28"/>
  <c r="EE46" i="28"/>
  <c r="IK14" i="47"/>
  <c r="GX14" i="47"/>
  <c r="DK14" i="47"/>
  <c r="IX14" i="47"/>
  <c r="BK14" i="47"/>
  <c r="KK14" i="47"/>
  <c r="K14" i="47"/>
  <c r="CR60" i="47"/>
  <c r="S36" i="47"/>
  <c r="R36" i="47"/>
  <c r="AK14" i="47"/>
  <c r="IQ10" i="47"/>
  <c r="HS60" i="47"/>
  <c r="X31" i="47"/>
  <c r="DD38" i="47"/>
  <c r="DF38" i="47"/>
  <c r="DE38" i="47"/>
  <c r="GE52" i="28"/>
  <c r="GF52" i="28"/>
  <c r="KR88" i="47"/>
  <c r="KQ88" i="47"/>
  <c r="GE69" i="47"/>
  <c r="GF69" i="47"/>
  <c r="BX80" i="28"/>
  <c r="EK80" i="28"/>
  <c r="IK80" i="28"/>
  <c r="FQ23" i="47"/>
  <c r="FR23" i="47"/>
  <c r="FS23" i="47"/>
  <c r="IX57" i="28"/>
  <c r="LK57" i="28"/>
  <c r="IK57" i="28"/>
  <c r="CX57" i="28"/>
  <c r="CK57" i="28"/>
  <c r="DS73" i="47"/>
  <c r="DR73" i="47"/>
  <c r="DQ73" i="47"/>
  <c r="IS42" i="28"/>
  <c r="IR42" i="28"/>
  <c r="X73" i="47"/>
  <c r="JK73" i="47"/>
  <c r="GX73" i="47"/>
  <c r="BK73" i="47"/>
  <c r="EX73" i="47"/>
  <c r="GK73" i="47"/>
  <c r="K73" i="47"/>
  <c r="CK73" i="47"/>
  <c r="FX73" i="47"/>
  <c r="HX73" i="47"/>
  <c r="LX73" i="47"/>
  <c r="CX73" i="47"/>
  <c r="AX73" i="47"/>
  <c r="DX73" i="47"/>
  <c r="LK73" i="47"/>
  <c r="KX73" i="47"/>
  <c r="DK73" i="47"/>
  <c r="BV22" i="28"/>
  <c r="V22" i="28"/>
  <c r="IV22" i="28"/>
  <c r="I22" i="28"/>
  <c r="CI22" i="28"/>
  <c r="JV22" i="28"/>
  <c r="BI22" i="28"/>
  <c r="FV22" i="28"/>
  <c r="II22" i="28"/>
  <c r="HV22" i="28"/>
  <c r="HI22" i="28"/>
  <c r="EI22" i="28"/>
  <c r="JI22" i="28"/>
  <c r="AV22" i="28"/>
  <c r="DV22" i="28"/>
  <c r="CV22" i="28"/>
  <c r="GS73" i="47"/>
  <c r="GQ73" i="47"/>
  <c r="GR73" i="47"/>
  <c r="DE27" i="47"/>
  <c r="DD27" i="47"/>
  <c r="BS56" i="28"/>
  <c r="BR56" i="28"/>
  <c r="BQ56" i="28"/>
  <c r="JK50" i="28"/>
  <c r="AX50" i="28"/>
  <c r="CK50" i="28"/>
  <c r="FX50" i="28"/>
  <c r="EK50" i="28"/>
  <c r="FK50" i="28"/>
  <c r="IK50" i="28"/>
  <c r="X50" i="28"/>
  <c r="AK50" i="28"/>
  <c r="DK50" i="28"/>
  <c r="K50" i="28"/>
  <c r="LK50" i="28"/>
  <c r="HK50" i="28"/>
  <c r="CX50" i="28"/>
  <c r="EX50" i="28"/>
  <c r="EX14" i="47"/>
  <c r="JX50" i="28"/>
  <c r="DE79" i="47"/>
  <c r="DD79" i="47"/>
  <c r="DF79" i="47"/>
  <c r="GK14" i="47"/>
  <c r="X14" i="47"/>
  <c r="JK14" i="47"/>
  <c r="BX50" i="28"/>
  <c r="GX50" i="28"/>
  <c r="CK31" i="47"/>
  <c r="FS81" i="47"/>
  <c r="LV20" i="28"/>
  <c r="HI20" i="28"/>
  <c r="DV20" i="28"/>
  <c r="BV20" i="28"/>
  <c r="BI20" i="28"/>
  <c r="JV20" i="28"/>
  <c r="IX81" i="28"/>
  <c r="EK81" i="28"/>
  <c r="EX81" i="28"/>
  <c r="AX81" i="28"/>
  <c r="AK81" i="28"/>
  <c r="CK81" i="28"/>
  <c r="IK81" i="28"/>
  <c r="LX81" i="28"/>
  <c r="GK81" i="28"/>
  <c r="HX81" i="28"/>
  <c r="FX81" i="28"/>
  <c r="LK81" i="28"/>
  <c r="JK81" i="28"/>
  <c r="KK81" i="28"/>
  <c r="DK81" i="28"/>
  <c r="CX81" i="28"/>
  <c r="HF38" i="47"/>
  <c r="HD38" i="47"/>
  <c r="KD34" i="28"/>
  <c r="KE34" i="28"/>
  <c r="ID23" i="47"/>
  <c r="IE23" i="47"/>
  <c r="BX11" i="28"/>
  <c r="DX11" i="28"/>
  <c r="EX11" i="28"/>
  <c r="EK11" i="28"/>
  <c r="K11" i="28"/>
  <c r="JX11" i="28"/>
  <c r="JK11" i="28"/>
  <c r="HX11" i="28"/>
  <c r="FX11" i="28"/>
  <c r="CK11" i="28"/>
  <c r="AK11" i="28"/>
  <c r="AX11" i="28"/>
  <c r="CX11" i="28"/>
  <c r="BK11" i="28"/>
  <c r="FK11" i="28"/>
  <c r="GK11" i="28"/>
  <c r="LK11" i="28"/>
  <c r="LX11" i="28"/>
  <c r="DK11" i="28"/>
  <c r="IK11" i="28"/>
  <c r="IX11" i="28"/>
  <c r="KX11" i="28"/>
  <c r="GX11" i="28"/>
  <c r="HK11" i="28"/>
  <c r="X11" i="28"/>
  <c r="KK11" i="28"/>
  <c r="HD6" i="47"/>
  <c r="HE6" i="47"/>
  <c r="CQ46" i="47"/>
  <c r="CS46" i="47"/>
  <c r="BF69" i="47"/>
  <c r="BD69" i="47"/>
  <c r="FQ69" i="47"/>
  <c r="FS69" i="47"/>
  <c r="FR69" i="47"/>
  <c r="BR69" i="47"/>
  <c r="BQ69" i="47"/>
  <c r="GE6" i="47"/>
  <c r="GD6" i="47"/>
  <c r="GF6" i="47"/>
  <c r="DS31" i="28"/>
  <c r="DQ31" i="28"/>
  <c r="LR48" i="47"/>
  <c r="LS48" i="47"/>
  <c r="HD30" i="47"/>
  <c r="HE30" i="47"/>
  <c r="BE28" i="47"/>
  <c r="BF28" i="47"/>
  <c r="DQ8" i="47"/>
  <c r="DR8" i="47"/>
  <c r="DS8" i="47"/>
  <c r="JE73" i="47"/>
  <c r="JF73" i="47"/>
  <c r="IS44" i="47"/>
  <c r="IR44" i="47"/>
  <c r="IQ44" i="47"/>
  <c r="MF44" i="47"/>
  <c r="MD44" i="47"/>
  <c r="ME44" i="47"/>
  <c r="DF44" i="28"/>
  <c r="DE44" i="28"/>
  <c r="FF27" i="47"/>
  <c r="FE27" i="47"/>
  <c r="CE38" i="47"/>
  <c r="CD38" i="47"/>
  <c r="CF38" i="47"/>
  <c r="LD31" i="28"/>
  <c r="LE31" i="28"/>
  <c r="ID46" i="28"/>
  <c r="IF46" i="28"/>
  <c r="KS76" i="28"/>
  <c r="KR76" i="28"/>
  <c r="KQ76" i="28"/>
  <c r="S30" i="47"/>
  <c r="Q30" i="47"/>
  <c r="DS34" i="28"/>
  <c r="DQ34" i="28"/>
  <c r="DR34" i="28"/>
  <c r="LF23" i="47"/>
  <c r="LE23" i="47"/>
  <c r="MD23" i="47"/>
  <c r="ME23" i="47"/>
  <c r="MF23" i="47"/>
  <c r="HI37" i="47"/>
  <c r="KI37" i="47"/>
  <c r="JI37" i="47"/>
  <c r="IV37" i="47"/>
  <c r="EV37" i="47"/>
  <c r="BV37" i="47"/>
  <c r="CI37" i="47"/>
  <c r="FI37" i="47"/>
  <c r="KV37" i="47"/>
  <c r="CV37" i="47"/>
  <c r="HV37" i="47"/>
  <c r="JV37" i="47"/>
  <c r="LV37" i="47"/>
  <c r="AI37" i="47"/>
  <c r="II37" i="47"/>
  <c r="BI37" i="47"/>
  <c r="I37" i="47"/>
  <c r="DI37" i="47"/>
  <c r="DV37" i="47"/>
  <c r="V37" i="47"/>
  <c r="JQ73" i="47"/>
  <c r="JS73" i="47"/>
  <c r="JR73" i="47"/>
  <c r="MF65" i="28"/>
  <c r="MD65" i="28"/>
  <c r="ME65" i="28"/>
  <c r="GI15" i="28"/>
  <c r="JI15" i="28"/>
  <c r="EV15" i="28"/>
  <c r="GV15" i="28"/>
  <c r="I15" i="28"/>
  <c r="DI15" i="28"/>
  <c r="IV15" i="28"/>
  <c r="II15" i="28"/>
  <c r="FV15" i="28"/>
  <c r="EI15" i="28"/>
  <c r="CI15" i="28"/>
  <c r="AV15" i="28"/>
  <c r="CV15" i="28"/>
  <c r="DV15" i="28"/>
  <c r="KV15" i="28"/>
  <c r="AI15" i="28"/>
  <c r="LV15" i="28"/>
  <c r="HV15" i="28"/>
  <c r="KI15" i="28"/>
  <c r="V15" i="28"/>
  <c r="JV15" i="28"/>
  <c r="BV15" i="28"/>
  <c r="IF42" i="28"/>
  <c r="ID42" i="28"/>
  <c r="LD42" i="28"/>
  <c r="LE42" i="28"/>
  <c r="HK71" i="28"/>
  <c r="IK71" i="28"/>
  <c r="LX71" i="28"/>
  <c r="JX71" i="28"/>
  <c r="FX71" i="28"/>
  <c r="AX71" i="28"/>
  <c r="IX71" i="28"/>
  <c r="AK71" i="28"/>
  <c r="FK71" i="28"/>
  <c r="GK71" i="28"/>
  <c r="K71" i="28"/>
  <c r="KX71" i="28"/>
  <c r="CX71" i="28"/>
  <c r="JK71" i="28"/>
  <c r="EK71" i="28"/>
  <c r="DX71" i="28"/>
  <c r="DK71" i="28"/>
  <c r="LK71" i="28"/>
  <c r="EX71" i="28"/>
  <c r="GX71" i="28"/>
  <c r="HX71" i="28"/>
  <c r="X71" i="28"/>
  <c r="LQ76" i="28"/>
  <c r="LS76" i="28"/>
  <c r="HQ44" i="28"/>
  <c r="HR44" i="28"/>
  <c r="HS44" i="28"/>
  <c r="IR27" i="47"/>
  <c r="IS27" i="47"/>
  <c r="BQ10" i="47"/>
  <c r="BS10" i="47"/>
  <c r="BR10" i="47"/>
  <c r="BI15" i="28"/>
  <c r="BE69" i="47"/>
  <c r="HI79" i="28"/>
  <c r="IE28" i="47"/>
  <c r="BF80" i="47"/>
  <c r="JV13" i="47"/>
  <c r="KI13" i="47"/>
  <c r="AI13" i="47"/>
  <c r="LV13" i="47"/>
  <c r="DQ35" i="28"/>
  <c r="GF34" i="28"/>
  <c r="IF6" i="47"/>
  <c r="CD27" i="47"/>
  <c r="BQ27" i="47"/>
  <c r="MD34" i="28"/>
  <c r="LS27" i="47"/>
  <c r="CS44" i="28"/>
  <c r="FI18" i="28"/>
  <c r="AV18" i="28"/>
  <c r="AK80" i="28"/>
  <c r="LI17" i="28"/>
  <c r="CV17" i="28"/>
  <c r="IV17" i="28"/>
  <c r="JR42" i="28"/>
  <c r="DR27" i="47"/>
  <c r="FE46" i="47"/>
  <c r="Q27" i="28"/>
  <c r="ID28" i="28"/>
  <c r="JS38" i="47"/>
  <c r="DK55" i="47"/>
  <c r="BI27" i="47"/>
  <c r="FV27" i="47"/>
  <c r="CI27" i="47"/>
  <c r="AS69" i="47"/>
  <c r="HS23" i="47"/>
  <c r="JS65" i="28"/>
  <c r="LK57" i="47"/>
  <c r="EI9" i="47"/>
  <c r="LV9" i="47"/>
  <c r="FI9" i="47"/>
  <c r="HI44" i="47"/>
  <c r="DI44" i="47"/>
  <c r="LI18" i="28"/>
  <c r="LQ62" i="47"/>
  <c r="ID28" i="47"/>
  <c r="BV13" i="47"/>
  <c r="ID6" i="47"/>
  <c r="LQ27" i="47"/>
  <c r="CQ44" i="28"/>
  <c r="DI18" i="28"/>
  <c r="BV18" i="28"/>
  <c r="Q46" i="47"/>
  <c r="V17" i="28"/>
  <c r="JI17" i="28"/>
  <c r="KV17" i="28"/>
  <c r="FI17" i="28"/>
  <c r="JS42" i="28"/>
  <c r="DQ27" i="47"/>
  <c r="EX80" i="28"/>
  <c r="R27" i="28"/>
  <c r="LK80" i="28"/>
  <c r="GD46" i="47"/>
  <c r="GF8" i="47"/>
  <c r="LD46" i="28"/>
  <c r="BR79" i="47"/>
  <c r="JQ38" i="47"/>
  <c r="KX55" i="47"/>
  <c r="DV27" i="47"/>
  <c r="DI27" i="47"/>
  <c r="GV27" i="47"/>
  <c r="JI27" i="47"/>
  <c r="CF79" i="47"/>
  <c r="AR69" i="47"/>
  <c r="DS76" i="28"/>
  <c r="DS23" i="47"/>
  <c r="JQ65" i="28"/>
  <c r="JI9" i="47"/>
  <c r="GI9" i="47"/>
  <c r="AV9" i="47"/>
  <c r="BV44" i="47"/>
  <c r="EV18" i="28"/>
  <c r="IV8" i="28"/>
  <c r="AI44" i="47"/>
  <c r="BI18" i="28"/>
  <c r="AI18" i="28"/>
  <c r="HV18" i="28"/>
  <c r="EI13" i="47"/>
  <c r="DV13" i="47"/>
  <c r="GI13" i="47"/>
  <c r="EV13" i="47"/>
  <c r="DI13" i="47"/>
  <c r="BS28" i="47"/>
  <c r="MD31" i="28"/>
  <c r="DF27" i="47"/>
  <c r="ES88" i="47"/>
  <c r="V18" i="28"/>
  <c r="DI17" i="28"/>
  <c r="JV17" i="28"/>
  <c r="II17" i="28"/>
  <c r="AI17" i="28"/>
  <c r="LF46" i="47"/>
  <c r="DX80" i="28"/>
  <c r="CK80" i="28"/>
  <c r="X55" i="47"/>
  <c r="FF73" i="47"/>
  <c r="I27" i="47"/>
  <c r="LI27" i="47"/>
  <c r="AV27" i="47"/>
  <c r="BV27" i="47"/>
  <c r="ID73" i="47"/>
  <c r="JE79" i="47"/>
  <c r="AS64" i="47"/>
  <c r="Q69" i="47"/>
  <c r="II9" i="47"/>
  <c r="EV9" i="47"/>
  <c r="DV9" i="47"/>
  <c r="GV9" i="47"/>
  <c r="II44" i="47"/>
  <c r="EI8" i="28"/>
  <c r="CV44" i="47"/>
  <c r="I18" i="28"/>
  <c r="HI18" i="28"/>
  <c r="JD28" i="47"/>
  <c r="LR28" i="47"/>
  <c r="I13" i="47"/>
  <c r="CV13" i="47"/>
  <c r="GV13" i="47"/>
  <c r="HE31" i="28"/>
  <c r="HQ20" i="47"/>
  <c r="IE44" i="28"/>
  <c r="MF28" i="47"/>
  <c r="HS27" i="47"/>
  <c r="GI18" i="28"/>
  <c r="KR28" i="28"/>
  <c r="KD27" i="28"/>
  <c r="IQ8" i="47"/>
  <c r="EV17" i="28"/>
  <c r="BV17" i="28"/>
  <c r="DV17" i="28"/>
  <c r="AR42" i="28"/>
  <c r="JE27" i="28"/>
  <c r="EF46" i="28"/>
  <c r="IR28" i="28"/>
  <c r="AR28" i="28"/>
  <c r="KS79" i="47"/>
  <c r="CQ42" i="28"/>
  <c r="IK55" i="47"/>
  <c r="HD79" i="47"/>
  <c r="FI27" i="47"/>
  <c r="JV27" i="47"/>
  <c r="HV27" i="47"/>
  <c r="IQ38" i="47"/>
  <c r="CF73" i="47"/>
  <c r="KD64" i="47"/>
  <c r="CR81" i="47"/>
  <c r="GK57" i="47"/>
  <c r="FV9" i="47"/>
  <c r="KV9" i="47"/>
  <c r="BI9" i="47"/>
  <c r="LE65" i="28"/>
  <c r="EV44" i="47"/>
  <c r="V44" i="47"/>
  <c r="DS42" i="28"/>
  <c r="I43" i="28"/>
  <c r="EI44" i="47"/>
  <c r="JE80" i="47"/>
  <c r="CI13" i="47"/>
  <c r="V13" i="47"/>
  <c r="GV18" i="28"/>
  <c r="EI17" i="28"/>
  <c r="HI17" i="28"/>
  <c r="JF27" i="28"/>
  <c r="LR73" i="47"/>
  <c r="LX55" i="47"/>
  <c r="EV27" i="47"/>
  <c r="KV27" i="47"/>
  <c r="FF69" i="47"/>
  <c r="BS64" i="47"/>
  <c r="CK57" i="47"/>
  <c r="AI9" i="47"/>
  <c r="HV9" i="47"/>
  <c r="LF65" i="28"/>
  <c r="IV44" i="47"/>
  <c r="JI44" i="47"/>
  <c r="LV18" i="28"/>
  <c r="JE28" i="47"/>
  <c r="EV48" i="47"/>
  <c r="FR48" i="47"/>
  <c r="IE24" i="28"/>
  <c r="MD28" i="47"/>
  <c r="AE27" i="47"/>
  <c r="BR27" i="47"/>
  <c r="AE34" i="28"/>
  <c r="AQ44" i="47"/>
  <c r="GR46" i="28"/>
  <c r="CX13" i="28"/>
  <c r="JX13" i="28"/>
  <c r="EQ46" i="47"/>
  <c r="KQ46" i="28"/>
  <c r="GR30" i="47"/>
  <c r="JD73" i="47"/>
  <c r="I20" i="28"/>
  <c r="LI20" i="28"/>
  <c r="AV20" i="28"/>
  <c r="AF79" i="47"/>
  <c r="KD23" i="47"/>
  <c r="DE23" i="47"/>
  <c r="HQ79" i="47"/>
  <c r="K57" i="47"/>
  <c r="DX57" i="47"/>
  <c r="JK57" i="47"/>
  <c r="CV35" i="28"/>
  <c r="LX13" i="28"/>
  <c r="KV76" i="47"/>
  <c r="GI76" i="47"/>
  <c r="LQ28" i="47"/>
  <c r="HD64" i="28"/>
  <c r="IF52" i="28"/>
  <c r="AR44" i="47"/>
  <c r="AQ46" i="28"/>
  <c r="CK13" i="28"/>
  <c r="LK13" i="28"/>
  <c r="HR42" i="28"/>
  <c r="KS46" i="28"/>
  <c r="EV20" i="28"/>
  <c r="DI20" i="28"/>
  <c r="AI20" i="28"/>
  <c r="KE79" i="47"/>
  <c r="AK57" i="47"/>
  <c r="KK57" i="47"/>
  <c r="GX57" i="47"/>
  <c r="BK57" i="47"/>
  <c r="DX13" i="28"/>
  <c r="EK13" i="28"/>
  <c r="DV35" i="28"/>
  <c r="EV76" i="47"/>
  <c r="FI76" i="47"/>
  <c r="HR20" i="47"/>
  <c r="AQ52" i="28"/>
  <c r="S34" i="47"/>
  <c r="IR8" i="47"/>
  <c r="IK13" i="28"/>
  <c r="HK13" i="28"/>
  <c r="KV20" i="28"/>
  <c r="KI20" i="28"/>
  <c r="CI20" i="28"/>
  <c r="IV20" i="28"/>
  <c r="S42" i="28"/>
  <c r="IR38" i="47"/>
  <c r="KS73" i="47"/>
  <c r="FR76" i="28"/>
  <c r="HR79" i="47"/>
  <c r="IK57" i="47"/>
  <c r="EX57" i="47"/>
  <c r="IX57" i="47"/>
  <c r="EK57" i="47"/>
  <c r="ED81" i="47"/>
  <c r="AX13" i="28"/>
  <c r="BI76" i="47"/>
  <c r="FV76" i="47"/>
  <c r="DV7" i="28"/>
  <c r="KV7" i="28"/>
  <c r="GI7" i="28"/>
  <c r="AV7" i="28"/>
  <c r="LI7" i="28"/>
  <c r="BI7" i="28"/>
  <c r="LV7" i="28"/>
  <c r="KI7" i="28"/>
  <c r="CV7" i="28"/>
  <c r="FV7" i="28"/>
  <c r="CI7" i="28"/>
  <c r="JI7" i="28"/>
  <c r="EI7" i="28"/>
  <c r="FI7" i="28"/>
  <c r="I7" i="28"/>
  <c r="II7" i="28"/>
  <c r="V7" i="28"/>
  <c r="HV7" i="28"/>
  <c r="AI7" i="28"/>
  <c r="DI7" i="28"/>
  <c r="JV7" i="28"/>
  <c r="HI7" i="28"/>
  <c r="GV7" i="28"/>
  <c r="EV7" i="28"/>
  <c r="IV7" i="28"/>
  <c r="BV7" i="28"/>
  <c r="CD80" i="47"/>
  <c r="S62" i="47"/>
  <c r="DE35" i="28"/>
  <c r="AS83" i="28"/>
  <c r="BE27" i="47"/>
  <c r="DE42" i="28"/>
  <c r="HE27" i="28"/>
  <c r="GQ46" i="47"/>
  <c r="ES28" i="28"/>
  <c r="EX13" i="28"/>
  <c r="AK13" i="28"/>
  <c r="JK13" i="28"/>
  <c r="AS28" i="28"/>
  <c r="GD73" i="47"/>
  <c r="GV20" i="28"/>
  <c r="CV20" i="28"/>
  <c r="EI20" i="28"/>
  <c r="ER23" i="47"/>
  <c r="CX28" i="28"/>
  <c r="AF69" i="47"/>
  <c r="HX57" i="47"/>
  <c r="BX57" i="47"/>
  <c r="FX57" i="47"/>
  <c r="KD65" i="28"/>
  <c r="EV35" i="47"/>
  <c r="AD65" i="28"/>
  <c r="DV35" i="47"/>
  <c r="JV35" i="28"/>
  <c r="II76" i="47"/>
  <c r="EI76" i="47"/>
  <c r="HV76" i="47"/>
  <c r="LV76" i="47"/>
  <c r="JI76" i="47"/>
  <c r="CI76" i="47"/>
  <c r="JV76" i="47"/>
  <c r="DF35" i="28"/>
  <c r="BF27" i="47"/>
  <c r="DE46" i="47"/>
  <c r="GR46" i="47"/>
  <c r="ER28" i="28"/>
  <c r="K13" i="28"/>
  <c r="GX13" i="28"/>
  <c r="DK13" i="28"/>
  <c r="GF73" i="47"/>
  <c r="GI20" i="28"/>
  <c r="FV20" i="28"/>
  <c r="HV20" i="28"/>
  <c r="ES76" i="28"/>
  <c r="EE69" i="47"/>
  <c r="CD69" i="47"/>
  <c r="AD69" i="47"/>
  <c r="IF65" i="28"/>
  <c r="LX57" i="47"/>
  <c r="X57" i="47"/>
  <c r="KX57" i="47"/>
  <c r="CI35" i="47"/>
  <c r="AE65" i="28"/>
  <c r="CI35" i="28"/>
  <c r="CV76" i="47"/>
  <c r="V76" i="47"/>
  <c r="AV44" i="47"/>
  <c r="GI44" i="47"/>
  <c r="LI44" i="47"/>
  <c r="KE31" i="28"/>
  <c r="BE42" i="28"/>
  <c r="HQ46" i="28"/>
  <c r="X13" i="28"/>
  <c r="KK13" i="28"/>
  <c r="GK13" i="28"/>
  <c r="FI20" i="28"/>
  <c r="II20" i="28"/>
  <c r="KS69" i="47"/>
  <c r="AF23" i="47"/>
  <c r="GF76" i="28"/>
  <c r="CX57" i="47"/>
  <c r="AX57" i="47"/>
  <c r="BI35" i="47"/>
  <c r="KI35" i="28"/>
  <c r="DI76" i="47"/>
  <c r="DV76" i="47"/>
  <c r="GI53" i="47"/>
  <c r="I53" i="47"/>
  <c r="FI53" i="47"/>
  <c r="BI53" i="47"/>
  <c r="HV53" i="47"/>
  <c r="CV53" i="47"/>
  <c r="DV53" i="47"/>
  <c r="CI53" i="47"/>
  <c r="HI53" i="47"/>
  <c r="GV53" i="47"/>
  <c r="DI53" i="47"/>
  <c r="EI53" i="47"/>
  <c r="LI53" i="47"/>
  <c r="KI53" i="47"/>
  <c r="LV53" i="47"/>
  <c r="JV53" i="47"/>
  <c r="KV53" i="47"/>
  <c r="II53" i="47"/>
  <c r="BV53" i="47"/>
  <c r="AV53" i="47"/>
  <c r="AI53" i="47"/>
  <c r="V53" i="47"/>
  <c r="FV53" i="47"/>
  <c r="EV53" i="47"/>
  <c r="IV53" i="47"/>
  <c r="JI53" i="47"/>
  <c r="EE28" i="28"/>
  <c r="FQ73" i="47"/>
  <c r="BD30" i="47"/>
  <c r="FQ10" i="47"/>
  <c r="GS28" i="47"/>
  <c r="FD36" i="47"/>
  <c r="HR34" i="28"/>
  <c r="GF84" i="47"/>
  <c r="DE44" i="47"/>
  <c r="IF46" i="47"/>
  <c r="HD8" i="47"/>
  <c r="HR36" i="47"/>
  <c r="FQ46" i="28"/>
  <c r="CR28" i="28"/>
  <c r="CE42" i="28"/>
  <c r="DR27" i="28"/>
  <c r="DX55" i="47"/>
  <c r="GK55" i="47"/>
  <c r="FK55" i="47"/>
  <c r="MD38" i="47"/>
  <c r="DQ38" i="47"/>
  <c r="DF69" i="47"/>
  <c r="EF69" i="47"/>
  <c r="IS69" i="47"/>
  <c r="GS69" i="47"/>
  <c r="BD23" i="47"/>
  <c r="GR81" i="47"/>
  <c r="KV35" i="47"/>
  <c r="HV35" i="47"/>
  <c r="JF23" i="47"/>
  <c r="DD65" i="28"/>
  <c r="FV35" i="28"/>
  <c r="KV35" i="28"/>
  <c r="II35" i="28"/>
  <c r="LS65" i="28"/>
  <c r="AF84" i="47"/>
  <c r="IQ69" i="47"/>
  <c r="IR28" i="47"/>
  <c r="BE35" i="28"/>
  <c r="CF80" i="47"/>
  <c r="CD48" i="47"/>
  <c r="FS10" i="47"/>
  <c r="FD10" i="47"/>
  <c r="GR28" i="47"/>
  <c r="FF36" i="47"/>
  <c r="HS34" i="28"/>
  <c r="GE84" i="47"/>
  <c r="BF42" i="28"/>
  <c r="DF44" i="47"/>
  <c r="FS46" i="28"/>
  <c r="AF46" i="28"/>
  <c r="CF42" i="28"/>
  <c r="R28" i="28"/>
  <c r="R36" i="28"/>
  <c r="ME42" i="28"/>
  <c r="K55" i="47"/>
  <c r="JX55" i="47"/>
  <c r="HK55" i="47"/>
  <c r="DR79" i="47"/>
  <c r="JF38" i="47"/>
  <c r="GS79" i="47"/>
  <c r="ER38" i="47"/>
  <c r="DR38" i="47"/>
  <c r="HQ69" i="47"/>
  <c r="FK28" i="28"/>
  <c r="AE64" i="47"/>
  <c r="BE23" i="47"/>
  <c r="CQ76" i="28"/>
  <c r="JK62" i="28"/>
  <c r="HE81" i="47"/>
  <c r="HE65" i="28"/>
  <c r="JI35" i="47"/>
  <c r="JV35" i="47"/>
  <c r="AV35" i="47"/>
  <c r="AI35" i="28"/>
  <c r="GI35" i="28"/>
  <c r="HI35" i="28"/>
  <c r="LR65" i="28"/>
  <c r="CI8" i="28"/>
  <c r="JV8" i="28"/>
  <c r="DI8" i="28"/>
  <c r="AV8" i="28"/>
  <c r="FV8" i="28"/>
  <c r="HV8" i="28"/>
  <c r="LI8" i="28"/>
  <c r="V8" i="28"/>
  <c r="DV8" i="28"/>
  <c r="GV8" i="28"/>
  <c r="II8" i="28"/>
  <c r="KI8" i="28"/>
  <c r="BI8" i="28"/>
  <c r="HI8" i="28"/>
  <c r="EV8" i="28"/>
  <c r="KV8" i="28"/>
  <c r="JI8" i="28"/>
  <c r="BV8" i="28"/>
  <c r="CV8" i="28"/>
  <c r="I8" i="28"/>
  <c r="LV8" i="28"/>
  <c r="AI8" i="28"/>
  <c r="CI43" i="28"/>
  <c r="DI43" i="28"/>
  <c r="LI43" i="28"/>
  <c r="EV43" i="28"/>
  <c r="LV43" i="28"/>
  <c r="KV43" i="28"/>
  <c r="IV43" i="28"/>
  <c r="KI43" i="28"/>
  <c r="GI43" i="28"/>
  <c r="BV43" i="28"/>
  <c r="FV43" i="28"/>
  <c r="CV43" i="28"/>
  <c r="JV43" i="28"/>
  <c r="AI43" i="28"/>
  <c r="GV43" i="28"/>
  <c r="FI43" i="28"/>
  <c r="BI43" i="28"/>
  <c r="II43" i="28"/>
  <c r="HI43" i="28"/>
  <c r="V43" i="28"/>
  <c r="DV43" i="28"/>
  <c r="HV43" i="28"/>
  <c r="EF65" i="28"/>
  <c r="IS65" i="28"/>
  <c r="LF62" i="47"/>
  <c r="EI79" i="28"/>
  <c r="R62" i="47"/>
  <c r="FE10" i="47"/>
  <c r="GR27" i="28"/>
  <c r="EF44" i="28"/>
  <c r="IR84" i="47"/>
  <c r="AR27" i="28"/>
  <c r="GD27" i="28"/>
  <c r="LR46" i="47"/>
  <c r="FS46" i="47"/>
  <c r="AE46" i="28"/>
  <c r="LS46" i="28"/>
  <c r="MD42" i="28"/>
  <c r="EK55" i="47"/>
  <c r="AX55" i="47"/>
  <c r="EX55" i="47"/>
  <c r="DS79" i="47"/>
  <c r="IF73" i="47"/>
  <c r="KR73" i="47"/>
  <c r="HD69" i="47"/>
  <c r="HS69" i="47"/>
  <c r="K28" i="28"/>
  <c r="CE64" i="47"/>
  <c r="AF64" i="47"/>
  <c r="CS76" i="28"/>
  <c r="FS65" i="28"/>
  <c r="HF65" i="28"/>
  <c r="FV35" i="47"/>
  <c r="BV35" i="47"/>
  <c r="DI35" i="47"/>
  <c r="AV35" i="28"/>
  <c r="BI35" i="28"/>
  <c r="LI35" i="28"/>
  <c r="EX57" i="28"/>
  <c r="GX57" i="28"/>
  <c r="HK57" i="28"/>
  <c r="DX57" i="28"/>
  <c r="FX57" i="28"/>
  <c r="LX57" i="28"/>
  <c r="FK57" i="28"/>
  <c r="HX57" i="28"/>
  <c r="DK57" i="28"/>
  <c r="AX57" i="28"/>
  <c r="KK57" i="28"/>
  <c r="JK57" i="28"/>
  <c r="BX57" i="28"/>
  <c r="KX57" i="28"/>
  <c r="AK57" i="28"/>
  <c r="K57" i="28"/>
  <c r="EK57" i="28"/>
  <c r="GK57" i="28"/>
  <c r="BK57" i="28"/>
  <c r="LI35" i="47"/>
  <c r="HI35" i="47"/>
  <c r="GI35" i="47"/>
  <c r="EV35" i="28"/>
  <c r="EI35" i="28"/>
  <c r="LV35" i="28"/>
  <c r="FI35" i="28"/>
  <c r="AI35" i="47"/>
  <c r="IX62" i="28"/>
  <c r="CX62" i="28"/>
  <c r="X62" i="28"/>
  <c r="JX62" i="28"/>
  <c r="KX62" i="28"/>
  <c r="DX62" i="28"/>
  <c r="AX62" i="28"/>
  <c r="CK62" i="28"/>
  <c r="FX62" i="28"/>
  <c r="FK62" i="28"/>
  <c r="GK62" i="28"/>
  <c r="HX62" i="28"/>
  <c r="BX62" i="28"/>
  <c r="EX62" i="28"/>
  <c r="GX62" i="28"/>
  <c r="AK62" i="28"/>
  <c r="EK62" i="28"/>
  <c r="LK62" i="28"/>
  <c r="DK62" i="28"/>
  <c r="HK62" i="28"/>
  <c r="IK62" i="28"/>
  <c r="LX62" i="28"/>
  <c r="BK62" i="28"/>
  <c r="K62" i="28"/>
  <c r="GE27" i="28"/>
  <c r="KI79" i="28"/>
  <c r="ER80" i="47"/>
  <c r="KE62" i="47"/>
  <c r="AI48" i="47"/>
  <c r="CS10" i="47"/>
  <c r="IR10" i="47"/>
  <c r="HD56" i="28"/>
  <c r="KR44" i="47"/>
  <c r="DD46" i="47"/>
  <c r="LQ46" i="47"/>
  <c r="FE44" i="47"/>
  <c r="HQ42" i="28"/>
  <c r="LS73" i="47"/>
  <c r="BK55" i="47"/>
  <c r="IX55" i="47"/>
  <c r="CX55" i="47"/>
  <c r="BX55" i="47"/>
  <c r="Q73" i="47"/>
  <c r="MF79" i="47"/>
  <c r="IE69" i="47"/>
  <c r="EQ23" i="47"/>
  <c r="HF69" i="47"/>
  <c r="HX28" i="28"/>
  <c r="CF64" i="47"/>
  <c r="KR69" i="47"/>
  <c r="LF76" i="28"/>
  <c r="IV35" i="47"/>
  <c r="KI35" i="47"/>
  <c r="FI35" i="47"/>
  <c r="V35" i="28"/>
  <c r="BV35" i="28"/>
  <c r="I35" i="28"/>
  <c r="IV35" i="28"/>
  <c r="V35" i="47"/>
  <c r="BV18" i="47"/>
  <c r="KI18" i="47"/>
  <c r="LV18" i="47"/>
  <c r="GI18" i="47"/>
  <c r="IV18" i="47"/>
  <c r="DV18" i="47"/>
  <c r="HI18" i="47"/>
  <c r="EI18" i="47"/>
  <c r="CI18" i="47"/>
  <c r="FI18" i="47"/>
  <c r="HV18" i="47"/>
  <c r="AI18" i="47"/>
  <c r="II18" i="47"/>
  <c r="FV18" i="47"/>
  <c r="JV18" i="47"/>
  <c r="LI18" i="47"/>
  <c r="EV18" i="47"/>
  <c r="JI18" i="47"/>
  <c r="BI18" i="47"/>
  <c r="I18" i="47"/>
  <c r="AV18" i="47"/>
  <c r="KV18" i="47"/>
  <c r="GV18" i="47"/>
  <c r="DI18" i="47"/>
  <c r="CV18" i="47"/>
  <c r="V18" i="47"/>
  <c r="DS35" i="28"/>
  <c r="KD62" i="47"/>
  <c r="HE56" i="28"/>
  <c r="FD44" i="47"/>
  <c r="DX28" i="28"/>
  <c r="LD76" i="28"/>
  <c r="LV35" i="47"/>
  <c r="I35" i="47"/>
  <c r="CI79" i="28"/>
  <c r="KS62" i="47"/>
  <c r="KD44" i="47"/>
  <c r="JF46" i="28"/>
  <c r="IS46" i="28"/>
  <c r="FF30" i="47"/>
  <c r="LK55" i="47"/>
  <c r="HX55" i="47"/>
  <c r="JK55" i="47"/>
  <c r="BF73" i="47"/>
  <c r="LK28" i="28"/>
  <c r="Q81" i="47"/>
  <c r="II35" i="47"/>
  <c r="JI35" i="28"/>
  <c r="DI35" i="28"/>
  <c r="CK38" i="47"/>
  <c r="BK38" i="47"/>
  <c r="LX38" i="47"/>
  <c r="IX38" i="47"/>
  <c r="JK38" i="47"/>
  <c r="CX38" i="47"/>
  <c r="X38" i="47"/>
  <c r="EK38" i="47"/>
  <c r="EX38" i="47"/>
  <c r="LK38" i="47"/>
  <c r="KX38" i="47"/>
  <c r="AX38" i="47"/>
  <c r="K38" i="47"/>
  <c r="AK38" i="47"/>
  <c r="IK38" i="47"/>
  <c r="DX38" i="47"/>
  <c r="FX38" i="47"/>
  <c r="HX38" i="47"/>
  <c r="GK38" i="47"/>
  <c r="DK38" i="47"/>
  <c r="KK38" i="47"/>
  <c r="FK38" i="47"/>
  <c r="BX38" i="47"/>
  <c r="HK38" i="47"/>
  <c r="JX38" i="47"/>
  <c r="GX38" i="47"/>
  <c r="HF6" i="47"/>
  <c r="LF31" i="28"/>
  <c r="CF48" i="47"/>
  <c r="MD44" i="28"/>
  <c r="LD46" i="47"/>
  <c r="IX80" i="28"/>
  <c r="IR46" i="28"/>
  <c r="GF46" i="28"/>
  <c r="GK66" i="28"/>
  <c r="FS73" i="47"/>
  <c r="BE73" i="47"/>
  <c r="JF30" i="47"/>
  <c r="EF73" i="47"/>
  <c r="LE79" i="47"/>
  <c r="LV11" i="47"/>
  <c r="FV11" i="47"/>
  <c r="DI11" i="47"/>
  <c r="I11" i="47"/>
  <c r="X28" i="28"/>
  <c r="HK28" i="28"/>
  <c r="LX28" i="28"/>
  <c r="KQ62" i="47"/>
  <c r="I48" i="47"/>
  <c r="S35" i="28"/>
  <c r="EF31" i="28"/>
  <c r="CD44" i="28"/>
  <c r="HF44" i="28"/>
  <c r="LX80" i="28"/>
  <c r="CE46" i="47"/>
  <c r="GK80" i="28"/>
  <c r="GQ28" i="28"/>
  <c r="BE46" i="47"/>
  <c r="JX80" i="28"/>
  <c r="K80" i="28"/>
  <c r="AX66" i="28"/>
  <c r="JE46" i="47"/>
  <c r="KE30" i="47"/>
  <c r="FD38" i="47"/>
  <c r="GR42" i="28"/>
  <c r="BI11" i="47"/>
  <c r="GV11" i="47"/>
  <c r="AV11" i="47"/>
  <c r="JF64" i="47"/>
  <c r="MD69" i="47"/>
  <c r="GX28" i="28"/>
  <c r="BX28" i="28"/>
  <c r="DK28" i="28"/>
  <c r="CE69" i="47"/>
  <c r="S69" i="47"/>
  <c r="FQ65" i="28"/>
  <c r="GD81" i="47"/>
  <c r="DK80" i="28"/>
  <c r="BK80" i="28"/>
  <c r="FX80" i="28"/>
  <c r="KV64" i="28"/>
  <c r="CI64" i="28"/>
  <c r="EV64" i="28"/>
  <c r="V64" i="28"/>
  <c r="LV64" i="28"/>
  <c r="KI64" i="28"/>
  <c r="DI64" i="28"/>
  <c r="DV64" i="28"/>
  <c r="FI64" i="28"/>
  <c r="GI64" i="28"/>
  <c r="BV64" i="28"/>
  <c r="JV64" i="28"/>
  <c r="IV64" i="28"/>
  <c r="CV64" i="28"/>
  <c r="II64" i="28"/>
  <c r="JI64" i="28"/>
  <c r="FV64" i="28"/>
  <c r="LI64" i="28"/>
  <c r="HV64" i="28"/>
  <c r="BI64" i="28"/>
  <c r="I64" i="28"/>
  <c r="GV64" i="28"/>
  <c r="AI64" i="28"/>
  <c r="AV64" i="28"/>
  <c r="HI64" i="28"/>
  <c r="EI64" i="28"/>
  <c r="HK22" i="47"/>
  <c r="FX22" i="47"/>
  <c r="AX22" i="47"/>
  <c r="K22" i="47"/>
  <c r="JX22" i="47"/>
  <c r="HX22" i="47"/>
  <c r="X22" i="47"/>
  <c r="GX22" i="47"/>
  <c r="LX22" i="47"/>
  <c r="JK22" i="47"/>
  <c r="CK22" i="47"/>
  <c r="GK22" i="47"/>
  <c r="AK22" i="47"/>
  <c r="DK22" i="47"/>
  <c r="IX22" i="47"/>
  <c r="KX22" i="47"/>
  <c r="BK22" i="47"/>
  <c r="KK22" i="47"/>
  <c r="LK22" i="47"/>
  <c r="EX22" i="47"/>
  <c r="DX22" i="47"/>
  <c r="FK22" i="47"/>
  <c r="IK22" i="47"/>
  <c r="CX22" i="47"/>
  <c r="BX22" i="47"/>
  <c r="EK22" i="47"/>
  <c r="IX43" i="28"/>
  <c r="EX43" i="28"/>
  <c r="AK43" i="28"/>
  <c r="K43" i="28"/>
  <c r="KK43" i="28"/>
  <c r="BK43" i="28"/>
  <c r="IK43" i="28"/>
  <c r="X43" i="28"/>
  <c r="LK43" i="28"/>
  <c r="DX43" i="28"/>
  <c r="GK43" i="28"/>
  <c r="JK43" i="28"/>
  <c r="DK43" i="28"/>
  <c r="HK43" i="28"/>
  <c r="HX43" i="28"/>
  <c r="LX43" i="28"/>
  <c r="EK43" i="28"/>
  <c r="FK43" i="28"/>
  <c r="AX43" i="28"/>
  <c r="FX43" i="28"/>
  <c r="CX43" i="28"/>
  <c r="BX43" i="28"/>
  <c r="GX43" i="28"/>
  <c r="CK43" i="28"/>
  <c r="KX43" i="28"/>
  <c r="JX43" i="28"/>
  <c r="FE28" i="47"/>
  <c r="BR84" i="47"/>
  <c r="CE44" i="28"/>
  <c r="FE35" i="28"/>
  <c r="HE44" i="28"/>
  <c r="IE8" i="47"/>
  <c r="CF46" i="47"/>
  <c r="GR28" i="28"/>
  <c r="BD46" i="47"/>
  <c r="GX80" i="28"/>
  <c r="HX80" i="28"/>
  <c r="IX66" i="28"/>
  <c r="FF38" i="47"/>
  <c r="BV11" i="47"/>
  <c r="DV11" i="47"/>
  <c r="CV11" i="47"/>
  <c r="JD64" i="47"/>
  <c r="MF69" i="47"/>
  <c r="IX28" i="28"/>
  <c r="KX28" i="28"/>
  <c r="FX28" i="28"/>
  <c r="AQ76" i="28"/>
  <c r="CS65" i="28"/>
  <c r="AX80" i="28"/>
  <c r="FK80" i="28"/>
  <c r="AQ28" i="47"/>
  <c r="HI48" i="47"/>
  <c r="AR28" i="47"/>
  <c r="FF28" i="47"/>
  <c r="BV48" i="47"/>
  <c r="BQ84" i="47"/>
  <c r="DQ52" i="28"/>
  <c r="FD35" i="28"/>
  <c r="FQ52" i="28"/>
  <c r="ID8" i="47"/>
  <c r="CX80" i="28"/>
  <c r="HK80" i="28"/>
  <c r="HK66" i="28"/>
  <c r="GD79" i="47"/>
  <c r="HV11" i="47"/>
  <c r="LI11" i="47"/>
  <c r="IV11" i="47"/>
  <c r="GK28" i="28"/>
  <c r="CK28" i="28"/>
  <c r="JK28" i="28"/>
  <c r="AX28" i="28"/>
  <c r="CR65" i="28"/>
  <c r="KX80" i="28"/>
  <c r="HV69" i="47"/>
  <c r="HI69" i="47"/>
  <c r="II69" i="47"/>
  <c r="EI69" i="47"/>
  <c r="CI69" i="47"/>
  <c r="IV69" i="47"/>
  <c r="FV69" i="47"/>
  <c r="FI69" i="47"/>
  <c r="CV69" i="47"/>
  <c r="JV69" i="47"/>
  <c r="LV69" i="47"/>
  <c r="BV69" i="47"/>
  <c r="LI69" i="47"/>
  <c r="DV69" i="47"/>
  <c r="AV69" i="47"/>
  <c r="V69" i="47"/>
  <c r="I69" i="47"/>
  <c r="AI69" i="47"/>
  <c r="KV69" i="47"/>
  <c r="JI69" i="47"/>
  <c r="GI69" i="47"/>
  <c r="KI69" i="47"/>
  <c r="GV69" i="47"/>
  <c r="BI69" i="47"/>
  <c r="EV69" i="47"/>
  <c r="DI69" i="47"/>
  <c r="KI48" i="47"/>
  <c r="R6" i="47"/>
  <c r="DD10" i="47"/>
  <c r="IR44" i="28"/>
  <c r="DR52" i="28"/>
  <c r="FS52" i="28"/>
  <c r="FS35" i="28"/>
  <c r="IR36" i="47"/>
  <c r="LE8" i="47"/>
  <c r="KE28" i="28"/>
  <c r="KX66" i="28"/>
  <c r="AR79" i="47"/>
  <c r="KD79" i="47"/>
  <c r="GF79" i="47"/>
  <c r="FD69" i="47"/>
  <c r="EI11" i="47"/>
  <c r="AI11" i="47"/>
  <c r="JI11" i="47"/>
  <c r="KK28" i="28"/>
  <c r="EX28" i="28"/>
  <c r="AK28" i="28"/>
  <c r="JX28" i="28"/>
  <c r="ER81" i="47"/>
  <c r="LE81" i="47"/>
  <c r="ED79" i="47"/>
  <c r="KK64" i="28"/>
  <c r="KX64" i="28"/>
  <c r="BK64" i="28"/>
  <c r="FK64" i="28"/>
  <c r="JK64" i="28"/>
  <c r="X64" i="28"/>
  <c r="BX64" i="28"/>
  <c r="GK64" i="28"/>
  <c r="IK64" i="28"/>
  <c r="HX64" i="28"/>
  <c r="AX64" i="28"/>
  <c r="HK64" i="28"/>
  <c r="EK64" i="28"/>
  <c r="GX64" i="28"/>
  <c r="K64" i="28"/>
  <c r="CK64" i="28"/>
  <c r="JX64" i="28"/>
  <c r="FX64" i="28"/>
  <c r="CX64" i="28"/>
  <c r="EX64" i="28"/>
  <c r="LK64" i="28"/>
  <c r="AK64" i="28"/>
  <c r="DK64" i="28"/>
  <c r="IX64" i="28"/>
  <c r="DX64" i="28"/>
  <c r="LX64" i="28"/>
  <c r="GI48" i="47"/>
  <c r="DF10" i="47"/>
  <c r="IQ44" i="28"/>
  <c r="DE88" i="47"/>
  <c r="I14" i="69"/>
  <c r="GD28" i="28"/>
  <c r="FR27" i="28"/>
  <c r="JK80" i="28"/>
  <c r="KK80" i="28"/>
  <c r="KK66" i="28"/>
  <c r="CI11" i="47"/>
  <c r="KI11" i="47"/>
  <c r="EK28" i="28"/>
  <c r="BK28" i="28"/>
  <c r="MF81" i="47"/>
  <c r="ES81" i="47"/>
  <c r="X80" i="28"/>
  <c r="EF79" i="47"/>
  <c r="BF46" i="28"/>
  <c r="MD73" i="47"/>
  <c r="JF42" i="28"/>
  <c r="HS73" i="47"/>
  <c r="BK65" i="47"/>
  <c r="FK65" i="47"/>
  <c r="FX65" i="47"/>
  <c r="DQ76" i="28"/>
  <c r="LR76" i="28"/>
  <c r="DV83" i="28"/>
  <c r="II83" i="28"/>
  <c r="I83" i="28"/>
  <c r="KV63" i="28"/>
  <c r="DI63" i="28"/>
  <c r="CI63" i="28"/>
  <c r="LV63" i="28"/>
  <c r="HI63" i="28"/>
  <c r="JI63" i="28"/>
  <c r="JV63" i="28"/>
  <c r="I63" i="28"/>
  <c r="AV63" i="28"/>
  <c r="LI63" i="28"/>
  <c r="FI63" i="28"/>
  <c r="BV63" i="28"/>
  <c r="IV63" i="28"/>
  <c r="KI63" i="28"/>
  <c r="FV63" i="28"/>
  <c r="AI63" i="28"/>
  <c r="DV63" i="28"/>
  <c r="GV63" i="28"/>
  <c r="CV63" i="28"/>
  <c r="EV63" i="28"/>
  <c r="HV63" i="28"/>
  <c r="GI63" i="28"/>
  <c r="BI63" i="28"/>
  <c r="EI63" i="28"/>
  <c r="V63" i="28"/>
  <c r="II63" i="28"/>
  <c r="HK18" i="28"/>
  <c r="AK18" i="28"/>
  <c r="BX18" i="28"/>
  <c r="FX18" i="28"/>
  <c r="DK18" i="28"/>
  <c r="AX18" i="28"/>
  <c r="JK18" i="28"/>
  <c r="CX18" i="28"/>
  <c r="KX18" i="28"/>
  <c r="IX18" i="28"/>
  <c r="CK18" i="28"/>
  <c r="LX18" i="28"/>
  <c r="K18" i="28"/>
  <c r="GX18" i="28"/>
  <c r="KK18" i="28"/>
  <c r="FK18" i="28"/>
  <c r="EK18" i="28"/>
  <c r="HX18" i="28"/>
  <c r="BK18" i="28"/>
  <c r="DX18" i="28"/>
  <c r="EX18" i="28"/>
  <c r="JX18" i="28"/>
  <c r="LK18" i="28"/>
  <c r="X18" i="28"/>
  <c r="IK18" i="28"/>
  <c r="GK18" i="28"/>
  <c r="HD65" i="47"/>
  <c r="HF65" i="47"/>
  <c r="HE65" i="47"/>
  <c r="EE65" i="47"/>
  <c r="EF65" i="47"/>
  <c r="ED65" i="47"/>
  <c r="GF65" i="47"/>
  <c r="GE65" i="47"/>
  <c r="GD65" i="47"/>
  <c r="DE65" i="47"/>
  <c r="DD65" i="47"/>
  <c r="DF65" i="47"/>
  <c r="BF65" i="28"/>
  <c r="BD65" i="28"/>
  <c r="BE65" i="28"/>
  <c r="DS65" i="28"/>
  <c r="DR65" i="28"/>
  <c r="DQ65" i="28"/>
  <c r="KI29" i="47"/>
  <c r="LF28" i="47"/>
  <c r="DI29" i="47"/>
  <c r="I29" i="47"/>
  <c r="BI29" i="47"/>
  <c r="EV50" i="28"/>
  <c r="LI50" i="28"/>
  <c r="FS28" i="47"/>
  <c r="CR27" i="47"/>
  <c r="BE46" i="28"/>
  <c r="LR8" i="47"/>
  <c r="AE28" i="28"/>
  <c r="AE46" i="47"/>
  <c r="R38" i="47"/>
  <c r="KF38" i="47"/>
  <c r="GK65" i="47"/>
  <c r="HK65" i="47"/>
  <c r="HX65" i="47"/>
  <c r="BR65" i="28"/>
  <c r="LV83" i="28"/>
  <c r="JI83" i="28"/>
  <c r="GV83" i="28"/>
  <c r="JI63" i="47"/>
  <c r="FV63" i="47"/>
  <c r="LV63" i="47"/>
  <c r="HI63" i="47"/>
  <c r="IV63" i="47"/>
  <c r="FI63" i="47"/>
  <c r="KV63" i="47"/>
  <c r="DI63" i="47"/>
  <c r="LI63" i="47"/>
  <c r="V63" i="47"/>
  <c r="AI63" i="47"/>
  <c r="BI63" i="47"/>
  <c r="HV63" i="47"/>
  <c r="JV63" i="47"/>
  <c r="CV63" i="47"/>
  <c r="GV63" i="47"/>
  <c r="II63" i="47"/>
  <c r="EI63" i="47"/>
  <c r="CI63" i="47"/>
  <c r="I63" i="47"/>
  <c r="AV63" i="47"/>
  <c r="BV63" i="47"/>
  <c r="GI63" i="47"/>
  <c r="EV63" i="47"/>
  <c r="KI63" i="47"/>
  <c r="DV63" i="47"/>
  <c r="AR65" i="47"/>
  <c r="AS65" i="47"/>
  <c r="AQ65" i="47"/>
  <c r="FR65" i="47"/>
  <c r="FS65" i="47"/>
  <c r="FQ65" i="47"/>
  <c r="IS65" i="47"/>
  <c r="IQ65" i="47"/>
  <c r="IR65" i="47"/>
  <c r="JD65" i="47"/>
  <c r="JF65" i="47"/>
  <c r="JE65" i="47"/>
  <c r="GR65" i="47"/>
  <c r="GQ65" i="47"/>
  <c r="GS65" i="47"/>
  <c r="LD28" i="47"/>
  <c r="GV29" i="47"/>
  <c r="FI29" i="47"/>
  <c r="IV29" i="47"/>
  <c r="KI50" i="28"/>
  <c r="FI50" i="28"/>
  <c r="FR28" i="47"/>
  <c r="CS27" i="47"/>
  <c r="AF28" i="28"/>
  <c r="AD46" i="47"/>
  <c r="S38" i="47"/>
  <c r="DK65" i="47"/>
  <c r="LK65" i="47"/>
  <c r="DX65" i="47"/>
  <c r="BD76" i="28"/>
  <c r="BQ65" i="28"/>
  <c r="KI83" i="28"/>
  <c r="AV83" i="28"/>
  <c r="BV83" i="28"/>
  <c r="LD65" i="47"/>
  <c r="LE65" i="47"/>
  <c r="LF65" i="47"/>
  <c r="DQ65" i="47"/>
  <c r="DS65" i="47"/>
  <c r="DR65" i="47"/>
  <c r="IF65" i="47"/>
  <c r="ID65" i="47"/>
  <c r="IE65" i="47"/>
  <c r="GF65" i="28"/>
  <c r="GE65" i="28"/>
  <c r="GD65" i="28"/>
  <c r="R65" i="47"/>
  <c r="Q65" i="47"/>
  <c r="S65" i="47"/>
  <c r="IV50" i="28"/>
  <c r="HE62" i="47"/>
  <c r="JR28" i="47"/>
  <c r="KR6" i="47"/>
  <c r="HI29" i="47"/>
  <c r="JI29" i="47"/>
  <c r="KV29" i="47"/>
  <c r="BV50" i="28"/>
  <c r="CI50" i="28"/>
  <c r="ME36" i="47"/>
  <c r="GD44" i="47"/>
  <c r="JF44" i="47"/>
  <c r="FD42" i="28"/>
  <c r="BS42" i="28"/>
  <c r="DD30" i="47"/>
  <c r="JK65" i="47"/>
  <c r="LX65" i="47"/>
  <c r="KK65" i="47"/>
  <c r="I15" i="64"/>
  <c r="BE76" i="28"/>
  <c r="II50" i="28"/>
  <c r="GV50" i="28"/>
  <c r="ID81" i="47"/>
  <c r="EV83" i="28"/>
  <c r="V83" i="28"/>
  <c r="DI83" i="28"/>
  <c r="BQ65" i="47"/>
  <c r="BS65" i="47"/>
  <c r="BR65" i="47"/>
  <c r="KF65" i="47"/>
  <c r="KE65" i="47"/>
  <c r="KD65" i="47"/>
  <c r="HS65" i="47"/>
  <c r="HR65" i="47"/>
  <c r="HQ65" i="47"/>
  <c r="CE65" i="28"/>
  <c r="CD65" i="28"/>
  <c r="CF65" i="28"/>
  <c r="LV29" i="47"/>
  <c r="AV50" i="28"/>
  <c r="KS88" i="47"/>
  <c r="Q34" i="47"/>
  <c r="HF62" i="47"/>
  <c r="JS28" i="47"/>
  <c r="BV29" i="47"/>
  <c r="FV29" i="47"/>
  <c r="CV29" i="47"/>
  <c r="GI50" i="28"/>
  <c r="V50" i="28"/>
  <c r="DV50" i="28"/>
  <c r="GF44" i="47"/>
  <c r="JE44" i="47"/>
  <c r="DQ46" i="28"/>
  <c r="BR42" i="28"/>
  <c r="EX65" i="47"/>
  <c r="AX65" i="47"/>
  <c r="JX65" i="47"/>
  <c r="LV50" i="28"/>
  <c r="AR81" i="47"/>
  <c r="EI83" i="28"/>
  <c r="LI83" i="28"/>
  <c r="BI83" i="28"/>
  <c r="IK63" i="28"/>
  <c r="HK63" i="28"/>
  <c r="FK63" i="28"/>
  <c r="AK63" i="28"/>
  <c r="IX63" i="28"/>
  <c r="CX63" i="28"/>
  <c r="LX63" i="28"/>
  <c r="CK63" i="28"/>
  <c r="GX63" i="28"/>
  <c r="KK63" i="28"/>
  <c r="X63" i="28"/>
  <c r="DK63" i="28"/>
  <c r="HX63" i="28"/>
  <c r="K63" i="28"/>
  <c r="KX63" i="28"/>
  <c r="EK63" i="28"/>
  <c r="AX63" i="28"/>
  <c r="DX63" i="28"/>
  <c r="FX63" i="28"/>
  <c r="GK63" i="28"/>
  <c r="BK63" i="28"/>
  <c r="LK63" i="28"/>
  <c r="JX63" i="28"/>
  <c r="JK63" i="28"/>
  <c r="EX63" i="28"/>
  <c r="BX63" i="28"/>
  <c r="FI44" i="28"/>
  <c r="LI44" i="28"/>
  <c r="JI44" i="28"/>
  <c r="BI44" i="28"/>
  <c r="CV44" i="28"/>
  <c r="KV44" i="28"/>
  <c r="GI44" i="28"/>
  <c r="II44" i="28"/>
  <c r="AV44" i="28"/>
  <c r="DV44" i="28"/>
  <c r="DI44" i="28"/>
  <c r="EI44" i="28"/>
  <c r="I44" i="28"/>
  <c r="V44" i="28"/>
  <c r="KI44" i="28"/>
  <c r="FV44" i="28"/>
  <c r="IV44" i="28"/>
  <c r="HI44" i="28"/>
  <c r="GV44" i="28"/>
  <c r="BV44" i="28"/>
  <c r="AI44" i="28"/>
  <c r="CI44" i="28"/>
  <c r="LV44" i="28"/>
  <c r="JV44" i="28"/>
  <c r="EV44" i="28"/>
  <c r="HV44" i="28"/>
  <c r="LK80" i="47"/>
  <c r="EX80" i="47"/>
  <c r="GK80" i="47"/>
  <c r="DX80" i="47"/>
  <c r="AX80" i="47"/>
  <c r="FX80" i="47"/>
  <c r="LX80" i="47"/>
  <c r="DK80" i="47"/>
  <c r="GX80" i="47"/>
  <c r="AK80" i="47"/>
  <c r="KK80" i="47"/>
  <c r="EK80" i="47"/>
  <c r="JX80" i="47"/>
  <c r="BK80" i="47"/>
  <c r="BX80" i="47"/>
  <c r="JK80" i="47"/>
  <c r="CK80" i="47"/>
  <c r="FK80" i="47"/>
  <c r="CX80" i="47"/>
  <c r="X80" i="47"/>
  <c r="IK80" i="47"/>
  <c r="K80" i="47"/>
  <c r="KX80" i="47"/>
  <c r="IX80" i="47"/>
  <c r="HX80" i="47"/>
  <c r="HK80" i="47"/>
  <c r="MD65" i="47"/>
  <c r="MF65" i="47"/>
  <c r="ME65" i="47"/>
  <c r="ER65" i="47"/>
  <c r="ES65" i="47"/>
  <c r="EQ65" i="47"/>
  <c r="JR65" i="47"/>
  <c r="JQ65" i="47"/>
  <c r="JS65" i="47"/>
  <c r="LS65" i="47"/>
  <c r="LQ65" i="47"/>
  <c r="LR65" i="47"/>
  <c r="DV29" i="47"/>
  <c r="GR8" i="47"/>
  <c r="CD10" i="47"/>
  <c r="CS31" i="28"/>
  <c r="EV29" i="47"/>
  <c r="AI29" i="47"/>
  <c r="V29" i="47"/>
  <c r="BI50" i="28"/>
  <c r="JV50" i="28"/>
  <c r="AI50" i="28"/>
  <c r="HS46" i="28"/>
  <c r="DS46" i="28"/>
  <c r="GD27" i="47"/>
  <c r="LE38" i="47"/>
  <c r="GS8" i="28"/>
  <c r="IX65" i="47"/>
  <c r="CX65" i="47"/>
  <c r="IK65" i="47"/>
  <c r="CV50" i="28"/>
  <c r="CV83" i="28"/>
  <c r="FI83" i="28"/>
  <c r="GI83" i="28"/>
  <c r="FF65" i="47"/>
  <c r="FE65" i="47"/>
  <c r="FD65" i="47"/>
  <c r="CE65" i="47"/>
  <c r="CD65" i="47"/>
  <c r="CF65" i="47"/>
  <c r="CQ65" i="47"/>
  <c r="CR65" i="47"/>
  <c r="CS65" i="47"/>
  <c r="AV29" i="47"/>
  <c r="EI29" i="47"/>
  <c r="II29" i="47"/>
  <c r="EI50" i="28"/>
  <c r="I50" i="28"/>
  <c r="GX65" i="47"/>
  <c r="K65" i="47"/>
  <c r="KX65" i="47"/>
  <c r="CI83" i="28"/>
  <c r="IV83" i="28"/>
  <c r="JV83" i="28"/>
  <c r="DK13" i="47"/>
  <c r="BK13" i="47"/>
  <c r="LK13" i="47"/>
  <c r="EX13" i="47"/>
  <c r="FX13" i="47"/>
  <c r="GX13" i="47"/>
  <c r="FK13" i="47"/>
  <c r="GK13" i="47"/>
  <c r="K13" i="47"/>
  <c r="HK13" i="47"/>
  <c r="JX13" i="47"/>
  <c r="IK13" i="47"/>
  <c r="KK13" i="47"/>
  <c r="X13" i="47"/>
  <c r="JK13" i="47"/>
  <c r="AK13" i="47"/>
  <c r="CX13" i="47"/>
  <c r="LX13" i="47"/>
  <c r="AX13" i="47"/>
  <c r="DX13" i="47"/>
  <c r="HX13" i="47"/>
  <c r="KX13" i="47"/>
  <c r="IX13" i="47"/>
  <c r="CK13" i="47"/>
  <c r="BX13" i="47"/>
  <c r="EK13" i="47"/>
  <c r="I83" i="47"/>
  <c r="BI83" i="47"/>
  <c r="AV83" i="47"/>
  <c r="II83" i="47"/>
  <c r="HV83" i="47"/>
  <c r="GV83" i="47"/>
  <c r="AI83" i="47"/>
  <c r="JI83" i="47"/>
  <c r="GI83" i="47"/>
  <c r="V83" i="47"/>
  <c r="FI83" i="47"/>
  <c r="FV83" i="47"/>
  <c r="DV83" i="47"/>
  <c r="LV83" i="47"/>
  <c r="BV83" i="47"/>
  <c r="IV83" i="47"/>
  <c r="CV83" i="47"/>
  <c r="KV83" i="47"/>
  <c r="EI83" i="47"/>
  <c r="LI83" i="47"/>
  <c r="HI83" i="47"/>
  <c r="EV83" i="47"/>
  <c r="JV83" i="47"/>
  <c r="DI83" i="47"/>
  <c r="KI83" i="47"/>
  <c r="CI83" i="47"/>
  <c r="AK18" i="47"/>
  <c r="CX18" i="47"/>
  <c r="AX18" i="47"/>
  <c r="EX18" i="47"/>
  <c r="LK18" i="47"/>
  <c r="X18" i="47"/>
  <c r="DK18" i="47"/>
  <c r="BX18" i="47"/>
  <c r="HK18" i="47"/>
  <c r="DX18" i="47"/>
  <c r="KX18" i="47"/>
  <c r="K18" i="47"/>
  <c r="KK18" i="47"/>
  <c r="CK18" i="47"/>
  <c r="JK18" i="47"/>
  <c r="GX18" i="47"/>
  <c r="FK18" i="47"/>
  <c r="EK18" i="47"/>
  <c r="LX18" i="47"/>
  <c r="BK18" i="47"/>
  <c r="IK18" i="47"/>
  <c r="HX18" i="47"/>
  <c r="JX18" i="47"/>
  <c r="IX18" i="47"/>
  <c r="FX18" i="47"/>
  <c r="GK18" i="47"/>
  <c r="AD65" i="47"/>
  <c r="AE65" i="47"/>
  <c r="AF65" i="47"/>
  <c r="KS65" i="47"/>
  <c r="KR65" i="47"/>
  <c r="KQ65" i="47"/>
  <c r="BF65" i="47"/>
  <c r="BD65" i="47"/>
  <c r="BE65" i="47"/>
  <c r="HK63" i="47"/>
  <c r="IX63" i="47"/>
  <c r="JK63" i="47"/>
  <c r="CK63" i="47"/>
  <c r="LK63" i="47"/>
  <c r="FX63" i="47"/>
  <c r="DX63" i="47"/>
  <c r="DK63" i="47"/>
  <c r="AX63" i="47"/>
  <c r="JX63" i="47"/>
  <c r="GX63" i="47"/>
  <c r="X63" i="47"/>
  <c r="FK63" i="47"/>
  <c r="LX63" i="47"/>
  <c r="BX63" i="47"/>
  <c r="BK63" i="47"/>
  <c r="HX63" i="47"/>
  <c r="EK63" i="47"/>
  <c r="GK63" i="47"/>
  <c r="K63" i="47"/>
  <c r="IK63" i="47"/>
  <c r="KX63" i="47"/>
  <c r="CX63" i="47"/>
  <c r="KK63" i="47"/>
  <c r="AK63" i="47"/>
  <c r="EX63" i="47"/>
  <c r="KE44" i="47"/>
  <c r="HE28" i="28"/>
  <c r="EF81" i="47"/>
  <c r="GI79" i="28"/>
  <c r="LI79" i="28"/>
  <c r="AV79" i="28"/>
  <c r="LS62" i="47"/>
  <c r="DV48" i="47"/>
  <c r="DI48" i="47"/>
  <c r="CI48" i="47"/>
  <c r="IV48" i="47"/>
  <c r="ME10" i="47"/>
  <c r="GR6" i="47"/>
  <c r="KF34" i="28"/>
  <c r="ED44" i="28"/>
  <c r="JD34" i="28"/>
  <c r="CF52" i="28"/>
  <c r="AS35" i="28"/>
  <c r="CQ52" i="28"/>
  <c r="ER46" i="28"/>
  <c r="KS36" i="47"/>
  <c r="MD8" i="47"/>
  <c r="KD28" i="28"/>
  <c r="LR46" i="28"/>
  <c r="GX66" i="28"/>
  <c r="EK66" i="28"/>
  <c r="DX66" i="28"/>
  <c r="CQ44" i="47"/>
  <c r="HD28" i="28"/>
  <c r="BR28" i="28"/>
  <c r="EQ76" i="28"/>
  <c r="ED76" i="28"/>
  <c r="LR81" i="47"/>
  <c r="FF81" i="47"/>
  <c r="JX30" i="47"/>
  <c r="HK30" i="47"/>
  <c r="LX30" i="47"/>
  <c r="LK30" i="47"/>
  <c r="IX30" i="47"/>
  <c r="EX30" i="47"/>
  <c r="KX30" i="47"/>
  <c r="EK30" i="47"/>
  <c r="CX30" i="47"/>
  <c r="AX30" i="47"/>
  <c r="FX30" i="47"/>
  <c r="CK30" i="47"/>
  <c r="BK30" i="47"/>
  <c r="IK30" i="47"/>
  <c r="AK30" i="47"/>
  <c r="GK30" i="47"/>
  <c r="FK30" i="47"/>
  <c r="JK30" i="47"/>
  <c r="BX30" i="47"/>
  <c r="HX30" i="47"/>
  <c r="X30" i="47"/>
  <c r="K30" i="47"/>
  <c r="KK30" i="47"/>
  <c r="DK30" i="47"/>
  <c r="GX30" i="47"/>
  <c r="DX30" i="47"/>
  <c r="DQ62" i="47"/>
  <c r="BD62" i="47"/>
  <c r="DD28" i="47"/>
  <c r="FI48" i="47"/>
  <c r="V48" i="47"/>
  <c r="FV48" i="47"/>
  <c r="GS35" i="28"/>
  <c r="KR27" i="47"/>
  <c r="DR44" i="28"/>
  <c r="AR35" i="28"/>
  <c r="CR52" i="28"/>
  <c r="KR36" i="47"/>
  <c r="MF8" i="47"/>
  <c r="IK66" i="28"/>
  <c r="BX66" i="28"/>
  <c r="FK66" i="28"/>
  <c r="BQ28" i="28"/>
  <c r="EF76" i="28"/>
  <c r="DD64" i="47"/>
  <c r="LQ81" i="47"/>
  <c r="IK30" i="28"/>
  <c r="DK30" i="28"/>
  <c r="AK30" i="28"/>
  <c r="FK30" i="28"/>
  <c r="HX30" i="28"/>
  <c r="LX30" i="28"/>
  <c r="LK30" i="28"/>
  <c r="AX30" i="28"/>
  <c r="FX30" i="28"/>
  <c r="HK30" i="28"/>
  <c r="DX30" i="28"/>
  <c r="JX30" i="28"/>
  <c r="CX30" i="28"/>
  <c r="GK30" i="28"/>
  <c r="EX30" i="28"/>
  <c r="GX30" i="28"/>
  <c r="JK30" i="28"/>
  <c r="BK30" i="28"/>
  <c r="IX30" i="28"/>
  <c r="EK30" i="28"/>
  <c r="X30" i="28"/>
  <c r="KX30" i="28"/>
  <c r="CK30" i="28"/>
  <c r="KK30" i="28"/>
  <c r="K30" i="28"/>
  <c r="BX30" i="28"/>
  <c r="HV50" i="28"/>
  <c r="JI50" i="28"/>
  <c r="I79" i="28"/>
  <c r="IV79" i="28"/>
  <c r="BV79" i="28"/>
  <c r="KV79" i="28"/>
  <c r="DV79" i="28"/>
  <c r="II79" i="28"/>
  <c r="DS62" i="47"/>
  <c r="GF28" i="47"/>
  <c r="BE62" i="47"/>
  <c r="DE28" i="47"/>
  <c r="BI48" i="47"/>
  <c r="AV48" i="47"/>
  <c r="GV48" i="47"/>
  <c r="LF10" i="47"/>
  <c r="KE10" i="47"/>
  <c r="KS27" i="47"/>
  <c r="DS44" i="28"/>
  <c r="JX66" i="28"/>
  <c r="LK66" i="28"/>
  <c r="X66" i="28"/>
  <c r="ES30" i="47"/>
  <c r="DE64" i="47"/>
  <c r="JI16" i="28"/>
  <c r="KI16" i="28"/>
  <c r="JV16" i="28"/>
  <c r="GV16" i="28"/>
  <c r="LV16" i="28"/>
  <c r="V16" i="28"/>
  <c r="HI16" i="28"/>
  <c r="AV16" i="28"/>
  <c r="I16" i="28"/>
  <c r="AI16" i="28"/>
  <c r="KV16" i="28"/>
  <c r="FV16" i="28"/>
  <c r="BV16" i="28"/>
  <c r="CV16" i="28"/>
  <c r="HV16" i="28"/>
  <c r="IV16" i="28"/>
  <c r="GI16" i="28"/>
  <c r="DV16" i="28"/>
  <c r="II16" i="28"/>
  <c r="CI16" i="28"/>
  <c r="LI16" i="28"/>
  <c r="BI16" i="28"/>
  <c r="EI16" i="28"/>
  <c r="FI16" i="28"/>
  <c r="DI16" i="28"/>
  <c r="EV16" i="28"/>
  <c r="II65" i="28"/>
  <c r="DI65" i="28"/>
  <c r="AV65" i="28"/>
  <c r="JI65" i="28"/>
  <c r="EV65" i="28"/>
  <c r="V65" i="28"/>
  <c r="KI65" i="28"/>
  <c r="IV65" i="28"/>
  <c r="DV65" i="28"/>
  <c r="BI65" i="28"/>
  <c r="EI65" i="28"/>
  <c r="I65" i="28"/>
  <c r="BV65" i="28"/>
  <c r="CI65" i="28"/>
  <c r="HV65" i="28"/>
  <c r="LV65" i="28"/>
  <c r="JV65" i="28"/>
  <c r="GV65" i="28"/>
  <c r="HI65" i="28"/>
  <c r="GI65" i="28"/>
  <c r="LI65" i="28"/>
  <c r="FV65" i="28"/>
  <c r="FI65" i="28"/>
  <c r="CV65" i="28"/>
  <c r="AI65" i="28"/>
  <c r="KV65" i="28"/>
  <c r="FX70" i="47"/>
  <c r="X70" i="47"/>
  <c r="GX70" i="47"/>
  <c r="LK70" i="47"/>
  <c r="IX70" i="47"/>
  <c r="DX70" i="47"/>
  <c r="JK70" i="47"/>
  <c r="BX70" i="47"/>
  <c r="KK70" i="47"/>
  <c r="BK70" i="47"/>
  <c r="EX70" i="47"/>
  <c r="JX70" i="47"/>
  <c r="CX70" i="47"/>
  <c r="DK70" i="47"/>
  <c r="IK70" i="47"/>
  <c r="FK70" i="47"/>
  <c r="KX70" i="47"/>
  <c r="HX70" i="47"/>
  <c r="K70" i="47"/>
  <c r="CK70" i="47"/>
  <c r="AX70" i="47"/>
  <c r="LX70" i="47"/>
  <c r="EK70" i="47"/>
  <c r="GK70" i="47"/>
  <c r="AK70" i="47"/>
  <c r="HK70" i="47"/>
  <c r="JX20" i="47"/>
  <c r="IK20" i="47"/>
  <c r="BK20" i="47"/>
  <c r="FX20" i="47"/>
  <c r="EK20" i="47"/>
  <c r="EX20" i="47"/>
  <c r="GX20" i="47"/>
  <c r="KK20" i="47"/>
  <c r="CK20" i="47"/>
  <c r="GK20" i="47"/>
  <c r="KX20" i="47"/>
  <c r="BX20" i="47"/>
  <c r="LK20" i="47"/>
  <c r="AX20" i="47"/>
  <c r="LX20" i="47"/>
  <c r="AK20" i="47"/>
  <c r="K20" i="47"/>
  <c r="DX20" i="47"/>
  <c r="CX20" i="47"/>
  <c r="X20" i="47"/>
  <c r="DK20" i="47"/>
  <c r="HK20" i="47"/>
  <c r="IX20" i="47"/>
  <c r="HX20" i="47"/>
  <c r="JK20" i="47"/>
  <c r="FK20" i="47"/>
  <c r="GI56" i="28"/>
  <c r="FV56" i="28"/>
  <c r="LI56" i="28"/>
  <c r="II56" i="28"/>
  <c r="DV56" i="28"/>
  <c r="BV56" i="28"/>
  <c r="KI56" i="28"/>
  <c r="HI56" i="28"/>
  <c r="KV56" i="28"/>
  <c r="I56" i="28"/>
  <c r="GV56" i="28"/>
  <c r="DI56" i="28"/>
  <c r="AV56" i="28"/>
  <c r="FI56" i="28"/>
  <c r="IV56" i="28"/>
  <c r="BI56" i="28"/>
  <c r="CV56" i="28"/>
  <c r="HV56" i="28"/>
  <c r="AI56" i="28"/>
  <c r="LV56" i="28"/>
  <c r="JV56" i="28"/>
  <c r="EV56" i="28"/>
  <c r="JI56" i="28"/>
  <c r="CI56" i="28"/>
  <c r="EI56" i="28"/>
  <c r="V56" i="28"/>
  <c r="FS28" i="28"/>
  <c r="IK20" i="28"/>
  <c r="JK20" i="28"/>
  <c r="DX20" i="28"/>
  <c r="HK20" i="28"/>
  <c r="CX20" i="28"/>
  <c r="GK20" i="28"/>
  <c r="BX20" i="28"/>
  <c r="GX20" i="28"/>
  <c r="K20" i="28"/>
  <c r="LK20" i="28"/>
  <c r="IX20" i="28"/>
  <c r="KX20" i="28"/>
  <c r="JX20" i="28"/>
  <c r="AX20" i="28"/>
  <c r="EK20" i="28"/>
  <c r="DK20" i="28"/>
  <c r="BK20" i="28"/>
  <c r="LX20" i="28"/>
  <c r="HX20" i="28"/>
  <c r="FX20" i="28"/>
  <c r="KK20" i="28"/>
  <c r="AK20" i="28"/>
  <c r="CK20" i="28"/>
  <c r="EX20" i="28"/>
  <c r="FK20" i="28"/>
  <c r="X20" i="28"/>
  <c r="AI79" i="28"/>
  <c r="BR62" i="47"/>
  <c r="KR28" i="47"/>
  <c r="GD28" i="47"/>
  <c r="CQ28" i="47"/>
  <c r="HV48" i="47"/>
  <c r="JV48" i="47"/>
  <c r="CV48" i="47"/>
  <c r="AF35" i="28"/>
  <c r="GD35" i="28"/>
  <c r="EQ8" i="47"/>
  <c r="JS8" i="47"/>
  <c r="JK66" i="28"/>
  <c r="CX66" i="28"/>
  <c r="FX66" i="28"/>
  <c r="ED8" i="47"/>
  <c r="ER30" i="47"/>
  <c r="FQ84" i="47"/>
  <c r="AF34" i="28"/>
  <c r="FE30" i="47"/>
  <c r="GS44" i="47"/>
  <c r="BI79" i="28"/>
  <c r="DI79" i="28"/>
  <c r="CV79" i="28"/>
  <c r="FI79" i="28"/>
  <c r="JV79" i="28"/>
  <c r="JI79" i="28"/>
  <c r="LV79" i="28"/>
  <c r="BS62" i="47"/>
  <c r="KQ28" i="47"/>
  <c r="CF28" i="47"/>
  <c r="CR28" i="47"/>
  <c r="LV48" i="47"/>
  <c r="KV48" i="47"/>
  <c r="LI48" i="47"/>
  <c r="DD44" i="28"/>
  <c r="GE35" i="28"/>
  <c r="GE28" i="28"/>
  <c r="ES8" i="47"/>
  <c r="JQ8" i="47"/>
  <c r="CK66" i="28"/>
  <c r="DK66" i="28"/>
  <c r="EX66" i="28"/>
  <c r="EE8" i="47"/>
  <c r="Q36" i="28"/>
  <c r="BE30" i="47"/>
  <c r="BQ64" i="47"/>
  <c r="ME81" i="47"/>
  <c r="K77" i="47"/>
  <c r="HK77" i="47"/>
  <c r="GK77" i="47"/>
  <c r="X77" i="47"/>
  <c r="EK77" i="47"/>
  <c r="KK77" i="47"/>
  <c r="BK77" i="47"/>
  <c r="JX77" i="47"/>
  <c r="LK77" i="47"/>
  <c r="GX77" i="47"/>
  <c r="IK77" i="47"/>
  <c r="AX77" i="47"/>
  <c r="DX77" i="47"/>
  <c r="HX77" i="47"/>
  <c r="CK77" i="47"/>
  <c r="IX77" i="47"/>
  <c r="AK77" i="47"/>
  <c r="FK77" i="47"/>
  <c r="FX77" i="47"/>
  <c r="BX77" i="47"/>
  <c r="LX77" i="47"/>
  <c r="KX77" i="47"/>
  <c r="DK77" i="47"/>
  <c r="CX77" i="47"/>
  <c r="EX77" i="47"/>
  <c r="JK77" i="47"/>
  <c r="KK70" i="28"/>
  <c r="EX70" i="28"/>
  <c r="KX70" i="28"/>
  <c r="BX70" i="28"/>
  <c r="JX70" i="28"/>
  <c r="AX70" i="28"/>
  <c r="JK70" i="28"/>
  <c r="CK70" i="28"/>
  <c r="HK70" i="28"/>
  <c r="LK70" i="28"/>
  <c r="IX70" i="28"/>
  <c r="HX70" i="28"/>
  <c r="BK70" i="28"/>
  <c r="AK70" i="28"/>
  <c r="DK70" i="28"/>
  <c r="CX70" i="28"/>
  <c r="FK70" i="28"/>
  <c r="EK70" i="28"/>
  <c r="GK70" i="28"/>
  <c r="GX70" i="28"/>
  <c r="LX70" i="28"/>
  <c r="DX70" i="28"/>
  <c r="K70" i="28"/>
  <c r="X70" i="28"/>
  <c r="FX70" i="28"/>
  <c r="IK70" i="28"/>
  <c r="LX34" i="47"/>
  <c r="IK34" i="47"/>
  <c r="KK34" i="47"/>
  <c r="AX34" i="47"/>
  <c r="EX34" i="47"/>
  <c r="EK34" i="47"/>
  <c r="AK34" i="47"/>
  <c r="BK34" i="47"/>
  <c r="IX34" i="47"/>
  <c r="KX34" i="47"/>
  <c r="JX34" i="47"/>
  <c r="FK34" i="47"/>
  <c r="CK34" i="47"/>
  <c r="BX34" i="47"/>
  <c r="X34" i="47"/>
  <c r="HK34" i="47"/>
  <c r="HX34" i="47"/>
  <c r="CX34" i="47"/>
  <c r="GX34" i="47"/>
  <c r="JK34" i="47"/>
  <c r="DX34" i="47"/>
  <c r="GK34" i="47"/>
  <c r="DK34" i="47"/>
  <c r="K34" i="47"/>
  <c r="LK34" i="47"/>
  <c r="FX34" i="47"/>
  <c r="ES27" i="47"/>
  <c r="DS64" i="47"/>
  <c r="V79" i="28"/>
  <c r="FV79" i="28"/>
  <c r="JI48" i="47"/>
  <c r="EI48" i="47"/>
  <c r="K66" i="28"/>
  <c r="LX66" i="28"/>
  <c r="JI16" i="47"/>
  <c r="GV16" i="47"/>
  <c r="IV16" i="47"/>
  <c r="FI16" i="47"/>
  <c r="BI16" i="47"/>
  <c r="V16" i="47"/>
  <c r="II16" i="47"/>
  <c r="KV16" i="47"/>
  <c r="CI16" i="47"/>
  <c r="KI16" i="47"/>
  <c r="GI16" i="47"/>
  <c r="DV16" i="47"/>
  <c r="LV16" i="47"/>
  <c r="FV16" i="47"/>
  <c r="BV16" i="47"/>
  <c r="JV16" i="47"/>
  <c r="EV16" i="47"/>
  <c r="DI16" i="47"/>
  <c r="HI16" i="47"/>
  <c r="CV16" i="47"/>
  <c r="AV16" i="47"/>
  <c r="EI16" i="47"/>
  <c r="AI16" i="47"/>
  <c r="LI16" i="47"/>
  <c r="HV16" i="47"/>
  <c r="I16" i="47"/>
  <c r="LV65" i="47"/>
  <c r="KV65" i="47"/>
  <c r="EI65" i="47"/>
  <c r="FV65" i="47"/>
  <c r="IV65" i="47"/>
  <c r="HI65" i="47"/>
  <c r="DV65" i="47"/>
  <c r="V65" i="47"/>
  <c r="JV65" i="47"/>
  <c r="GV65" i="47"/>
  <c r="BV65" i="47"/>
  <c r="JI65" i="47"/>
  <c r="LI65" i="47"/>
  <c r="DI65" i="47"/>
  <c r="CV65" i="47"/>
  <c r="AV65" i="47"/>
  <c r="CI65" i="47"/>
  <c r="EV65" i="47"/>
  <c r="II65" i="47"/>
  <c r="BI65" i="47"/>
  <c r="I65" i="47"/>
  <c r="HV65" i="47"/>
  <c r="KI65" i="47"/>
  <c r="AI65" i="47"/>
  <c r="FI65" i="47"/>
  <c r="GI65" i="47"/>
  <c r="JI78" i="28"/>
  <c r="FV78" i="28"/>
  <c r="LI78" i="28"/>
  <c r="FI78" i="28"/>
  <c r="GI78" i="28"/>
  <c r="AV78" i="28"/>
  <c r="HI78" i="28"/>
  <c r="DI78" i="28"/>
  <c r="AI78" i="28"/>
  <c r="V78" i="28"/>
  <c r="I78" i="28"/>
  <c r="EI78" i="28"/>
  <c r="KI78" i="28"/>
  <c r="KV78" i="28"/>
  <c r="JV78" i="28"/>
  <c r="BI78" i="28"/>
  <c r="EV78" i="28"/>
  <c r="CV78" i="28"/>
  <c r="LV78" i="28"/>
  <c r="II78" i="28"/>
  <c r="GV78" i="28"/>
  <c r="DV78" i="28"/>
  <c r="HV78" i="28"/>
  <c r="CI78" i="28"/>
  <c r="BV78" i="28"/>
  <c r="IV78" i="28"/>
  <c r="ME80" i="47"/>
  <c r="GR35" i="28"/>
  <c r="IQ84" i="47"/>
  <c r="CD28" i="28"/>
  <c r="CE44" i="47"/>
  <c r="GE46" i="28"/>
  <c r="CR46" i="28"/>
  <c r="JE38" i="47"/>
  <c r="AS81" i="47"/>
  <c r="FE81" i="47"/>
  <c r="AX17" i="47"/>
  <c r="DX17" i="47"/>
  <c r="HX17" i="47"/>
  <c r="HK17" i="47"/>
  <c r="CX17" i="47"/>
  <c r="JK17" i="47"/>
  <c r="AK17" i="47"/>
  <c r="IK17" i="47"/>
  <c r="DK17" i="47"/>
  <c r="GX17" i="47"/>
  <c r="BX17" i="47"/>
  <c r="KK17" i="47"/>
  <c r="LX17" i="47"/>
  <c r="K17" i="47"/>
  <c r="KX17" i="47"/>
  <c r="LK17" i="47"/>
  <c r="IX17" i="47"/>
  <c r="FK17" i="47"/>
  <c r="JX17" i="47"/>
  <c r="X17" i="47"/>
  <c r="EX17" i="47"/>
  <c r="CK17" i="47"/>
  <c r="GK17" i="47"/>
  <c r="BK17" i="47"/>
  <c r="EK17" i="47"/>
  <c r="FX17" i="47"/>
  <c r="CX28" i="47"/>
  <c r="EK28" i="47"/>
  <c r="IK28" i="47"/>
  <c r="DK28" i="47"/>
  <c r="BK28" i="47"/>
  <c r="HK28" i="47"/>
  <c r="EX28" i="47"/>
  <c r="IX28" i="47"/>
  <c r="FK28" i="47"/>
  <c r="BX28" i="47"/>
  <c r="LK28" i="47"/>
  <c r="AX28" i="47"/>
  <c r="JK28" i="47"/>
  <c r="AK28" i="47"/>
  <c r="DX28" i="47"/>
  <c r="GX28" i="47"/>
  <c r="K28" i="47"/>
  <c r="LX28" i="47"/>
  <c r="FX28" i="47"/>
  <c r="JX28" i="47"/>
  <c r="KX28" i="47"/>
  <c r="HX28" i="47"/>
  <c r="KK28" i="47"/>
  <c r="X28" i="47"/>
  <c r="GK28" i="47"/>
  <c r="CK28" i="47"/>
  <c r="HV36" i="47"/>
  <c r="I36" i="47"/>
  <c r="JV36" i="47"/>
  <c r="V36" i="47"/>
  <c r="KI36" i="47"/>
  <c r="GI36" i="47"/>
  <c r="BV36" i="47"/>
  <c r="LV36" i="47"/>
  <c r="EV36" i="47"/>
  <c r="FV36" i="47"/>
  <c r="CI36" i="47"/>
  <c r="IV36" i="47"/>
  <c r="HI36" i="47"/>
  <c r="CV36" i="47"/>
  <c r="BI36" i="47"/>
  <c r="II36" i="47"/>
  <c r="FI36" i="47"/>
  <c r="JI36" i="47"/>
  <c r="DI36" i="47"/>
  <c r="AI36" i="47"/>
  <c r="LI36" i="47"/>
  <c r="KV36" i="47"/>
  <c r="AV36" i="47"/>
  <c r="DV36" i="47"/>
  <c r="EI36" i="47"/>
  <c r="GV36" i="47"/>
  <c r="KI21" i="47"/>
  <c r="EV21" i="47"/>
  <c r="CV21" i="47"/>
  <c r="CI21" i="47"/>
  <c r="EI21" i="47"/>
  <c r="LI21" i="47"/>
  <c r="BI21" i="47"/>
  <c r="HV21" i="47"/>
  <c r="LV21" i="47"/>
  <c r="JV21" i="47"/>
  <c r="FV21" i="47"/>
  <c r="DV21" i="47"/>
  <c r="IV21" i="47"/>
  <c r="GI21" i="47"/>
  <c r="AI21" i="47"/>
  <c r="V21" i="47"/>
  <c r="II21" i="47"/>
  <c r="GV21" i="47"/>
  <c r="DI21" i="47"/>
  <c r="FI21" i="47"/>
  <c r="HI21" i="47"/>
  <c r="I21" i="47"/>
  <c r="KV21" i="47"/>
  <c r="AV21" i="47"/>
  <c r="BV21" i="47"/>
  <c r="JI21" i="47"/>
  <c r="GI52" i="47"/>
  <c r="FV52" i="47"/>
  <c r="AI52" i="47"/>
  <c r="I52" i="47"/>
  <c r="AV52" i="47"/>
  <c r="HI52" i="47"/>
  <c r="GV52" i="47"/>
  <c r="V52" i="47"/>
  <c r="II52" i="47"/>
  <c r="CI52" i="47"/>
  <c r="DV52" i="47"/>
  <c r="HV52" i="47"/>
  <c r="EI52" i="47"/>
  <c r="BV52" i="47"/>
  <c r="LV52" i="47"/>
  <c r="KI52" i="47"/>
  <c r="EV52" i="47"/>
  <c r="FI52" i="47"/>
  <c r="IV52" i="47"/>
  <c r="BI52" i="47"/>
  <c r="CV52" i="47"/>
  <c r="KV52" i="47"/>
  <c r="JV52" i="47"/>
  <c r="LI52" i="47"/>
  <c r="DI52" i="47"/>
  <c r="JI52" i="47"/>
  <c r="KK10" i="28"/>
  <c r="GK10" i="28"/>
  <c r="HX10" i="28"/>
  <c r="CX10" i="28"/>
  <c r="FX10" i="28"/>
  <c r="BK10" i="28"/>
  <c r="HK10" i="28"/>
  <c r="CK10" i="28"/>
  <c r="GX10" i="28"/>
  <c r="LX10" i="28"/>
  <c r="EK10" i="28"/>
  <c r="DK10" i="28"/>
  <c r="FK10" i="28"/>
  <c r="EX10" i="28"/>
  <c r="AX10" i="28"/>
  <c r="AK10" i="28"/>
  <c r="JK10" i="28"/>
  <c r="KX10" i="28"/>
  <c r="IK10" i="28"/>
  <c r="K10" i="28"/>
  <c r="BX10" i="28"/>
  <c r="JX10" i="28"/>
  <c r="IX10" i="28"/>
  <c r="DX10" i="28"/>
  <c r="LK10" i="28"/>
  <c r="X10" i="28"/>
  <c r="LV52" i="28"/>
  <c r="DI52" i="28"/>
  <c r="JV52" i="28"/>
  <c r="AI52" i="28"/>
  <c r="CI52" i="28"/>
  <c r="KV52" i="28"/>
  <c r="BI52" i="28"/>
  <c r="HV52" i="28"/>
  <c r="JI52" i="28"/>
  <c r="FI52" i="28"/>
  <c r="V52" i="28"/>
  <c r="GI52" i="28"/>
  <c r="GV52" i="28"/>
  <c r="I52" i="28"/>
  <c r="HI52" i="28"/>
  <c r="AV52" i="28"/>
  <c r="KI52" i="28"/>
  <c r="EV52" i="28"/>
  <c r="FV52" i="28"/>
  <c r="IV52" i="28"/>
  <c r="DV52" i="28"/>
  <c r="CV52" i="28"/>
  <c r="II52" i="28"/>
  <c r="BV52" i="28"/>
  <c r="EI52" i="28"/>
  <c r="LI52" i="28"/>
  <c r="JK51" i="47"/>
  <c r="AX51" i="47"/>
  <c r="JX51" i="47"/>
  <c r="KX51" i="47"/>
  <c r="K51" i="47"/>
  <c r="DK51" i="47"/>
  <c r="AK51" i="47"/>
  <c r="CK51" i="47"/>
  <c r="GK51" i="47"/>
  <c r="EK51" i="47"/>
  <c r="IX51" i="47"/>
  <c r="DX51" i="47"/>
  <c r="HX51" i="47"/>
  <c r="CX51" i="47"/>
  <c r="LK51" i="47"/>
  <c r="GX51" i="47"/>
  <c r="IK51" i="47"/>
  <c r="LX51" i="47"/>
  <c r="KK51" i="47"/>
  <c r="X51" i="47"/>
  <c r="BX51" i="47"/>
  <c r="EX51" i="47"/>
  <c r="FK51" i="47"/>
  <c r="HK51" i="47"/>
  <c r="FX51" i="47"/>
  <c r="BK51" i="47"/>
  <c r="BF10" i="47"/>
  <c r="GQ31" i="28"/>
  <c r="BF63" i="28"/>
  <c r="FS44" i="28"/>
  <c r="HR34" i="47"/>
  <c r="KQ34" i="28"/>
  <c r="CF28" i="28"/>
  <c r="CF44" i="47"/>
  <c r="JR28" i="28"/>
  <c r="AF27" i="28"/>
  <c r="Q27" i="47"/>
  <c r="CS46" i="28"/>
  <c r="FK83" i="47"/>
  <c r="CX83" i="47"/>
  <c r="DX83" i="47"/>
  <c r="IK83" i="47"/>
  <c r="JK83" i="47"/>
  <c r="GX83" i="47"/>
  <c r="HX83" i="47"/>
  <c r="BX83" i="47"/>
  <c r="DK83" i="47"/>
  <c r="AK83" i="47"/>
  <c r="FX83" i="47"/>
  <c r="HK83" i="47"/>
  <c r="EK83" i="47"/>
  <c r="CK83" i="47"/>
  <c r="X83" i="47"/>
  <c r="GK83" i="47"/>
  <c r="LX83" i="47"/>
  <c r="LK83" i="47"/>
  <c r="AX83" i="47"/>
  <c r="KX83" i="47"/>
  <c r="EX83" i="47"/>
  <c r="BK83" i="47"/>
  <c r="IX83" i="47"/>
  <c r="JX83" i="47"/>
  <c r="KK83" i="47"/>
  <c r="K83" i="47"/>
  <c r="AX10" i="47"/>
  <c r="JK10" i="47"/>
  <c r="K10" i="47"/>
  <c r="LK10" i="47"/>
  <c r="GK10" i="47"/>
  <c r="IX10" i="47"/>
  <c r="EX10" i="47"/>
  <c r="DK10" i="47"/>
  <c r="KX10" i="47"/>
  <c r="CX10" i="47"/>
  <c r="BX10" i="47"/>
  <c r="X10" i="47"/>
  <c r="FK10" i="47"/>
  <c r="LX10" i="47"/>
  <c r="AK10" i="47"/>
  <c r="GX10" i="47"/>
  <c r="JX10" i="47"/>
  <c r="IK10" i="47"/>
  <c r="FX10" i="47"/>
  <c r="KK10" i="47"/>
  <c r="CK10" i="47"/>
  <c r="BK10" i="47"/>
  <c r="HK10" i="47"/>
  <c r="EK10" i="47"/>
  <c r="DX10" i="47"/>
  <c r="HX10" i="47"/>
  <c r="FI81" i="47"/>
  <c r="HV81" i="47"/>
  <c r="LI81" i="47"/>
  <c r="EV81" i="47"/>
  <c r="AI81" i="47"/>
  <c r="JV81" i="47"/>
  <c r="DV81" i="47"/>
  <c r="LV81" i="47"/>
  <c r="JI81" i="47"/>
  <c r="GV81" i="47"/>
  <c r="KV81" i="47"/>
  <c r="II81" i="47"/>
  <c r="GI81" i="47"/>
  <c r="FV81" i="47"/>
  <c r="BI81" i="47"/>
  <c r="CV81" i="47"/>
  <c r="AV81" i="47"/>
  <c r="KI81" i="47"/>
  <c r="V81" i="47"/>
  <c r="HI81" i="47"/>
  <c r="BV81" i="47"/>
  <c r="CI81" i="47"/>
  <c r="EI81" i="47"/>
  <c r="DI81" i="47"/>
  <c r="I81" i="47"/>
  <c r="IV81" i="47"/>
  <c r="JI11" i="28"/>
  <c r="DV11" i="28"/>
  <c r="EV11" i="28"/>
  <c r="KI11" i="28"/>
  <c r="LV11" i="28"/>
  <c r="BI11" i="28"/>
  <c r="GI11" i="28"/>
  <c r="II11" i="28"/>
  <c r="HV11" i="28"/>
  <c r="CV11" i="28"/>
  <c r="AI11" i="28"/>
  <c r="GV11" i="28"/>
  <c r="EI11" i="28"/>
  <c r="AV11" i="28"/>
  <c r="DI11" i="28"/>
  <c r="CI11" i="28"/>
  <c r="HI11" i="28"/>
  <c r="KV11" i="28"/>
  <c r="V11" i="28"/>
  <c r="FV11" i="28"/>
  <c r="IV11" i="28"/>
  <c r="I11" i="28"/>
  <c r="JV11" i="28"/>
  <c r="LI11" i="28"/>
  <c r="FI11" i="28"/>
  <c r="BV11" i="28"/>
  <c r="BD63" i="28"/>
  <c r="FR44" i="28"/>
  <c r="MF27" i="47"/>
  <c r="HQ34" i="47"/>
  <c r="KS34" i="28"/>
  <c r="ME28" i="28"/>
  <c r="JQ28" i="28"/>
  <c r="AD27" i="28"/>
  <c r="R27" i="47"/>
  <c r="FD64" i="47"/>
  <c r="HF81" i="47"/>
  <c r="X51" i="28"/>
  <c r="KX51" i="28"/>
  <c r="AK51" i="28"/>
  <c r="KK51" i="28"/>
  <c r="BK51" i="28"/>
  <c r="HK51" i="28"/>
  <c r="GX51" i="28"/>
  <c r="IK51" i="28"/>
  <c r="LX51" i="28"/>
  <c r="IX51" i="28"/>
  <c r="LK51" i="28"/>
  <c r="CX51" i="28"/>
  <c r="K51" i="28"/>
  <c r="EK51" i="28"/>
  <c r="BX51" i="28"/>
  <c r="GK51" i="28"/>
  <c r="HX51" i="28"/>
  <c r="JK51" i="28"/>
  <c r="AX51" i="28"/>
  <c r="EX51" i="28"/>
  <c r="DK51" i="28"/>
  <c r="FK51" i="28"/>
  <c r="DX51" i="28"/>
  <c r="CK51" i="28"/>
  <c r="FX51" i="28"/>
  <c r="JX51" i="28"/>
  <c r="IX85" i="28"/>
  <c r="EK85" i="28"/>
  <c r="CK85" i="28"/>
  <c r="GX85" i="28"/>
  <c r="LX85" i="28"/>
  <c r="BK85" i="28"/>
  <c r="EX85" i="28"/>
  <c r="BX85" i="28"/>
  <c r="AX85" i="28"/>
  <c r="KX85" i="28"/>
  <c r="HX85" i="28"/>
  <c r="JX85" i="28"/>
  <c r="FK85" i="28"/>
  <c r="HK85" i="28"/>
  <c r="LK85" i="28"/>
  <c r="KK85" i="28"/>
  <c r="CX85" i="28"/>
  <c r="X85" i="28"/>
  <c r="FX85" i="28"/>
  <c r="IK85" i="28"/>
  <c r="GK85" i="28"/>
  <c r="DK85" i="28"/>
  <c r="K85" i="28"/>
  <c r="AK85" i="28"/>
  <c r="JK85" i="28"/>
  <c r="DX85" i="28"/>
  <c r="FK85" i="47"/>
  <c r="JK85" i="47"/>
  <c r="K85" i="47"/>
  <c r="GK85" i="47"/>
  <c r="AK85" i="47"/>
  <c r="LK85" i="47"/>
  <c r="IX85" i="47"/>
  <c r="DX85" i="47"/>
  <c r="GX85" i="47"/>
  <c r="HX85" i="47"/>
  <c r="EK85" i="47"/>
  <c r="BK85" i="47"/>
  <c r="AX85" i="47"/>
  <c r="CK85" i="47"/>
  <c r="KK85" i="47"/>
  <c r="BX85" i="47"/>
  <c r="JX85" i="47"/>
  <c r="EX85" i="47"/>
  <c r="HK85" i="47"/>
  <c r="X85" i="47"/>
  <c r="LX85" i="47"/>
  <c r="DK85" i="47"/>
  <c r="CX85" i="47"/>
  <c r="FX85" i="47"/>
  <c r="IK85" i="47"/>
  <c r="KX85" i="47"/>
  <c r="ER83" i="28"/>
  <c r="ME27" i="47"/>
  <c r="MD28" i="28"/>
  <c r="GQ42" i="28"/>
  <c r="FE64" i="47"/>
  <c r="LS64" i="47"/>
  <c r="IS76" i="28"/>
  <c r="IX84" i="47"/>
  <c r="EX84" i="47"/>
  <c r="EK84" i="47"/>
  <c r="JK84" i="47"/>
  <c r="IK84" i="47"/>
  <c r="CK84" i="47"/>
  <c r="GX84" i="47"/>
  <c r="HK84" i="47"/>
  <c r="AX84" i="47"/>
  <c r="JX84" i="47"/>
  <c r="HX84" i="47"/>
  <c r="DK84" i="47"/>
  <c r="LX84" i="47"/>
  <c r="KK84" i="47"/>
  <c r="KX84" i="47"/>
  <c r="BK84" i="47"/>
  <c r="BX84" i="47"/>
  <c r="FX84" i="47"/>
  <c r="X84" i="47"/>
  <c r="DX84" i="47"/>
  <c r="AK84" i="47"/>
  <c r="CX84" i="47"/>
  <c r="LK84" i="47"/>
  <c r="K84" i="47"/>
  <c r="FK84" i="47"/>
  <c r="GK84" i="47"/>
  <c r="FX84" i="28"/>
  <c r="DK84" i="28"/>
  <c r="EK84" i="28"/>
  <c r="JK84" i="28"/>
  <c r="JX84" i="28"/>
  <c r="HK84" i="28"/>
  <c r="IK84" i="28"/>
  <c r="GK84" i="28"/>
  <c r="X84" i="28"/>
  <c r="AX84" i="28"/>
  <c r="KK84" i="28"/>
  <c r="DX84" i="28"/>
  <c r="EX84" i="28"/>
  <c r="LK84" i="28"/>
  <c r="HX84" i="28"/>
  <c r="BK84" i="28"/>
  <c r="LX84" i="28"/>
  <c r="FK84" i="28"/>
  <c r="KX84" i="28"/>
  <c r="BX84" i="28"/>
  <c r="AK84" i="28"/>
  <c r="GX84" i="28"/>
  <c r="CK84" i="28"/>
  <c r="K84" i="28"/>
  <c r="CX84" i="28"/>
  <c r="IX84" i="28"/>
  <c r="ES83" i="28"/>
  <c r="JR27" i="47"/>
  <c r="KR35" i="28"/>
  <c r="BS36" i="47"/>
  <c r="BR30" i="47"/>
  <c r="LQ64" i="47"/>
  <c r="IR76" i="28"/>
  <c r="HK58" i="47"/>
  <c r="DX58" i="47"/>
  <c r="LX58" i="47"/>
  <c r="LK58" i="47"/>
  <c r="AK58" i="47"/>
  <c r="K58" i="47"/>
  <c r="GK58" i="47"/>
  <c r="IK58" i="47"/>
  <c r="CX58" i="47"/>
  <c r="CK58" i="47"/>
  <c r="X58" i="47"/>
  <c r="KK58" i="47"/>
  <c r="AX58" i="47"/>
  <c r="BK58" i="47"/>
  <c r="JK58" i="47"/>
  <c r="KX58" i="47"/>
  <c r="JX58" i="47"/>
  <c r="EK58" i="47"/>
  <c r="GX58" i="47"/>
  <c r="DK58" i="47"/>
  <c r="BX58" i="47"/>
  <c r="EX58" i="47"/>
  <c r="HX58" i="47"/>
  <c r="FX58" i="47"/>
  <c r="IX58" i="47"/>
  <c r="FK58" i="47"/>
  <c r="HD34" i="28"/>
  <c r="JS27" i="47"/>
  <c r="EQ27" i="47"/>
  <c r="KQ35" i="28"/>
  <c r="FR84" i="47"/>
  <c r="BQ36" i="47"/>
  <c r="GQ44" i="47"/>
  <c r="ME38" i="47"/>
  <c r="GS81" i="47"/>
  <c r="DX53" i="47"/>
  <c r="DK53" i="47"/>
  <c r="KK53" i="47"/>
  <c r="IK53" i="47"/>
  <c r="X53" i="47"/>
  <c r="K53" i="47"/>
  <c r="EX53" i="47"/>
  <c r="AX53" i="47"/>
  <c r="FX53" i="47"/>
  <c r="FK53" i="47"/>
  <c r="GK53" i="47"/>
  <c r="BX53" i="47"/>
  <c r="BK53" i="47"/>
  <c r="EK53" i="47"/>
  <c r="HK53" i="47"/>
  <c r="LX53" i="47"/>
  <c r="CX53" i="47"/>
  <c r="LK53" i="47"/>
  <c r="CK53" i="47"/>
  <c r="AK53" i="47"/>
  <c r="JK53" i="47"/>
  <c r="GX53" i="47"/>
  <c r="HX53" i="47"/>
  <c r="KX53" i="47"/>
  <c r="JX53" i="47"/>
  <c r="IX53" i="47"/>
  <c r="LI81" i="28"/>
  <c r="JI81" i="28"/>
  <c r="EI81" i="28"/>
  <c r="IV81" i="28"/>
  <c r="CI81" i="28"/>
  <c r="BV81" i="28"/>
  <c r="HV81" i="28"/>
  <c r="DV81" i="28"/>
  <c r="AV81" i="28"/>
  <c r="HI81" i="28"/>
  <c r="V81" i="28"/>
  <c r="DI81" i="28"/>
  <c r="II81" i="28"/>
  <c r="EV81" i="28"/>
  <c r="JV81" i="28"/>
  <c r="AI81" i="28"/>
  <c r="GI81" i="28"/>
  <c r="I81" i="28"/>
  <c r="GV81" i="28"/>
  <c r="KI81" i="28"/>
  <c r="CV81" i="28"/>
  <c r="FV81" i="28"/>
  <c r="FI81" i="28"/>
  <c r="KV81" i="28"/>
  <c r="LV81" i="28"/>
  <c r="BI81" i="28"/>
  <c r="V13" i="28"/>
  <c r="BV13" i="28"/>
  <c r="AV13" i="28"/>
  <c r="FI13" i="28"/>
  <c r="II13" i="28"/>
  <c r="HI13" i="28"/>
  <c r="JI13" i="28"/>
  <c r="DV13" i="28"/>
  <c r="EV13" i="28"/>
  <c r="LV13" i="28"/>
  <c r="KV13" i="28"/>
  <c r="BI13" i="28"/>
  <c r="I13" i="28"/>
  <c r="CV13" i="28"/>
  <c r="DI13" i="28"/>
  <c r="EI13" i="28"/>
  <c r="IV13" i="28"/>
  <c r="HV13" i="28"/>
  <c r="LI13" i="28"/>
  <c r="FV13" i="28"/>
  <c r="AI13" i="28"/>
  <c r="GI13" i="28"/>
  <c r="GV13" i="28"/>
  <c r="KI13" i="28"/>
  <c r="CI13" i="28"/>
  <c r="JV13" i="28"/>
  <c r="GI21" i="28"/>
  <c r="EV21" i="28"/>
  <c r="CI21" i="28"/>
  <c r="KV21" i="28"/>
  <c r="IV21" i="28"/>
  <c r="DV21" i="28"/>
  <c r="BI21" i="28"/>
  <c r="HI21" i="28"/>
  <c r="BV21" i="28"/>
  <c r="FI21" i="28"/>
  <c r="JI21" i="28"/>
  <c r="AV21" i="28"/>
  <c r="FV21" i="28"/>
  <c r="LV21" i="28"/>
  <c r="DI21" i="28"/>
  <c r="AI21" i="28"/>
  <c r="V21" i="28"/>
  <c r="GV21" i="28"/>
  <c r="I21" i="28"/>
  <c r="HV21" i="28"/>
  <c r="JV21" i="28"/>
  <c r="KI21" i="28"/>
  <c r="II21" i="28"/>
  <c r="LI21" i="28"/>
  <c r="EI21" i="28"/>
  <c r="CV21" i="28"/>
  <c r="KK83" i="28"/>
  <c r="JK83" i="28"/>
  <c r="HK83" i="28"/>
  <c r="AX83" i="28"/>
  <c r="CX83" i="28"/>
  <c r="LK83" i="28"/>
  <c r="EK83" i="28"/>
  <c r="DX83" i="28"/>
  <c r="LX83" i="28"/>
  <c r="JX83" i="28"/>
  <c r="CK83" i="28"/>
  <c r="IX83" i="28"/>
  <c r="BK83" i="28"/>
  <c r="IK83" i="28"/>
  <c r="FK83" i="28"/>
  <c r="GX83" i="28"/>
  <c r="BX83" i="28"/>
  <c r="K83" i="28"/>
  <c r="FX83" i="28"/>
  <c r="DK83" i="28"/>
  <c r="GK83" i="28"/>
  <c r="X83" i="28"/>
  <c r="AK83" i="28"/>
  <c r="KX83" i="28"/>
  <c r="EX83" i="28"/>
  <c r="HX83" i="28"/>
  <c r="DK9" i="28"/>
  <c r="GX9" i="28"/>
  <c r="LX9" i="28"/>
  <c r="BX9" i="28"/>
  <c r="AK9" i="28"/>
  <c r="LK9" i="28"/>
  <c r="AX9" i="28"/>
  <c r="FX9" i="28"/>
  <c r="KK9" i="28"/>
  <c r="IX9" i="28"/>
  <c r="EX9" i="28"/>
  <c r="EK9" i="28"/>
  <c r="X9" i="28"/>
  <c r="FK9" i="28"/>
  <c r="CX9" i="28"/>
  <c r="JX9" i="28"/>
  <c r="DX9" i="28"/>
  <c r="JK9" i="28"/>
  <c r="HX9" i="28"/>
  <c r="KX9" i="28"/>
  <c r="IK9" i="28"/>
  <c r="K9" i="28"/>
  <c r="CK9" i="28"/>
  <c r="BK9" i="28"/>
  <c r="HK9" i="28"/>
  <c r="GK9" i="28"/>
  <c r="KK24" i="47"/>
  <c r="BK24" i="47"/>
  <c r="AX24" i="47"/>
  <c r="KX24" i="47"/>
  <c r="LX24" i="47"/>
  <c r="CK24" i="47"/>
  <c r="GX24" i="47"/>
  <c r="GK24" i="47"/>
  <c r="DK24" i="47"/>
  <c r="FX24" i="47"/>
  <c r="HK24" i="47"/>
  <c r="X24" i="47"/>
  <c r="FK24" i="47"/>
  <c r="DX24" i="47"/>
  <c r="JX24" i="47"/>
  <c r="K24" i="47"/>
  <c r="BX24" i="47"/>
  <c r="EX24" i="47"/>
  <c r="LK24" i="47"/>
  <c r="EK24" i="47"/>
  <c r="IK24" i="47"/>
  <c r="HX24" i="47"/>
  <c r="AK24" i="47"/>
  <c r="JK24" i="47"/>
  <c r="CX24" i="47"/>
  <c r="IX24" i="47"/>
  <c r="K58" i="28"/>
  <c r="CK58" i="28"/>
  <c r="DK58" i="28"/>
  <c r="AX58" i="28"/>
  <c r="JK58" i="28"/>
  <c r="BX58" i="28"/>
  <c r="KK58" i="28"/>
  <c r="EX58" i="28"/>
  <c r="JX58" i="28"/>
  <c r="KX58" i="28"/>
  <c r="EK58" i="28"/>
  <c r="CX58" i="28"/>
  <c r="IX58" i="28"/>
  <c r="IK58" i="28"/>
  <c r="GK58" i="28"/>
  <c r="GX58" i="28"/>
  <c r="LK58" i="28"/>
  <c r="BK58" i="28"/>
  <c r="HK58" i="28"/>
  <c r="DX58" i="28"/>
  <c r="LX58" i="28"/>
  <c r="AK58" i="28"/>
  <c r="HX58" i="28"/>
  <c r="FK58" i="28"/>
  <c r="FX58" i="28"/>
  <c r="X58" i="28"/>
  <c r="JX31" i="28"/>
  <c r="FX31" i="28"/>
  <c r="HK31" i="28"/>
  <c r="CX31" i="28"/>
  <c r="K31" i="28"/>
  <c r="EX31" i="28"/>
  <c r="JK31" i="28"/>
  <c r="IK31" i="28"/>
  <c r="KK31" i="28"/>
  <c r="BK31" i="28"/>
  <c r="EK31" i="28"/>
  <c r="AK31" i="28"/>
  <c r="X31" i="28"/>
  <c r="AX31" i="28"/>
  <c r="GK31" i="28"/>
  <c r="DX31" i="28"/>
  <c r="KX31" i="28"/>
  <c r="LK31" i="28"/>
  <c r="HX31" i="28"/>
  <c r="IX31" i="28"/>
  <c r="GX31" i="28"/>
  <c r="CK31" i="28"/>
  <c r="BX31" i="28"/>
  <c r="DK31" i="28"/>
  <c r="LX31" i="28"/>
  <c r="FK31" i="28"/>
  <c r="FE44" i="28"/>
  <c r="AD56" i="28"/>
  <c r="FQ27" i="28"/>
  <c r="LS8" i="47"/>
  <c r="Q28" i="28"/>
  <c r="LQ28" i="28"/>
  <c r="GR38" i="47"/>
  <c r="HE76" i="28"/>
  <c r="AS76" i="28"/>
  <c r="R81" i="47"/>
  <c r="IS80" i="47"/>
  <c r="FR6" i="47"/>
  <c r="L9" i="68"/>
  <c r="LE35" i="28"/>
  <c r="FF44" i="28"/>
  <c r="AE56" i="28"/>
  <c r="BS46" i="28"/>
  <c r="KD46" i="28"/>
  <c r="LR28" i="28"/>
  <c r="GS38" i="47"/>
  <c r="HD76" i="28"/>
  <c r="R48" i="47"/>
  <c r="LD35" i="28"/>
  <c r="JD44" i="28"/>
  <c r="CE46" i="28"/>
  <c r="BQ46" i="28"/>
  <c r="KF46" i="28"/>
  <c r="HD44" i="47"/>
  <c r="JE76" i="28"/>
  <c r="AE31" i="28"/>
  <c r="JF44" i="28"/>
  <c r="JE27" i="47"/>
  <c r="CF46" i="28"/>
  <c r="AE8" i="47"/>
  <c r="ED27" i="28"/>
  <c r="HE44" i="47"/>
  <c r="HS38" i="47"/>
  <c r="JF76" i="28"/>
  <c r="S48" i="47"/>
  <c r="AF31" i="28"/>
  <c r="JF27" i="47"/>
  <c r="AF8" i="47"/>
  <c r="HD36" i="28"/>
  <c r="DE28" i="28"/>
  <c r="ED30" i="47"/>
  <c r="HR38" i="47"/>
  <c r="HS76" i="28"/>
  <c r="Q35" i="28"/>
  <c r="MD10" i="47"/>
  <c r="KS6" i="47"/>
  <c r="DF28" i="28"/>
  <c r="EF30" i="47"/>
  <c r="DE30" i="47"/>
  <c r="HR76" i="28"/>
  <c r="FE76" i="28"/>
  <c r="FF76" i="28"/>
  <c r="FD76" i="28"/>
  <c r="MF81" i="28"/>
  <c r="MD81" i="28"/>
  <c r="ME81" i="28"/>
  <c r="AD34" i="47"/>
  <c r="ID35" i="28"/>
  <c r="CE35" i="28"/>
  <c r="BS44" i="28"/>
  <c r="JQ44" i="47"/>
  <c r="HS28" i="28"/>
  <c r="HS27" i="28"/>
  <c r="R8" i="47"/>
  <c r="CS38" i="47"/>
  <c r="IF38" i="47"/>
  <c r="GE64" i="47"/>
  <c r="LF81" i="47"/>
  <c r="KI29" i="28"/>
  <c r="II29" i="28"/>
  <c r="AI29" i="28"/>
  <c r="EI29" i="28"/>
  <c r="JV29" i="28"/>
  <c r="HI29" i="28"/>
  <c r="EV29" i="28"/>
  <c r="CV29" i="28"/>
  <c r="IV29" i="28"/>
  <c r="GI29" i="28"/>
  <c r="BV29" i="28"/>
  <c r="V29" i="28"/>
  <c r="HV29" i="28"/>
  <c r="FI29" i="28"/>
  <c r="DV29" i="28"/>
  <c r="LV29" i="28"/>
  <c r="KV29" i="28"/>
  <c r="CI29" i="28"/>
  <c r="AV29" i="28"/>
  <c r="GV29" i="28"/>
  <c r="DI29" i="28"/>
  <c r="LI29" i="28"/>
  <c r="JI29" i="28"/>
  <c r="BI29" i="28"/>
  <c r="I29" i="28"/>
  <c r="FV29" i="28"/>
  <c r="HF81" i="28"/>
  <c r="HD81" i="28"/>
  <c r="HE81" i="28"/>
  <c r="IR81" i="28"/>
  <c r="IQ81" i="28"/>
  <c r="IS81" i="28"/>
  <c r="EQ81" i="28"/>
  <c r="ES81" i="28"/>
  <c r="ER81" i="28"/>
  <c r="KR81" i="47"/>
  <c r="KQ81" i="47"/>
  <c r="KS81" i="47"/>
  <c r="KD76" i="28"/>
  <c r="KF76" i="28"/>
  <c r="KE76" i="28"/>
  <c r="FD81" i="28"/>
  <c r="FF81" i="28"/>
  <c r="FE81" i="28"/>
  <c r="LE10" i="47"/>
  <c r="AE34" i="47"/>
  <c r="CF56" i="28"/>
  <c r="BR44" i="28"/>
  <c r="HR28" i="28"/>
  <c r="HQ27" i="28"/>
  <c r="ID64" i="47"/>
  <c r="GD64" i="47"/>
  <c r="AF76" i="28"/>
  <c r="AE76" i="28"/>
  <c r="AD76" i="28"/>
  <c r="CV73" i="28"/>
  <c r="LV73" i="28"/>
  <c r="IV73" i="28"/>
  <c r="II73" i="28"/>
  <c r="FI73" i="28"/>
  <c r="JV73" i="28"/>
  <c r="JI73" i="28"/>
  <c r="GV73" i="28"/>
  <c r="HI73" i="28"/>
  <c r="AI73" i="28"/>
  <c r="DI73" i="28"/>
  <c r="EV73" i="28"/>
  <c r="FV73" i="28"/>
  <c r="CI73" i="28"/>
  <c r="KI73" i="28"/>
  <c r="DV73" i="28"/>
  <c r="KV73" i="28"/>
  <c r="AV73" i="28"/>
  <c r="EI73" i="28"/>
  <c r="BV73" i="28"/>
  <c r="HV73" i="28"/>
  <c r="V73" i="28"/>
  <c r="I73" i="28"/>
  <c r="GI73" i="28"/>
  <c r="BI73" i="28"/>
  <c r="LI73" i="28"/>
  <c r="GX32" i="28"/>
  <c r="IK32" i="28"/>
  <c r="X32" i="28"/>
  <c r="JX32" i="28"/>
  <c r="EK32" i="28"/>
  <c r="FK32" i="28"/>
  <c r="KK32" i="28"/>
  <c r="DK32" i="28"/>
  <c r="HK32" i="28"/>
  <c r="KX32" i="28"/>
  <c r="IX32" i="28"/>
  <c r="CX32" i="28"/>
  <c r="DX32" i="28"/>
  <c r="K32" i="28"/>
  <c r="BK32" i="28"/>
  <c r="BX32" i="28"/>
  <c r="LK32" i="28"/>
  <c r="HX32" i="28"/>
  <c r="FX32" i="28"/>
  <c r="GK32" i="28"/>
  <c r="EX32" i="28"/>
  <c r="AK32" i="28"/>
  <c r="CK32" i="28"/>
  <c r="LX32" i="28"/>
  <c r="JK32" i="28"/>
  <c r="AX32" i="28"/>
  <c r="HK44" i="47"/>
  <c r="DX44" i="47"/>
  <c r="BK44" i="47"/>
  <c r="KX44" i="47"/>
  <c r="AX44" i="47"/>
  <c r="X44" i="47"/>
  <c r="KK44" i="47"/>
  <c r="FX44" i="47"/>
  <c r="DK44" i="47"/>
  <c r="JX44" i="47"/>
  <c r="EX44" i="47"/>
  <c r="CX44" i="47"/>
  <c r="LK44" i="47"/>
  <c r="AK44" i="47"/>
  <c r="CK44" i="47"/>
  <c r="LX44" i="47"/>
  <c r="HX44" i="47"/>
  <c r="JK44" i="47"/>
  <c r="FK44" i="47"/>
  <c r="IX44" i="47"/>
  <c r="GK44" i="47"/>
  <c r="K44" i="47"/>
  <c r="GX44" i="47"/>
  <c r="EK44" i="47"/>
  <c r="BX44" i="47"/>
  <c r="IK44" i="47"/>
  <c r="LV20" i="47"/>
  <c r="V20" i="47"/>
  <c r="II20" i="47"/>
  <c r="DI20" i="47"/>
  <c r="JV20" i="47"/>
  <c r="HI20" i="47"/>
  <c r="FV20" i="47"/>
  <c r="KI20" i="47"/>
  <c r="BV20" i="47"/>
  <c r="AV20" i="47"/>
  <c r="FI20" i="47"/>
  <c r="GV20" i="47"/>
  <c r="JI20" i="47"/>
  <c r="EI20" i="47"/>
  <c r="EV20" i="47"/>
  <c r="CV20" i="47"/>
  <c r="HV20" i="47"/>
  <c r="GI20" i="47"/>
  <c r="IV20" i="47"/>
  <c r="LI20" i="47"/>
  <c r="DV20" i="47"/>
  <c r="I20" i="47"/>
  <c r="CI20" i="47"/>
  <c r="BI20" i="47"/>
  <c r="KV20" i="47"/>
  <c r="AI20" i="47"/>
  <c r="HV73" i="47"/>
  <c r="V73" i="47"/>
  <c r="BV73" i="47"/>
  <c r="FI73" i="47"/>
  <c r="IV73" i="47"/>
  <c r="AV73" i="47"/>
  <c r="JI73" i="47"/>
  <c r="BI73" i="47"/>
  <c r="CI73" i="47"/>
  <c r="JV73" i="47"/>
  <c r="AI73" i="47"/>
  <c r="KI73" i="47"/>
  <c r="I73" i="47"/>
  <c r="KV73" i="47"/>
  <c r="EI73" i="47"/>
  <c r="FV73" i="47"/>
  <c r="GV73" i="47"/>
  <c r="GI73" i="47"/>
  <c r="II73" i="47"/>
  <c r="DV73" i="47"/>
  <c r="CV73" i="47"/>
  <c r="LV73" i="47"/>
  <c r="EV73" i="47"/>
  <c r="HI73" i="47"/>
  <c r="LI73" i="47"/>
  <c r="DI73" i="47"/>
  <c r="GE81" i="28"/>
  <c r="GF81" i="28"/>
  <c r="GD81" i="28"/>
  <c r="HQ81" i="28"/>
  <c r="HS81" i="28"/>
  <c r="HR81" i="28"/>
  <c r="KF81" i="28"/>
  <c r="KE81" i="28"/>
  <c r="KD81" i="28"/>
  <c r="JS81" i="47"/>
  <c r="JQ81" i="47"/>
  <c r="JR81" i="47"/>
  <c r="BF64" i="47"/>
  <c r="BE64" i="47"/>
  <c r="CI66" i="47"/>
  <c r="LI66" i="47"/>
  <c r="HI66" i="47"/>
  <c r="DV66" i="47"/>
  <c r="I66" i="47"/>
  <c r="EV66" i="47"/>
  <c r="II66" i="47"/>
  <c r="JI66" i="47"/>
  <c r="DI66" i="47"/>
  <c r="LV66" i="47"/>
  <c r="BI66" i="47"/>
  <c r="IV66" i="47"/>
  <c r="FV66" i="47"/>
  <c r="AI66" i="47"/>
  <c r="CV66" i="47"/>
  <c r="AV66" i="47"/>
  <c r="HV66" i="47"/>
  <c r="V66" i="47"/>
  <c r="GI66" i="47"/>
  <c r="EI66" i="47"/>
  <c r="KI66" i="47"/>
  <c r="BV66" i="47"/>
  <c r="FI66" i="47"/>
  <c r="JV66" i="47"/>
  <c r="KV66" i="47"/>
  <c r="GV66" i="47"/>
  <c r="JQ10" i="47"/>
  <c r="KD31" i="28"/>
  <c r="FR35" i="28"/>
  <c r="CR27" i="28"/>
  <c r="FS44" i="47"/>
  <c r="JD28" i="28"/>
  <c r="BE38" i="47"/>
  <c r="BQ30" i="47"/>
  <c r="ID76" i="28"/>
  <c r="IE76" i="28"/>
  <c r="IF76" i="28"/>
  <c r="BV87" i="47"/>
  <c r="JI87" i="47"/>
  <c r="JV87" i="47"/>
  <c r="CV87" i="47"/>
  <c r="FV87" i="47"/>
  <c r="GI87" i="47"/>
  <c r="CI87" i="47"/>
  <c r="HI87" i="47"/>
  <c r="AV87" i="47"/>
  <c r="LV87" i="47"/>
  <c r="EI87" i="47"/>
  <c r="KI87" i="47"/>
  <c r="HV87" i="47"/>
  <c r="I87" i="47"/>
  <c r="EV87" i="47"/>
  <c r="DV87" i="47"/>
  <c r="V87" i="47"/>
  <c r="KV87" i="47"/>
  <c r="IV87" i="47"/>
  <c r="FI87" i="47"/>
  <c r="AI87" i="47"/>
  <c r="GV87" i="47"/>
  <c r="LI87" i="47"/>
  <c r="BI87" i="47"/>
  <c r="DI87" i="47"/>
  <c r="II87" i="47"/>
  <c r="JV45" i="28"/>
  <c r="AI45" i="28"/>
  <c r="KV45" i="28"/>
  <c r="LI45" i="28"/>
  <c r="DV45" i="28"/>
  <c r="LV45" i="28"/>
  <c r="HI45" i="28"/>
  <c r="JI45" i="28"/>
  <c r="CI45" i="28"/>
  <c r="GV45" i="28"/>
  <c r="FV45" i="28"/>
  <c r="FI45" i="28"/>
  <c r="KI45" i="28"/>
  <c r="AV45" i="28"/>
  <c r="EI45" i="28"/>
  <c r="CV45" i="28"/>
  <c r="I45" i="28"/>
  <c r="EV45" i="28"/>
  <c r="GI45" i="28"/>
  <c r="IV45" i="28"/>
  <c r="DI45" i="28"/>
  <c r="BV45" i="28"/>
  <c r="V45" i="28"/>
  <c r="II45" i="28"/>
  <c r="BI45" i="28"/>
  <c r="HV45" i="28"/>
  <c r="KX52" i="47"/>
  <c r="FX52" i="47"/>
  <c r="CX52" i="47"/>
  <c r="IX52" i="47"/>
  <c r="JX52" i="47"/>
  <c r="BK52" i="47"/>
  <c r="EK52" i="47"/>
  <c r="GX52" i="47"/>
  <c r="LX52" i="47"/>
  <c r="DK52" i="47"/>
  <c r="BX52" i="47"/>
  <c r="LK52" i="47"/>
  <c r="X52" i="47"/>
  <c r="KK52" i="47"/>
  <c r="HK52" i="47"/>
  <c r="EX52" i="47"/>
  <c r="DX52" i="47"/>
  <c r="JK52" i="47"/>
  <c r="K52" i="47"/>
  <c r="IK52" i="47"/>
  <c r="FK52" i="47"/>
  <c r="AK52" i="47"/>
  <c r="GK52" i="47"/>
  <c r="AX52" i="47"/>
  <c r="CK52" i="47"/>
  <c r="HX52" i="47"/>
  <c r="IV46" i="47"/>
  <c r="II46" i="47"/>
  <c r="FV46" i="47"/>
  <c r="DV46" i="47"/>
  <c r="HI46" i="47"/>
  <c r="HV46" i="47"/>
  <c r="EV46" i="47"/>
  <c r="V46" i="47"/>
  <c r="LV46" i="47"/>
  <c r="I46" i="47"/>
  <c r="LI46" i="47"/>
  <c r="GI46" i="47"/>
  <c r="BI46" i="47"/>
  <c r="CV46" i="47"/>
  <c r="CI46" i="47"/>
  <c r="FI46" i="47"/>
  <c r="BV46" i="47"/>
  <c r="JI46" i="47"/>
  <c r="AI46" i="47"/>
  <c r="DI46" i="47"/>
  <c r="GV46" i="47"/>
  <c r="KV46" i="47"/>
  <c r="JV46" i="47"/>
  <c r="EI46" i="47"/>
  <c r="KI46" i="47"/>
  <c r="AV46" i="47"/>
  <c r="JS30" i="47"/>
  <c r="JR30" i="47"/>
  <c r="JQ30" i="47"/>
  <c r="DX29" i="28"/>
  <c r="HK29" i="28"/>
  <c r="DK29" i="28"/>
  <c r="CK29" i="28"/>
  <c r="AK29" i="28"/>
  <c r="CX29" i="28"/>
  <c r="FX29" i="28"/>
  <c r="K29" i="28"/>
  <c r="LK29" i="28"/>
  <c r="KK29" i="28"/>
  <c r="BX29" i="28"/>
  <c r="IK29" i="28"/>
  <c r="KX29" i="28"/>
  <c r="JK29" i="28"/>
  <c r="BK29" i="28"/>
  <c r="FK29" i="28"/>
  <c r="LX29" i="28"/>
  <c r="JX29" i="28"/>
  <c r="EK29" i="28"/>
  <c r="IX29" i="28"/>
  <c r="HX29" i="28"/>
  <c r="AX29" i="28"/>
  <c r="GX29" i="28"/>
  <c r="GK29" i="28"/>
  <c r="EX29" i="28"/>
  <c r="X29" i="28"/>
  <c r="BS81" i="28"/>
  <c r="BQ81" i="28"/>
  <c r="BR81" i="28"/>
  <c r="DD81" i="28"/>
  <c r="DF81" i="28"/>
  <c r="DE81" i="28"/>
  <c r="FR81" i="28"/>
  <c r="FQ81" i="28"/>
  <c r="FS81" i="28"/>
  <c r="EK44" i="28"/>
  <c r="KX44" i="28"/>
  <c r="DX44" i="28"/>
  <c r="CX44" i="28"/>
  <c r="LK44" i="28"/>
  <c r="GK44" i="28"/>
  <c r="GX44" i="28"/>
  <c r="JX44" i="28"/>
  <c r="HK44" i="28"/>
  <c r="K44" i="28"/>
  <c r="DK44" i="28"/>
  <c r="FX44" i="28"/>
  <c r="LX44" i="28"/>
  <c r="IX44" i="28"/>
  <c r="BK44" i="28"/>
  <c r="BX44" i="28"/>
  <c r="HX44" i="28"/>
  <c r="AK44" i="28"/>
  <c r="EX44" i="28"/>
  <c r="X44" i="28"/>
  <c r="KK44" i="28"/>
  <c r="JK44" i="28"/>
  <c r="CK44" i="28"/>
  <c r="AX44" i="28"/>
  <c r="FK44" i="28"/>
  <c r="IK44" i="28"/>
  <c r="BF81" i="47"/>
  <c r="BE81" i="47"/>
  <c r="BD81" i="47"/>
  <c r="JQ64" i="47"/>
  <c r="JS64" i="47"/>
  <c r="JR64" i="47"/>
  <c r="II87" i="28"/>
  <c r="JV87" i="28"/>
  <c r="DV87" i="28"/>
  <c r="BI87" i="28"/>
  <c r="I87" i="28"/>
  <c r="GI87" i="28"/>
  <c r="LV87" i="28"/>
  <c r="KV87" i="28"/>
  <c r="AV87" i="28"/>
  <c r="KI87" i="28"/>
  <c r="IV87" i="28"/>
  <c r="GV87" i="28"/>
  <c r="BV87" i="28"/>
  <c r="HI87" i="28"/>
  <c r="DI87" i="28"/>
  <c r="EI87" i="28"/>
  <c r="FV87" i="28"/>
  <c r="V87" i="28"/>
  <c r="JI87" i="28"/>
  <c r="EV87" i="28"/>
  <c r="CI87" i="28"/>
  <c r="LI87" i="28"/>
  <c r="CV87" i="28"/>
  <c r="HV87" i="28"/>
  <c r="AI87" i="28"/>
  <c r="FI87" i="28"/>
  <c r="DV45" i="47"/>
  <c r="CI45" i="47"/>
  <c r="EI45" i="47"/>
  <c r="FI45" i="47"/>
  <c r="BI45" i="47"/>
  <c r="V45" i="47"/>
  <c r="CV45" i="47"/>
  <c r="LV45" i="47"/>
  <c r="JV45" i="47"/>
  <c r="IV45" i="47"/>
  <c r="I45" i="47"/>
  <c r="HI45" i="47"/>
  <c r="HV45" i="47"/>
  <c r="FV45" i="47"/>
  <c r="KV45" i="47"/>
  <c r="AI45" i="47"/>
  <c r="BV45" i="47"/>
  <c r="KI45" i="47"/>
  <c r="AV45" i="47"/>
  <c r="LI45" i="47"/>
  <c r="GI45" i="47"/>
  <c r="JI45" i="47"/>
  <c r="GV45" i="47"/>
  <c r="EV45" i="47"/>
  <c r="II45" i="47"/>
  <c r="DI45" i="47"/>
  <c r="JS10" i="47"/>
  <c r="KD6" i="47"/>
  <c r="GF10" i="47"/>
  <c r="GR52" i="28"/>
  <c r="CE27" i="28"/>
  <c r="EF27" i="47"/>
  <c r="CS27" i="28"/>
  <c r="ID44" i="47"/>
  <c r="FR44" i="47"/>
  <c r="JF28" i="28"/>
  <c r="BF38" i="47"/>
  <c r="MD76" i="28"/>
  <c r="MF76" i="28"/>
  <c r="ME76" i="28"/>
  <c r="KX32" i="47"/>
  <c r="HX32" i="47"/>
  <c r="JK32" i="47"/>
  <c r="BX32" i="47"/>
  <c r="CX32" i="47"/>
  <c r="EK32" i="47"/>
  <c r="FX32" i="47"/>
  <c r="CK32" i="47"/>
  <c r="KK32" i="47"/>
  <c r="FK32" i="47"/>
  <c r="HK32" i="47"/>
  <c r="LK32" i="47"/>
  <c r="LX32" i="47"/>
  <c r="IK32" i="47"/>
  <c r="IX32" i="47"/>
  <c r="DX32" i="47"/>
  <c r="BK32" i="47"/>
  <c r="AX32" i="47"/>
  <c r="AK32" i="47"/>
  <c r="GX32" i="47"/>
  <c r="K32" i="47"/>
  <c r="JX32" i="47"/>
  <c r="DK32" i="47"/>
  <c r="X32" i="47"/>
  <c r="EX32" i="47"/>
  <c r="GK32" i="47"/>
  <c r="FI24" i="47"/>
  <c r="FV24" i="47"/>
  <c r="DI24" i="47"/>
  <c r="BV24" i="47"/>
  <c r="LI24" i="47"/>
  <c r="I24" i="47"/>
  <c r="CV24" i="47"/>
  <c r="AV24" i="47"/>
  <c r="EV24" i="47"/>
  <c r="AI24" i="47"/>
  <c r="DV24" i="47"/>
  <c r="CI24" i="47"/>
  <c r="HI24" i="47"/>
  <c r="GI24" i="47"/>
  <c r="GV24" i="47"/>
  <c r="II24" i="47"/>
  <c r="EI24" i="47"/>
  <c r="V24" i="47"/>
  <c r="LV24" i="47"/>
  <c r="IV24" i="47"/>
  <c r="JV24" i="47"/>
  <c r="HV24" i="47"/>
  <c r="KV24" i="47"/>
  <c r="KI24" i="47"/>
  <c r="BI24" i="47"/>
  <c r="JI24" i="47"/>
  <c r="HK59" i="47"/>
  <c r="X59" i="47"/>
  <c r="IX59" i="47"/>
  <c r="FX59" i="47"/>
  <c r="BX59" i="47"/>
  <c r="AK59" i="47"/>
  <c r="DK59" i="47"/>
  <c r="EK59" i="47"/>
  <c r="AX59" i="47"/>
  <c r="LK59" i="47"/>
  <c r="GX59" i="47"/>
  <c r="EX59" i="47"/>
  <c r="KK59" i="47"/>
  <c r="JX59" i="47"/>
  <c r="K59" i="47"/>
  <c r="CX59" i="47"/>
  <c r="BK59" i="47"/>
  <c r="FK59" i="47"/>
  <c r="HX59" i="47"/>
  <c r="LX59" i="47"/>
  <c r="GK59" i="47"/>
  <c r="DX59" i="47"/>
  <c r="JK59" i="47"/>
  <c r="IK59" i="47"/>
  <c r="CK59" i="47"/>
  <c r="KX59" i="47"/>
  <c r="HV48" i="28"/>
  <c r="BI48" i="28"/>
  <c r="V48" i="28"/>
  <c r="LV48" i="28"/>
  <c r="KV48" i="28"/>
  <c r="AI48" i="28"/>
  <c r="I48" i="28"/>
  <c r="GI48" i="28"/>
  <c r="JI48" i="28"/>
  <c r="FI48" i="28"/>
  <c r="LI48" i="28"/>
  <c r="KI48" i="28"/>
  <c r="JV48" i="28"/>
  <c r="DV48" i="28"/>
  <c r="GV48" i="28"/>
  <c r="EI48" i="28"/>
  <c r="CV48" i="28"/>
  <c r="II48" i="28"/>
  <c r="FV48" i="28"/>
  <c r="DI48" i="28"/>
  <c r="CI48" i="28"/>
  <c r="AV48" i="28"/>
  <c r="EV48" i="28"/>
  <c r="IV48" i="28"/>
  <c r="HI48" i="28"/>
  <c r="BV48" i="28"/>
  <c r="JI22" i="47"/>
  <c r="HI22" i="47"/>
  <c r="CI22" i="47"/>
  <c r="CV22" i="47"/>
  <c r="GV22" i="47"/>
  <c r="KI22" i="47"/>
  <c r="GI22" i="47"/>
  <c r="BI22" i="47"/>
  <c r="JV22" i="47"/>
  <c r="FI22" i="47"/>
  <c r="AI22" i="47"/>
  <c r="HV22" i="47"/>
  <c r="IV22" i="47"/>
  <c r="EI22" i="47"/>
  <c r="I22" i="47"/>
  <c r="EV22" i="47"/>
  <c r="LI22" i="47"/>
  <c r="KV22" i="47"/>
  <c r="DV22" i="47"/>
  <c r="AV22" i="47"/>
  <c r="FV22" i="47"/>
  <c r="LV22" i="47"/>
  <c r="II22" i="47"/>
  <c r="DI22" i="47"/>
  <c r="V22" i="47"/>
  <c r="BV22" i="47"/>
  <c r="AQ81" i="28"/>
  <c r="AS81" i="28"/>
  <c r="AR81" i="28"/>
  <c r="DS81" i="28"/>
  <c r="DR81" i="28"/>
  <c r="DQ81" i="28"/>
  <c r="BE81" i="28"/>
  <c r="BD81" i="28"/>
  <c r="BF81" i="28"/>
  <c r="AF81" i="47"/>
  <c r="AD81" i="47"/>
  <c r="AE81" i="47"/>
  <c r="CK27" i="28"/>
  <c r="IK27" i="28"/>
  <c r="JX27" i="28"/>
  <c r="IX27" i="28"/>
  <c r="EK27" i="28"/>
  <c r="FK27" i="28"/>
  <c r="BK27" i="28"/>
  <c r="AX27" i="28"/>
  <c r="HK27" i="28"/>
  <c r="GK27" i="28"/>
  <c r="AK27" i="28"/>
  <c r="LK27" i="28"/>
  <c r="HX27" i="28"/>
  <c r="FX27" i="28"/>
  <c r="LX27" i="28"/>
  <c r="GX27" i="28"/>
  <c r="DK27" i="28"/>
  <c r="JK27" i="28"/>
  <c r="X27" i="28"/>
  <c r="K27" i="28"/>
  <c r="DX27" i="28"/>
  <c r="KK27" i="28"/>
  <c r="KX27" i="28"/>
  <c r="BX27" i="28"/>
  <c r="EX27" i="28"/>
  <c r="CX27" i="28"/>
  <c r="JS81" i="28"/>
  <c r="JQ81" i="28"/>
  <c r="JR81" i="28"/>
  <c r="CE81" i="47"/>
  <c r="CF81" i="47"/>
  <c r="CD81" i="47"/>
  <c r="FQ62" i="47"/>
  <c r="IE31" i="28"/>
  <c r="KE6" i="47"/>
  <c r="GD10" i="47"/>
  <c r="CR35" i="28"/>
  <c r="GS52" i="28"/>
  <c r="CD27" i="28"/>
  <c r="ED27" i="47"/>
  <c r="IE44" i="47"/>
  <c r="LS30" i="47"/>
  <c r="HQ30" i="47"/>
  <c r="KF81" i="47"/>
  <c r="DS81" i="47"/>
  <c r="II46" i="28"/>
  <c r="AV46" i="28"/>
  <c r="BV46" i="28"/>
  <c r="CI46" i="28"/>
  <c r="HV46" i="28"/>
  <c r="IV46" i="28"/>
  <c r="HI46" i="28"/>
  <c r="FI46" i="28"/>
  <c r="LV46" i="28"/>
  <c r="KI46" i="28"/>
  <c r="GV46" i="28"/>
  <c r="EV46" i="28"/>
  <c r="JV46" i="28"/>
  <c r="DV46" i="28"/>
  <c r="GI46" i="28"/>
  <c r="KV46" i="28"/>
  <c r="JI46" i="28"/>
  <c r="BI46" i="28"/>
  <c r="DI46" i="28"/>
  <c r="FV46" i="28"/>
  <c r="AI46" i="28"/>
  <c r="I46" i="28"/>
  <c r="LI46" i="28"/>
  <c r="V46" i="28"/>
  <c r="CV46" i="28"/>
  <c r="EI46" i="28"/>
  <c r="Q76" i="28"/>
  <c r="R76" i="28"/>
  <c r="S76" i="28"/>
  <c r="LV39" i="28"/>
  <c r="FI39" i="28"/>
  <c r="BI39" i="28"/>
  <c r="I39" i="28"/>
  <c r="II39" i="28"/>
  <c r="HV39" i="28"/>
  <c r="LI39" i="28"/>
  <c r="EV39" i="28"/>
  <c r="AV39" i="28"/>
  <c r="IV39" i="28"/>
  <c r="GI39" i="28"/>
  <c r="KI39" i="28"/>
  <c r="DV39" i="28"/>
  <c r="V39" i="28"/>
  <c r="JV39" i="28"/>
  <c r="CV39" i="28"/>
  <c r="JI39" i="28"/>
  <c r="GV39" i="28"/>
  <c r="DI39" i="28"/>
  <c r="AI39" i="28"/>
  <c r="BV39" i="28"/>
  <c r="EI39" i="28"/>
  <c r="KV39" i="28"/>
  <c r="FV39" i="28"/>
  <c r="CI39" i="28"/>
  <c r="HI39" i="28"/>
  <c r="IR52" i="28"/>
  <c r="IS52" i="28"/>
  <c r="KR81" i="28"/>
  <c r="KS81" i="28"/>
  <c r="KQ81" i="28"/>
  <c r="JD81" i="28"/>
  <c r="JF81" i="28"/>
  <c r="JE81" i="28"/>
  <c r="Q81" i="28"/>
  <c r="R81" i="28"/>
  <c r="S81" i="28"/>
  <c r="FK66" i="47"/>
  <c r="KX66" i="47"/>
  <c r="GX66" i="47"/>
  <c r="BK66" i="47"/>
  <c r="AK66" i="47"/>
  <c r="FX66" i="47"/>
  <c r="DX66" i="47"/>
  <c r="JX66" i="47"/>
  <c r="BX66" i="47"/>
  <c r="X66" i="47"/>
  <c r="EK66" i="47"/>
  <c r="LX66" i="47"/>
  <c r="KK66" i="47"/>
  <c r="K66" i="47"/>
  <c r="HX66" i="47"/>
  <c r="HK66" i="47"/>
  <c r="DK66" i="47"/>
  <c r="AX66" i="47"/>
  <c r="JK66" i="47"/>
  <c r="IK66" i="47"/>
  <c r="CX66" i="47"/>
  <c r="LK66" i="47"/>
  <c r="GK66" i="47"/>
  <c r="EX66" i="47"/>
  <c r="CK66" i="47"/>
  <c r="IX66" i="47"/>
  <c r="IQ81" i="47"/>
  <c r="IS81" i="47"/>
  <c r="IR81" i="47"/>
  <c r="BQ81" i="47"/>
  <c r="BR81" i="47"/>
  <c r="BS81" i="47"/>
  <c r="HX8" i="28"/>
  <c r="BK8" i="28"/>
  <c r="GX8" i="28"/>
  <c r="IX8" i="28"/>
  <c r="LK8" i="28"/>
  <c r="GK8" i="28"/>
  <c r="FK8" i="28"/>
  <c r="K8" i="28"/>
  <c r="CX8" i="28"/>
  <c r="DK8" i="28"/>
  <c r="KK8" i="28"/>
  <c r="HK8" i="28"/>
  <c r="JK8" i="28"/>
  <c r="EK8" i="28"/>
  <c r="X8" i="28"/>
  <c r="KX8" i="28"/>
  <c r="EX8" i="28"/>
  <c r="IK8" i="28"/>
  <c r="FX8" i="28"/>
  <c r="LX8" i="28"/>
  <c r="CK8" i="28"/>
  <c r="AX8" i="28"/>
  <c r="BX8" i="28"/>
  <c r="JX8" i="28"/>
  <c r="DX8" i="28"/>
  <c r="AK8" i="28"/>
  <c r="I14" i="70"/>
  <c r="FS62" i="47"/>
  <c r="ID31" i="28"/>
  <c r="CS35" i="28"/>
  <c r="IE35" i="28"/>
  <c r="CF35" i="28"/>
  <c r="JS44" i="47"/>
  <c r="Q8" i="47"/>
  <c r="CQ38" i="47"/>
  <c r="LQ30" i="47"/>
  <c r="ID38" i="47"/>
  <c r="HS30" i="47"/>
  <c r="KD81" i="47"/>
  <c r="DQ81" i="47"/>
  <c r="IS30" i="47"/>
  <c r="IR30" i="47"/>
  <c r="IQ30" i="47"/>
  <c r="CR81" i="28"/>
  <c r="CQ81" i="28"/>
  <c r="CS81" i="28"/>
  <c r="LR81" i="28"/>
  <c r="LQ81" i="28"/>
  <c r="LS81" i="28"/>
  <c r="EF81" i="28"/>
  <c r="ED81" i="28"/>
  <c r="EE81" i="28"/>
  <c r="LE81" i="28"/>
  <c r="LF81" i="28"/>
  <c r="LD81" i="28"/>
  <c r="BR80" i="47"/>
  <c r="HV32" i="28"/>
  <c r="EI32" i="28"/>
  <c r="JV32" i="28"/>
  <c r="II32" i="28"/>
  <c r="DI32" i="28"/>
  <c r="CI32" i="28"/>
  <c r="FI32" i="28"/>
  <c r="HI32" i="28"/>
  <c r="EV32" i="28"/>
  <c r="BV32" i="28"/>
  <c r="AV32" i="28"/>
  <c r="LI32" i="28"/>
  <c r="I32" i="28"/>
  <c r="JI32" i="28"/>
  <c r="AI32" i="28"/>
  <c r="LV32" i="28"/>
  <c r="KV32" i="28"/>
  <c r="IV32" i="28"/>
  <c r="GV32" i="28"/>
  <c r="KI32" i="28"/>
  <c r="FV32" i="28"/>
  <c r="GI32" i="28"/>
  <c r="V32" i="28"/>
  <c r="BI32" i="28"/>
  <c r="DV32" i="28"/>
  <c r="CV32" i="28"/>
  <c r="JI39" i="47"/>
  <c r="HI39" i="47"/>
  <c r="I39" i="47"/>
  <c r="DV39" i="47"/>
  <c r="EI39" i="47"/>
  <c r="HV39" i="47"/>
  <c r="II39" i="47"/>
  <c r="V39" i="47"/>
  <c r="LV39" i="47"/>
  <c r="CI39" i="47"/>
  <c r="GV39" i="47"/>
  <c r="FV39" i="47"/>
  <c r="CV39" i="47"/>
  <c r="KV39" i="47"/>
  <c r="GI39" i="47"/>
  <c r="EV39" i="47"/>
  <c r="AV39" i="47"/>
  <c r="KI39" i="47"/>
  <c r="DI39" i="47"/>
  <c r="BI39" i="47"/>
  <c r="BV39" i="47"/>
  <c r="JV39" i="47"/>
  <c r="IV39" i="47"/>
  <c r="AI39" i="47"/>
  <c r="FI39" i="47"/>
  <c r="LI39" i="47"/>
  <c r="KI79" i="47"/>
  <c r="II79" i="47"/>
  <c r="EI79" i="47"/>
  <c r="FV79" i="47"/>
  <c r="HI79" i="47"/>
  <c r="CV79" i="47"/>
  <c r="BI79" i="47"/>
  <c r="GI79" i="47"/>
  <c r="BV79" i="47"/>
  <c r="GV79" i="47"/>
  <c r="HV79" i="47"/>
  <c r="AV79" i="47"/>
  <c r="IV79" i="47"/>
  <c r="EV79" i="47"/>
  <c r="AI79" i="47"/>
  <c r="V79" i="47"/>
  <c r="JV79" i="47"/>
  <c r="JI79" i="47"/>
  <c r="FI79" i="47"/>
  <c r="LV79" i="47"/>
  <c r="I79" i="47"/>
  <c r="DI79" i="47"/>
  <c r="LI79" i="47"/>
  <c r="DV79" i="47"/>
  <c r="KV79" i="47"/>
  <c r="CI79" i="47"/>
  <c r="AV57" i="28"/>
  <c r="EV57" i="28"/>
  <c r="JI57" i="28"/>
  <c r="DI57" i="28"/>
  <c r="FV57" i="28"/>
  <c r="GI57" i="28"/>
  <c r="LI57" i="28"/>
  <c r="CI57" i="28"/>
  <c r="GV57" i="28"/>
  <c r="BI57" i="28"/>
  <c r="AI57" i="28"/>
  <c r="CV57" i="28"/>
  <c r="HI57" i="28"/>
  <c r="KI57" i="28"/>
  <c r="DV57" i="28"/>
  <c r="JV57" i="28"/>
  <c r="KV57" i="28"/>
  <c r="V57" i="28"/>
  <c r="LV57" i="28"/>
  <c r="II57" i="28"/>
  <c r="HV57" i="28"/>
  <c r="FI57" i="28"/>
  <c r="BV57" i="28"/>
  <c r="IV57" i="28"/>
  <c r="EI57" i="28"/>
  <c r="I57" i="28"/>
  <c r="ID81" i="28"/>
  <c r="IF81" i="28"/>
  <c r="IE81" i="28"/>
  <c r="CF81" i="28"/>
  <c r="CE81" i="28"/>
  <c r="CD81" i="28"/>
  <c r="GR81" i="28"/>
  <c r="GQ81" i="28"/>
  <c r="GS81" i="28"/>
  <c r="AF81" i="28"/>
  <c r="AD81" i="28"/>
  <c r="AE81" i="28"/>
  <c r="KK59" i="28"/>
  <c r="AK59" i="28"/>
  <c r="K59" i="28"/>
  <c r="FX59" i="28"/>
  <c r="HX59" i="28"/>
  <c r="GX59" i="28"/>
  <c r="JK59" i="28"/>
  <c r="EK59" i="28"/>
  <c r="GK59" i="28"/>
  <c r="KX59" i="28"/>
  <c r="CX59" i="28"/>
  <c r="IK59" i="28"/>
  <c r="IX59" i="28"/>
  <c r="BK59" i="28"/>
  <c r="DX59" i="28"/>
  <c r="CK59" i="28"/>
  <c r="X59" i="28"/>
  <c r="HK59" i="28"/>
  <c r="LK59" i="28"/>
  <c r="EX59" i="28"/>
  <c r="JX59" i="28"/>
  <c r="AX59" i="28"/>
  <c r="DK59" i="28"/>
  <c r="FK59" i="28"/>
  <c r="BX59" i="28"/>
  <c r="LX59" i="28"/>
  <c r="DK52" i="28"/>
  <c r="EX52" i="28"/>
  <c r="IX52" i="28"/>
  <c r="HK52" i="28"/>
  <c r="JX52" i="28"/>
  <c r="CK52" i="28"/>
  <c r="K52" i="28"/>
  <c r="DX52" i="28"/>
  <c r="BK52" i="28"/>
  <c r="GK52" i="28"/>
  <c r="LX52" i="28"/>
  <c r="JK52" i="28"/>
  <c r="GX52" i="28"/>
  <c r="BX52" i="28"/>
  <c r="X52" i="28"/>
  <c r="CX52" i="28"/>
  <c r="AK52" i="28"/>
  <c r="KK52" i="28"/>
  <c r="KX52" i="28"/>
  <c r="AX52" i="28"/>
  <c r="IK52" i="28"/>
  <c r="EK52" i="28"/>
  <c r="FK52" i="28"/>
  <c r="LK52" i="28"/>
  <c r="HX52" i="28"/>
  <c r="FX52" i="28"/>
  <c r="JF81" i="47"/>
  <c r="JD81" i="47"/>
  <c r="JE81" i="47"/>
  <c r="HR64" i="47"/>
  <c r="HS64" i="47"/>
  <c r="HQ64" i="47"/>
  <c r="EV86" i="47"/>
  <c r="AV86" i="47"/>
  <c r="JV86" i="47"/>
  <c r="DV86" i="47"/>
  <c r="II86" i="47"/>
  <c r="EI86" i="47"/>
  <c r="CV86" i="47"/>
  <c r="CI86" i="47"/>
  <c r="HV86" i="47"/>
  <c r="JI86" i="47"/>
  <c r="V86" i="47"/>
  <c r="I86" i="47"/>
  <c r="IV86" i="47"/>
  <c r="KI86" i="47"/>
  <c r="FI86" i="47"/>
  <c r="KV86" i="47"/>
  <c r="AI86" i="47"/>
  <c r="LI86" i="47"/>
  <c r="FV86" i="47"/>
  <c r="GV86" i="47"/>
  <c r="GI86" i="47"/>
  <c r="BV86" i="47"/>
  <c r="LV86" i="47"/>
  <c r="BI86" i="47"/>
  <c r="HI86" i="47"/>
  <c r="DI86" i="47"/>
  <c r="HF35" i="28"/>
  <c r="BS34" i="47"/>
  <c r="ME35" i="28"/>
  <c r="HE38" i="47"/>
  <c r="FK86" i="47"/>
  <c r="CX86" i="47"/>
  <c r="DX86" i="47"/>
  <c r="IK86" i="47"/>
  <c r="JK86" i="47"/>
  <c r="GX86" i="47"/>
  <c r="HX86" i="47"/>
  <c r="BX86" i="47"/>
  <c r="KX86" i="47"/>
  <c r="LX86" i="47"/>
  <c r="JX86" i="47"/>
  <c r="DK86" i="47"/>
  <c r="EX86" i="47"/>
  <c r="LK86" i="47"/>
  <c r="BK86" i="47"/>
  <c r="X86" i="47"/>
  <c r="FX86" i="47"/>
  <c r="AX86" i="47"/>
  <c r="GK86" i="47"/>
  <c r="AK86" i="47"/>
  <c r="KK86" i="47"/>
  <c r="EK86" i="47"/>
  <c r="CK86" i="47"/>
  <c r="K86" i="47"/>
  <c r="HK86" i="47"/>
  <c r="IX86" i="47"/>
  <c r="JV62" i="28"/>
  <c r="DI62" i="28"/>
  <c r="KI62" i="28"/>
  <c r="GV62" i="28"/>
  <c r="EV62" i="28"/>
  <c r="CV62" i="28"/>
  <c r="KV62" i="28"/>
  <c r="AV62" i="28"/>
  <c r="EI62" i="28"/>
  <c r="IV62" i="28"/>
  <c r="GI62" i="28"/>
  <c r="LI62" i="28"/>
  <c r="JI62" i="28"/>
  <c r="BV62" i="28"/>
  <c r="I62" i="28"/>
  <c r="II62" i="28"/>
  <c r="LV62" i="28"/>
  <c r="DV62" i="28"/>
  <c r="HI62" i="28"/>
  <c r="CI62" i="28"/>
  <c r="V62" i="28"/>
  <c r="HV62" i="28"/>
  <c r="FI62" i="28"/>
  <c r="BI62" i="28"/>
  <c r="AI62" i="28"/>
  <c r="FV62" i="28"/>
  <c r="R64" i="47"/>
  <c r="Q64" i="47"/>
  <c r="S64" i="47"/>
  <c r="LV67" i="47"/>
  <c r="EV67" i="47"/>
  <c r="BI67" i="47"/>
  <c r="DV67" i="47"/>
  <c r="BV67" i="47"/>
  <c r="V67" i="47"/>
  <c r="EI67" i="47"/>
  <c r="KV67" i="47"/>
  <c r="AV67" i="47"/>
  <c r="HI67" i="47"/>
  <c r="CV67" i="47"/>
  <c r="JI67" i="47"/>
  <c r="FV67" i="47"/>
  <c r="DI67" i="47"/>
  <c r="IV67" i="47"/>
  <c r="GV67" i="47"/>
  <c r="GI67" i="47"/>
  <c r="LI67" i="47"/>
  <c r="JV67" i="47"/>
  <c r="II67" i="47"/>
  <c r="I67" i="47"/>
  <c r="CI67" i="47"/>
  <c r="AI67" i="47"/>
  <c r="HV67" i="47"/>
  <c r="KI67" i="47"/>
  <c r="FI67" i="47"/>
  <c r="II25" i="47"/>
  <c r="FI25" i="47"/>
  <c r="BI25" i="47"/>
  <c r="KV25" i="47"/>
  <c r="HI25" i="47"/>
  <c r="EI25" i="47"/>
  <c r="AI25" i="47"/>
  <c r="LV25" i="47"/>
  <c r="GI25" i="47"/>
  <c r="DI25" i="47"/>
  <c r="I25" i="47"/>
  <c r="KI25" i="47"/>
  <c r="FV25" i="47"/>
  <c r="AV25" i="47"/>
  <c r="GV25" i="47"/>
  <c r="EV25" i="47"/>
  <c r="DV25" i="47"/>
  <c r="JV25" i="47"/>
  <c r="CV25" i="47"/>
  <c r="IV25" i="47"/>
  <c r="BV25" i="47"/>
  <c r="LI25" i="47"/>
  <c r="V25" i="47"/>
  <c r="JI25" i="47"/>
  <c r="CI25" i="47"/>
  <c r="HV25" i="47"/>
  <c r="LF64" i="47"/>
  <c r="LD64" i="47"/>
  <c r="LE64" i="47"/>
  <c r="IX25" i="28"/>
  <c r="X25" i="28"/>
  <c r="AK25" i="28"/>
  <c r="BX25" i="28"/>
  <c r="KX25" i="28"/>
  <c r="LX25" i="28"/>
  <c r="BK25" i="28"/>
  <c r="JK25" i="28"/>
  <c r="EX25" i="28"/>
  <c r="FK25" i="28"/>
  <c r="K25" i="28"/>
  <c r="LK25" i="28"/>
  <c r="KK25" i="28"/>
  <c r="AX25" i="28"/>
  <c r="JX25" i="28"/>
  <c r="DX25" i="28"/>
  <c r="IK25" i="28"/>
  <c r="FX25" i="28"/>
  <c r="CX25" i="28"/>
  <c r="EK25" i="28"/>
  <c r="CK25" i="28"/>
  <c r="DK25" i="28"/>
  <c r="HX25" i="28"/>
  <c r="GX25" i="28"/>
  <c r="HK25" i="28"/>
  <c r="GK25" i="28"/>
  <c r="LD62" i="47"/>
  <c r="HD35" i="28"/>
  <c r="BQ34" i="47"/>
  <c r="BR88" i="47"/>
  <c r="MD35" i="28"/>
  <c r="ES27" i="28"/>
  <c r="HI14" i="47"/>
  <c r="HV14" i="47"/>
  <c r="AI14" i="47"/>
  <c r="EI14" i="47"/>
  <c r="CI14" i="47"/>
  <c r="KI14" i="47"/>
  <c r="BV14" i="47"/>
  <c r="V14" i="47"/>
  <c r="DV14" i="47"/>
  <c r="IV14" i="47"/>
  <c r="GI14" i="47"/>
  <c r="JI14" i="47"/>
  <c r="II14" i="47"/>
  <c r="DI14" i="47"/>
  <c r="BI14" i="47"/>
  <c r="CV14" i="47"/>
  <c r="GV14" i="47"/>
  <c r="FI14" i="47"/>
  <c r="I14" i="47"/>
  <c r="AV14" i="47"/>
  <c r="EV14" i="47"/>
  <c r="LV14" i="47"/>
  <c r="FV14" i="47"/>
  <c r="KV14" i="47"/>
  <c r="LI14" i="47"/>
  <c r="JV14" i="47"/>
  <c r="KK67" i="28"/>
  <c r="DX67" i="28"/>
  <c r="X67" i="28"/>
  <c r="BK67" i="28"/>
  <c r="LK67" i="28"/>
  <c r="IK67" i="28"/>
  <c r="IX67" i="28"/>
  <c r="JX67" i="28"/>
  <c r="HK67" i="28"/>
  <c r="DK67" i="28"/>
  <c r="HX67" i="28"/>
  <c r="GK67" i="28"/>
  <c r="CK67" i="28"/>
  <c r="EK67" i="28"/>
  <c r="EX67" i="28"/>
  <c r="JK67" i="28"/>
  <c r="AX67" i="28"/>
  <c r="AK67" i="28"/>
  <c r="CX67" i="28"/>
  <c r="LX67" i="28"/>
  <c r="BX67" i="28"/>
  <c r="KX67" i="28"/>
  <c r="K67" i="28"/>
  <c r="GX67" i="28"/>
  <c r="FK67" i="28"/>
  <c r="FX67" i="28"/>
  <c r="CR64" i="47"/>
  <c r="CS64" i="47"/>
  <c r="CQ64" i="47"/>
  <c r="BQ88" i="47"/>
  <c r="ER27" i="28"/>
  <c r="KD38" i="47"/>
  <c r="I14" i="68"/>
  <c r="AI31" i="28"/>
  <c r="JI31" i="28"/>
  <c r="KI31" i="28"/>
  <c r="LI31" i="28"/>
  <c r="HI31" i="28"/>
  <c r="DV31" i="28"/>
  <c r="EV31" i="28"/>
  <c r="CI31" i="28"/>
  <c r="GV31" i="28"/>
  <c r="FI31" i="28"/>
  <c r="LV31" i="28"/>
  <c r="IV31" i="28"/>
  <c r="BI31" i="28"/>
  <c r="AV31" i="28"/>
  <c r="V31" i="28"/>
  <c r="JV31" i="28"/>
  <c r="I31" i="28"/>
  <c r="HV31" i="28"/>
  <c r="FV31" i="28"/>
  <c r="DI31" i="28"/>
  <c r="II31" i="28"/>
  <c r="EI31" i="28"/>
  <c r="CV31" i="28"/>
  <c r="KV31" i="28"/>
  <c r="GI31" i="28"/>
  <c r="BV31" i="28"/>
  <c r="EQ64" i="47"/>
  <c r="ES64" i="47"/>
  <c r="ER64" i="47"/>
  <c r="HK36" i="28"/>
  <c r="KX36" i="28"/>
  <c r="HX36" i="28"/>
  <c r="DK36" i="28"/>
  <c r="GX36" i="28"/>
  <c r="BX36" i="28"/>
  <c r="IX36" i="28"/>
  <c r="JK36" i="28"/>
  <c r="BK36" i="28"/>
  <c r="CK36" i="28"/>
  <c r="IK36" i="28"/>
  <c r="LX36" i="28"/>
  <c r="KK36" i="28"/>
  <c r="FX36" i="28"/>
  <c r="JX36" i="28"/>
  <c r="LK36" i="28"/>
  <c r="EX36" i="28"/>
  <c r="DX36" i="28"/>
  <c r="X36" i="28"/>
  <c r="K36" i="28"/>
  <c r="GK36" i="28"/>
  <c r="AK36" i="28"/>
  <c r="EK36" i="28"/>
  <c r="CX36" i="28"/>
  <c r="AX36" i="28"/>
  <c r="FK36" i="28"/>
  <c r="LI25" i="28"/>
  <c r="EI25" i="28"/>
  <c r="KI25" i="28"/>
  <c r="DI25" i="28"/>
  <c r="DV25" i="28"/>
  <c r="JV25" i="28"/>
  <c r="CI25" i="28"/>
  <c r="CV25" i="28"/>
  <c r="HI25" i="28"/>
  <c r="IV25" i="28"/>
  <c r="V25" i="28"/>
  <c r="BI25" i="28"/>
  <c r="BV25" i="28"/>
  <c r="GV25" i="28"/>
  <c r="I25" i="28"/>
  <c r="HV25" i="28"/>
  <c r="LV25" i="28"/>
  <c r="FI25" i="28"/>
  <c r="JI25" i="28"/>
  <c r="EV25" i="28"/>
  <c r="II25" i="28"/>
  <c r="FV25" i="28"/>
  <c r="GI25" i="28"/>
  <c r="AV25" i="28"/>
  <c r="KV25" i="28"/>
  <c r="AI25" i="28"/>
  <c r="LV84" i="28"/>
  <c r="FI84" i="28"/>
  <c r="I84" i="28"/>
  <c r="AI84" i="28"/>
  <c r="JI84" i="28"/>
  <c r="DI84" i="28"/>
  <c r="EI84" i="28"/>
  <c r="BV84" i="28"/>
  <c r="HI84" i="28"/>
  <c r="AV84" i="28"/>
  <c r="JV84" i="28"/>
  <c r="CV84" i="28"/>
  <c r="EV84" i="28"/>
  <c r="GV84" i="28"/>
  <c r="IV84" i="28"/>
  <c r="KV84" i="28"/>
  <c r="BI84" i="28"/>
  <c r="V84" i="28"/>
  <c r="CI84" i="28"/>
  <c r="DV84" i="28"/>
  <c r="GI84" i="28"/>
  <c r="FV84" i="28"/>
  <c r="KI84" i="28"/>
  <c r="LI84" i="28"/>
  <c r="HV84" i="28"/>
  <c r="II84" i="28"/>
  <c r="IS31" i="28"/>
  <c r="GS56" i="28"/>
  <c r="GQ36" i="28"/>
  <c r="BQ27" i="28"/>
  <c r="LV62" i="47"/>
  <c r="FV62" i="47"/>
  <c r="BV62" i="47"/>
  <c r="I62" i="47"/>
  <c r="JV62" i="47"/>
  <c r="LI62" i="47"/>
  <c r="DI62" i="47"/>
  <c r="AI62" i="47"/>
  <c r="JI62" i="47"/>
  <c r="FI62" i="47"/>
  <c r="BI62" i="47"/>
  <c r="GI62" i="47"/>
  <c r="HV62" i="47"/>
  <c r="AV62" i="47"/>
  <c r="II62" i="47"/>
  <c r="EV62" i="47"/>
  <c r="GV62" i="47"/>
  <c r="DV62" i="47"/>
  <c r="KV62" i="47"/>
  <c r="HI62" i="47"/>
  <c r="IV62" i="47"/>
  <c r="CV62" i="47"/>
  <c r="EI62" i="47"/>
  <c r="V62" i="47"/>
  <c r="KI62" i="47"/>
  <c r="CI62" i="47"/>
  <c r="KK81" i="47"/>
  <c r="GX81" i="47"/>
  <c r="CK81" i="47"/>
  <c r="EK81" i="47"/>
  <c r="DK81" i="47"/>
  <c r="K81" i="47"/>
  <c r="FX81" i="47"/>
  <c r="DX81" i="47"/>
  <c r="LX81" i="47"/>
  <c r="JK81" i="47"/>
  <c r="IK81" i="47"/>
  <c r="KX81" i="47"/>
  <c r="X81" i="47"/>
  <c r="HK81" i="47"/>
  <c r="IX81" i="47"/>
  <c r="BK81" i="47"/>
  <c r="GK81" i="47"/>
  <c r="BX81" i="47"/>
  <c r="CX81" i="47"/>
  <c r="LK81" i="47"/>
  <c r="HX81" i="47"/>
  <c r="FK81" i="47"/>
  <c r="EX81" i="47"/>
  <c r="AK81" i="47"/>
  <c r="JX81" i="47"/>
  <c r="AX81" i="47"/>
  <c r="FX46" i="47"/>
  <c r="HK46" i="47"/>
  <c r="CK46" i="47"/>
  <c r="BK46" i="47"/>
  <c r="GK46" i="47"/>
  <c r="AX46" i="47"/>
  <c r="EK46" i="47"/>
  <c r="KK46" i="47"/>
  <c r="DK46" i="47"/>
  <c r="GX46" i="47"/>
  <c r="LK46" i="47"/>
  <c r="K46" i="47"/>
  <c r="KX46" i="47"/>
  <c r="HX46" i="47"/>
  <c r="EX46" i="47"/>
  <c r="BX46" i="47"/>
  <c r="FK46" i="47"/>
  <c r="CX46" i="47"/>
  <c r="AK46" i="47"/>
  <c r="DX46" i="47"/>
  <c r="IK46" i="47"/>
  <c r="X46" i="47"/>
  <c r="LX46" i="47"/>
  <c r="JX46" i="47"/>
  <c r="JK46" i="47"/>
  <c r="IX46" i="47"/>
  <c r="ED64" i="47"/>
  <c r="EF64" i="47"/>
  <c r="EE64" i="47"/>
  <c r="GV74" i="28"/>
  <c r="FI74" i="28"/>
  <c r="AI74" i="28"/>
  <c r="FV74" i="28"/>
  <c r="KV74" i="28"/>
  <c r="EI74" i="28"/>
  <c r="EV74" i="28"/>
  <c r="KI74" i="28"/>
  <c r="DI74" i="28"/>
  <c r="JI74" i="28"/>
  <c r="LI74" i="28"/>
  <c r="V74" i="28"/>
  <c r="JV74" i="28"/>
  <c r="DV74" i="28"/>
  <c r="CI74" i="28"/>
  <c r="LV74" i="28"/>
  <c r="II74" i="28"/>
  <c r="CV74" i="28"/>
  <c r="AV74" i="28"/>
  <c r="IV74" i="28"/>
  <c r="HI74" i="28"/>
  <c r="BV74" i="28"/>
  <c r="I74" i="28"/>
  <c r="HV74" i="28"/>
  <c r="GI74" i="28"/>
  <c r="BI74" i="28"/>
  <c r="HR56" i="28"/>
  <c r="GR56" i="28"/>
  <c r="GR36" i="28"/>
  <c r="CF36" i="47"/>
  <c r="GV85" i="28"/>
  <c r="EI85" i="28"/>
  <c r="II85" i="28"/>
  <c r="AV85" i="28"/>
  <c r="EV85" i="28"/>
  <c r="KV85" i="28"/>
  <c r="FV85" i="28"/>
  <c r="DI85" i="28"/>
  <c r="LV85" i="28"/>
  <c r="BV85" i="28"/>
  <c r="JV85" i="28"/>
  <c r="V85" i="28"/>
  <c r="CV85" i="28"/>
  <c r="IV85" i="28"/>
  <c r="HV85" i="28"/>
  <c r="CI85" i="28"/>
  <c r="I85" i="28"/>
  <c r="DV85" i="28"/>
  <c r="JI85" i="28"/>
  <c r="AI85" i="28"/>
  <c r="LI85" i="28"/>
  <c r="KI85" i="28"/>
  <c r="BI85" i="28"/>
  <c r="HI85" i="28"/>
  <c r="GI85" i="28"/>
  <c r="FI85" i="28"/>
  <c r="KK86" i="28"/>
  <c r="GX86" i="28"/>
  <c r="DK86" i="28"/>
  <c r="AK86" i="28"/>
  <c r="FK86" i="28"/>
  <c r="LX86" i="28"/>
  <c r="IX86" i="28"/>
  <c r="EK86" i="28"/>
  <c r="KX86" i="28"/>
  <c r="BX86" i="28"/>
  <c r="JK86" i="28"/>
  <c r="K86" i="28"/>
  <c r="LK86" i="28"/>
  <c r="CX86" i="28"/>
  <c r="CK86" i="28"/>
  <c r="DX86" i="28"/>
  <c r="GK86" i="28"/>
  <c r="JX86" i="28"/>
  <c r="X86" i="28"/>
  <c r="FX86" i="28"/>
  <c r="AX86" i="28"/>
  <c r="BK86" i="28"/>
  <c r="EX86" i="28"/>
  <c r="HK86" i="28"/>
  <c r="HX86" i="28"/>
  <c r="IK86" i="28"/>
  <c r="V31" i="47"/>
  <c r="I31" i="47"/>
  <c r="KI31" i="47"/>
  <c r="FI31" i="47"/>
  <c r="BV31" i="47"/>
  <c r="EI31" i="47"/>
  <c r="CI31" i="47"/>
  <c r="HV31" i="47"/>
  <c r="II31" i="47"/>
  <c r="GV31" i="47"/>
  <c r="AI31" i="47"/>
  <c r="JV31" i="47"/>
  <c r="AV31" i="47"/>
  <c r="HI31" i="47"/>
  <c r="DI31" i="47"/>
  <c r="GI31" i="47"/>
  <c r="JI31" i="47"/>
  <c r="FV31" i="47"/>
  <c r="DV31" i="47"/>
  <c r="CV31" i="47"/>
  <c r="LI31" i="47"/>
  <c r="KV31" i="47"/>
  <c r="LV31" i="47"/>
  <c r="IV31" i="47"/>
  <c r="EV31" i="47"/>
  <c r="BI31" i="47"/>
  <c r="GR64" i="47"/>
  <c r="GQ64" i="47"/>
  <c r="GS64" i="47"/>
  <c r="EX36" i="47"/>
  <c r="K36" i="47"/>
  <c r="AX36" i="47"/>
  <c r="IX36" i="47"/>
  <c r="JK36" i="47"/>
  <c r="FK36" i="47"/>
  <c r="BK36" i="47"/>
  <c r="DK36" i="47"/>
  <c r="DX36" i="47"/>
  <c r="AK36" i="47"/>
  <c r="GX36" i="47"/>
  <c r="LX36" i="47"/>
  <c r="CX36" i="47"/>
  <c r="HX36" i="47"/>
  <c r="BX36" i="47"/>
  <c r="CK36" i="47"/>
  <c r="EK36" i="47"/>
  <c r="HK36" i="47"/>
  <c r="JX36" i="47"/>
  <c r="GK36" i="47"/>
  <c r="KK36" i="47"/>
  <c r="IK36" i="47"/>
  <c r="X36" i="47"/>
  <c r="KX36" i="47"/>
  <c r="LK36" i="47"/>
  <c r="FX36" i="47"/>
  <c r="EK87" i="28"/>
  <c r="DX87" i="28"/>
  <c r="X87" i="28"/>
  <c r="FK87" i="28"/>
  <c r="EX87" i="28"/>
  <c r="AK87" i="28"/>
  <c r="GK87" i="28"/>
  <c r="FX87" i="28"/>
  <c r="JX87" i="28"/>
  <c r="BK87" i="28"/>
  <c r="JK87" i="28"/>
  <c r="IX87" i="28"/>
  <c r="LX87" i="28"/>
  <c r="DK87" i="28"/>
  <c r="LK87" i="28"/>
  <c r="HK87" i="28"/>
  <c r="KX87" i="28"/>
  <c r="IK87" i="28"/>
  <c r="KK87" i="28"/>
  <c r="BX87" i="28"/>
  <c r="CX87" i="28"/>
  <c r="GX87" i="28"/>
  <c r="K87" i="28"/>
  <c r="HX87" i="28"/>
  <c r="CK87" i="28"/>
  <c r="AX87" i="28"/>
  <c r="IV84" i="47"/>
  <c r="JI84" i="47"/>
  <c r="GV84" i="47"/>
  <c r="FI84" i="47"/>
  <c r="HV84" i="47"/>
  <c r="AV84" i="47"/>
  <c r="JV84" i="47"/>
  <c r="LI84" i="47"/>
  <c r="V84" i="47"/>
  <c r="KV84" i="47"/>
  <c r="AI84" i="47"/>
  <c r="KI84" i="47"/>
  <c r="I84" i="47"/>
  <c r="GI84" i="47"/>
  <c r="FV84" i="47"/>
  <c r="BV84" i="47"/>
  <c r="LV84" i="47"/>
  <c r="EV84" i="47"/>
  <c r="EI84" i="47"/>
  <c r="DV84" i="47"/>
  <c r="II84" i="47"/>
  <c r="CV84" i="47"/>
  <c r="HI84" i="47"/>
  <c r="DI84" i="47"/>
  <c r="CI84" i="47"/>
  <c r="BI84" i="47"/>
  <c r="BQ80" i="47"/>
  <c r="HS6" i="47"/>
  <c r="BD31" i="28"/>
  <c r="HQ56" i="28"/>
  <c r="CE36" i="47"/>
  <c r="ED42" i="28"/>
  <c r="KK46" i="28"/>
  <c r="BX46" i="28"/>
  <c r="DX46" i="28"/>
  <c r="LX46" i="28"/>
  <c r="FK46" i="28"/>
  <c r="IK46" i="28"/>
  <c r="X46" i="28"/>
  <c r="AX46" i="28"/>
  <c r="KX46" i="28"/>
  <c r="JX46" i="28"/>
  <c r="BK46" i="28"/>
  <c r="JK46" i="28"/>
  <c r="HX46" i="28"/>
  <c r="FX46" i="28"/>
  <c r="IX46" i="28"/>
  <c r="CK46" i="28"/>
  <c r="GX46" i="28"/>
  <c r="AK46" i="28"/>
  <c r="HK46" i="28"/>
  <c r="GK46" i="28"/>
  <c r="DK46" i="28"/>
  <c r="LK46" i="28"/>
  <c r="CX46" i="28"/>
  <c r="EX46" i="28"/>
  <c r="EK46" i="28"/>
  <c r="K46" i="28"/>
  <c r="HX87" i="47"/>
  <c r="BK87" i="47"/>
  <c r="KK87" i="47"/>
  <c r="LX87" i="47"/>
  <c r="FK87" i="47"/>
  <c r="CX87" i="47"/>
  <c r="AK87" i="47"/>
  <c r="JK87" i="47"/>
  <c r="GX87" i="47"/>
  <c r="IK87" i="47"/>
  <c r="FX87" i="47"/>
  <c r="K87" i="47"/>
  <c r="AX87" i="47"/>
  <c r="JX87" i="47"/>
  <c r="DK87" i="47"/>
  <c r="X87" i="47"/>
  <c r="KX87" i="47"/>
  <c r="DX87" i="47"/>
  <c r="HK87" i="47"/>
  <c r="EK87" i="47"/>
  <c r="LK87" i="47"/>
  <c r="EX87" i="47"/>
  <c r="IX87" i="47"/>
  <c r="BX87" i="47"/>
  <c r="CK87" i="47"/>
  <c r="GK87" i="47"/>
  <c r="FR64" i="47"/>
  <c r="FS64" i="47"/>
  <c r="FQ64" i="47"/>
  <c r="HK25" i="47"/>
  <c r="FX25" i="47"/>
  <c r="AX25" i="47"/>
  <c r="CX25" i="47"/>
  <c r="AK25" i="47"/>
  <c r="IX25" i="47"/>
  <c r="LK25" i="47"/>
  <c r="K25" i="47"/>
  <c r="IK25" i="47"/>
  <c r="DX25" i="47"/>
  <c r="HX25" i="47"/>
  <c r="JX25" i="47"/>
  <c r="KK25" i="47"/>
  <c r="DK25" i="47"/>
  <c r="KX25" i="47"/>
  <c r="X25" i="47"/>
  <c r="EK25" i="47"/>
  <c r="LX25" i="47"/>
  <c r="GK25" i="47"/>
  <c r="BX25" i="47"/>
  <c r="BK25" i="47"/>
  <c r="JK25" i="47"/>
  <c r="FK25" i="47"/>
  <c r="CK25" i="47"/>
  <c r="EX25" i="47"/>
  <c r="GX25" i="47"/>
  <c r="HF64" i="47"/>
  <c r="HE64" i="47"/>
  <c r="HD64" i="47"/>
  <c r="KI77" i="28"/>
  <c r="LV77" i="28"/>
  <c r="LI77" i="28"/>
  <c r="DV77" i="28"/>
  <c r="AI77" i="28"/>
  <c r="I77" i="28"/>
  <c r="FI77" i="28"/>
  <c r="KV77" i="28"/>
  <c r="CV77" i="28"/>
  <c r="II77" i="28"/>
  <c r="BV77" i="28"/>
  <c r="AV77" i="28"/>
  <c r="V77" i="28"/>
  <c r="HV77" i="28"/>
  <c r="CI77" i="28"/>
  <c r="GI77" i="28"/>
  <c r="EV77" i="28"/>
  <c r="JV77" i="28"/>
  <c r="GV77" i="28"/>
  <c r="IV77" i="28"/>
  <c r="DI77" i="28"/>
  <c r="FV77" i="28"/>
  <c r="HI77" i="28"/>
  <c r="JI77" i="28"/>
  <c r="EI77" i="28"/>
  <c r="BI77" i="28"/>
  <c r="HQ6" i="47"/>
  <c r="BE31" i="28"/>
  <c r="DE62" i="47"/>
  <c r="HQ80" i="47"/>
  <c r="EQ6" i="47"/>
  <c r="FI86" i="28"/>
  <c r="CV86" i="28"/>
  <c r="DV86" i="28"/>
  <c r="JI86" i="28"/>
  <c r="GV86" i="28"/>
  <c r="HV86" i="28"/>
  <c r="BV86" i="28"/>
  <c r="KV86" i="28"/>
  <c r="LV86" i="28"/>
  <c r="EV86" i="28"/>
  <c r="CI86" i="28"/>
  <c r="HI86" i="28"/>
  <c r="II86" i="28"/>
  <c r="KI86" i="28"/>
  <c r="I86" i="28"/>
  <c r="AV86" i="28"/>
  <c r="DI86" i="28"/>
  <c r="IV86" i="28"/>
  <c r="LI86" i="28"/>
  <c r="BI86" i="28"/>
  <c r="V86" i="28"/>
  <c r="FV86" i="28"/>
  <c r="AI86" i="28"/>
  <c r="JV86" i="28"/>
  <c r="EI86" i="28"/>
  <c r="GI86" i="28"/>
  <c r="JI9" i="28"/>
  <c r="JV9" i="28"/>
  <c r="AV9" i="28"/>
  <c r="KI9" i="28"/>
  <c r="GI9" i="28"/>
  <c r="EI9" i="28"/>
  <c r="AI9" i="28"/>
  <c r="HI9" i="28"/>
  <c r="GV9" i="28"/>
  <c r="V9" i="28"/>
  <c r="KV9" i="28"/>
  <c r="EV9" i="28"/>
  <c r="IV9" i="28"/>
  <c r="BV9" i="28"/>
  <c r="LV9" i="28"/>
  <c r="BI9" i="28"/>
  <c r="II9" i="28"/>
  <c r="I9" i="28"/>
  <c r="FV9" i="28"/>
  <c r="HV9" i="28"/>
  <c r="DV9" i="28"/>
  <c r="CV9" i="28"/>
  <c r="DI9" i="28"/>
  <c r="LI9" i="28"/>
  <c r="FI9" i="28"/>
  <c r="CI9" i="28"/>
  <c r="AK67" i="47"/>
  <c r="GK67" i="47"/>
  <c r="CX67" i="47"/>
  <c r="IK67" i="47"/>
  <c r="X67" i="47"/>
  <c r="IX67" i="47"/>
  <c r="DK67" i="47"/>
  <c r="LX67" i="47"/>
  <c r="KX67" i="47"/>
  <c r="GX67" i="47"/>
  <c r="FX67" i="47"/>
  <c r="EX67" i="47"/>
  <c r="AX67" i="47"/>
  <c r="CK67" i="47"/>
  <c r="BK67" i="47"/>
  <c r="K67" i="47"/>
  <c r="HX67" i="47"/>
  <c r="HK67" i="47"/>
  <c r="EK67" i="47"/>
  <c r="DX67" i="47"/>
  <c r="BX67" i="47"/>
  <c r="JX67" i="47"/>
  <c r="FK67" i="47"/>
  <c r="LK67" i="47"/>
  <c r="KK67" i="47"/>
  <c r="JK67" i="47"/>
  <c r="GQ27" i="47"/>
  <c r="GS27" i="47"/>
  <c r="GR27" i="47"/>
  <c r="KS64" i="47"/>
  <c r="KQ64" i="47"/>
  <c r="KR64" i="47"/>
  <c r="KS39" i="28"/>
  <c r="KR39" i="28"/>
  <c r="KQ39" i="28"/>
  <c r="MF39" i="28"/>
  <c r="ME39" i="28"/>
  <c r="MD39" i="28"/>
  <c r="R69" i="28"/>
  <c r="S69" i="28"/>
  <c r="Q69" i="28"/>
  <c r="IR30" i="28"/>
  <c r="IQ30" i="28"/>
  <c r="IS30" i="28"/>
  <c r="FQ36" i="47"/>
  <c r="FS36" i="47"/>
  <c r="DQ9" i="47"/>
  <c r="DR9" i="47"/>
  <c r="DS9" i="47"/>
  <c r="AD9" i="47"/>
  <c r="AE9" i="47"/>
  <c r="AF9" i="47"/>
  <c r="JQ9" i="47"/>
  <c r="JR9" i="47"/>
  <c r="JS9" i="47"/>
  <c r="AQ80" i="47"/>
  <c r="CR10" i="47"/>
  <c r="DS10" i="47"/>
  <c r="JF34" i="28"/>
  <c r="KE35" i="28"/>
  <c r="LF36" i="47"/>
  <c r="DQ27" i="28"/>
  <c r="CR36" i="47"/>
  <c r="LE39" i="28"/>
  <c r="LF39" i="28"/>
  <c r="LD39" i="28"/>
  <c r="CD39" i="28"/>
  <c r="CF39" i="28"/>
  <c r="CE39" i="28"/>
  <c r="Q39" i="28"/>
  <c r="R39" i="28"/>
  <c r="S39" i="28"/>
  <c r="BQ69" i="28"/>
  <c r="BS69" i="28"/>
  <c r="BR69" i="28"/>
  <c r="AR69" i="28"/>
  <c r="AQ69" i="28"/>
  <c r="AS69" i="28"/>
  <c r="LR69" i="28"/>
  <c r="LS69" i="28"/>
  <c r="LQ69" i="28"/>
  <c r="EQ69" i="28"/>
  <c r="ER69" i="28"/>
  <c r="ES69" i="28"/>
  <c r="AF44" i="47"/>
  <c r="AE44" i="47"/>
  <c r="AD44" i="47"/>
  <c r="IE30" i="28"/>
  <c r="IF30" i="28"/>
  <c r="ID30" i="28"/>
  <c r="AR30" i="28"/>
  <c r="AS30" i="28"/>
  <c r="AQ30" i="28"/>
  <c r="BS30" i="28"/>
  <c r="BR30" i="28"/>
  <c r="BQ30" i="28"/>
  <c r="E37" i="26"/>
  <c r="I17" i="64"/>
  <c r="I14" i="64"/>
  <c r="ME9" i="47"/>
  <c r="MD9" i="47"/>
  <c r="MF9" i="47"/>
  <c r="HR9" i="47"/>
  <c r="HQ9" i="47"/>
  <c r="HS9" i="47"/>
  <c r="HE9" i="47"/>
  <c r="HF9" i="47"/>
  <c r="HD9" i="47"/>
  <c r="FS8" i="47"/>
  <c r="FQ8" i="47"/>
  <c r="FR8" i="47"/>
  <c r="GF73" i="28"/>
  <c r="GD73" i="28"/>
  <c r="GE73" i="28"/>
  <c r="ID73" i="28"/>
  <c r="IF73" i="28"/>
  <c r="IE73" i="28"/>
  <c r="KR73" i="28"/>
  <c r="KS73" i="28"/>
  <c r="KQ73" i="28"/>
  <c r="JE8" i="28"/>
  <c r="JD8" i="28"/>
  <c r="JF8" i="28"/>
  <c r="LQ8" i="28"/>
  <c r="LS8" i="28"/>
  <c r="LR8" i="28"/>
  <c r="LF8" i="28"/>
  <c r="LE8" i="28"/>
  <c r="LD8" i="28"/>
  <c r="KQ25" i="47"/>
  <c r="KS25" i="47"/>
  <c r="KR25" i="47"/>
  <c r="GF25" i="47"/>
  <c r="GE25" i="47"/>
  <c r="GD25" i="47"/>
  <c r="JR25" i="47"/>
  <c r="JS25" i="47"/>
  <c r="JQ25" i="47"/>
  <c r="GR25" i="47"/>
  <c r="GQ25" i="47"/>
  <c r="GS25" i="47"/>
  <c r="LF44" i="28"/>
  <c r="LE44" i="28"/>
  <c r="LD44" i="28"/>
  <c r="DS64" i="28"/>
  <c r="DR64" i="28"/>
  <c r="DQ64" i="28"/>
  <c r="ID64" i="28"/>
  <c r="IE64" i="28"/>
  <c r="IF64" i="28"/>
  <c r="KR42" i="47"/>
  <c r="KS42" i="47"/>
  <c r="KQ42" i="47"/>
  <c r="S42" i="47"/>
  <c r="Q42" i="47"/>
  <c r="R42" i="47"/>
  <c r="HS42" i="47"/>
  <c r="HR42" i="47"/>
  <c r="HQ42" i="47"/>
  <c r="FF23" i="28"/>
  <c r="FD23" i="28"/>
  <c r="FE23" i="28"/>
  <c r="LD23" i="28"/>
  <c r="LF23" i="28"/>
  <c r="LE23" i="28"/>
  <c r="Q23" i="28"/>
  <c r="S23" i="28"/>
  <c r="R23" i="28"/>
  <c r="JE23" i="28"/>
  <c r="JD23" i="28"/>
  <c r="JF23" i="28"/>
  <c r="IQ46" i="47"/>
  <c r="IR46" i="47"/>
  <c r="IS46" i="47"/>
  <c r="ID38" i="28"/>
  <c r="IE38" i="28"/>
  <c r="IF38" i="28"/>
  <c r="GS38" i="28"/>
  <c r="GQ38" i="28"/>
  <c r="GR38" i="28"/>
  <c r="BF38" i="28"/>
  <c r="BE38" i="28"/>
  <c r="BD38" i="28"/>
  <c r="IX23" i="28"/>
  <c r="GX23" i="28"/>
  <c r="FK23" i="28"/>
  <c r="DX23" i="28"/>
  <c r="LK23" i="28"/>
  <c r="JX23" i="28"/>
  <c r="CX23" i="28"/>
  <c r="JK23" i="28"/>
  <c r="EK23" i="28"/>
  <c r="AX23" i="28"/>
  <c r="KX23" i="28"/>
  <c r="EX23" i="28"/>
  <c r="BK23" i="28"/>
  <c r="X23" i="28"/>
  <c r="AK23" i="28"/>
  <c r="KK23" i="28"/>
  <c r="DK23" i="28"/>
  <c r="K23" i="28"/>
  <c r="HK23" i="28"/>
  <c r="GK23" i="28"/>
  <c r="HX23" i="28"/>
  <c r="IK23" i="28"/>
  <c r="CK23" i="28"/>
  <c r="LX23" i="28"/>
  <c r="BX23" i="28"/>
  <c r="FX23" i="28"/>
  <c r="FQ39" i="28"/>
  <c r="FS39" i="28"/>
  <c r="FR39" i="28"/>
  <c r="R30" i="28"/>
  <c r="S30" i="28"/>
  <c r="Q30" i="28"/>
  <c r="CQ73" i="47"/>
  <c r="CS73" i="47"/>
  <c r="CR73" i="47"/>
  <c r="BE9" i="47"/>
  <c r="BF9" i="47"/>
  <c r="BD9" i="47"/>
  <c r="JR73" i="28"/>
  <c r="JS73" i="28"/>
  <c r="JQ73" i="28"/>
  <c r="FQ8" i="28"/>
  <c r="FR8" i="28"/>
  <c r="FS8" i="28"/>
  <c r="JF25" i="47"/>
  <c r="JE25" i="47"/>
  <c r="JD25" i="47"/>
  <c r="KR64" i="28"/>
  <c r="KS64" i="28"/>
  <c r="KQ64" i="28"/>
  <c r="MF23" i="28"/>
  <c r="MD23" i="28"/>
  <c r="ME23" i="28"/>
  <c r="LR23" i="28"/>
  <c r="LS23" i="28"/>
  <c r="LQ23" i="28"/>
  <c r="BR38" i="28"/>
  <c r="BQ38" i="28"/>
  <c r="BS38" i="28"/>
  <c r="BF6" i="47"/>
  <c r="DQ10" i="47"/>
  <c r="KS10" i="47"/>
  <c r="DD88" i="47"/>
  <c r="IS36" i="47"/>
  <c r="MD36" i="47"/>
  <c r="IF27" i="28"/>
  <c r="HF39" i="28"/>
  <c r="HE39" i="28"/>
  <c r="HD39" i="28"/>
  <c r="AQ39" i="28"/>
  <c r="AS39" i="28"/>
  <c r="AR39" i="28"/>
  <c r="JR39" i="28"/>
  <c r="JQ39" i="28"/>
  <c r="JS39" i="28"/>
  <c r="CF69" i="28"/>
  <c r="CD69" i="28"/>
  <c r="CE69" i="28"/>
  <c r="ME69" i="28"/>
  <c r="MF69" i="28"/>
  <c r="MD69" i="28"/>
  <c r="JQ69" i="28"/>
  <c r="JS69" i="28"/>
  <c r="JR69" i="28"/>
  <c r="LS44" i="47"/>
  <c r="LQ44" i="47"/>
  <c r="LR44" i="47"/>
  <c r="LQ30" i="28"/>
  <c r="LR30" i="28"/>
  <c r="LS30" i="28"/>
  <c r="DR30" i="28"/>
  <c r="DQ30" i="28"/>
  <c r="DS30" i="28"/>
  <c r="CD30" i="28"/>
  <c r="CF30" i="28"/>
  <c r="CE30" i="28"/>
  <c r="ED30" i="28"/>
  <c r="EF30" i="28"/>
  <c r="EE30" i="28"/>
  <c r="EQ73" i="47"/>
  <c r="ES73" i="47"/>
  <c r="ER73" i="47"/>
  <c r="IS9" i="47"/>
  <c r="IR9" i="47"/>
  <c r="IQ9" i="47"/>
  <c r="FS9" i="47"/>
  <c r="FR9" i="47"/>
  <c r="FQ9" i="47"/>
  <c r="LD9" i="47"/>
  <c r="LE9" i="47"/>
  <c r="LF9" i="47"/>
  <c r="DF8" i="47"/>
  <c r="DE8" i="47"/>
  <c r="DD8" i="47"/>
  <c r="AR73" i="28"/>
  <c r="AS73" i="28"/>
  <c r="AQ73" i="28"/>
  <c r="ER73" i="28"/>
  <c r="EQ73" i="28"/>
  <c r="ES73" i="28"/>
  <c r="LS73" i="28"/>
  <c r="LR73" i="28"/>
  <c r="LQ73" i="28"/>
  <c r="JQ8" i="28"/>
  <c r="JS8" i="28"/>
  <c r="JR8" i="28"/>
  <c r="BE8" i="28"/>
  <c r="BD8" i="28"/>
  <c r="BF8" i="28"/>
  <c r="ED8" i="28"/>
  <c r="EF8" i="28"/>
  <c r="EE8" i="28"/>
  <c r="BD25" i="47"/>
  <c r="BF25" i="47"/>
  <c r="BE25" i="47"/>
  <c r="AR25" i="47"/>
  <c r="AQ25" i="47"/>
  <c r="AS25" i="47"/>
  <c r="FS25" i="47"/>
  <c r="FQ25" i="47"/>
  <c r="FR25" i="47"/>
  <c r="MD46" i="28"/>
  <c r="MF46" i="28"/>
  <c r="ME46" i="28"/>
  <c r="EF64" i="28"/>
  <c r="ED64" i="28"/>
  <c r="EE64" i="28"/>
  <c r="CD64" i="28"/>
  <c r="CE64" i="28"/>
  <c r="CF64" i="28"/>
  <c r="GS42" i="47"/>
  <c r="GR42" i="47"/>
  <c r="GQ42" i="47"/>
  <c r="MD42" i="47"/>
  <c r="ME42" i="47"/>
  <c r="MF42" i="47"/>
  <c r="AR42" i="47"/>
  <c r="AS42" i="47"/>
  <c r="AQ42" i="47"/>
  <c r="FQ23" i="28"/>
  <c r="FS23" i="28"/>
  <c r="FR23" i="28"/>
  <c r="BE23" i="28"/>
  <c r="BD23" i="28"/>
  <c r="BF23" i="28"/>
  <c r="CS23" i="28"/>
  <c r="CR23" i="28"/>
  <c r="CQ23" i="28"/>
  <c r="JR46" i="47"/>
  <c r="JS46" i="47"/>
  <c r="JQ46" i="47"/>
  <c r="FK23" i="47"/>
  <c r="HX23" i="47"/>
  <c r="BK23" i="47"/>
  <c r="GK23" i="47"/>
  <c r="AK23" i="47"/>
  <c r="EK23" i="47"/>
  <c r="K23" i="47"/>
  <c r="IX23" i="47"/>
  <c r="X23" i="47"/>
  <c r="JX23" i="47"/>
  <c r="LX23" i="47"/>
  <c r="HK23" i="47"/>
  <c r="EX23" i="47"/>
  <c r="CX23" i="47"/>
  <c r="KX23" i="47"/>
  <c r="DX23" i="47"/>
  <c r="JK23" i="47"/>
  <c r="AX23" i="47"/>
  <c r="KK23" i="47"/>
  <c r="LK23" i="47"/>
  <c r="IK23" i="47"/>
  <c r="DK23" i="47"/>
  <c r="GX23" i="47"/>
  <c r="CK23" i="47"/>
  <c r="BX23" i="47"/>
  <c r="FX23" i="47"/>
  <c r="AF38" i="28"/>
  <c r="AE38" i="28"/>
  <c r="AD38" i="28"/>
  <c r="DR38" i="28"/>
  <c r="DS38" i="28"/>
  <c r="DQ38" i="28"/>
  <c r="CF38" i="28"/>
  <c r="CD38" i="28"/>
  <c r="CE38" i="28"/>
  <c r="KQ10" i="47"/>
  <c r="BE69" i="28"/>
  <c r="BF69" i="28"/>
  <c r="BD69" i="28"/>
  <c r="BQ9" i="47"/>
  <c r="BR9" i="47"/>
  <c r="BS9" i="47"/>
  <c r="CF8" i="47"/>
  <c r="CD8" i="47"/>
  <c r="CE8" i="47"/>
  <c r="GE8" i="28"/>
  <c r="GF8" i="28"/>
  <c r="GD8" i="28"/>
  <c r="FE46" i="28"/>
  <c r="FF46" i="28"/>
  <c r="FD46" i="28"/>
  <c r="CQ42" i="47"/>
  <c r="CS42" i="47"/>
  <c r="CR42" i="47"/>
  <c r="GE23" i="28"/>
  <c r="GD23" i="28"/>
  <c r="GF23" i="28"/>
  <c r="DR46" i="47"/>
  <c r="DQ46" i="47"/>
  <c r="DS46" i="47"/>
  <c r="MF38" i="28"/>
  <c r="MD38" i="28"/>
  <c r="ME38" i="28"/>
  <c r="KS38" i="28"/>
  <c r="KQ38" i="28"/>
  <c r="KR38" i="28"/>
  <c r="JQ35" i="28"/>
  <c r="S84" i="47"/>
  <c r="ID27" i="28"/>
  <c r="GE39" i="28"/>
  <c r="GF39" i="28"/>
  <c r="GD39" i="28"/>
  <c r="EF39" i="28"/>
  <c r="EE39" i="28"/>
  <c r="ED39" i="28"/>
  <c r="GQ39" i="28"/>
  <c r="GR39" i="28"/>
  <c r="GS39" i="28"/>
  <c r="GD69" i="28"/>
  <c r="GF69" i="28"/>
  <c r="GE69" i="28"/>
  <c r="KD69" i="28"/>
  <c r="KF69" i="28"/>
  <c r="KE69" i="28"/>
  <c r="FQ69" i="28"/>
  <c r="FS69" i="28"/>
  <c r="FR69" i="28"/>
  <c r="EE44" i="47"/>
  <c r="EF44" i="47"/>
  <c r="ED44" i="47"/>
  <c r="CR30" i="28"/>
  <c r="CS30" i="28"/>
  <c r="CQ30" i="28"/>
  <c r="HS30" i="28"/>
  <c r="HQ30" i="28"/>
  <c r="HR30" i="28"/>
  <c r="HF30" i="28"/>
  <c r="HD30" i="28"/>
  <c r="HE30" i="28"/>
  <c r="JQ30" i="28"/>
  <c r="JR30" i="28"/>
  <c r="JS30" i="28"/>
  <c r="DE73" i="47"/>
  <c r="DD73" i="47"/>
  <c r="DF73" i="47"/>
  <c r="KR9" i="47"/>
  <c r="KQ9" i="47"/>
  <c r="KS9" i="47"/>
  <c r="ED9" i="47"/>
  <c r="EE9" i="47"/>
  <c r="EF9" i="47"/>
  <c r="DE9" i="47"/>
  <c r="DF9" i="47"/>
  <c r="DD9" i="47"/>
  <c r="KQ8" i="47"/>
  <c r="KS8" i="47"/>
  <c r="KR8" i="47"/>
  <c r="S73" i="28"/>
  <c r="Q73" i="28"/>
  <c r="R73" i="28"/>
  <c r="IR73" i="28"/>
  <c r="IQ73" i="28"/>
  <c r="IS73" i="28"/>
  <c r="HF73" i="28"/>
  <c r="HE73" i="28"/>
  <c r="HD73" i="28"/>
  <c r="FF8" i="28"/>
  <c r="FD8" i="28"/>
  <c r="FE8" i="28"/>
  <c r="AF8" i="28"/>
  <c r="AD8" i="28"/>
  <c r="AE8" i="28"/>
  <c r="CR8" i="28"/>
  <c r="CS8" i="28"/>
  <c r="CQ8" i="28"/>
  <c r="HS25" i="47"/>
  <c r="HQ25" i="47"/>
  <c r="HR25" i="47"/>
  <c r="FE25" i="47"/>
  <c r="FD25" i="47"/>
  <c r="FF25" i="47"/>
  <c r="AE25" i="47"/>
  <c r="AF25" i="47"/>
  <c r="AD25" i="47"/>
  <c r="DD46" i="28"/>
  <c r="DE46" i="28"/>
  <c r="DF46" i="28"/>
  <c r="JR64" i="28"/>
  <c r="JQ64" i="28"/>
  <c r="JS64" i="28"/>
  <c r="LQ64" i="28"/>
  <c r="LS64" i="28"/>
  <c r="LR64" i="28"/>
  <c r="DQ28" i="47"/>
  <c r="DS28" i="47"/>
  <c r="DR28" i="47"/>
  <c r="EE42" i="47"/>
  <c r="EF42" i="47"/>
  <c r="ED42" i="47"/>
  <c r="KD42" i="47"/>
  <c r="KF42" i="47"/>
  <c r="KE42" i="47"/>
  <c r="LR42" i="47"/>
  <c r="LS42" i="47"/>
  <c r="LQ42" i="47"/>
  <c r="JQ23" i="28"/>
  <c r="JR23" i="28"/>
  <c r="JS23" i="28"/>
  <c r="AD23" i="28"/>
  <c r="AE23" i="28"/>
  <c r="AF23" i="28"/>
  <c r="IS23" i="28"/>
  <c r="IQ23" i="28"/>
  <c r="IR23" i="28"/>
  <c r="BQ46" i="47"/>
  <c r="BR46" i="47"/>
  <c r="BS46" i="47"/>
  <c r="FF38" i="28"/>
  <c r="FD38" i="28"/>
  <c r="FE38" i="28"/>
  <c r="LS38" i="28"/>
  <c r="LQ38" i="28"/>
  <c r="LR38" i="28"/>
  <c r="CQ38" i="28"/>
  <c r="CR38" i="28"/>
  <c r="CS38" i="28"/>
  <c r="IS39" i="28"/>
  <c r="IQ39" i="28"/>
  <c r="IR39" i="28"/>
  <c r="ED69" i="28"/>
  <c r="EF69" i="28"/>
  <c r="EE69" i="28"/>
  <c r="FQ30" i="28"/>
  <c r="FR30" i="28"/>
  <c r="FS30" i="28"/>
  <c r="GQ9" i="47"/>
  <c r="GS9" i="47"/>
  <c r="GR9" i="47"/>
  <c r="HR73" i="28"/>
  <c r="HS73" i="28"/>
  <c r="HQ73" i="28"/>
  <c r="HE25" i="47"/>
  <c r="HF25" i="47"/>
  <c r="HD25" i="47"/>
  <c r="GS44" i="28"/>
  <c r="GQ44" i="28"/>
  <c r="GR44" i="28"/>
  <c r="FD42" i="47"/>
  <c r="FF42" i="47"/>
  <c r="FE42" i="47"/>
  <c r="ID80" i="47"/>
  <c r="BE6" i="47"/>
  <c r="IR35" i="28"/>
  <c r="IE80" i="47"/>
  <c r="GD34" i="28"/>
  <c r="IS35" i="28"/>
  <c r="GQ6" i="47"/>
  <c r="JS35" i="28"/>
  <c r="R84" i="47"/>
  <c r="FF56" i="28"/>
  <c r="HE36" i="28"/>
  <c r="LE36" i="47"/>
  <c r="KF39" i="28"/>
  <c r="KE39" i="28"/>
  <c r="KD39" i="28"/>
  <c r="AF39" i="28"/>
  <c r="AE39" i="28"/>
  <c r="AD39" i="28"/>
  <c r="EQ39" i="28"/>
  <c r="ES39" i="28"/>
  <c r="ER39" i="28"/>
  <c r="BF39" i="28"/>
  <c r="BD39" i="28"/>
  <c r="BE39" i="28"/>
  <c r="GS69" i="28"/>
  <c r="GR69" i="28"/>
  <c r="GQ69" i="28"/>
  <c r="CQ69" i="28"/>
  <c r="CS69" i="28"/>
  <c r="CR69" i="28"/>
  <c r="IF69" i="28"/>
  <c r="ID69" i="28"/>
  <c r="IE69" i="28"/>
  <c r="BE44" i="47"/>
  <c r="BF44" i="47"/>
  <c r="BD44" i="47"/>
  <c r="ER30" i="28"/>
  <c r="EQ30" i="28"/>
  <c r="ES30" i="28"/>
  <c r="JE30" i="28"/>
  <c r="JF30" i="28"/>
  <c r="JD30" i="28"/>
  <c r="AE30" i="28"/>
  <c r="AD30" i="28"/>
  <c r="AF30" i="28"/>
  <c r="HD73" i="47"/>
  <c r="HF73" i="47"/>
  <c r="HE73" i="47"/>
  <c r="IX78" i="47"/>
  <c r="LX78" i="47"/>
  <c r="IK78" i="47"/>
  <c r="EX78" i="47"/>
  <c r="CX78" i="47"/>
  <c r="X78" i="47"/>
  <c r="GX78" i="47"/>
  <c r="AK78" i="47"/>
  <c r="AX78" i="47"/>
  <c r="HX78" i="47"/>
  <c r="GK78" i="47"/>
  <c r="JX78" i="47"/>
  <c r="CK78" i="47"/>
  <c r="EK78" i="47"/>
  <c r="FK78" i="47"/>
  <c r="FX78" i="47"/>
  <c r="BK78" i="47"/>
  <c r="BX78" i="47"/>
  <c r="K78" i="47"/>
  <c r="KK78" i="47"/>
  <c r="DX78" i="47"/>
  <c r="JK78" i="47"/>
  <c r="LK78" i="47"/>
  <c r="DK78" i="47"/>
  <c r="HK78" i="47"/>
  <c r="KX78" i="47"/>
  <c r="IF9" i="47"/>
  <c r="ID9" i="47"/>
  <c r="IE9" i="47"/>
  <c r="ER9" i="47"/>
  <c r="ES9" i="47"/>
  <c r="EQ9" i="47"/>
  <c r="KD9" i="47"/>
  <c r="KF9" i="47"/>
  <c r="KE9" i="47"/>
  <c r="DD73" i="28"/>
  <c r="DE73" i="28"/>
  <c r="DF73" i="28"/>
  <c r="CD73" i="28"/>
  <c r="CF73" i="28"/>
  <c r="CE73" i="28"/>
  <c r="FS73" i="28"/>
  <c r="FQ73" i="28"/>
  <c r="FR73" i="28"/>
  <c r="AQ30" i="47"/>
  <c r="AR30" i="47"/>
  <c r="AS30" i="47"/>
  <c r="S8" i="28"/>
  <c r="Q8" i="28"/>
  <c r="R8" i="28"/>
  <c r="CE8" i="28"/>
  <c r="CD8" i="28"/>
  <c r="CF8" i="28"/>
  <c r="AR8" i="28"/>
  <c r="AS8" i="28"/>
  <c r="AQ8" i="28"/>
  <c r="CD25" i="47"/>
  <c r="CE25" i="47"/>
  <c r="CF25" i="47"/>
  <c r="IF25" i="47"/>
  <c r="IE25" i="47"/>
  <c r="ID25" i="47"/>
  <c r="DD25" i="47"/>
  <c r="DF25" i="47"/>
  <c r="DE25" i="47"/>
  <c r="JR46" i="28"/>
  <c r="JS46" i="28"/>
  <c r="JQ46" i="28"/>
  <c r="CS64" i="28"/>
  <c r="CQ64" i="28"/>
  <c r="CR64" i="28"/>
  <c r="KF28" i="47"/>
  <c r="KD28" i="47"/>
  <c r="KE28" i="47"/>
  <c r="ID42" i="47"/>
  <c r="IE42" i="47"/>
  <c r="IF42" i="47"/>
  <c r="AF42" i="47"/>
  <c r="AD42" i="47"/>
  <c r="AE42" i="47"/>
  <c r="DD42" i="47"/>
  <c r="DE42" i="47"/>
  <c r="DF42" i="47"/>
  <c r="CE23" i="28"/>
  <c r="CF23" i="28"/>
  <c r="CD23" i="28"/>
  <c r="ES23" i="28"/>
  <c r="EQ23" i="28"/>
  <c r="ER23" i="28"/>
  <c r="HR23" i="28"/>
  <c r="HQ23" i="28"/>
  <c r="HS23" i="28"/>
  <c r="HF46" i="47"/>
  <c r="HD46" i="47"/>
  <c r="HE46" i="47"/>
  <c r="S38" i="28"/>
  <c r="R38" i="28"/>
  <c r="Q38" i="28"/>
  <c r="EF38" i="28"/>
  <c r="ED38" i="28"/>
  <c r="EE38" i="28"/>
  <c r="JE38" i="28"/>
  <c r="JD38" i="28"/>
  <c r="JF38" i="28"/>
  <c r="AR38" i="28"/>
  <c r="AQ38" i="28"/>
  <c r="AS38" i="28"/>
  <c r="EF38" i="47"/>
  <c r="EE38" i="47"/>
  <c r="ED38" i="47"/>
  <c r="FE39" i="28"/>
  <c r="FD39" i="28"/>
  <c r="FF39" i="28"/>
  <c r="DD69" i="28"/>
  <c r="DF69" i="28"/>
  <c r="DE69" i="28"/>
  <c r="KF30" i="28"/>
  <c r="KD30" i="28"/>
  <c r="KE30" i="28"/>
  <c r="CS73" i="28"/>
  <c r="CR73" i="28"/>
  <c r="CQ73" i="28"/>
  <c r="ME8" i="28"/>
  <c r="MF8" i="28"/>
  <c r="MD8" i="28"/>
  <c r="Q25" i="47"/>
  <c r="R25" i="47"/>
  <c r="S25" i="47"/>
  <c r="R64" i="28"/>
  <c r="Q64" i="28"/>
  <c r="S64" i="28"/>
  <c r="JR42" i="47"/>
  <c r="JS42" i="47"/>
  <c r="JQ42" i="47"/>
  <c r="FS6" i="47"/>
  <c r="AE35" i="28"/>
  <c r="ED31" i="28"/>
  <c r="IR31" i="28"/>
  <c r="HS35" i="28"/>
  <c r="ME34" i="28"/>
  <c r="EF27" i="28"/>
  <c r="DE39" i="28"/>
  <c r="DF39" i="28"/>
  <c r="DD39" i="28"/>
  <c r="HR39" i="28"/>
  <c r="HQ39" i="28"/>
  <c r="HS39" i="28"/>
  <c r="IE39" i="28"/>
  <c r="IF39" i="28"/>
  <c r="ID39" i="28"/>
  <c r="DR39" i="28"/>
  <c r="DQ39" i="28"/>
  <c r="DS39" i="28"/>
  <c r="KS69" i="28"/>
  <c r="KR69" i="28"/>
  <c r="KQ69" i="28"/>
  <c r="JF69" i="28"/>
  <c r="JE69" i="28"/>
  <c r="JD69" i="28"/>
  <c r="IR69" i="28"/>
  <c r="IS69" i="28"/>
  <c r="IQ69" i="28"/>
  <c r="S44" i="47"/>
  <c r="R44" i="47"/>
  <c r="Q44" i="47"/>
  <c r="E39" i="26"/>
  <c r="I16" i="64"/>
  <c r="GQ30" i="28"/>
  <c r="GS30" i="28"/>
  <c r="GR30" i="28"/>
  <c r="BF30" i="28"/>
  <c r="BE30" i="28"/>
  <c r="BD30" i="28"/>
  <c r="LD30" i="28"/>
  <c r="LF30" i="28"/>
  <c r="LE30" i="28"/>
  <c r="FV50" i="47"/>
  <c r="KI50" i="47"/>
  <c r="DV50" i="47"/>
  <c r="AI50" i="47"/>
  <c r="CI50" i="47"/>
  <c r="LV50" i="47"/>
  <c r="GV50" i="47"/>
  <c r="IV50" i="47"/>
  <c r="CV50" i="47"/>
  <c r="EI50" i="47"/>
  <c r="DI50" i="47"/>
  <c r="JV50" i="47"/>
  <c r="JI50" i="47"/>
  <c r="I50" i="47"/>
  <c r="FI50" i="47"/>
  <c r="EV50" i="47"/>
  <c r="II50" i="47"/>
  <c r="HV50" i="47"/>
  <c r="BI50" i="47"/>
  <c r="AV50" i="47"/>
  <c r="BV50" i="47"/>
  <c r="KV50" i="47"/>
  <c r="HI50" i="47"/>
  <c r="LI50" i="47"/>
  <c r="GI50" i="47"/>
  <c r="V50" i="47"/>
  <c r="AS9" i="47"/>
  <c r="AQ9" i="47"/>
  <c r="AR9" i="47"/>
  <c r="GD9" i="47"/>
  <c r="GE9" i="47"/>
  <c r="GF9" i="47"/>
  <c r="S9" i="47"/>
  <c r="R9" i="47"/>
  <c r="Q9" i="47"/>
  <c r="FD9" i="47"/>
  <c r="FE9" i="47"/>
  <c r="FF9" i="47"/>
  <c r="HE36" i="47"/>
  <c r="HF36" i="47"/>
  <c r="JE73" i="28"/>
  <c r="JF73" i="28"/>
  <c r="JD73" i="28"/>
  <c r="BD73" i="28"/>
  <c r="BE73" i="28"/>
  <c r="BF73" i="28"/>
  <c r="LF73" i="28"/>
  <c r="LD73" i="28"/>
  <c r="LE73" i="28"/>
  <c r="DR73" i="28"/>
  <c r="DQ73" i="28"/>
  <c r="DS73" i="28"/>
  <c r="AE30" i="47"/>
  <c r="AD30" i="47"/>
  <c r="AF30" i="47"/>
  <c r="DS8" i="28"/>
  <c r="DQ8" i="28"/>
  <c r="DR8" i="28"/>
  <c r="EQ8" i="28"/>
  <c r="ES8" i="28"/>
  <c r="ER8" i="28"/>
  <c r="IF8" i="28"/>
  <c r="ID8" i="28"/>
  <c r="IE8" i="28"/>
  <c r="KF25" i="47"/>
  <c r="KD25" i="47"/>
  <c r="KE25" i="47"/>
  <c r="LQ25" i="47"/>
  <c r="LR25" i="47"/>
  <c r="LS25" i="47"/>
  <c r="ED25" i="47"/>
  <c r="EF25" i="47"/>
  <c r="EE25" i="47"/>
  <c r="AF44" i="28"/>
  <c r="AE44" i="28"/>
  <c r="AD44" i="28"/>
  <c r="FQ64" i="28"/>
  <c r="FS64" i="28"/>
  <c r="FR64" i="28"/>
  <c r="CF42" i="47"/>
  <c r="CD42" i="47"/>
  <c r="CE42" i="47"/>
  <c r="DQ42" i="47"/>
  <c r="DR42" i="47"/>
  <c r="DS42" i="47"/>
  <c r="FS42" i="47"/>
  <c r="FR42" i="47"/>
  <c r="FQ42" i="47"/>
  <c r="BF42" i="47"/>
  <c r="BE42" i="47"/>
  <c r="BD42" i="47"/>
  <c r="BR23" i="28"/>
  <c r="BQ23" i="28"/>
  <c r="BS23" i="28"/>
  <c r="GS23" i="28"/>
  <c r="GQ23" i="28"/>
  <c r="GR23" i="28"/>
  <c r="KR23" i="28"/>
  <c r="KS23" i="28"/>
  <c r="KQ23" i="28"/>
  <c r="HQ38" i="28"/>
  <c r="HS38" i="28"/>
  <c r="HR38" i="28"/>
  <c r="FQ38" i="28"/>
  <c r="FS38" i="28"/>
  <c r="FR38" i="28"/>
  <c r="JS38" i="28"/>
  <c r="JQ38" i="28"/>
  <c r="JR38" i="28"/>
  <c r="IR38" i="28"/>
  <c r="IS38" i="28"/>
  <c r="IQ38" i="28"/>
  <c r="LS38" i="47"/>
  <c r="LQ38" i="47"/>
  <c r="LR38" i="47"/>
  <c r="CR8" i="47"/>
  <c r="CS8" i="47"/>
  <c r="CQ8" i="47"/>
  <c r="BR73" i="28"/>
  <c r="BQ73" i="28"/>
  <c r="BS73" i="28"/>
  <c r="AF73" i="28"/>
  <c r="AE73" i="28"/>
  <c r="AD73" i="28"/>
  <c r="GS73" i="28"/>
  <c r="GQ73" i="28"/>
  <c r="GR73" i="28"/>
  <c r="KE73" i="28"/>
  <c r="KF73" i="28"/>
  <c r="KD73" i="28"/>
  <c r="IS8" i="28"/>
  <c r="IR8" i="28"/>
  <c r="IQ8" i="28"/>
  <c r="DE8" i="28"/>
  <c r="DD8" i="28"/>
  <c r="DF8" i="28"/>
  <c r="KQ8" i="28"/>
  <c r="KR8" i="28"/>
  <c r="KS8" i="28"/>
  <c r="HD8" i="28"/>
  <c r="HE8" i="28"/>
  <c r="HF8" i="28"/>
  <c r="IQ25" i="47"/>
  <c r="IS25" i="47"/>
  <c r="IR25" i="47"/>
  <c r="BS25" i="47"/>
  <c r="BR25" i="47"/>
  <c r="BQ25" i="47"/>
  <c r="CQ25" i="47"/>
  <c r="CS25" i="47"/>
  <c r="CR25" i="47"/>
  <c r="JR44" i="28"/>
  <c r="JQ44" i="28"/>
  <c r="JS44" i="28"/>
  <c r="FD64" i="28"/>
  <c r="FE64" i="28"/>
  <c r="FF64" i="28"/>
  <c r="BD64" i="28"/>
  <c r="BE64" i="28"/>
  <c r="BF64" i="28"/>
  <c r="ES42" i="47"/>
  <c r="EQ42" i="47"/>
  <c r="ER42" i="47"/>
  <c r="GE42" i="47"/>
  <c r="GF42" i="47"/>
  <c r="GD42" i="47"/>
  <c r="JE42" i="47"/>
  <c r="JD42" i="47"/>
  <c r="JF42" i="47"/>
  <c r="BR42" i="47"/>
  <c r="BQ42" i="47"/>
  <c r="BS42" i="47"/>
  <c r="DS23" i="28"/>
  <c r="DR23" i="28"/>
  <c r="DQ23" i="28"/>
  <c r="KE23" i="28"/>
  <c r="KD23" i="28"/>
  <c r="KF23" i="28"/>
  <c r="EE23" i="28"/>
  <c r="ED23" i="28"/>
  <c r="EF23" i="28"/>
  <c r="HF38" i="28"/>
  <c r="HD38" i="28"/>
  <c r="HE38" i="28"/>
  <c r="DD38" i="28"/>
  <c r="DE38" i="28"/>
  <c r="DF38" i="28"/>
  <c r="GD38" i="28"/>
  <c r="GE38" i="28"/>
  <c r="GF38" i="28"/>
  <c r="KR38" i="47"/>
  <c r="KQ38" i="47"/>
  <c r="KS38" i="47"/>
  <c r="LS39" i="28"/>
  <c r="LQ39" i="28"/>
  <c r="LR39" i="28"/>
  <c r="AE69" i="28"/>
  <c r="AD69" i="28"/>
  <c r="AF69" i="28"/>
  <c r="HD69" i="28"/>
  <c r="HF69" i="28"/>
  <c r="HE69" i="28"/>
  <c r="BS44" i="47"/>
  <c r="BR44" i="47"/>
  <c r="BQ44" i="47"/>
  <c r="DE30" i="28"/>
  <c r="DF30" i="28"/>
  <c r="DD30" i="28"/>
  <c r="MF30" i="28"/>
  <c r="ME30" i="28"/>
  <c r="MD30" i="28"/>
  <c r="JF9" i="47"/>
  <c r="JE9" i="47"/>
  <c r="JD9" i="47"/>
  <c r="LE80" i="47"/>
  <c r="IE34" i="47"/>
  <c r="JF39" i="28"/>
  <c r="JD39" i="28"/>
  <c r="JE39" i="28"/>
  <c r="BS39" i="28"/>
  <c r="BQ39" i="28"/>
  <c r="BR39" i="28"/>
  <c r="CQ39" i="28"/>
  <c r="CS39" i="28"/>
  <c r="CR39" i="28"/>
  <c r="FD69" i="28"/>
  <c r="FF69" i="28"/>
  <c r="FE69" i="28"/>
  <c r="LD69" i="28"/>
  <c r="LF69" i="28"/>
  <c r="LE69" i="28"/>
  <c r="DR69" i="28"/>
  <c r="DQ69" i="28"/>
  <c r="DS69" i="28"/>
  <c r="KV77" i="47"/>
  <c r="HV77" i="47"/>
  <c r="CV77" i="47"/>
  <c r="AI77" i="47"/>
  <c r="IV77" i="47"/>
  <c r="GV77" i="47"/>
  <c r="BV77" i="47"/>
  <c r="HI77" i="47"/>
  <c r="KI77" i="47"/>
  <c r="FV77" i="47"/>
  <c r="AV77" i="47"/>
  <c r="JI77" i="47"/>
  <c r="EV77" i="47"/>
  <c r="V77" i="47"/>
  <c r="II77" i="47"/>
  <c r="DV77" i="47"/>
  <c r="CI77" i="47"/>
  <c r="EI77" i="47"/>
  <c r="LV77" i="47"/>
  <c r="FI77" i="47"/>
  <c r="BI77" i="47"/>
  <c r="I77" i="47"/>
  <c r="GI77" i="47"/>
  <c r="DI77" i="47"/>
  <c r="JV77" i="47"/>
  <c r="LI77" i="47"/>
  <c r="KX16" i="47"/>
  <c r="X16" i="47"/>
  <c r="FX16" i="47"/>
  <c r="DK16" i="47"/>
  <c r="HK16" i="47"/>
  <c r="GX16" i="47"/>
  <c r="AX16" i="47"/>
  <c r="FK16" i="47"/>
  <c r="LX16" i="47"/>
  <c r="EX16" i="47"/>
  <c r="JX16" i="47"/>
  <c r="GK16" i="47"/>
  <c r="CK16" i="47"/>
  <c r="DX16" i="47"/>
  <c r="LK16" i="47"/>
  <c r="BK16" i="47"/>
  <c r="IK16" i="47"/>
  <c r="EK16" i="47"/>
  <c r="AK16" i="47"/>
  <c r="KK16" i="47"/>
  <c r="CX16" i="47"/>
  <c r="HX16" i="47"/>
  <c r="JK16" i="47"/>
  <c r="BX16" i="47"/>
  <c r="K16" i="47"/>
  <c r="IX16" i="47"/>
  <c r="EQ44" i="47"/>
  <c r="ER44" i="47"/>
  <c r="ES44" i="47"/>
  <c r="KS30" i="28"/>
  <c r="KR30" i="28"/>
  <c r="KQ30" i="28"/>
  <c r="FF30" i="28"/>
  <c r="FD30" i="28"/>
  <c r="FE30" i="28"/>
  <c r="GD30" i="28"/>
  <c r="GF30" i="28"/>
  <c r="GE30" i="28"/>
  <c r="LQ9" i="47"/>
  <c r="LR9" i="47"/>
  <c r="LS9" i="47"/>
  <c r="CQ9" i="47"/>
  <c r="CR9" i="47"/>
  <c r="CS9" i="47"/>
  <c r="CE9" i="47"/>
  <c r="CF9" i="47"/>
  <c r="CD9" i="47"/>
  <c r="FE8" i="47"/>
  <c r="FD8" i="47"/>
  <c r="FF8" i="47"/>
  <c r="MF73" i="28"/>
  <c r="ME73" i="28"/>
  <c r="MD73" i="28"/>
  <c r="ED73" i="28"/>
  <c r="EF73" i="28"/>
  <c r="EE73" i="28"/>
  <c r="FF73" i="28"/>
  <c r="FE73" i="28"/>
  <c r="FD73" i="28"/>
  <c r="KK78" i="28"/>
  <c r="CK78" i="28"/>
  <c r="EK78" i="28"/>
  <c r="DK78" i="28"/>
  <c r="BK78" i="28"/>
  <c r="X78" i="28"/>
  <c r="K78" i="28"/>
  <c r="IK78" i="28"/>
  <c r="LX78" i="28"/>
  <c r="GK78" i="28"/>
  <c r="IX78" i="28"/>
  <c r="JK78" i="28"/>
  <c r="EX78" i="28"/>
  <c r="FK78" i="28"/>
  <c r="GX78" i="28"/>
  <c r="HX78" i="28"/>
  <c r="BX78" i="28"/>
  <c r="AK78" i="28"/>
  <c r="CX78" i="28"/>
  <c r="LK78" i="28"/>
  <c r="AX78" i="28"/>
  <c r="JX78" i="28"/>
  <c r="KX78" i="28"/>
  <c r="FX78" i="28"/>
  <c r="HK78" i="28"/>
  <c r="DX78" i="28"/>
  <c r="KD8" i="28"/>
  <c r="KE8" i="28"/>
  <c r="KF8" i="28"/>
  <c r="HR8" i="28"/>
  <c r="HQ8" i="28"/>
  <c r="HS8" i="28"/>
  <c r="BS8" i="28"/>
  <c r="BQ8" i="28"/>
  <c r="BR8" i="28"/>
  <c r="DQ25" i="47"/>
  <c r="DR25" i="47"/>
  <c r="DS25" i="47"/>
  <c r="LD25" i="47"/>
  <c r="LF25" i="47"/>
  <c r="LE25" i="47"/>
  <c r="ME25" i="47"/>
  <c r="MF25" i="47"/>
  <c r="MD25" i="47"/>
  <c r="ES25" i="47"/>
  <c r="EQ25" i="47"/>
  <c r="ER25" i="47"/>
  <c r="EQ44" i="28"/>
  <c r="ER44" i="28"/>
  <c r="ES44" i="28"/>
  <c r="GD64" i="28"/>
  <c r="GE64" i="28"/>
  <c r="GF64" i="28"/>
  <c r="LF64" i="28"/>
  <c r="LE64" i="28"/>
  <c r="LD64" i="28"/>
  <c r="LF42" i="47"/>
  <c r="LE42" i="47"/>
  <c r="LD42" i="47"/>
  <c r="IQ42" i="47"/>
  <c r="IS42" i="47"/>
  <c r="IR42" i="47"/>
  <c r="HE42" i="47"/>
  <c r="HD42" i="47"/>
  <c r="HF42" i="47"/>
  <c r="DF23" i="28"/>
  <c r="DE23" i="28"/>
  <c r="DD23" i="28"/>
  <c r="AS23" i="28"/>
  <c r="AQ23" i="28"/>
  <c r="AR23" i="28"/>
  <c r="HE23" i="28"/>
  <c r="HD23" i="28"/>
  <c r="HF23" i="28"/>
  <c r="ID23" i="28"/>
  <c r="IF23" i="28"/>
  <c r="IE23" i="28"/>
  <c r="KD46" i="47"/>
  <c r="KE46" i="47"/>
  <c r="KF46" i="47"/>
  <c r="ER38" i="28"/>
  <c r="ES38" i="28"/>
  <c r="EQ38" i="28"/>
  <c r="KE38" i="28"/>
  <c r="KF38" i="28"/>
  <c r="KD38" i="28"/>
  <c r="LD38" i="28"/>
  <c r="LE38" i="28"/>
  <c r="LF38" i="28"/>
  <c r="BE10" i="47"/>
  <c r="KF10" i="47"/>
  <c r="ID34" i="47"/>
  <c r="IE27" i="47"/>
  <c r="BS27" i="28"/>
  <c r="IK69" i="28"/>
  <c r="AX69" i="28"/>
  <c r="BK69" i="28"/>
  <c r="EK69" i="28"/>
  <c r="K69" i="28"/>
  <c r="LX69" i="28"/>
  <c r="FX69" i="28"/>
  <c r="DK69" i="28"/>
  <c r="CK69" i="28"/>
  <c r="GK69" i="28"/>
  <c r="IX69" i="28"/>
  <c r="HK69" i="28"/>
  <c r="LK69" i="28"/>
  <c r="KK69" i="28"/>
  <c r="JX69" i="28"/>
  <c r="BX69" i="28"/>
  <c r="JK69" i="28"/>
  <c r="KX69" i="28"/>
  <c r="HX69" i="28"/>
  <c r="GX69" i="28"/>
  <c r="AK69" i="28"/>
  <c r="CX69" i="28"/>
  <c r="X69" i="28"/>
  <c r="FK69" i="28"/>
  <c r="EX69" i="28"/>
  <c r="DX69" i="28"/>
  <c r="I16" i="68"/>
  <c r="I15" i="70"/>
  <c r="HE34" i="28"/>
  <c r="CD56" i="28"/>
  <c r="I17" i="68"/>
  <c r="HR80" i="47"/>
  <c r="EE10" i="47"/>
  <c r="IS56" i="28"/>
  <c r="BE27" i="28"/>
  <c r="X55" i="28"/>
  <c r="KX55" i="28"/>
  <c r="CX55" i="28"/>
  <c r="LK55" i="28"/>
  <c r="KK55" i="28"/>
  <c r="JX55" i="28"/>
  <c r="CK55" i="28"/>
  <c r="EK55" i="28"/>
  <c r="HX55" i="28"/>
  <c r="GK55" i="28"/>
  <c r="LX55" i="28"/>
  <c r="IX55" i="28"/>
  <c r="FX55" i="28"/>
  <c r="FK55" i="28"/>
  <c r="GX55" i="28"/>
  <c r="DK55" i="28"/>
  <c r="JK55" i="28"/>
  <c r="K55" i="28"/>
  <c r="DX55" i="28"/>
  <c r="AK55" i="28"/>
  <c r="AX55" i="28"/>
  <c r="EX55" i="28"/>
  <c r="BX55" i="28"/>
  <c r="IK55" i="28"/>
  <c r="BK55" i="28"/>
  <c r="HK55" i="28"/>
  <c r="HV30" i="28"/>
  <c r="GV30" i="28"/>
  <c r="CV30" i="28"/>
  <c r="DI30" i="28"/>
  <c r="JV30" i="28"/>
  <c r="LV30" i="28"/>
  <c r="GI30" i="28"/>
  <c r="DV30" i="28"/>
  <c r="I30" i="28"/>
  <c r="KV30" i="28"/>
  <c r="V30" i="28"/>
  <c r="BI30" i="28"/>
  <c r="II30" i="28"/>
  <c r="FV30" i="28"/>
  <c r="KI30" i="28"/>
  <c r="AV30" i="28"/>
  <c r="JI30" i="28"/>
  <c r="EV30" i="28"/>
  <c r="BV30" i="28"/>
  <c r="HI30" i="28"/>
  <c r="CI30" i="28"/>
  <c r="EI30" i="28"/>
  <c r="AI30" i="28"/>
  <c r="FI30" i="28"/>
  <c r="IV30" i="28"/>
  <c r="LI30" i="28"/>
  <c r="BR6" i="47"/>
  <c r="FD6" i="47"/>
  <c r="IR56" i="28"/>
  <c r="BF27" i="28"/>
  <c r="HX69" i="47"/>
  <c r="KK69" i="47"/>
  <c r="IK69" i="47"/>
  <c r="CX69" i="47"/>
  <c r="JX69" i="47"/>
  <c r="GK69" i="47"/>
  <c r="X69" i="47"/>
  <c r="AK69" i="47"/>
  <c r="EX69" i="47"/>
  <c r="LX69" i="47"/>
  <c r="CK69" i="47"/>
  <c r="DX69" i="47"/>
  <c r="LK69" i="47"/>
  <c r="K69" i="47"/>
  <c r="AX69" i="47"/>
  <c r="BK69" i="47"/>
  <c r="FK69" i="47"/>
  <c r="FX69" i="47"/>
  <c r="BX69" i="47"/>
  <c r="JK69" i="47"/>
  <c r="KX69" i="47"/>
  <c r="DK69" i="47"/>
  <c r="HK69" i="47"/>
  <c r="GX69" i="47"/>
  <c r="IX69" i="47"/>
  <c r="EK69" i="47"/>
  <c r="BS6" i="47"/>
  <c r="FF6" i="47"/>
  <c r="CR34" i="28"/>
  <c r="DF27" i="28"/>
  <c r="EV17" i="47"/>
  <c r="DI17" i="47"/>
  <c r="FI17" i="47"/>
  <c r="BI17" i="47"/>
  <c r="LV17" i="47"/>
  <c r="II17" i="47"/>
  <c r="HI17" i="47"/>
  <c r="KV17" i="47"/>
  <c r="JI17" i="47"/>
  <c r="CI17" i="47"/>
  <c r="KI17" i="47"/>
  <c r="AV17" i="47"/>
  <c r="V17" i="47"/>
  <c r="GV17" i="47"/>
  <c r="GI17" i="47"/>
  <c r="AI17" i="47"/>
  <c r="FV17" i="47"/>
  <c r="LI17" i="47"/>
  <c r="BV17" i="47"/>
  <c r="DV17" i="47"/>
  <c r="CV17" i="47"/>
  <c r="JV17" i="47"/>
  <c r="I17" i="47"/>
  <c r="EI17" i="47"/>
  <c r="IV17" i="47"/>
  <c r="HV17" i="47"/>
  <c r="LX79" i="47"/>
  <c r="IK79" i="47"/>
  <c r="EX79" i="47"/>
  <c r="AX79" i="47"/>
  <c r="LK79" i="47"/>
  <c r="FK79" i="47"/>
  <c r="AK79" i="47"/>
  <c r="JK79" i="47"/>
  <c r="DK79" i="47"/>
  <c r="CX79" i="47"/>
  <c r="K79" i="47"/>
  <c r="KX79" i="47"/>
  <c r="JX79" i="47"/>
  <c r="GK79" i="47"/>
  <c r="BX79" i="47"/>
  <c r="X79" i="47"/>
  <c r="KK79" i="47"/>
  <c r="HK79" i="47"/>
  <c r="IX79" i="47"/>
  <c r="EK79" i="47"/>
  <c r="HX79" i="47"/>
  <c r="CK79" i="47"/>
  <c r="GX79" i="47"/>
  <c r="BK79" i="47"/>
  <c r="FX79" i="47"/>
  <c r="DX79" i="47"/>
  <c r="AV6" i="64"/>
  <c r="L9" i="64"/>
  <c r="LK79" i="28"/>
  <c r="CX79" i="28"/>
  <c r="CK79" i="28"/>
  <c r="HX79" i="28"/>
  <c r="IK79" i="28"/>
  <c r="FK79" i="28"/>
  <c r="KK79" i="28"/>
  <c r="AX79" i="28"/>
  <c r="AK79" i="28"/>
  <c r="KX79" i="28"/>
  <c r="K79" i="28"/>
  <c r="JK79" i="28"/>
  <c r="HK79" i="28"/>
  <c r="EX79" i="28"/>
  <c r="LX79" i="28"/>
  <c r="IX79" i="28"/>
  <c r="GK79" i="28"/>
  <c r="GX79" i="28"/>
  <c r="EK79" i="28"/>
  <c r="FX79" i="28"/>
  <c r="DK79" i="28"/>
  <c r="BK79" i="28"/>
  <c r="BX79" i="28"/>
  <c r="JX79" i="28"/>
  <c r="DX79" i="28"/>
  <c r="X79" i="28"/>
  <c r="I15" i="68"/>
  <c r="CS34" i="28"/>
  <c r="ID27" i="47"/>
  <c r="DD27" i="28"/>
  <c r="DK72" i="47"/>
  <c r="BX72" i="47"/>
  <c r="EX72" i="47"/>
  <c r="IX72" i="47"/>
  <c r="HX72" i="47"/>
  <c r="AX72" i="47"/>
  <c r="DX72" i="47"/>
  <c r="EK72" i="47"/>
  <c r="IK72" i="47"/>
  <c r="GX72" i="47"/>
  <c r="KX72" i="47"/>
  <c r="LK72" i="47"/>
  <c r="FX72" i="47"/>
  <c r="GK72" i="47"/>
  <c r="CX72" i="47"/>
  <c r="X72" i="47"/>
  <c r="CK72" i="47"/>
  <c r="JK72" i="47"/>
  <c r="K72" i="47"/>
  <c r="HK72" i="47"/>
  <c r="FK72" i="47"/>
  <c r="KK72" i="47"/>
  <c r="AK72" i="47"/>
  <c r="LX72" i="47"/>
  <c r="JX72" i="47"/>
  <c r="BK72" i="47"/>
  <c r="DV51" i="47"/>
  <c r="II51" i="47"/>
  <c r="CV51" i="47"/>
  <c r="HV51" i="47"/>
  <c r="HI51" i="47"/>
  <c r="JV51" i="47"/>
  <c r="BV51" i="47"/>
  <c r="GV51" i="47"/>
  <c r="AI51" i="47"/>
  <c r="EV51" i="47"/>
  <c r="V51" i="47"/>
  <c r="EI51" i="47"/>
  <c r="GI51" i="47"/>
  <c r="KI51" i="47"/>
  <c r="LV51" i="47"/>
  <c r="I51" i="47"/>
  <c r="KV51" i="47"/>
  <c r="CI51" i="47"/>
  <c r="IV51" i="47"/>
  <c r="LI51" i="47"/>
  <c r="JI51" i="47"/>
  <c r="DI51" i="47"/>
  <c r="FI51" i="47"/>
  <c r="AV51" i="47"/>
  <c r="BI51" i="47"/>
  <c r="FV51" i="47"/>
  <c r="JD84" i="47"/>
  <c r="JF84" i="47"/>
  <c r="JE84" i="47"/>
  <c r="DF56" i="47"/>
  <c r="DD56" i="47"/>
  <c r="DE56" i="47"/>
  <c r="AS84" i="28"/>
  <c r="AQ84" i="28"/>
  <c r="AR84" i="28"/>
  <c r="DQ36" i="47"/>
  <c r="DR36" i="47"/>
  <c r="DS36" i="47"/>
  <c r="BD83" i="28"/>
  <c r="BE83" i="28"/>
  <c r="BF83" i="28"/>
  <c r="CE15" i="28"/>
  <c r="CF15" i="28"/>
  <c r="CD15" i="28"/>
  <c r="BR39" i="47"/>
  <c r="BS39" i="47"/>
  <c r="BQ39" i="47"/>
  <c r="LD52" i="28"/>
  <c r="LE52" i="28"/>
  <c r="LF52" i="28"/>
  <c r="KD83" i="47"/>
  <c r="KF83" i="47"/>
  <c r="KE83" i="47"/>
  <c r="JQ36" i="28"/>
  <c r="JR36" i="28"/>
  <c r="JS36" i="28"/>
  <c r="GD85" i="47"/>
  <c r="GE85" i="47"/>
  <c r="GF85" i="47"/>
  <c r="HR84" i="47"/>
  <c r="HS84" i="47"/>
  <c r="HQ84" i="47"/>
  <c r="AD56" i="47"/>
  <c r="AF56" i="47"/>
  <c r="AE56" i="47"/>
  <c r="HE84" i="28"/>
  <c r="HF84" i="28"/>
  <c r="HD84" i="28"/>
  <c r="HD27" i="47"/>
  <c r="HF27" i="47"/>
  <c r="HE27" i="47"/>
  <c r="LD83" i="47"/>
  <c r="LE83" i="47"/>
  <c r="LF83" i="47"/>
  <c r="AF85" i="47"/>
  <c r="AE85" i="47"/>
  <c r="AD85" i="47"/>
  <c r="IQ85" i="47"/>
  <c r="IS85" i="47"/>
  <c r="IR85" i="47"/>
  <c r="CR85" i="47"/>
  <c r="CQ85" i="47"/>
  <c r="CS85" i="47"/>
  <c r="JF85" i="47"/>
  <c r="JD85" i="47"/>
  <c r="JE85" i="47"/>
  <c r="DQ80" i="47"/>
  <c r="LR80" i="47"/>
  <c r="DR34" i="47"/>
  <c r="EE34" i="47"/>
  <c r="AQ84" i="47"/>
  <c r="AR84" i="47"/>
  <c r="AS84" i="47"/>
  <c r="HF84" i="47"/>
  <c r="HE84" i="47"/>
  <c r="HD84" i="47"/>
  <c r="CE84" i="47"/>
  <c r="CD84" i="47"/>
  <c r="CF84" i="47"/>
  <c r="JF85" i="28"/>
  <c r="JD85" i="28"/>
  <c r="JE85" i="28"/>
  <c r="IE85" i="28"/>
  <c r="IF85" i="28"/>
  <c r="ID85" i="28"/>
  <c r="KF85" i="28"/>
  <c r="KE85" i="28"/>
  <c r="KD85" i="28"/>
  <c r="ME27" i="28"/>
  <c r="MF27" i="28"/>
  <c r="MD27" i="28"/>
  <c r="DQ56" i="47"/>
  <c r="DS56" i="47"/>
  <c r="DR56" i="47"/>
  <c r="AS56" i="47"/>
  <c r="AR56" i="47"/>
  <c r="AQ56" i="47"/>
  <c r="LS56" i="47"/>
  <c r="LR56" i="47"/>
  <c r="LQ56" i="47"/>
  <c r="IS56" i="47"/>
  <c r="IR56" i="47"/>
  <c r="IQ56" i="47"/>
  <c r="ER36" i="28"/>
  <c r="EQ36" i="28"/>
  <c r="ES36" i="28"/>
  <c r="GD84" i="28"/>
  <c r="GE84" i="28"/>
  <c r="GF84" i="28"/>
  <c r="EE84" i="28"/>
  <c r="ED84" i="28"/>
  <c r="EF84" i="28"/>
  <c r="GS84" i="28"/>
  <c r="GR84" i="28"/>
  <c r="GQ84" i="28"/>
  <c r="KR15" i="47"/>
  <c r="KQ15" i="47"/>
  <c r="KS15" i="47"/>
  <c r="GS15" i="47"/>
  <c r="GR15" i="47"/>
  <c r="GQ15" i="47"/>
  <c r="CF15" i="47"/>
  <c r="CD15" i="47"/>
  <c r="CE15" i="47"/>
  <c r="HK7" i="28"/>
  <c r="CX7" i="28"/>
  <c r="DK7" i="28"/>
  <c r="FX7" i="28"/>
  <c r="GX7" i="28"/>
  <c r="K7" i="28"/>
  <c r="EK7" i="28"/>
  <c r="DX7" i="28"/>
  <c r="BK7" i="28"/>
  <c r="LK7" i="28"/>
  <c r="X7" i="28"/>
  <c r="KK7" i="28"/>
  <c r="JX7" i="28"/>
  <c r="FK7" i="28"/>
  <c r="BX7" i="28"/>
  <c r="GK7" i="28"/>
  <c r="AK7" i="28"/>
  <c r="KX7" i="28"/>
  <c r="JK7" i="28"/>
  <c r="CK7" i="28"/>
  <c r="LX7" i="28"/>
  <c r="IK7" i="28"/>
  <c r="HX7" i="28"/>
  <c r="AX7" i="28"/>
  <c r="IX7" i="28"/>
  <c r="EX7" i="28"/>
  <c r="AS36" i="47"/>
  <c r="AR36" i="47"/>
  <c r="AQ36" i="47"/>
  <c r="GD83" i="28"/>
  <c r="GF83" i="28"/>
  <c r="GE83" i="28"/>
  <c r="JD83" i="28"/>
  <c r="JF83" i="28"/>
  <c r="JE83" i="28"/>
  <c r="KS83" i="28"/>
  <c r="KR83" i="28"/>
  <c r="KQ83" i="28"/>
  <c r="KF27" i="47"/>
  <c r="KD27" i="47"/>
  <c r="KE27" i="47"/>
  <c r="GF15" i="28"/>
  <c r="GD15" i="28"/>
  <c r="GE15" i="28"/>
  <c r="GQ15" i="28"/>
  <c r="GS15" i="28"/>
  <c r="GR15" i="28"/>
  <c r="R15" i="28"/>
  <c r="S15" i="28"/>
  <c r="Q15" i="28"/>
  <c r="FQ15" i="28"/>
  <c r="FR15" i="28"/>
  <c r="FS15" i="28"/>
  <c r="LF39" i="47"/>
  <c r="LD39" i="47"/>
  <c r="LE39" i="47"/>
  <c r="AQ39" i="47"/>
  <c r="AR39" i="47"/>
  <c r="AS39" i="47"/>
  <c r="JE39" i="47"/>
  <c r="JF39" i="47"/>
  <c r="JD39" i="47"/>
  <c r="HK60" i="47"/>
  <c r="GX60" i="47"/>
  <c r="AK60" i="47"/>
  <c r="CX60" i="47"/>
  <c r="CK60" i="47"/>
  <c r="JX60" i="47"/>
  <c r="AX60" i="47"/>
  <c r="DK60" i="47"/>
  <c r="FK60" i="47"/>
  <c r="GK60" i="47"/>
  <c r="IK60" i="47"/>
  <c r="JK60" i="47"/>
  <c r="BX60" i="47"/>
  <c r="IX60" i="47"/>
  <c r="EK60" i="47"/>
  <c r="BK60" i="47"/>
  <c r="DX60" i="47"/>
  <c r="EX60" i="47"/>
  <c r="LX60" i="47"/>
  <c r="FX60" i="47"/>
  <c r="HX60" i="47"/>
  <c r="K60" i="47"/>
  <c r="X60" i="47"/>
  <c r="KX60" i="47"/>
  <c r="KK60" i="47"/>
  <c r="LK60" i="47"/>
  <c r="LS52" i="28"/>
  <c r="LR52" i="28"/>
  <c r="LQ52" i="28"/>
  <c r="AD52" i="28"/>
  <c r="AF52" i="28"/>
  <c r="AE52" i="28"/>
  <c r="ES83" i="47"/>
  <c r="ER83" i="47"/>
  <c r="EQ83" i="47"/>
  <c r="GF83" i="47"/>
  <c r="GD83" i="47"/>
  <c r="GE83" i="47"/>
  <c r="GR83" i="47"/>
  <c r="GQ83" i="47"/>
  <c r="GS83" i="47"/>
  <c r="LS52" i="47"/>
  <c r="LQ52" i="47"/>
  <c r="LR52" i="47"/>
  <c r="KF52" i="47"/>
  <c r="KE52" i="47"/>
  <c r="KD52" i="47"/>
  <c r="HE52" i="47"/>
  <c r="HF52" i="47"/>
  <c r="HD52" i="47"/>
  <c r="CS56" i="28"/>
  <c r="CQ56" i="28"/>
  <c r="CR56" i="28"/>
  <c r="ES56" i="28"/>
  <c r="EQ56" i="28"/>
  <c r="ER56" i="28"/>
  <c r="KD85" i="47"/>
  <c r="KF85" i="47"/>
  <c r="KE85" i="47"/>
  <c r="DS85" i="47"/>
  <c r="DQ85" i="47"/>
  <c r="DR85" i="47"/>
  <c r="JQ85" i="47"/>
  <c r="JS85" i="47"/>
  <c r="JR85" i="47"/>
  <c r="IE85" i="47"/>
  <c r="ID85" i="47"/>
  <c r="IF85" i="47"/>
  <c r="EQ85" i="28"/>
  <c r="ER85" i="28"/>
  <c r="ES85" i="28"/>
  <c r="DS84" i="28"/>
  <c r="DQ84" i="28"/>
  <c r="DR84" i="28"/>
  <c r="ID52" i="47"/>
  <c r="IF52" i="47"/>
  <c r="IE52" i="47"/>
  <c r="KE56" i="28"/>
  <c r="KD56" i="28"/>
  <c r="KF56" i="28"/>
  <c r="Q85" i="47"/>
  <c r="R85" i="47"/>
  <c r="S85" i="47"/>
  <c r="MD84" i="47"/>
  <c r="ME84" i="47"/>
  <c r="MF84" i="47"/>
  <c r="FE27" i="28"/>
  <c r="FD27" i="28"/>
  <c r="FF27" i="28"/>
  <c r="CS56" i="47"/>
  <c r="CR56" i="47"/>
  <c r="CQ56" i="47"/>
  <c r="JS15" i="47"/>
  <c r="JR15" i="47"/>
  <c r="JQ15" i="47"/>
  <c r="CS83" i="28"/>
  <c r="CQ83" i="28"/>
  <c r="CR83" i="28"/>
  <c r="JR15" i="28"/>
  <c r="JS15" i="28"/>
  <c r="JQ15" i="28"/>
  <c r="KR39" i="47"/>
  <c r="KQ39" i="47"/>
  <c r="KS39" i="47"/>
  <c r="BD52" i="28"/>
  <c r="BF52" i="28"/>
  <c r="BE52" i="28"/>
  <c r="DQ83" i="47"/>
  <c r="DR83" i="47"/>
  <c r="DS83" i="47"/>
  <c r="JR56" i="28"/>
  <c r="JS56" i="28"/>
  <c r="JQ56" i="28"/>
  <c r="DR80" i="47"/>
  <c r="LQ80" i="47"/>
  <c r="LF6" i="47"/>
  <c r="AQ6" i="47"/>
  <c r="AF10" i="47"/>
  <c r="LR6" i="47"/>
  <c r="JE10" i="47"/>
  <c r="DS34" i="47"/>
  <c r="ED34" i="47"/>
  <c r="DQ84" i="47"/>
  <c r="DS84" i="47"/>
  <c r="DR84" i="47"/>
  <c r="KS84" i="47"/>
  <c r="KQ84" i="47"/>
  <c r="KR84" i="47"/>
  <c r="GR84" i="47"/>
  <c r="GS84" i="47"/>
  <c r="GQ84" i="47"/>
  <c r="CR85" i="28"/>
  <c r="CQ85" i="28"/>
  <c r="CS85" i="28"/>
  <c r="LE85" i="28"/>
  <c r="LF85" i="28"/>
  <c r="LD85" i="28"/>
  <c r="FE85" i="28"/>
  <c r="FF85" i="28"/>
  <c r="FD85" i="28"/>
  <c r="LD27" i="28"/>
  <c r="LF27" i="28"/>
  <c r="LE27" i="28"/>
  <c r="HR56" i="47"/>
  <c r="HS56" i="47"/>
  <c r="HQ56" i="47"/>
  <c r="KE56" i="47"/>
  <c r="KD56" i="47"/>
  <c r="KF56" i="47"/>
  <c r="EE56" i="47"/>
  <c r="EF56" i="47"/>
  <c r="ED56" i="47"/>
  <c r="IE56" i="47"/>
  <c r="ID56" i="47"/>
  <c r="IF56" i="47"/>
  <c r="DF36" i="28"/>
  <c r="DE36" i="28"/>
  <c r="DD36" i="28"/>
  <c r="JF36" i="28"/>
  <c r="JE36" i="28"/>
  <c r="JD36" i="28"/>
  <c r="BS84" i="28"/>
  <c r="BR84" i="28"/>
  <c r="BQ84" i="28"/>
  <c r="DD84" i="28"/>
  <c r="DF84" i="28"/>
  <c r="DE84" i="28"/>
  <c r="KR84" i="28"/>
  <c r="KQ84" i="28"/>
  <c r="KS84" i="28"/>
  <c r="AQ15" i="47"/>
  <c r="AS15" i="47"/>
  <c r="AR15" i="47"/>
  <c r="IF15" i="47"/>
  <c r="IE15" i="47"/>
  <c r="ID15" i="47"/>
  <c r="GE15" i="47"/>
  <c r="GD15" i="47"/>
  <c r="GF15" i="47"/>
  <c r="EQ36" i="47"/>
  <c r="ES36" i="47"/>
  <c r="ER36" i="47"/>
  <c r="FD83" i="28"/>
  <c r="FE83" i="28"/>
  <c r="FF83" i="28"/>
  <c r="IQ83" i="28"/>
  <c r="IR83" i="28"/>
  <c r="IS83" i="28"/>
  <c r="AF83" i="28"/>
  <c r="AE83" i="28"/>
  <c r="AD83" i="28"/>
  <c r="LS15" i="28"/>
  <c r="LR15" i="28"/>
  <c r="LQ15" i="28"/>
  <c r="FD15" i="28"/>
  <c r="FE15" i="28"/>
  <c r="FF15" i="28"/>
  <c r="KF15" i="28"/>
  <c r="KD15" i="28"/>
  <c r="KE15" i="28"/>
  <c r="IS39" i="47"/>
  <c r="IQ39" i="47"/>
  <c r="IR39" i="47"/>
  <c r="ED39" i="47"/>
  <c r="EE39" i="47"/>
  <c r="EF39" i="47"/>
  <c r="IF39" i="47"/>
  <c r="ID39" i="47"/>
  <c r="IE39" i="47"/>
  <c r="HR52" i="28"/>
  <c r="HQ52" i="28"/>
  <c r="HS52" i="28"/>
  <c r="JF52" i="28"/>
  <c r="JD52" i="28"/>
  <c r="JE52" i="28"/>
  <c r="AQ83" i="47"/>
  <c r="AS83" i="47"/>
  <c r="AR83" i="47"/>
  <c r="ID83" i="47"/>
  <c r="IF83" i="47"/>
  <c r="IE83" i="47"/>
  <c r="MD83" i="47"/>
  <c r="MF83" i="47"/>
  <c r="ME83" i="47"/>
  <c r="AF52" i="47"/>
  <c r="AE52" i="47"/>
  <c r="AD52" i="47"/>
  <c r="AS52" i="47"/>
  <c r="AR52" i="47"/>
  <c r="AQ52" i="47"/>
  <c r="MD52" i="47"/>
  <c r="ME52" i="47"/>
  <c r="MF52" i="47"/>
  <c r="LD56" i="28"/>
  <c r="LE56" i="28"/>
  <c r="LF56" i="28"/>
  <c r="ED56" i="28"/>
  <c r="EE56" i="28"/>
  <c r="EF56" i="28"/>
  <c r="CF85" i="47"/>
  <c r="CE85" i="47"/>
  <c r="CD85" i="47"/>
  <c r="MF85" i="47"/>
  <c r="ME85" i="47"/>
  <c r="MD85" i="47"/>
  <c r="DF85" i="47"/>
  <c r="DE85" i="47"/>
  <c r="DD85" i="47"/>
  <c r="AD85" i="28"/>
  <c r="AF85" i="28"/>
  <c r="AE85" i="28"/>
  <c r="DF15" i="47"/>
  <c r="DD15" i="47"/>
  <c r="DE15" i="47"/>
  <c r="IQ36" i="28"/>
  <c r="IS36" i="28"/>
  <c r="IR36" i="28"/>
  <c r="IF15" i="28"/>
  <c r="IE15" i="28"/>
  <c r="ID15" i="28"/>
  <c r="AD39" i="47"/>
  <c r="AE39" i="47"/>
  <c r="AF39" i="47"/>
  <c r="HD83" i="47"/>
  <c r="HF83" i="47"/>
  <c r="HE83" i="47"/>
  <c r="LF52" i="47"/>
  <c r="LD52" i="47"/>
  <c r="LE52" i="47"/>
  <c r="KS85" i="28"/>
  <c r="KR85" i="28"/>
  <c r="KQ85" i="28"/>
  <c r="FE36" i="28"/>
  <c r="FF36" i="28"/>
  <c r="FD36" i="28"/>
  <c r="KF84" i="28"/>
  <c r="KE84" i="28"/>
  <c r="KD84" i="28"/>
  <c r="GR83" i="28"/>
  <c r="GS83" i="28"/>
  <c r="GQ83" i="28"/>
  <c r="HS15" i="28"/>
  <c r="HR15" i="28"/>
  <c r="HQ15" i="28"/>
  <c r="BF39" i="47"/>
  <c r="BD39" i="47"/>
  <c r="BE39" i="47"/>
  <c r="JQ52" i="28"/>
  <c r="JS52" i="28"/>
  <c r="JR52" i="28"/>
  <c r="JE52" i="47"/>
  <c r="JD52" i="47"/>
  <c r="JF52" i="47"/>
  <c r="LD6" i="47"/>
  <c r="AE10" i="47"/>
  <c r="LS6" i="47"/>
  <c r="JD10" i="47"/>
  <c r="DF84" i="47"/>
  <c r="DD84" i="47"/>
  <c r="DE84" i="47"/>
  <c r="FD84" i="47"/>
  <c r="FE84" i="47"/>
  <c r="FF84" i="47"/>
  <c r="ID84" i="47"/>
  <c r="IE84" i="47"/>
  <c r="IF84" i="47"/>
  <c r="BD85" i="28"/>
  <c r="BE85" i="28"/>
  <c r="BF85" i="28"/>
  <c r="GF85" i="28"/>
  <c r="GE85" i="28"/>
  <c r="GD85" i="28"/>
  <c r="DF85" i="28"/>
  <c r="DD85" i="28"/>
  <c r="DE85" i="28"/>
  <c r="KS27" i="28"/>
  <c r="KQ27" i="28"/>
  <c r="KR27" i="28"/>
  <c r="FE56" i="47"/>
  <c r="FD56" i="47"/>
  <c r="FF56" i="47"/>
  <c r="HD56" i="47"/>
  <c r="HF56" i="47"/>
  <c r="HE56" i="47"/>
  <c r="KQ56" i="47"/>
  <c r="KR56" i="47"/>
  <c r="KS56" i="47"/>
  <c r="CR36" i="28"/>
  <c r="CS36" i="28"/>
  <c r="CQ36" i="28"/>
  <c r="AQ36" i="28"/>
  <c r="AR36" i="28"/>
  <c r="AS36" i="28"/>
  <c r="CS84" i="28"/>
  <c r="CR84" i="28"/>
  <c r="CQ84" i="28"/>
  <c r="LS84" i="28"/>
  <c r="LR84" i="28"/>
  <c r="LQ84" i="28"/>
  <c r="IS84" i="28"/>
  <c r="IR84" i="28"/>
  <c r="IQ84" i="28"/>
  <c r="ES84" i="28"/>
  <c r="ER84" i="28"/>
  <c r="EQ84" i="28"/>
  <c r="BS15" i="47"/>
  <c r="BQ15" i="47"/>
  <c r="BR15" i="47"/>
  <c r="JF15" i="47"/>
  <c r="JE15" i="47"/>
  <c r="JD15" i="47"/>
  <c r="IQ15" i="47"/>
  <c r="IS15" i="47"/>
  <c r="IR15" i="47"/>
  <c r="AE15" i="47"/>
  <c r="AF15" i="47"/>
  <c r="AD15" i="47"/>
  <c r="KF36" i="47"/>
  <c r="KE36" i="47"/>
  <c r="KD36" i="47"/>
  <c r="HR83" i="28"/>
  <c r="HQ83" i="28"/>
  <c r="HS83" i="28"/>
  <c r="R83" i="28"/>
  <c r="S83" i="28"/>
  <c r="Q83" i="28"/>
  <c r="LS83" i="28"/>
  <c r="LR83" i="28"/>
  <c r="LQ83" i="28"/>
  <c r="AE15" i="28"/>
  <c r="AF15" i="28"/>
  <c r="AD15" i="28"/>
  <c r="ED15" i="28"/>
  <c r="EE15" i="28"/>
  <c r="EF15" i="28"/>
  <c r="BF15" i="28"/>
  <c r="BE15" i="28"/>
  <c r="BD15" i="28"/>
  <c r="FS39" i="47"/>
  <c r="FR39" i="47"/>
  <c r="FQ39" i="47"/>
  <c r="HF39" i="47"/>
  <c r="HD39" i="47"/>
  <c r="HE39" i="47"/>
  <c r="MF39" i="47"/>
  <c r="ME39" i="47"/>
  <c r="MD39" i="47"/>
  <c r="Q39" i="47"/>
  <c r="R39" i="47"/>
  <c r="S39" i="47"/>
  <c r="DD52" i="28"/>
  <c r="DF52" i="28"/>
  <c r="DE52" i="28"/>
  <c r="HD52" i="28"/>
  <c r="HF52" i="28"/>
  <c r="HE52" i="28"/>
  <c r="BS36" i="28"/>
  <c r="BQ36" i="28"/>
  <c r="BR36" i="28"/>
  <c r="BS83" i="47"/>
  <c r="BR83" i="47"/>
  <c r="BQ83" i="47"/>
  <c r="BD83" i="47"/>
  <c r="BE83" i="47"/>
  <c r="BF83" i="47"/>
  <c r="FS83" i="47"/>
  <c r="FR83" i="47"/>
  <c r="FQ83" i="47"/>
  <c r="FE52" i="47"/>
  <c r="FF52" i="47"/>
  <c r="FD52" i="47"/>
  <c r="BR52" i="47"/>
  <c r="BQ52" i="47"/>
  <c r="BS52" i="47"/>
  <c r="DD52" i="47"/>
  <c r="DF52" i="47"/>
  <c r="DE52" i="47"/>
  <c r="JE56" i="28"/>
  <c r="JF56" i="28"/>
  <c r="JD56" i="28"/>
  <c r="KS56" i="28"/>
  <c r="KQ56" i="28"/>
  <c r="KR56" i="28"/>
  <c r="BD85" i="47"/>
  <c r="BF85" i="47"/>
  <c r="BE85" i="47"/>
  <c r="HS85" i="47"/>
  <c r="HQ85" i="47"/>
  <c r="HR85" i="47"/>
  <c r="BQ85" i="47"/>
  <c r="BS85" i="47"/>
  <c r="BR85" i="47"/>
  <c r="IS85" i="28"/>
  <c r="IR85" i="28"/>
  <c r="IQ85" i="28"/>
  <c r="GF36" i="28"/>
  <c r="GE36" i="28"/>
  <c r="GD36" i="28"/>
  <c r="AD84" i="28"/>
  <c r="AE84" i="28"/>
  <c r="AF84" i="28"/>
  <c r="HQ15" i="47"/>
  <c r="HS15" i="47"/>
  <c r="HR15" i="47"/>
  <c r="DR83" i="28"/>
  <c r="DS83" i="28"/>
  <c r="DQ83" i="28"/>
  <c r="KF39" i="47"/>
  <c r="KE39" i="47"/>
  <c r="KD39" i="47"/>
  <c r="MD52" i="28"/>
  <c r="MF52" i="28"/>
  <c r="ME52" i="28"/>
  <c r="EF83" i="47"/>
  <c r="EE83" i="47"/>
  <c r="ED83" i="47"/>
  <c r="ID56" i="28"/>
  <c r="IE56" i="28"/>
  <c r="IF56" i="28"/>
  <c r="DS85" i="28"/>
  <c r="DR85" i="28"/>
  <c r="DQ85" i="28"/>
  <c r="MD84" i="28"/>
  <c r="MF84" i="28"/>
  <c r="ME84" i="28"/>
  <c r="LE15" i="47"/>
  <c r="LF15" i="47"/>
  <c r="LD15" i="47"/>
  <c r="ID83" i="28"/>
  <c r="IE83" i="28"/>
  <c r="IF83" i="28"/>
  <c r="AQ15" i="28"/>
  <c r="AR15" i="28"/>
  <c r="AS15" i="28"/>
  <c r="JF83" i="47"/>
  <c r="JD83" i="47"/>
  <c r="JE83" i="47"/>
  <c r="IR52" i="47"/>
  <c r="IQ52" i="47"/>
  <c r="IS52" i="47"/>
  <c r="DR56" i="28"/>
  <c r="DQ56" i="28"/>
  <c r="DS56" i="28"/>
  <c r="DE31" i="28"/>
  <c r="LR10" i="47"/>
  <c r="CD36" i="28"/>
  <c r="CF36" i="28"/>
  <c r="CE36" i="28"/>
  <c r="JQ84" i="47"/>
  <c r="JR84" i="47"/>
  <c r="JS84" i="47"/>
  <c r="CR84" i="47"/>
  <c r="CQ84" i="47"/>
  <c r="CS84" i="47"/>
  <c r="KF84" i="47"/>
  <c r="KE84" i="47"/>
  <c r="KD84" i="47"/>
  <c r="HR85" i="28"/>
  <c r="HS85" i="28"/>
  <c r="HQ85" i="28"/>
  <c r="HD85" i="28"/>
  <c r="HF85" i="28"/>
  <c r="HE85" i="28"/>
  <c r="GR85" i="28"/>
  <c r="GS85" i="28"/>
  <c r="GQ85" i="28"/>
  <c r="IR27" i="28"/>
  <c r="IQ27" i="28"/>
  <c r="IS27" i="28"/>
  <c r="JQ56" i="47"/>
  <c r="JS56" i="47"/>
  <c r="JR56" i="47"/>
  <c r="LD56" i="47"/>
  <c r="LE56" i="47"/>
  <c r="LF56" i="47"/>
  <c r="BF56" i="47"/>
  <c r="BD56" i="47"/>
  <c r="BE56" i="47"/>
  <c r="ID36" i="28"/>
  <c r="IF36" i="28"/>
  <c r="IE36" i="28"/>
  <c r="KD36" i="28"/>
  <c r="KE36" i="28"/>
  <c r="KF36" i="28"/>
  <c r="FD84" i="28"/>
  <c r="FE84" i="28"/>
  <c r="FF84" i="28"/>
  <c r="CE84" i="28"/>
  <c r="CD84" i="28"/>
  <c r="CF84" i="28"/>
  <c r="JQ84" i="28"/>
  <c r="JS84" i="28"/>
  <c r="JR84" i="28"/>
  <c r="FR84" i="28"/>
  <c r="FQ84" i="28"/>
  <c r="FS84" i="28"/>
  <c r="ED15" i="47"/>
  <c r="EF15" i="47"/>
  <c r="EE15" i="47"/>
  <c r="BF15" i="47"/>
  <c r="BD15" i="47"/>
  <c r="BE15" i="47"/>
  <c r="CR15" i="47"/>
  <c r="CS15" i="47"/>
  <c r="CQ15" i="47"/>
  <c r="LR15" i="47"/>
  <c r="LS15" i="47"/>
  <c r="LQ15" i="47"/>
  <c r="GR36" i="47"/>
  <c r="GQ36" i="47"/>
  <c r="GS36" i="47"/>
  <c r="IF36" i="47"/>
  <c r="IE36" i="47"/>
  <c r="ID36" i="47"/>
  <c r="LD83" i="28"/>
  <c r="LF83" i="28"/>
  <c r="LE83" i="28"/>
  <c r="EF83" i="28"/>
  <c r="EE83" i="28"/>
  <c r="ED83" i="28"/>
  <c r="DD83" i="28"/>
  <c r="DF83" i="28"/>
  <c r="DE83" i="28"/>
  <c r="CS15" i="28"/>
  <c r="CR15" i="28"/>
  <c r="CQ15" i="28"/>
  <c r="JD15" i="28"/>
  <c r="JE15" i="28"/>
  <c r="JF15" i="28"/>
  <c r="MD15" i="28"/>
  <c r="ME15" i="28"/>
  <c r="MF15" i="28"/>
  <c r="ER39" i="47"/>
  <c r="ES39" i="47"/>
  <c r="EQ39" i="47"/>
  <c r="CS39" i="47"/>
  <c r="CR39" i="47"/>
  <c r="CQ39" i="47"/>
  <c r="HQ39" i="47"/>
  <c r="HR39" i="47"/>
  <c r="HS39" i="47"/>
  <c r="KS52" i="28"/>
  <c r="KR52" i="28"/>
  <c r="KQ52" i="28"/>
  <c r="LF36" i="28"/>
  <c r="LD36" i="28"/>
  <c r="LE36" i="28"/>
  <c r="IS83" i="47"/>
  <c r="IR83" i="47"/>
  <c r="IQ83" i="47"/>
  <c r="JQ83" i="47"/>
  <c r="JR83" i="47"/>
  <c r="JS83" i="47"/>
  <c r="CS83" i="47"/>
  <c r="CR83" i="47"/>
  <c r="CQ83" i="47"/>
  <c r="BE52" i="47"/>
  <c r="BD52" i="47"/>
  <c r="BF52" i="47"/>
  <c r="KS52" i="47"/>
  <c r="KR52" i="47"/>
  <c r="KQ52" i="47"/>
  <c r="HR52" i="47"/>
  <c r="HQ52" i="47"/>
  <c r="HS52" i="47"/>
  <c r="GE52" i="47"/>
  <c r="GF52" i="47"/>
  <c r="GD52" i="47"/>
  <c r="KX41" i="28"/>
  <c r="DX41" i="28"/>
  <c r="CX41" i="28"/>
  <c r="GX41" i="28"/>
  <c r="BX41" i="28"/>
  <c r="AX41" i="28"/>
  <c r="X41" i="28"/>
  <c r="IK41" i="28"/>
  <c r="K41" i="28"/>
  <c r="AK41" i="28"/>
  <c r="DK41" i="28"/>
  <c r="GK41" i="28"/>
  <c r="HX41" i="28"/>
  <c r="HK41" i="28"/>
  <c r="JK41" i="28"/>
  <c r="CK41" i="28"/>
  <c r="IX41" i="28"/>
  <c r="FK41" i="28"/>
  <c r="LX41" i="28"/>
  <c r="FX41" i="28"/>
  <c r="BK41" i="28"/>
  <c r="JX41" i="28"/>
  <c r="EX41" i="28"/>
  <c r="KK41" i="28"/>
  <c r="LK41" i="28"/>
  <c r="EK41" i="28"/>
  <c r="BE56" i="28"/>
  <c r="BF56" i="28"/>
  <c r="BD56" i="28"/>
  <c r="AR56" i="28"/>
  <c r="AS56" i="28"/>
  <c r="AQ56" i="28"/>
  <c r="HD85" i="47"/>
  <c r="HE85" i="47"/>
  <c r="HF85" i="47"/>
  <c r="ED85" i="47"/>
  <c r="EF85" i="47"/>
  <c r="EE85" i="47"/>
  <c r="KS85" i="47"/>
  <c r="KQ85" i="47"/>
  <c r="KR85" i="47"/>
  <c r="ED84" i="47"/>
  <c r="EE84" i="47"/>
  <c r="EF84" i="47"/>
  <c r="ES56" i="47"/>
  <c r="ER56" i="47"/>
  <c r="EQ56" i="47"/>
  <c r="JK60" i="28"/>
  <c r="DK60" i="28"/>
  <c r="JX60" i="28"/>
  <c r="IX60" i="28"/>
  <c r="HK60" i="28"/>
  <c r="IK60" i="28"/>
  <c r="EX60" i="28"/>
  <c r="FX60" i="28"/>
  <c r="CK60" i="28"/>
  <c r="GX60" i="28"/>
  <c r="BK60" i="28"/>
  <c r="KK60" i="28"/>
  <c r="X60" i="28"/>
  <c r="BX60" i="28"/>
  <c r="K60" i="28"/>
  <c r="DX60" i="28"/>
  <c r="FK60" i="28"/>
  <c r="KX60" i="28"/>
  <c r="LK60" i="28"/>
  <c r="AX60" i="28"/>
  <c r="LX60" i="28"/>
  <c r="HX60" i="28"/>
  <c r="EK60" i="28"/>
  <c r="CX60" i="28"/>
  <c r="AK60" i="28"/>
  <c r="GK60" i="28"/>
  <c r="LR36" i="28"/>
  <c r="LQ36" i="28"/>
  <c r="LS36" i="28"/>
  <c r="AR85" i="28"/>
  <c r="AQ85" i="28"/>
  <c r="AS85" i="28"/>
  <c r="BS56" i="47"/>
  <c r="BR56" i="47"/>
  <c r="BQ56" i="47"/>
  <c r="R15" i="47"/>
  <c r="Q15" i="47"/>
  <c r="S15" i="47"/>
  <c r="BD36" i="47"/>
  <c r="BE36" i="47"/>
  <c r="BF36" i="47"/>
  <c r="IQ15" i="28"/>
  <c r="IS15" i="28"/>
  <c r="IR15" i="28"/>
  <c r="GD39" i="47"/>
  <c r="GE39" i="47"/>
  <c r="GF39" i="47"/>
  <c r="DF31" i="28"/>
  <c r="HS10" i="47"/>
  <c r="LQ10" i="47"/>
  <c r="HQ35" i="28"/>
  <c r="AF36" i="28"/>
  <c r="AE36" i="28"/>
  <c r="AD36" i="28"/>
  <c r="BD84" i="47"/>
  <c r="BE84" i="47"/>
  <c r="BF84" i="47"/>
  <c r="ER84" i="47"/>
  <c r="ES84" i="47"/>
  <c r="EQ84" i="47"/>
  <c r="JS85" i="28"/>
  <c r="JR85" i="28"/>
  <c r="JQ85" i="28"/>
  <c r="CE85" i="28"/>
  <c r="CF85" i="28"/>
  <c r="CD85" i="28"/>
  <c r="EF85" i="28"/>
  <c r="EE85" i="28"/>
  <c r="ED85" i="28"/>
  <c r="LR85" i="28"/>
  <c r="LQ85" i="28"/>
  <c r="LS85" i="28"/>
  <c r="JF56" i="47"/>
  <c r="JD56" i="47"/>
  <c r="JE56" i="47"/>
  <c r="R56" i="47"/>
  <c r="Q56" i="47"/>
  <c r="S56" i="47"/>
  <c r="GE56" i="47"/>
  <c r="GF56" i="47"/>
  <c r="GD56" i="47"/>
  <c r="HR36" i="28"/>
  <c r="HS36" i="28"/>
  <c r="HQ36" i="28"/>
  <c r="MF36" i="28"/>
  <c r="MD36" i="28"/>
  <c r="ME36" i="28"/>
  <c r="BE84" i="28"/>
  <c r="BD84" i="28"/>
  <c r="BF84" i="28"/>
  <c r="LF84" i="28"/>
  <c r="LE84" i="28"/>
  <c r="LD84" i="28"/>
  <c r="HR84" i="28"/>
  <c r="HS84" i="28"/>
  <c r="HQ84" i="28"/>
  <c r="ME15" i="47"/>
  <c r="MF15" i="47"/>
  <c r="MD15" i="47"/>
  <c r="EQ15" i="47"/>
  <c r="ES15" i="47"/>
  <c r="ER15" i="47"/>
  <c r="KF15" i="47"/>
  <c r="KE15" i="47"/>
  <c r="KD15" i="47"/>
  <c r="GX7" i="47"/>
  <c r="CX7" i="47"/>
  <c r="DK7" i="47"/>
  <c r="BX7" i="47"/>
  <c r="DX7" i="47"/>
  <c r="CK7" i="47"/>
  <c r="IX7" i="47"/>
  <c r="IK7" i="47"/>
  <c r="AX7" i="47"/>
  <c r="KK7" i="47"/>
  <c r="BK7" i="47"/>
  <c r="X7" i="47"/>
  <c r="LK7" i="47"/>
  <c r="EK7" i="47"/>
  <c r="JX7" i="47"/>
  <c r="FK7" i="47"/>
  <c r="HX7" i="47"/>
  <c r="LX7" i="47"/>
  <c r="EX7" i="47"/>
  <c r="FX7" i="47"/>
  <c r="KX7" i="47"/>
  <c r="AK7" i="47"/>
  <c r="JK7" i="47"/>
  <c r="HK7" i="47"/>
  <c r="GK7" i="47"/>
  <c r="K7" i="47"/>
  <c r="JE36" i="47"/>
  <c r="JD36" i="47"/>
  <c r="JF36" i="47"/>
  <c r="GF36" i="47"/>
  <c r="GD36" i="47"/>
  <c r="GE36" i="47"/>
  <c r="MD83" i="28"/>
  <c r="ME83" i="28"/>
  <c r="MF83" i="28"/>
  <c r="FS83" i="28"/>
  <c r="FR83" i="28"/>
  <c r="FQ83" i="28"/>
  <c r="JS83" i="28"/>
  <c r="JQ83" i="28"/>
  <c r="JR83" i="28"/>
  <c r="ER15" i="28"/>
  <c r="ES15" i="28"/>
  <c r="EQ15" i="28"/>
  <c r="BR15" i="28"/>
  <c r="BQ15" i="28"/>
  <c r="BS15" i="28"/>
  <c r="HE15" i="28"/>
  <c r="HD15" i="28"/>
  <c r="HF15" i="28"/>
  <c r="FD39" i="47"/>
  <c r="FE39" i="47"/>
  <c r="FF39" i="47"/>
  <c r="DR39" i="47"/>
  <c r="DS39" i="47"/>
  <c r="DQ39" i="47"/>
  <c r="CD39" i="47"/>
  <c r="CE39" i="47"/>
  <c r="CF39" i="47"/>
  <c r="KE52" i="28"/>
  <c r="KF52" i="28"/>
  <c r="KD52" i="28"/>
  <c r="DE83" i="47"/>
  <c r="DF83" i="47"/>
  <c r="DD83" i="47"/>
  <c r="FD83" i="47"/>
  <c r="FF83" i="47"/>
  <c r="FE83" i="47"/>
  <c r="AD83" i="47"/>
  <c r="AF83" i="47"/>
  <c r="AE83" i="47"/>
  <c r="CD83" i="47"/>
  <c r="CF83" i="47"/>
  <c r="CE83" i="47"/>
  <c r="LK41" i="47"/>
  <c r="EX41" i="47"/>
  <c r="CX41" i="47"/>
  <c r="IK41" i="47"/>
  <c r="AX41" i="47"/>
  <c r="FK41" i="47"/>
  <c r="JX41" i="47"/>
  <c r="FX41" i="47"/>
  <c r="BK41" i="47"/>
  <c r="K41" i="47"/>
  <c r="EK41" i="47"/>
  <c r="LX41" i="47"/>
  <c r="BX41" i="47"/>
  <c r="CK41" i="47"/>
  <c r="AK41" i="47"/>
  <c r="KK41" i="47"/>
  <c r="DX41" i="47"/>
  <c r="JK41" i="47"/>
  <c r="GX41" i="47"/>
  <c r="HK41" i="47"/>
  <c r="DK41" i="47"/>
  <c r="HX41" i="47"/>
  <c r="KX41" i="47"/>
  <c r="IX41" i="47"/>
  <c r="GK41" i="47"/>
  <c r="X41" i="47"/>
  <c r="JS52" i="47"/>
  <c r="JR52" i="47"/>
  <c r="JQ52" i="47"/>
  <c r="CQ52" i="47"/>
  <c r="CS52" i="47"/>
  <c r="CR52" i="47"/>
  <c r="ES52" i="47"/>
  <c r="ER52" i="47"/>
  <c r="EQ52" i="47"/>
  <c r="CF52" i="47"/>
  <c r="CE52" i="47"/>
  <c r="CD52" i="47"/>
  <c r="GF56" i="28"/>
  <c r="GE56" i="28"/>
  <c r="GD56" i="28"/>
  <c r="R56" i="28"/>
  <c r="Q56" i="28"/>
  <c r="S56" i="28"/>
  <c r="FE85" i="47"/>
  <c r="FD85" i="47"/>
  <c r="FF85" i="47"/>
  <c r="LS85" i="47"/>
  <c r="LQ85" i="47"/>
  <c r="LR85" i="47"/>
  <c r="ES85" i="47"/>
  <c r="ER85" i="47"/>
  <c r="EQ85" i="47"/>
  <c r="BE36" i="28"/>
  <c r="BD36" i="28"/>
  <c r="BF36" i="28"/>
  <c r="LR27" i="28"/>
  <c r="LQ27" i="28"/>
  <c r="LS27" i="28"/>
  <c r="MF56" i="47"/>
  <c r="ME56" i="47"/>
  <c r="MD56" i="47"/>
  <c r="FF15" i="47"/>
  <c r="FE15" i="47"/>
  <c r="FD15" i="47"/>
  <c r="AD36" i="47"/>
  <c r="AE36" i="47"/>
  <c r="AF36" i="47"/>
  <c r="HE83" i="28"/>
  <c r="HD83" i="28"/>
  <c r="HF83" i="28"/>
  <c r="DR15" i="28"/>
  <c r="DQ15" i="28"/>
  <c r="DS15" i="28"/>
  <c r="EF52" i="47"/>
  <c r="EE52" i="47"/>
  <c r="ED52" i="47"/>
  <c r="FQ85" i="47"/>
  <c r="FS85" i="47"/>
  <c r="FR85" i="47"/>
  <c r="GS31" i="28"/>
  <c r="Q52" i="47"/>
  <c r="R52" i="47"/>
  <c r="S52" i="47"/>
  <c r="HR10" i="47"/>
  <c r="LQ84" i="47"/>
  <c r="LR84" i="47"/>
  <c r="LS84" i="47"/>
  <c r="LF84" i="47"/>
  <c r="LD84" i="47"/>
  <c r="LE84" i="47"/>
  <c r="MF85" i="28"/>
  <c r="MD85" i="28"/>
  <c r="ME85" i="28"/>
  <c r="Q85" i="28"/>
  <c r="S85" i="28"/>
  <c r="R85" i="28"/>
  <c r="FQ85" i="28"/>
  <c r="FS85" i="28"/>
  <c r="FR85" i="28"/>
  <c r="BR85" i="28"/>
  <c r="BQ85" i="28"/>
  <c r="BS85" i="28"/>
  <c r="GQ56" i="47"/>
  <c r="GR56" i="47"/>
  <c r="GS56" i="47"/>
  <c r="CE56" i="47"/>
  <c r="CD56" i="47"/>
  <c r="CF56" i="47"/>
  <c r="FR56" i="47"/>
  <c r="FQ56" i="47"/>
  <c r="FS56" i="47"/>
  <c r="KR36" i="28"/>
  <c r="KQ36" i="28"/>
  <c r="KS36" i="28"/>
  <c r="FQ36" i="28"/>
  <c r="FR36" i="28"/>
  <c r="FS36" i="28"/>
  <c r="R84" i="28"/>
  <c r="S84" i="28"/>
  <c r="Q84" i="28"/>
  <c r="IE84" i="28"/>
  <c r="ID84" i="28"/>
  <c r="IF84" i="28"/>
  <c r="JD84" i="28"/>
  <c r="JF84" i="28"/>
  <c r="JE84" i="28"/>
  <c r="FR15" i="47"/>
  <c r="FS15" i="47"/>
  <c r="FQ15" i="47"/>
  <c r="HD15" i="47"/>
  <c r="HE15" i="47"/>
  <c r="HF15" i="47"/>
  <c r="DQ15" i="47"/>
  <c r="DR15" i="47"/>
  <c r="DS15" i="47"/>
  <c r="EF36" i="47"/>
  <c r="EE36" i="47"/>
  <c r="ED36" i="47"/>
  <c r="DD36" i="47"/>
  <c r="DF36" i="47"/>
  <c r="DE36" i="47"/>
  <c r="DQ36" i="28"/>
  <c r="DS36" i="28"/>
  <c r="DR36" i="28"/>
  <c r="BR83" i="28"/>
  <c r="BQ83" i="28"/>
  <c r="BS83" i="28"/>
  <c r="KD83" i="28"/>
  <c r="KE83" i="28"/>
  <c r="KF83" i="28"/>
  <c r="CD83" i="28"/>
  <c r="CF83" i="28"/>
  <c r="CE83" i="28"/>
  <c r="DD15" i="28"/>
  <c r="DE15" i="28"/>
  <c r="DF15" i="28"/>
  <c r="LF15" i="28"/>
  <c r="LD15" i="28"/>
  <c r="LE15" i="28"/>
  <c r="KQ15" i="28"/>
  <c r="KS15" i="28"/>
  <c r="KR15" i="28"/>
  <c r="GQ39" i="47"/>
  <c r="GR39" i="47"/>
  <c r="GS39" i="47"/>
  <c r="DD39" i="47"/>
  <c r="DF39" i="47"/>
  <c r="DE39" i="47"/>
  <c r="LQ39" i="47"/>
  <c r="LS39" i="47"/>
  <c r="LR39" i="47"/>
  <c r="S52" i="28"/>
  <c r="R52" i="28"/>
  <c r="Q52" i="28"/>
  <c r="LS83" i="47"/>
  <c r="LR83" i="47"/>
  <c r="LQ83" i="47"/>
  <c r="HR83" i="47"/>
  <c r="HS83" i="47"/>
  <c r="HQ83" i="47"/>
  <c r="S83" i="47"/>
  <c r="R83" i="47"/>
  <c r="Q83" i="47"/>
  <c r="KQ83" i="47"/>
  <c r="KR83" i="47"/>
  <c r="KS83" i="47"/>
  <c r="DQ52" i="47"/>
  <c r="DS52" i="47"/>
  <c r="DR52" i="47"/>
  <c r="FQ52" i="47"/>
  <c r="FR52" i="47"/>
  <c r="FS52" i="47"/>
  <c r="GQ52" i="47"/>
  <c r="GS52" i="47"/>
  <c r="GR52" i="47"/>
  <c r="LS56" i="28"/>
  <c r="LR56" i="28"/>
  <c r="LQ56" i="28"/>
  <c r="FR56" i="28"/>
  <c r="FQ56" i="28"/>
  <c r="FS56" i="28"/>
  <c r="GR85" i="47"/>
  <c r="GS85" i="47"/>
  <c r="GQ85" i="47"/>
  <c r="LE85" i="47"/>
  <c r="LD85" i="47"/>
  <c r="LF85" i="47"/>
  <c r="AS85" i="47"/>
  <c r="AR85" i="47"/>
  <c r="AQ85" i="47"/>
  <c r="ID58" i="28"/>
  <c r="IE58" i="28"/>
  <c r="IF58" i="28"/>
  <c r="JD10" i="28"/>
  <c r="JE10" i="28"/>
  <c r="JF10" i="28"/>
  <c r="KR11" i="28"/>
  <c r="KS11" i="28"/>
  <c r="KQ11" i="28"/>
  <c r="FD66" i="28"/>
  <c r="FF66" i="28"/>
  <c r="FE66" i="28"/>
  <c r="EF76" i="47"/>
  <c r="EE76" i="47"/>
  <c r="ED76" i="47"/>
  <c r="HF88" i="28"/>
  <c r="HD88" i="28"/>
  <c r="HE88" i="28"/>
  <c r="FE13" i="28"/>
  <c r="FD13" i="28"/>
  <c r="FF13" i="28"/>
  <c r="HF67" i="47"/>
  <c r="HD67" i="47"/>
  <c r="HE67" i="47"/>
  <c r="IQ32" i="47"/>
  <c r="IS32" i="47"/>
  <c r="IR32" i="47"/>
  <c r="ES24" i="28"/>
  <c r="EQ24" i="28"/>
  <c r="ER24" i="28"/>
  <c r="S77" i="47"/>
  <c r="R77" i="47"/>
  <c r="Q77" i="47"/>
  <c r="BF13" i="47"/>
  <c r="BE13" i="47"/>
  <c r="BD13" i="47"/>
  <c r="LD17" i="28"/>
  <c r="LF17" i="28"/>
  <c r="LE17" i="28"/>
  <c r="IF48" i="28"/>
  <c r="ID48" i="28"/>
  <c r="IE48" i="28"/>
  <c r="FF7" i="28"/>
  <c r="FD7" i="28"/>
  <c r="FE7" i="28"/>
  <c r="HD59" i="28"/>
  <c r="HE59" i="28"/>
  <c r="HF59" i="28"/>
  <c r="KE50" i="28"/>
  <c r="KD50" i="28"/>
  <c r="KF50" i="28"/>
  <c r="Q11" i="47"/>
  <c r="R11" i="47"/>
  <c r="S11" i="47"/>
  <c r="GD35" i="47"/>
  <c r="GF35" i="47"/>
  <c r="GE35" i="47"/>
  <c r="GE58" i="47"/>
  <c r="GF58" i="47"/>
  <c r="GD58" i="47"/>
  <c r="BQ59" i="47"/>
  <c r="BR59" i="47"/>
  <c r="BS59" i="47"/>
  <c r="KD50" i="47"/>
  <c r="KF50" i="47"/>
  <c r="KE50" i="47"/>
  <c r="EE37" i="47"/>
  <c r="EF37" i="47"/>
  <c r="ED37" i="47"/>
  <c r="ES67" i="28"/>
  <c r="EQ67" i="28"/>
  <c r="ER67" i="28"/>
  <c r="DS16" i="28"/>
  <c r="DR16" i="28"/>
  <c r="DQ16" i="28"/>
  <c r="JF86" i="28"/>
  <c r="JE86" i="28"/>
  <c r="JD86" i="28"/>
  <c r="ME43" i="47"/>
  <c r="MD43" i="47"/>
  <c r="MF43" i="47"/>
  <c r="ID34" i="28"/>
  <c r="IF34" i="28"/>
  <c r="IE34" i="28"/>
  <c r="LF53" i="28"/>
  <c r="LE53" i="28"/>
  <c r="LD53" i="28"/>
  <c r="HR53" i="28"/>
  <c r="HS53" i="28"/>
  <c r="HQ53" i="28"/>
  <c r="HQ51" i="28"/>
  <c r="HS51" i="28"/>
  <c r="HR51" i="28"/>
  <c r="ED10" i="47"/>
  <c r="CE10" i="47"/>
  <c r="AD58" i="28"/>
  <c r="AE58" i="28"/>
  <c r="AF58" i="28"/>
  <c r="ES58" i="28"/>
  <c r="EQ58" i="28"/>
  <c r="ER58" i="28"/>
  <c r="DR58" i="28"/>
  <c r="DS58" i="28"/>
  <c r="DQ58" i="28"/>
  <c r="BD58" i="28"/>
  <c r="BF58" i="28"/>
  <c r="BE58" i="28"/>
  <c r="GR10" i="28"/>
  <c r="GS10" i="28"/>
  <c r="GQ10" i="28"/>
  <c r="KQ10" i="28"/>
  <c r="KR10" i="28"/>
  <c r="KS10" i="28"/>
  <c r="IQ10" i="28"/>
  <c r="IS10" i="28"/>
  <c r="IR10" i="28"/>
  <c r="GQ48" i="47"/>
  <c r="GS48" i="47"/>
  <c r="GR48" i="47"/>
  <c r="HF48" i="47"/>
  <c r="HE48" i="47"/>
  <c r="HD48" i="47"/>
  <c r="IE78" i="28"/>
  <c r="ID78" i="28"/>
  <c r="IF78" i="28"/>
  <c r="ER78" i="28"/>
  <c r="EQ78" i="28"/>
  <c r="ES78" i="28"/>
  <c r="FS78" i="28"/>
  <c r="FQ78" i="28"/>
  <c r="FR78" i="28"/>
  <c r="FD11" i="28"/>
  <c r="FF11" i="28"/>
  <c r="FE11" i="28"/>
  <c r="KE11" i="28"/>
  <c r="KD11" i="28"/>
  <c r="KF11" i="28"/>
  <c r="HD11" i="28"/>
  <c r="HE11" i="28"/>
  <c r="HF11" i="28"/>
  <c r="AF21" i="47"/>
  <c r="AE21" i="47"/>
  <c r="AD21" i="47"/>
  <c r="BF21" i="47"/>
  <c r="BE21" i="47"/>
  <c r="BD21" i="47"/>
  <c r="GS21" i="47"/>
  <c r="GQ21" i="47"/>
  <c r="GR21" i="47"/>
  <c r="HS21" i="47"/>
  <c r="HQ21" i="47"/>
  <c r="HR21" i="47"/>
  <c r="IS66" i="28"/>
  <c r="IQ66" i="28"/>
  <c r="IR66" i="28"/>
  <c r="HS66" i="28"/>
  <c r="HQ66" i="28"/>
  <c r="HR66" i="28"/>
  <c r="Q66" i="28"/>
  <c r="R66" i="28"/>
  <c r="S66" i="28"/>
  <c r="Q88" i="47"/>
  <c r="R88" i="47"/>
  <c r="S88" i="47"/>
  <c r="JE88" i="47"/>
  <c r="JD88" i="47"/>
  <c r="JF88" i="47"/>
  <c r="HE88" i="47"/>
  <c r="HF88" i="47"/>
  <c r="HD88" i="47"/>
  <c r="JF76" i="47"/>
  <c r="JE76" i="47"/>
  <c r="JD76" i="47"/>
  <c r="LQ76" i="47"/>
  <c r="LS76" i="47"/>
  <c r="LR76" i="47"/>
  <c r="LD76" i="47"/>
  <c r="LE76" i="47"/>
  <c r="LF76" i="47"/>
  <c r="IF76" i="47"/>
  <c r="ID76" i="47"/>
  <c r="IE76" i="47"/>
  <c r="BF45" i="47"/>
  <c r="BE45" i="47"/>
  <c r="BD45" i="47"/>
  <c r="AF45" i="47"/>
  <c r="AD45" i="47"/>
  <c r="AE45" i="47"/>
  <c r="KE45" i="47"/>
  <c r="KD45" i="47"/>
  <c r="KF45" i="47"/>
  <c r="GF88" i="28"/>
  <c r="GE88" i="28"/>
  <c r="GD88" i="28"/>
  <c r="FR88" i="28"/>
  <c r="FS88" i="28"/>
  <c r="FQ88" i="28"/>
  <c r="HR88" i="28"/>
  <c r="HQ88" i="28"/>
  <c r="HS88" i="28"/>
  <c r="AF32" i="28"/>
  <c r="AE32" i="28"/>
  <c r="AD32" i="28"/>
  <c r="GF32" i="28"/>
  <c r="GE32" i="28"/>
  <c r="GD32" i="28"/>
  <c r="S32" i="28"/>
  <c r="R32" i="28"/>
  <c r="Q32" i="28"/>
  <c r="R13" i="28"/>
  <c r="Q13" i="28"/>
  <c r="S13" i="28"/>
  <c r="MD13" i="28"/>
  <c r="MF13" i="28"/>
  <c r="ME13" i="28"/>
  <c r="HE13" i="28"/>
  <c r="HD13" i="28"/>
  <c r="HF13" i="28"/>
  <c r="FF63" i="47"/>
  <c r="FD63" i="47"/>
  <c r="FE63" i="47"/>
  <c r="JS63" i="47"/>
  <c r="JR63" i="47"/>
  <c r="JQ63" i="47"/>
  <c r="KR63" i="47"/>
  <c r="KS63" i="47"/>
  <c r="KQ63" i="47"/>
  <c r="HQ67" i="47"/>
  <c r="HR67" i="47"/>
  <c r="HS67" i="47"/>
  <c r="MD67" i="47"/>
  <c r="MF67" i="47"/>
  <c r="ME67" i="47"/>
  <c r="BF67" i="47"/>
  <c r="BE67" i="47"/>
  <c r="BD67" i="47"/>
  <c r="CR53" i="47"/>
  <c r="CQ53" i="47"/>
  <c r="CS53" i="47"/>
  <c r="JD53" i="47"/>
  <c r="JE53" i="47"/>
  <c r="JF53" i="47"/>
  <c r="FQ53" i="47"/>
  <c r="FR53" i="47"/>
  <c r="FS53" i="47"/>
  <c r="JS53" i="47"/>
  <c r="JR53" i="47"/>
  <c r="JQ53" i="47"/>
  <c r="LE32" i="47"/>
  <c r="LD32" i="47"/>
  <c r="LF32" i="47"/>
  <c r="DF32" i="47"/>
  <c r="DD32" i="47"/>
  <c r="DE32" i="47"/>
  <c r="CF32" i="47"/>
  <c r="CE32" i="47"/>
  <c r="CD32" i="47"/>
  <c r="CF17" i="47"/>
  <c r="CD17" i="47"/>
  <c r="CE17" i="47"/>
  <c r="ER17" i="47"/>
  <c r="EQ17" i="47"/>
  <c r="ES17" i="47"/>
  <c r="HD17" i="47"/>
  <c r="HF17" i="47"/>
  <c r="HE17" i="47"/>
  <c r="JQ34" i="28"/>
  <c r="JR34" i="28"/>
  <c r="JS34" i="28"/>
  <c r="CF45" i="28"/>
  <c r="CD45" i="28"/>
  <c r="CE45" i="28"/>
  <c r="KD45" i="28"/>
  <c r="KE45" i="28"/>
  <c r="KF45" i="28"/>
  <c r="BR45" i="28"/>
  <c r="BS45" i="28"/>
  <c r="BQ45" i="28"/>
  <c r="LE43" i="28"/>
  <c r="LF43" i="28"/>
  <c r="LD43" i="28"/>
  <c r="FS43" i="28"/>
  <c r="FQ43" i="28"/>
  <c r="FR43" i="28"/>
  <c r="R43" i="28"/>
  <c r="S43" i="28"/>
  <c r="Q43" i="28"/>
  <c r="CR24" i="28"/>
  <c r="CS24" i="28"/>
  <c r="CQ24" i="28"/>
  <c r="CE24" i="28"/>
  <c r="CD24" i="28"/>
  <c r="CF24" i="28"/>
  <c r="GQ24" i="28"/>
  <c r="GR24" i="28"/>
  <c r="GS24" i="28"/>
  <c r="CD70" i="28"/>
  <c r="CF70" i="28"/>
  <c r="CE70" i="28"/>
  <c r="AS70" i="28"/>
  <c r="AR70" i="28"/>
  <c r="AQ70" i="28"/>
  <c r="BQ70" i="28"/>
  <c r="BS70" i="28"/>
  <c r="BR70" i="28"/>
  <c r="HS7" i="47"/>
  <c r="HR7" i="47"/>
  <c r="HQ7" i="47"/>
  <c r="KD7" i="47"/>
  <c r="KF7" i="47"/>
  <c r="KE7" i="47"/>
  <c r="AE7" i="47"/>
  <c r="AD7" i="47"/>
  <c r="AF7" i="47"/>
  <c r="HF77" i="47"/>
  <c r="HE77" i="47"/>
  <c r="HD77" i="47"/>
  <c r="JR77" i="47"/>
  <c r="JQ77" i="47"/>
  <c r="JS77" i="47"/>
  <c r="BQ77" i="47"/>
  <c r="BS77" i="47"/>
  <c r="BR77" i="47"/>
  <c r="AQ18" i="28"/>
  <c r="AS18" i="28"/>
  <c r="AR18" i="28"/>
  <c r="FQ18" i="28"/>
  <c r="FR18" i="28"/>
  <c r="FS18" i="28"/>
  <c r="LQ18" i="28"/>
  <c r="LS18" i="28"/>
  <c r="LR18" i="28"/>
  <c r="LE49" i="28"/>
  <c r="LD49" i="28"/>
  <c r="LF49" i="28"/>
  <c r="BD49" i="28"/>
  <c r="BE49" i="28"/>
  <c r="BF49" i="28"/>
  <c r="CE49" i="28"/>
  <c r="CF49" i="28"/>
  <c r="CD49" i="28"/>
  <c r="HQ49" i="28"/>
  <c r="HS49" i="28"/>
  <c r="HR49" i="28"/>
  <c r="JE13" i="47"/>
  <c r="JF13" i="47"/>
  <c r="JD13" i="47"/>
  <c r="KE13" i="47"/>
  <c r="KF13" i="47"/>
  <c r="KD13" i="47"/>
  <c r="FR13" i="47"/>
  <c r="FS13" i="47"/>
  <c r="FQ13" i="47"/>
  <c r="JD34" i="47"/>
  <c r="JF34" i="47"/>
  <c r="JE34" i="47"/>
  <c r="FE17" i="28"/>
  <c r="FF17" i="28"/>
  <c r="FD17" i="28"/>
  <c r="DS17" i="28"/>
  <c r="DQ17" i="28"/>
  <c r="DR17" i="28"/>
  <c r="HQ17" i="28"/>
  <c r="HR17" i="28"/>
  <c r="HS17" i="28"/>
  <c r="BS24" i="47"/>
  <c r="BR24" i="47"/>
  <c r="BQ24" i="47"/>
  <c r="FQ24" i="47"/>
  <c r="FR24" i="47"/>
  <c r="FS24" i="47"/>
  <c r="IF24" i="47"/>
  <c r="IE24" i="47"/>
  <c r="ID24" i="47"/>
  <c r="L9" i="62"/>
  <c r="AV5" i="62"/>
  <c r="AD48" i="28"/>
  <c r="AE48" i="28"/>
  <c r="AF48" i="28"/>
  <c r="BE48" i="28"/>
  <c r="BD48" i="28"/>
  <c r="BF48" i="28"/>
  <c r="JS48" i="28"/>
  <c r="JR48" i="28"/>
  <c r="JQ48" i="28"/>
  <c r="CQ48" i="28"/>
  <c r="CR48" i="28"/>
  <c r="CS48" i="28"/>
  <c r="DR70" i="47"/>
  <c r="DS70" i="47"/>
  <c r="DQ70" i="47"/>
  <c r="LE70" i="47"/>
  <c r="LF70" i="47"/>
  <c r="LD70" i="47"/>
  <c r="JD70" i="47"/>
  <c r="JE70" i="47"/>
  <c r="JF70" i="47"/>
  <c r="AQ70" i="47"/>
  <c r="AS70" i="47"/>
  <c r="AR70" i="47"/>
  <c r="LE7" i="28"/>
  <c r="LD7" i="28"/>
  <c r="LF7" i="28"/>
  <c r="DR7" i="28"/>
  <c r="DQ7" i="28"/>
  <c r="DS7" i="28"/>
  <c r="GQ7" i="28"/>
  <c r="GS7" i="28"/>
  <c r="GR7" i="28"/>
  <c r="FQ16" i="47"/>
  <c r="FS16" i="47"/>
  <c r="FR16" i="47"/>
  <c r="JE16" i="47"/>
  <c r="JF16" i="47"/>
  <c r="JD16" i="47"/>
  <c r="MD16" i="47"/>
  <c r="ME16" i="47"/>
  <c r="MF16" i="47"/>
  <c r="FE59" i="28"/>
  <c r="FF59" i="28"/>
  <c r="FD59" i="28"/>
  <c r="JF59" i="28"/>
  <c r="JE59" i="28"/>
  <c r="JD59" i="28"/>
  <c r="ES59" i="28"/>
  <c r="EQ59" i="28"/>
  <c r="ER59" i="28"/>
  <c r="KF51" i="47"/>
  <c r="KD51" i="47"/>
  <c r="KE51" i="47"/>
  <c r="IQ51" i="47"/>
  <c r="IR51" i="47"/>
  <c r="IS51" i="47"/>
  <c r="ES51" i="47"/>
  <c r="EQ51" i="47"/>
  <c r="ER51" i="47"/>
  <c r="AD50" i="28"/>
  <c r="AE50" i="28"/>
  <c r="AF50" i="28"/>
  <c r="DQ50" i="28"/>
  <c r="DR50" i="28"/>
  <c r="DS50" i="28"/>
  <c r="BF50" i="28"/>
  <c r="BE50" i="28"/>
  <c r="BD50" i="28"/>
  <c r="JE6" i="47"/>
  <c r="JD6" i="47"/>
  <c r="JF6" i="47"/>
  <c r="AD18" i="47"/>
  <c r="AF18" i="47"/>
  <c r="AE18" i="47"/>
  <c r="FE18" i="47"/>
  <c r="FD18" i="47"/>
  <c r="FF18" i="47"/>
  <c r="GD18" i="47"/>
  <c r="GE18" i="47"/>
  <c r="GF18" i="47"/>
  <c r="JQ18" i="47"/>
  <c r="JS18" i="47"/>
  <c r="JR18" i="47"/>
  <c r="AE78" i="47"/>
  <c r="AD78" i="47"/>
  <c r="AF78" i="47"/>
  <c r="S78" i="47"/>
  <c r="R78" i="47"/>
  <c r="Q78" i="47"/>
  <c r="GE78" i="47"/>
  <c r="GF78" i="47"/>
  <c r="GD78" i="47"/>
  <c r="BQ11" i="47"/>
  <c r="BR11" i="47"/>
  <c r="BS11" i="47"/>
  <c r="ID11" i="47"/>
  <c r="IE11" i="47"/>
  <c r="IF11" i="47"/>
  <c r="CD11" i="47"/>
  <c r="CE11" i="47"/>
  <c r="CF11" i="47"/>
  <c r="KE6" i="28"/>
  <c r="KD6" i="28"/>
  <c r="KF6" i="28"/>
  <c r="EQ6" i="28"/>
  <c r="ES6" i="28"/>
  <c r="ER6" i="28"/>
  <c r="LE6" i="28"/>
  <c r="LD6" i="28"/>
  <c r="LF6" i="28"/>
  <c r="EF35" i="47"/>
  <c r="EE35" i="47"/>
  <c r="ED35" i="47"/>
  <c r="IE35" i="47"/>
  <c r="IF35" i="47"/>
  <c r="ID35" i="47"/>
  <c r="IS35" i="47"/>
  <c r="IQ35" i="47"/>
  <c r="IR35" i="47"/>
  <c r="AQ37" i="28"/>
  <c r="AR37" i="28"/>
  <c r="AS37" i="28"/>
  <c r="KQ37" i="28"/>
  <c r="KS37" i="28"/>
  <c r="KR37" i="28"/>
  <c r="JF37" i="28"/>
  <c r="JE37" i="28"/>
  <c r="JD37" i="28"/>
  <c r="AE58" i="47"/>
  <c r="AD58" i="47"/>
  <c r="AF58" i="47"/>
  <c r="ED58" i="47"/>
  <c r="EE58" i="47"/>
  <c r="EF58" i="47"/>
  <c r="BR58" i="47"/>
  <c r="BQ58" i="47"/>
  <c r="BS58" i="47"/>
  <c r="BF34" i="47"/>
  <c r="BE34" i="47"/>
  <c r="BD34" i="47"/>
  <c r="GF59" i="47"/>
  <c r="GE59" i="47"/>
  <c r="GD59" i="47"/>
  <c r="DF59" i="47"/>
  <c r="DE59" i="47"/>
  <c r="DD59" i="47"/>
  <c r="LE59" i="47"/>
  <c r="LD59" i="47"/>
  <c r="LF59" i="47"/>
  <c r="JS77" i="28"/>
  <c r="JQ77" i="28"/>
  <c r="JR77" i="28"/>
  <c r="LE77" i="28"/>
  <c r="LD77" i="28"/>
  <c r="LF77" i="28"/>
  <c r="CQ77" i="28"/>
  <c r="CR77" i="28"/>
  <c r="CS77" i="28"/>
  <c r="R86" i="47"/>
  <c r="Q86" i="47"/>
  <c r="S86" i="47"/>
  <c r="ES86" i="47"/>
  <c r="EQ86" i="47"/>
  <c r="ER86" i="47"/>
  <c r="CF86" i="47"/>
  <c r="CD86" i="47"/>
  <c r="CE86" i="47"/>
  <c r="ID71" i="28"/>
  <c r="IF71" i="28"/>
  <c r="IE71" i="28"/>
  <c r="ME71" i="28"/>
  <c r="MD71" i="28"/>
  <c r="MF71" i="28"/>
  <c r="JF71" i="28"/>
  <c r="JE71" i="28"/>
  <c r="JD71" i="28"/>
  <c r="BR31" i="28"/>
  <c r="BS31" i="28"/>
  <c r="BQ31" i="28"/>
  <c r="MF50" i="47"/>
  <c r="ME50" i="47"/>
  <c r="MD50" i="47"/>
  <c r="CF50" i="47"/>
  <c r="CE50" i="47"/>
  <c r="CD50" i="47"/>
  <c r="AD50" i="47"/>
  <c r="AF50" i="47"/>
  <c r="AE50" i="47"/>
  <c r="ID25" i="28"/>
  <c r="IE25" i="28"/>
  <c r="IF25" i="28"/>
  <c r="KD25" i="28"/>
  <c r="KE25" i="28"/>
  <c r="KF25" i="28"/>
  <c r="ME25" i="28"/>
  <c r="MD25" i="28"/>
  <c r="MF25" i="28"/>
  <c r="AS34" i="28"/>
  <c r="AQ34" i="28"/>
  <c r="AR34" i="28"/>
  <c r="BQ37" i="47"/>
  <c r="BR37" i="47"/>
  <c r="BS37" i="47"/>
  <c r="GS37" i="47"/>
  <c r="GQ37" i="47"/>
  <c r="GR37" i="47"/>
  <c r="KD37" i="47"/>
  <c r="KE37" i="47"/>
  <c r="KF37" i="47"/>
  <c r="LQ63" i="28"/>
  <c r="LR63" i="28"/>
  <c r="LS63" i="28"/>
  <c r="DD63" i="28"/>
  <c r="DF63" i="28"/>
  <c r="DE63" i="28"/>
  <c r="ER63" i="28"/>
  <c r="EQ63" i="28"/>
  <c r="ES63" i="28"/>
  <c r="KS67" i="28"/>
  <c r="KR67" i="28"/>
  <c r="KQ67" i="28"/>
  <c r="AD67" i="28"/>
  <c r="AE67" i="28"/>
  <c r="AF67" i="28"/>
  <c r="GR67" i="28"/>
  <c r="GQ67" i="28"/>
  <c r="GS67" i="28"/>
  <c r="CR66" i="47"/>
  <c r="CQ66" i="47"/>
  <c r="CS66" i="47"/>
  <c r="IQ66" i="47"/>
  <c r="IR66" i="47"/>
  <c r="IS66" i="47"/>
  <c r="ED66" i="47"/>
  <c r="EE66" i="47"/>
  <c r="EF66" i="47"/>
  <c r="E9" i="26"/>
  <c r="I16" i="61"/>
  <c r="DF16" i="28"/>
  <c r="DD16" i="28"/>
  <c r="DE16" i="28"/>
  <c r="CQ16" i="28"/>
  <c r="CR16" i="28"/>
  <c r="CS16" i="28"/>
  <c r="AE16" i="28"/>
  <c r="AD16" i="28"/>
  <c r="AF16" i="28"/>
  <c r="GQ16" i="28"/>
  <c r="GR16" i="28"/>
  <c r="GS16" i="28"/>
  <c r="FD87" i="47"/>
  <c r="FE87" i="47"/>
  <c r="FF87" i="47"/>
  <c r="DQ87" i="47"/>
  <c r="DS87" i="47"/>
  <c r="DR87" i="47"/>
  <c r="AF87" i="47"/>
  <c r="AE87" i="47"/>
  <c r="AD87" i="47"/>
  <c r="EE86" i="28"/>
  <c r="ED86" i="28"/>
  <c r="EF86" i="28"/>
  <c r="JQ86" i="28"/>
  <c r="JR86" i="28"/>
  <c r="JS86" i="28"/>
  <c r="ES86" i="28"/>
  <c r="EQ86" i="28"/>
  <c r="ER86" i="28"/>
  <c r="GD43" i="47"/>
  <c r="GE43" i="47"/>
  <c r="GF43" i="47"/>
  <c r="LD43" i="47"/>
  <c r="LF43" i="47"/>
  <c r="LE43" i="47"/>
  <c r="FR43" i="47"/>
  <c r="FQ43" i="47"/>
  <c r="FS43" i="47"/>
  <c r="KD43" i="47"/>
  <c r="KE43" i="47"/>
  <c r="KF43" i="47"/>
  <c r="S31" i="47"/>
  <c r="R31" i="47"/>
  <c r="Q31" i="47"/>
  <c r="GR31" i="47"/>
  <c r="GS31" i="47"/>
  <c r="GQ31" i="47"/>
  <c r="EF31" i="47"/>
  <c r="ED31" i="47"/>
  <c r="EE31" i="47"/>
  <c r="FD49" i="47"/>
  <c r="FE49" i="47"/>
  <c r="FF49" i="47"/>
  <c r="AF49" i="47"/>
  <c r="AE49" i="47"/>
  <c r="AD49" i="47"/>
  <c r="CD49" i="47"/>
  <c r="CE49" i="47"/>
  <c r="CF49" i="47"/>
  <c r="CF53" i="28"/>
  <c r="CD53" i="28"/>
  <c r="CE53" i="28"/>
  <c r="KS53" i="28"/>
  <c r="KR53" i="28"/>
  <c r="KQ53" i="28"/>
  <c r="HF53" i="28"/>
  <c r="HE53" i="28"/>
  <c r="HD53" i="28"/>
  <c r="FE53" i="28"/>
  <c r="FD53" i="28"/>
  <c r="FF53" i="28"/>
  <c r="FQ21" i="28"/>
  <c r="FS21" i="28"/>
  <c r="FR21" i="28"/>
  <c r="CD21" i="28"/>
  <c r="CF21" i="28"/>
  <c r="CE21" i="28"/>
  <c r="JD21" i="28"/>
  <c r="JF21" i="28"/>
  <c r="JE21" i="28"/>
  <c r="JQ51" i="28"/>
  <c r="JR51" i="28"/>
  <c r="JS51" i="28"/>
  <c r="AF51" i="28"/>
  <c r="AD51" i="28"/>
  <c r="AE51" i="28"/>
  <c r="JE51" i="28"/>
  <c r="JF51" i="28"/>
  <c r="JD51" i="28"/>
  <c r="HD58" i="28"/>
  <c r="HE58" i="28"/>
  <c r="HF58" i="28"/>
  <c r="JD78" i="28"/>
  <c r="JE78" i="28"/>
  <c r="JF78" i="28"/>
  <c r="MD11" i="28"/>
  <c r="ME11" i="28"/>
  <c r="MF11" i="28"/>
  <c r="JF21" i="47"/>
  <c r="JE21" i="47"/>
  <c r="JD21" i="47"/>
  <c r="CQ88" i="47"/>
  <c r="CS88" i="47"/>
  <c r="CR88" i="47"/>
  <c r="KQ76" i="47"/>
  <c r="KR76" i="47"/>
  <c r="KS76" i="47"/>
  <c r="IS45" i="47"/>
  <c r="IQ45" i="47"/>
  <c r="IR45" i="47"/>
  <c r="EE32" i="28"/>
  <c r="EF32" i="28"/>
  <c r="ED32" i="28"/>
  <c r="LF32" i="28"/>
  <c r="LD32" i="28"/>
  <c r="LE32" i="28"/>
  <c r="BD63" i="47"/>
  <c r="BE63" i="47"/>
  <c r="BF63" i="47"/>
  <c r="DS67" i="47"/>
  <c r="DQ67" i="47"/>
  <c r="DR67" i="47"/>
  <c r="S17" i="47"/>
  <c r="R17" i="47"/>
  <c r="Q17" i="47"/>
  <c r="GS45" i="28"/>
  <c r="GR45" i="28"/>
  <c r="GQ45" i="28"/>
  <c r="HE24" i="28"/>
  <c r="HF24" i="28"/>
  <c r="HD24" i="28"/>
  <c r="LQ70" i="28"/>
  <c r="LR70" i="28"/>
  <c r="LS70" i="28"/>
  <c r="GR7" i="47"/>
  <c r="GQ7" i="47"/>
  <c r="GS7" i="47"/>
  <c r="EE18" i="28"/>
  <c r="ED18" i="28"/>
  <c r="EF18" i="28"/>
  <c r="FQ49" i="28"/>
  <c r="FR49" i="28"/>
  <c r="FS49" i="28"/>
  <c r="JS13" i="47"/>
  <c r="JQ13" i="47"/>
  <c r="JR13" i="47"/>
  <c r="AE17" i="28"/>
  <c r="AF17" i="28"/>
  <c r="AD17" i="28"/>
  <c r="GS48" i="28"/>
  <c r="GR48" i="28"/>
  <c r="GQ48" i="28"/>
  <c r="ES70" i="47"/>
  <c r="EQ70" i="47"/>
  <c r="ER70" i="47"/>
  <c r="DF66" i="47"/>
  <c r="DE66" i="47"/>
  <c r="DD66" i="47"/>
  <c r="JQ16" i="47"/>
  <c r="JR16" i="47"/>
  <c r="JS16" i="47"/>
  <c r="IE59" i="28"/>
  <c r="ID59" i="28"/>
  <c r="IF59" i="28"/>
  <c r="DF18" i="47"/>
  <c r="DE18" i="47"/>
  <c r="DD18" i="47"/>
  <c r="DS11" i="47"/>
  <c r="DR11" i="47"/>
  <c r="DQ11" i="47"/>
  <c r="IQ6" i="28"/>
  <c r="IS6" i="28"/>
  <c r="IR6" i="28"/>
  <c r="IF37" i="28"/>
  <c r="IE37" i="28"/>
  <c r="ID37" i="28"/>
  <c r="KF34" i="47"/>
  <c r="KE34" i="47"/>
  <c r="KD34" i="47"/>
  <c r="FQ77" i="28"/>
  <c r="FS77" i="28"/>
  <c r="FR77" i="28"/>
  <c r="ER71" i="28"/>
  <c r="EQ71" i="28"/>
  <c r="ES71" i="28"/>
  <c r="HS31" i="28"/>
  <c r="HQ31" i="28"/>
  <c r="HR31" i="28"/>
  <c r="BE25" i="28"/>
  <c r="BD25" i="28"/>
  <c r="BF25" i="28"/>
  <c r="LD63" i="28"/>
  <c r="LE63" i="28"/>
  <c r="LF63" i="28"/>
  <c r="GE67" i="28"/>
  <c r="GF67" i="28"/>
  <c r="GD67" i="28"/>
  <c r="MF66" i="47"/>
  <c r="ME66" i="47"/>
  <c r="MD66" i="47"/>
  <c r="HD16" i="28"/>
  <c r="HE16" i="28"/>
  <c r="HF16" i="28"/>
  <c r="DE87" i="47"/>
  <c r="DF87" i="47"/>
  <c r="DD87" i="47"/>
  <c r="BQ31" i="47"/>
  <c r="BS31" i="47"/>
  <c r="BR31" i="47"/>
  <c r="HQ49" i="47"/>
  <c r="HS49" i="47"/>
  <c r="HR49" i="47"/>
  <c r="CF58" i="28"/>
  <c r="CE58" i="28"/>
  <c r="CD58" i="28"/>
  <c r="JD48" i="47"/>
  <c r="JF48" i="47"/>
  <c r="JE48" i="47"/>
  <c r="DF21" i="47"/>
  <c r="DE21" i="47"/>
  <c r="DD21" i="47"/>
  <c r="IF66" i="28"/>
  <c r="IE66" i="28"/>
  <c r="ID66" i="28"/>
  <c r="KF76" i="47"/>
  <c r="KD76" i="47"/>
  <c r="KE76" i="47"/>
  <c r="DD63" i="47"/>
  <c r="DF63" i="47"/>
  <c r="DE63" i="47"/>
  <c r="GR53" i="47"/>
  <c r="GQ53" i="47"/>
  <c r="GS53" i="47"/>
  <c r="LD17" i="47"/>
  <c r="LE17" i="47"/>
  <c r="LF17" i="47"/>
  <c r="BD43" i="28"/>
  <c r="BF43" i="28"/>
  <c r="BE43" i="28"/>
  <c r="FS24" i="28"/>
  <c r="FR24" i="28"/>
  <c r="FQ24" i="28"/>
  <c r="HD70" i="28"/>
  <c r="HF70" i="28"/>
  <c r="HE70" i="28"/>
  <c r="JF7" i="47"/>
  <c r="JE7" i="47"/>
  <c r="JD7" i="47"/>
  <c r="ID77" i="47"/>
  <c r="IE77" i="47"/>
  <c r="IF77" i="47"/>
  <c r="JQ18" i="28"/>
  <c r="JS18" i="28"/>
  <c r="JR18" i="28"/>
  <c r="HD49" i="28"/>
  <c r="HF49" i="28"/>
  <c r="HE49" i="28"/>
  <c r="EE13" i="47"/>
  <c r="ED13" i="47"/>
  <c r="EF13" i="47"/>
  <c r="CE13" i="47"/>
  <c r="CF13" i="47"/>
  <c r="CD13" i="47"/>
  <c r="Q17" i="28"/>
  <c r="R17" i="28"/>
  <c r="S17" i="28"/>
  <c r="MD17" i="28"/>
  <c r="ME17" i="28"/>
  <c r="MF17" i="28"/>
  <c r="LE24" i="47"/>
  <c r="LF24" i="47"/>
  <c r="LD24" i="47"/>
  <c r="GS24" i="47"/>
  <c r="GR24" i="47"/>
  <c r="GQ24" i="47"/>
  <c r="HD48" i="28"/>
  <c r="HF48" i="28"/>
  <c r="HE48" i="28"/>
  <c r="KQ48" i="28"/>
  <c r="KR48" i="28"/>
  <c r="KS48" i="28"/>
  <c r="HS70" i="47"/>
  <c r="HQ70" i="47"/>
  <c r="HR70" i="47"/>
  <c r="MD7" i="28"/>
  <c r="ME7" i="28"/>
  <c r="MF7" i="28"/>
  <c r="DE7" i="28"/>
  <c r="DF7" i="28"/>
  <c r="DD7" i="28"/>
  <c r="IE7" i="28"/>
  <c r="IF7" i="28"/>
  <c r="ID7" i="28"/>
  <c r="HF16" i="47"/>
  <c r="HD16" i="47"/>
  <c r="HE16" i="47"/>
  <c r="CD16" i="47"/>
  <c r="CE16" i="47"/>
  <c r="CF16" i="47"/>
  <c r="KS59" i="28"/>
  <c r="KQ59" i="28"/>
  <c r="KR59" i="28"/>
  <c r="AS51" i="47"/>
  <c r="AR51" i="47"/>
  <c r="AQ51" i="47"/>
  <c r="DD50" i="28"/>
  <c r="DE50" i="28"/>
  <c r="DF50" i="28"/>
  <c r="R50" i="28"/>
  <c r="Q50" i="28"/>
  <c r="S50" i="28"/>
  <c r="AR50" i="28"/>
  <c r="AS50" i="28"/>
  <c r="AQ50" i="28"/>
  <c r="JS6" i="47"/>
  <c r="JR6" i="47"/>
  <c r="JQ6" i="47"/>
  <c r="ED18" i="47"/>
  <c r="EF18" i="47"/>
  <c r="EE18" i="47"/>
  <c r="BS18" i="47"/>
  <c r="BR18" i="47"/>
  <c r="BQ18" i="47"/>
  <c r="HS18" i="47"/>
  <c r="HQ18" i="47"/>
  <c r="HR18" i="47"/>
  <c r="LR34" i="28"/>
  <c r="LQ34" i="28"/>
  <c r="LS34" i="28"/>
  <c r="E8" i="26"/>
  <c r="I15" i="61"/>
  <c r="I17" i="61"/>
  <c r="EF78" i="47"/>
  <c r="ED78" i="47"/>
  <c r="EE78" i="47"/>
  <c r="AS78" i="47"/>
  <c r="AQ78" i="47"/>
  <c r="AR78" i="47"/>
  <c r="LS11" i="47"/>
  <c r="LR11" i="47"/>
  <c r="LQ11" i="47"/>
  <c r="CQ11" i="47"/>
  <c r="CR11" i="47"/>
  <c r="CS11" i="47"/>
  <c r="EQ11" i="47"/>
  <c r="ER11" i="47"/>
  <c r="ES11" i="47"/>
  <c r="JQ6" i="28"/>
  <c r="JR6" i="28"/>
  <c r="JS6" i="28"/>
  <c r="EE6" i="28"/>
  <c r="ED6" i="28"/>
  <c r="EF6" i="28"/>
  <c r="GD6" i="28"/>
  <c r="GE6" i="28"/>
  <c r="GF6" i="28"/>
  <c r="LR35" i="47"/>
  <c r="LQ35" i="47"/>
  <c r="LS35" i="47"/>
  <c r="CS35" i="47"/>
  <c r="CR35" i="47"/>
  <c r="CQ35" i="47"/>
  <c r="GQ35" i="47"/>
  <c r="GS35" i="47"/>
  <c r="GR35" i="47"/>
  <c r="DQ37" i="28"/>
  <c r="DR37" i="28"/>
  <c r="DS37" i="28"/>
  <c r="DD37" i="28"/>
  <c r="DF37" i="28"/>
  <c r="DE37" i="28"/>
  <c r="BQ37" i="28"/>
  <c r="BS37" i="28"/>
  <c r="BR37" i="28"/>
  <c r="FQ37" i="28"/>
  <c r="FR37" i="28"/>
  <c r="FS37" i="28"/>
  <c r="S58" i="47"/>
  <c r="R58" i="47"/>
  <c r="Q58" i="47"/>
  <c r="JQ58" i="47"/>
  <c r="JS58" i="47"/>
  <c r="JR58" i="47"/>
  <c r="GR58" i="47"/>
  <c r="GQ58" i="47"/>
  <c r="GS58" i="47"/>
  <c r="LQ34" i="47"/>
  <c r="LR34" i="47"/>
  <c r="LS34" i="47"/>
  <c r="DR66" i="47"/>
  <c r="DS66" i="47"/>
  <c r="DQ66" i="47"/>
  <c r="FR59" i="47"/>
  <c r="FS59" i="47"/>
  <c r="FQ59" i="47"/>
  <c r="KD59" i="47"/>
  <c r="KE59" i="47"/>
  <c r="KF59" i="47"/>
  <c r="KQ59" i="47"/>
  <c r="KS59" i="47"/>
  <c r="KR59" i="47"/>
  <c r="HF77" i="28"/>
  <c r="HD77" i="28"/>
  <c r="HE77" i="28"/>
  <c r="CF77" i="28"/>
  <c r="CE77" i="28"/>
  <c r="CD77" i="28"/>
  <c r="BF77" i="28"/>
  <c r="BE77" i="28"/>
  <c r="BD77" i="28"/>
  <c r="FF86" i="47"/>
  <c r="FE86" i="47"/>
  <c r="FD86" i="47"/>
  <c r="JQ86" i="47"/>
  <c r="JS86" i="47"/>
  <c r="JR86" i="47"/>
  <c r="LD86" i="47"/>
  <c r="LE86" i="47"/>
  <c r="LF86" i="47"/>
  <c r="BE71" i="28"/>
  <c r="BD71" i="28"/>
  <c r="BF71" i="28"/>
  <c r="LQ71" i="28"/>
  <c r="LS71" i="28"/>
  <c r="LR71" i="28"/>
  <c r="LE71" i="28"/>
  <c r="LF71" i="28"/>
  <c r="LD71" i="28"/>
  <c r="AS31" i="28"/>
  <c r="AQ31" i="28"/>
  <c r="AR31" i="28"/>
  <c r="LD50" i="47"/>
  <c r="LF50" i="47"/>
  <c r="LE50" i="47"/>
  <c r="EE50" i="47"/>
  <c r="EF50" i="47"/>
  <c r="ED50" i="47"/>
  <c r="IS50" i="47"/>
  <c r="IQ50" i="47"/>
  <c r="IR50" i="47"/>
  <c r="LD25" i="28"/>
  <c r="LE25" i="28"/>
  <c r="LF25" i="28"/>
  <c r="GR25" i="28"/>
  <c r="GQ25" i="28"/>
  <c r="GS25" i="28"/>
  <c r="JR25" i="28"/>
  <c r="JQ25" i="28"/>
  <c r="JS25" i="28"/>
  <c r="FE34" i="28"/>
  <c r="FF34" i="28"/>
  <c r="FD34" i="28"/>
  <c r="AR37" i="47"/>
  <c r="AS37" i="47"/>
  <c r="AQ37" i="47"/>
  <c r="GE37" i="47"/>
  <c r="GF37" i="47"/>
  <c r="GD37" i="47"/>
  <c r="KD63" i="28"/>
  <c r="KF63" i="28"/>
  <c r="KE63" i="28"/>
  <c r="CS63" i="28"/>
  <c r="CR63" i="28"/>
  <c r="CQ63" i="28"/>
  <c r="CF63" i="28"/>
  <c r="CE63" i="28"/>
  <c r="CD63" i="28"/>
  <c r="HF67" i="28"/>
  <c r="HE67" i="28"/>
  <c r="HD67" i="28"/>
  <c r="IF67" i="28"/>
  <c r="IE67" i="28"/>
  <c r="ID67" i="28"/>
  <c r="FD67" i="28"/>
  <c r="FE67" i="28"/>
  <c r="FF67" i="28"/>
  <c r="FF66" i="47"/>
  <c r="FD66" i="47"/>
  <c r="FE66" i="47"/>
  <c r="BR66" i="47"/>
  <c r="BS66" i="47"/>
  <c r="BQ66" i="47"/>
  <c r="HR66" i="47"/>
  <c r="HQ66" i="47"/>
  <c r="HS66" i="47"/>
  <c r="ED16" i="28"/>
  <c r="EE16" i="28"/>
  <c r="EF16" i="28"/>
  <c r="LD16" i="28"/>
  <c r="LE16" i="28"/>
  <c r="LF16" i="28"/>
  <c r="EQ16" i="28"/>
  <c r="ES16" i="28"/>
  <c r="ER16" i="28"/>
  <c r="Q16" i="28"/>
  <c r="R16" i="28"/>
  <c r="S16" i="28"/>
  <c r="CE87" i="47"/>
  <c r="CD87" i="47"/>
  <c r="CF87" i="47"/>
  <c r="MF87" i="47"/>
  <c r="ME87" i="47"/>
  <c r="MD87" i="47"/>
  <c r="GR87" i="47"/>
  <c r="GQ87" i="47"/>
  <c r="GS87" i="47"/>
  <c r="BS86" i="28"/>
  <c r="BR86" i="28"/>
  <c r="BQ86" i="28"/>
  <c r="ID86" i="28"/>
  <c r="IF86" i="28"/>
  <c r="IE86" i="28"/>
  <c r="BF86" i="28"/>
  <c r="BE86" i="28"/>
  <c r="BD86" i="28"/>
  <c r="FF43" i="47"/>
  <c r="FD43" i="47"/>
  <c r="FE43" i="47"/>
  <c r="JF43" i="47"/>
  <c r="JE43" i="47"/>
  <c r="JD43" i="47"/>
  <c r="LQ43" i="47"/>
  <c r="LS43" i="47"/>
  <c r="LR43" i="47"/>
  <c r="JS31" i="47"/>
  <c r="JQ31" i="47"/>
  <c r="JR31" i="47"/>
  <c r="BF31" i="47"/>
  <c r="BE31" i="47"/>
  <c r="BD31" i="47"/>
  <c r="GE31" i="47"/>
  <c r="GD31" i="47"/>
  <c r="GF31" i="47"/>
  <c r="FR49" i="47"/>
  <c r="FQ49" i="47"/>
  <c r="FS49" i="47"/>
  <c r="BR49" i="47"/>
  <c r="BS49" i="47"/>
  <c r="BQ49" i="47"/>
  <c r="AS49" i="47"/>
  <c r="AR49" i="47"/>
  <c r="AQ49" i="47"/>
  <c r="GE53" i="28"/>
  <c r="GD53" i="28"/>
  <c r="GF53" i="28"/>
  <c r="KE53" i="28"/>
  <c r="KF53" i="28"/>
  <c r="KD53" i="28"/>
  <c r="R53" i="28"/>
  <c r="S53" i="28"/>
  <c r="Q53" i="28"/>
  <c r="KD21" i="28"/>
  <c r="KE21" i="28"/>
  <c r="KF21" i="28"/>
  <c r="GQ21" i="28"/>
  <c r="GR21" i="28"/>
  <c r="GS21" i="28"/>
  <c r="BD21" i="28"/>
  <c r="BF21" i="28"/>
  <c r="BE21" i="28"/>
  <c r="CQ51" i="28"/>
  <c r="CR51" i="28"/>
  <c r="CS51" i="28"/>
  <c r="GQ51" i="28"/>
  <c r="GR51" i="28"/>
  <c r="GS51" i="28"/>
  <c r="AR51" i="28"/>
  <c r="AQ51" i="28"/>
  <c r="AS51" i="28"/>
  <c r="DD58" i="28"/>
  <c r="DE58" i="28"/>
  <c r="DF58" i="28"/>
  <c r="BS10" i="28"/>
  <c r="BR10" i="28"/>
  <c r="BQ10" i="28"/>
  <c r="LE78" i="28"/>
  <c r="LD78" i="28"/>
  <c r="LF78" i="28"/>
  <c r="JQ11" i="28"/>
  <c r="JR11" i="28"/>
  <c r="JS11" i="28"/>
  <c r="JS88" i="47"/>
  <c r="JQ88" i="47"/>
  <c r="JR88" i="47"/>
  <c r="EF45" i="47"/>
  <c r="ED45" i="47"/>
  <c r="EE45" i="47"/>
  <c r="ES32" i="28"/>
  <c r="EQ32" i="28"/>
  <c r="ER32" i="28"/>
  <c r="FS63" i="47"/>
  <c r="FQ63" i="47"/>
  <c r="FR63" i="47"/>
  <c r="HQ53" i="47"/>
  <c r="HR53" i="47"/>
  <c r="HS53" i="47"/>
  <c r="LR43" i="28"/>
  <c r="LS43" i="28"/>
  <c r="LQ43" i="28"/>
  <c r="DD18" i="28"/>
  <c r="DF18" i="28"/>
  <c r="DE18" i="28"/>
  <c r="GF13" i="47"/>
  <c r="GE13" i="47"/>
  <c r="GD13" i="47"/>
  <c r="JF24" i="47"/>
  <c r="JD24" i="47"/>
  <c r="JE24" i="47"/>
  <c r="EF70" i="47"/>
  <c r="ED70" i="47"/>
  <c r="EE70" i="47"/>
  <c r="FF16" i="47"/>
  <c r="FD16" i="47"/>
  <c r="FE16" i="47"/>
  <c r="DS51" i="47"/>
  <c r="DR51" i="47"/>
  <c r="DQ51" i="47"/>
  <c r="FQ18" i="47"/>
  <c r="FR18" i="47"/>
  <c r="FS18" i="47"/>
  <c r="JS78" i="47"/>
  <c r="JR78" i="47"/>
  <c r="JQ78" i="47"/>
  <c r="HD6" i="28"/>
  <c r="HE6" i="28"/>
  <c r="HF6" i="28"/>
  <c r="DD77" i="28"/>
  <c r="DF77" i="28"/>
  <c r="DE77" i="28"/>
  <c r="AD86" i="47"/>
  <c r="AE86" i="47"/>
  <c r="AF86" i="47"/>
  <c r="AD71" i="28"/>
  <c r="AF71" i="28"/>
  <c r="AE71" i="28"/>
  <c r="IQ25" i="28"/>
  <c r="IR25" i="28"/>
  <c r="IS25" i="28"/>
  <c r="HF63" i="28"/>
  <c r="HE63" i="28"/>
  <c r="HD63" i="28"/>
  <c r="DQ67" i="28"/>
  <c r="DR67" i="28"/>
  <c r="DS67" i="28"/>
  <c r="HS16" i="28"/>
  <c r="HQ16" i="28"/>
  <c r="HR16" i="28"/>
  <c r="DQ86" i="28"/>
  <c r="DS86" i="28"/>
  <c r="DR86" i="28"/>
  <c r="S43" i="47"/>
  <c r="Q43" i="47"/>
  <c r="R43" i="47"/>
  <c r="LE49" i="47"/>
  <c r="LF49" i="47"/>
  <c r="LD49" i="47"/>
  <c r="DE53" i="28"/>
  <c r="DD53" i="28"/>
  <c r="DF53" i="28"/>
  <c r="GF21" i="28"/>
  <c r="GE21" i="28"/>
  <c r="GD21" i="28"/>
  <c r="AF10" i="28"/>
  <c r="AD10" i="28"/>
  <c r="AE10" i="28"/>
  <c r="JS48" i="47"/>
  <c r="JR48" i="47"/>
  <c r="JQ48" i="47"/>
  <c r="HE21" i="47"/>
  <c r="HD21" i="47"/>
  <c r="HF21" i="47"/>
  <c r="HD45" i="47"/>
  <c r="HE45" i="47"/>
  <c r="HF45" i="47"/>
  <c r="CR88" i="28"/>
  <c r="CQ88" i="28"/>
  <c r="CS88" i="28"/>
  <c r="CQ13" i="28"/>
  <c r="CR13" i="28"/>
  <c r="CS13" i="28"/>
  <c r="JF67" i="47"/>
  <c r="JD67" i="47"/>
  <c r="JE67" i="47"/>
  <c r="CF53" i="47"/>
  <c r="CE53" i="47"/>
  <c r="CD53" i="47"/>
  <c r="EF34" i="28"/>
  <c r="EE34" i="28"/>
  <c r="ED34" i="28"/>
  <c r="IE45" i="28"/>
  <c r="IF45" i="28"/>
  <c r="ID45" i="28"/>
  <c r="DE43" i="28"/>
  <c r="DF43" i="28"/>
  <c r="DD43" i="28"/>
  <c r="HQ24" i="28"/>
  <c r="HR24" i="28"/>
  <c r="HS24" i="28"/>
  <c r="IS70" i="28"/>
  <c r="IR70" i="28"/>
  <c r="IQ70" i="28"/>
  <c r="DQ77" i="47"/>
  <c r="DS77" i="47"/>
  <c r="DR77" i="47"/>
  <c r="BS49" i="28"/>
  <c r="BR49" i="28"/>
  <c r="BQ49" i="28"/>
  <c r="HQ13" i="47"/>
  <c r="HS13" i="47"/>
  <c r="HR13" i="47"/>
  <c r="GQ17" i="28"/>
  <c r="GS17" i="28"/>
  <c r="GR17" i="28"/>
  <c r="HE24" i="47"/>
  <c r="HF24" i="47"/>
  <c r="HD24" i="47"/>
  <c r="L9" i="66"/>
  <c r="AV7" i="66"/>
  <c r="IQ48" i="28"/>
  <c r="IS48" i="28"/>
  <c r="IR48" i="28"/>
  <c r="GE70" i="47"/>
  <c r="GD70" i="47"/>
  <c r="GF70" i="47"/>
  <c r="AE7" i="28"/>
  <c r="AD7" i="28"/>
  <c r="AF7" i="28"/>
  <c r="AF16" i="47"/>
  <c r="AE16" i="47"/>
  <c r="AD16" i="47"/>
  <c r="S59" i="28"/>
  <c r="R59" i="28"/>
  <c r="Q59" i="28"/>
  <c r="LR51" i="47"/>
  <c r="LQ51" i="47"/>
  <c r="LS51" i="47"/>
  <c r="FQ78" i="47"/>
  <c r="FR78" i="47"/>
  <c r="FS78" i="47"/>
  <c r="DQ53" i="28"/>
  <c r="DS53" i="28"/>
  <c r="DR53" i="28"/>
  <c r="IR80" i="47"/>
  <c r="LF80" i="47"/>
  <c r="EQ10" i="47"/>
  <c r="DE6" i="47"/>
  <c r="AE6" i="47"/>
  <c r="HQ58" i="28"/>
  <c r="HS58" i="28"/>
  <c r="HR58" i="28"/>
  <c r="FF58" i="28"/>
  <c r="FD58" i="28"/>
  <c r="FE58" i="28"/>
  <c r="Q58" i="28"/>
  <c r="R58" i="28"/>
  <c r="S58" i="28"/>
  <c r="AQ10" i="28"/>
  <c r="AS10" i="28"/>
  <c r="AR10" i="28"/>
  <c r="FQ10" i="28"/>
  <c r="FS10" i="28"/>
  <c r="FR10" i="28"/>
  <c r="KE10" i="28"/>
  <c r="KF10" i="28"/>
  <c r="KD10" i="28"/>
  <c r="CS10" i="28"/>
  <c r="CQ10" i="28"/>
  <c r="CR10" i="28"/>
  <c r="IQ48" i="47"/>
  <c r="IS48" i="47"/>
  <c r="IR48" i="47"/>
  <c r="IF48" i="47"/>
  <c r="ID48" i="47"/>
  <c r="IE48" i="47"/>
  <c r="AE48" i="47"/>
  <c r="AD48" i="47"/>
  <c r="AF48" i="47"/>
  <c r="MD78" i="28"/>
  <c r="MF78" i="28"/>
  <c r="ME78" i="28"/>
  <c r="CS78" i="28"/>
  <c r="CQ78" i="28"/>
  <c r="CR78" i="28"/>
  <c r="Q78" i="28"/>
  <c r="R78" i="28"/>
  <c r="S78" i="28"/>
  <c r="BS11" i="28"/>
  <c r="BR11" i="28"/>
  <c r="BQ11" i="28"/>
  <c r="AR11" i="28"/>
  <c r="AS11" i="28"/>
  <c r="AQ11" i="28"/>
  <c r="JD11" i="28"/>
  <c r="JE11" i="28"/>
  <c r="JF11" i="28"/>
  <c r="FR21" i="47"/>
  <c r="FQ21" i="47"/>
  <c r="FS21" i="47"/>
  <c r="IS21" i="47"/>
  <c r="IR21" i="47"/>
  <c r="IQ21" i="47"/>
  <c r="DR21" i="47"/>
  <c r="DQ21" i="47"/>
  <c r="DS21" i="47"/>
  <c r="MF66" i="28"/>
  <c r="ME66" i="28"/>
  <c r="MD66" i="28"/>
  <c r="JQ66" i="28"/>
  <c r="JS66" i="28"/>
  <c r="JR66" i="28"/>
  <c r="AR66" i="28"/>
  <c r="AQ66" i="28"/>
  <c r="AS66" i="28"/>
  <c r="LF66" i="28"/>
  <c r="LD66" i="28"/>
  <c r="LE66" i="28"/>
  <c r="KF88" i="47"/>
  <c r="KE88" i="47"/>
  <c r="KD88" i="47"/>
  <c r="DS88" i="47"/>
  <c r="DQ88" i="47"/>
  <c r="DR88" i="47"/>
  <c r="GS76" i="47"/>
  <c r="GQ76" i="47"/>
  <c r="GR76" i="47"/>
  <c r="BS76" i="47"/>
  <c r="BQ76" i="47"/>
  <c r="BR76" i="47"/>
  <c r="IR76" i="47"/>
  <c r="IS76" i="47"/>
  <c r="IQ76" i="47"/>
  <c r="CE45" i="47"/>
  <c r="CD45" i="47"/>
  <c r="CF45" i="47"/>
  <c r="BQ45" i="47"/>
  <c r="BS45" i="47"/>
  <c r="BR45" i="47"/>
  <c r="FR45" i="47"/>
  <c r="FQ45" i="47"/>
  <c r="FS45" i="47"/>
  <c r="KE88" i="28"/>
  <c r="KD88" i="28"/>
  <c r="KF88" i="28"/>
  <c r="GQ88" i="28"/>
  <c r="GR88" i="28"/>
  <c r="GS88" i="28"/>
  <c r="DE88" i="28"/>
  <c r="DF88" i="28"/>
  <c r="DD88" i="28"/>
  <c r="JQ32" i="28"/>
  <c r="JR32" i="28"/>
  <c r="JS32" i="28"/>
  <c r="KR32" i="28"/>
  <c r="KQ32" i="28"/>
  <c r="KS32" i="28"/>
  <c r="IQ32" i="28"/>
  <c r="IR32" i="28"/>
  <c r="IS32" i="28"/>
  <c r="ES13" i="28"/>
  <c r="EQ13" i="28"/>
  <c r="ER13" i="28"/>
  <c r="KQ13" i="28"/>
  <c r="KS13" i="28"/>
  <c r="KR13" i="28"/>
  <c r="GD13" i="28"/>
  <c r="GF13" i="28"/>
  <c r="GE13" i="28"/>
  <c r="HR63" i="47"/>
  <c r="HS63" i="47"/>
  <c r="HQ63" i="47"/>
  <c r="JF63" i="47"/>
  <c r="JE63" i="47"/>
  <c r="JD63" i="47"/>
  <c r="KE63" i="47"/>
  <c r="KF63" i="47"/>
  <c r="KD63" i="47"/>
  <c r="FQ67" i="47"/>
  <c r="FS67" i="47"/>
  <c r="FR67" i="47"/>
  <c r="IR67" i="47"/>
  <c r="IQ67" i="47"/>
  <c r="IS67" i="47"/>
  <c r="AE67" i="47"/>
  <c r="AD67" i="47"/>
  <c r="AF67" i="47"/>
  <c r="IR53" i="47"/>
  <c r="IQ53" i="47"/>
  <c r="IS53" i="47"/>
  <c r="LR53" i="47"/>
  <c r="LS53" i="47"/>
  <c r="LQ53" i="47"/>
  <c r="GF53" i="47"/>
  <c r="GD53" i="47"/>
  <c r="GE53" i="47"/>
  <c r="FS32" i="47"/>
  <c r="FR32" i="47"/>
  <c r="FQ32" i="47"/>
  <c r="BF32" i="47"/>
  <c r="BD32" i="47"/>
  <c r="BE32" i="47"/>
  <c r="MF32" i="47"/>
  <c r="MD32" i="47"/>
  <c r="ME32" i="47"/>
  <c r="DR32" i="47"/>
  <c r="DS32" i="47"/>
  <c r="DQ32" i="47"/>
  <c r="DS17" i="47"/>
  <c r="DR17" i="47"/>
  <c r="DQ17" i="47"/>
  <c r="EE17" i="47"/>
  <c r="EF17" i="47"/>
  <c r="ED17" i="47"/>
  <c r="JR17" i="47"/>
  <c r="JS17" i="47"/>
  <c r="JQ17" i="47"/>
  <c r="BF34" i="28"/>
  <c r="BE34" i="28"/>
  <c r="BD34" i="28"/>
  <c r="Q34" i="28"/>
  <c r="S34" i="28"/>
  <c r="R34" i="28"/>
  <c r="EF45" i="28"/>
  <c r="EE45" i="28"/>
  <c r="ED45" i="28"/>
  <c r="FD45" i="28"/>
  <c r="FE45" i="28"/>
  <c r="FF45" i="28"/>
  <c r="MD45" i="28"/>
  <c r="ME45" i="28"/>
  <c r="MF45" i="28"/>
  <c r="AF45" i="28"/>
  <c r="AE45" i="28"/>
  <c r="AD45" i="28"/>
  <c r="HR43" i="28"/>
  <c r="HS43" i="28"/>
  <c r="HQ43" i="28"/>
  <c r="IE43" i="28"/>
  <c r="IF43" i="28"/>
  <c r="ID43" i="28"/>
  <c r="GR43" i="28"/>
  <c r="GS43" i="28"/>
  <c r="GQ43" i="28"/>
  <c r="MF34" i="47"/>
  <c r="ME34" i="47"/>
  <c r="MD34" i="47"/>
  <c r="ME24" i="28"/>
  <c r="MF24" i="28"/>
  <c r="MD24" i="28"/>
  <c r="BR24" i="28"/>
  <c r="BQ24" i="28"/>
  <c r="BS24" i="28"/>
  <c r="GE24" i="28"/>
  <c r="GD24" i="28"/>
  <c r="GF24" i="28"/>
  <c r="CR70" i="28"/>
  <c r="CS70" i="28"/>
  <c r="CQ70" i="28"/>
  <c r="FE70" i="28"/>
  <c r="FF70" i="28"/>
  <c r="FD70" i="28"/>
  <c r="FQ70" i="28"/>
  <c r="FS70" i="28"/>
  <c r="FR70" i="28"/>
  <c r="IF70" i="28"/>
  <c r="IE70" i="28"/>
  <c r="ID70" i="28"/>
  <c r="DQ7" i="47"/>
  <c r="DS7" i="47"/>
  <c r="DR7" i="47"/>
  <c r="EF7" i="47"/>
  <c r="ED7" i="47"/>
  <c r="EE7" i="47"/>
  <c r="BQ7" i="47"/>
  <c r="BS7" i="47"/>
  <c r="BR7" i="47"/>
  <c r="LQ77" i="47"/>
  <c r="LR77" i="47"/>
  <c r="LS77" i="47"/>
  <c r="DF77" i="47"/>
  <c r="DE77" i="47"/>
  <c r="DD77" i="47"/>
  <c r="FF77" i="47"/>
  <c r="FE77" i="47"/>
  <c r="FD77" i="47"/>
  <c r="FD18" i="28"/>
  <c r="FE18" i="28"/>
  <c r="FF18" i="28"/>
  <c r="HS18" i="28"/>
  <c r="HR18" i="28"/>
  <c r="HQ18" i="28"/>
  <c r="S18" i="28"/>
  <c r="R18" i="28"/>
  <c r="Q18" i="28"/>
  <c r="JQ49" i="28"/>
  <c r="JR49" i="28"/>
  <c r="JS49" i="28"/>
  <c r="GD49" i="28"/>
  <c r="GE49" i="28"/>
  <c r="GF49" i="28"/>
  <c r="Q49" i="28"/>
  <c r="R49" i="28"/>
  <c r="S49" i="28"/>
  <c r="LD13" i="47"/>
  <c r="LF13" i="47"/>
  <c r="LE13" i="47"/>
  <c r="GS13" i="47"/>
  <c r="GR13" i="47"/>
  <c r="GQ13" i="47"/>
  <c r="KR13" i="47"/>
  <c r="KQ13" i="47"/>
  <c r="KS13" i="47"/>
  <c r="GQ34" i="47"/>
  <c r="GR34" i="47"/>
  <c r="GS34" i="47"/>
  <c r="EE17" i="28"/>
  <c r="EF17" i="28"/>
  <c r="ED17" i="28"/>
  <c r="JQ17" i="28"/>
  <c r="JR17" i="28"/>
  <c r="JS17" i="28"/>
  <c r="KD17" i="28"/>
  <c r="KE17" i="28"/>
  <c r="KF17" i="28"/>
  <c r="MD24" i="47"/>
  <c r="ME24" i="47"/>
  <c r="MF24" i="47"/>
  <c r="JS24" i="47"/>
  <c r="JQ24" i="47"/>
  <c r="JR24" i="47"/>
  <c r="CQ24" i="47"/>
  <c r="CS24" i="47"/>
  <c r="CR24" i="47"/>
  <c r="I16" i="66"/>
  <c r="E54" i="26"/>
  <c r="CE48" i="28"/>
  <c r="CD48" i="28"/>
  <c r="CF48" i="28"/>
  <c r="LE48" i="28"/>
  <c r="LF48" i="28"/>
  <c r="LD48" i="28"/>
  <c r="FR48" i="28"/>
  <c r="FQ48" i="28"/>
  <c r="FS48" i="28"/>
  <c r="BE70" i="47"/>
  <c r="BF70" i="47"/>
  <c r="BD70" i="47"/>
  <c r="LR70" i="47"/>
  <c r="LS70" i="47"/>
  <c r="LQ70" i="47"/>
  <c r="KQ70" i="47"/>
  <c r="KS70" i="47"/>
  <c r="KR70" i="47"/>
  <c r="GF7" i="28"/>
  <c r="GE7" i="28"/>
  <c r="GD7" i="28"/>
  <c r="CD7" i="28"/>
  <c r="CE7" i="28"/>
  <c r="CF7" i="28"/>
  <c r="CQ7" i="28"/>
  <c r="CR7" i="28"/>
  <c r="CS7" i="28"/>
  <c r="LS7" i="28"/>
  <c r="LR7" i="28"/>
  <c r="LQ7" i="28"/>
  <c r="LE16" i="47"/>
  <c r="LF16" i="47"/>
  <c r="LD16" i="47"/>
  <c r="AR16" i="47"/>
  <c r="AS16" i="47"/>
  <c r="AQ16" i="47"/>
  <c r="HR16" i="47"/>
  <c r="HQ16" i="47"/>
  <c r="HS16" i="47"/>
  <c r="CQ59" i="28"/>
  <c r="CR59" i="28"/>
  <c r="CS59" i="28"/>
  <c r="EE59" i="28"/>
  <c r="EF59" i="28"/>
  <c r="ED59" i="28"/>
  <c r="LR59" i="28"/>
  <c r="LS59" i="28"/>
  <c r="LQ59" i="28"/>
  <c r="FD51" i="47"/>
  <c r="FE51" i="47"/>
  <c r="FF51" i="47"/>
  <c r="MF51" i="47"/>
  <c r="ME51" i="47"/>
  <c r="MD51" i="47"/>
  <c r="CQ51" i="47"/>
  <c r="CR51" i="47"/>
  <c r="CS51" i="47"/>
  <c r="CQ50" i="28"/>
  <c r="CR50" i="28"/>
  <c r="CS50" i="28"/>
  <c r="GE50" i="28"/>
  <c r="GD50" i="28"/>
  <c r="GF50" i="28"/>
  <c r="BR50" i="28"/>
  <c r="BS50" i="28"/>
  <c r="BQ50" i="28"/>
  <c r="CS6" i="47"/>
  <c r="CQ6" i="47"/>
  <c r="CR6" i="47"/>
  <c r="MD18" i="47"/>
  <c r="MF18" i="47"/>
  <c r="ME18" i="47"/>
  <c r="ER18" i="47"/>
  <c r="EQ18" i="47"/>
  <c r="ES18" i="47"/>
  <c r="CQ18" i="47"/>
  <c r="CS18" i="47"/>
  <c r="CR18" i="47"/>
  <c r="BQ78" i="47"/>
  <c r="BS78" i="47"/>
  <c r="BR78" i="47"/>
  <c r="EQ78" i="47"/>
  <c r="ES78" i="47"/>
  <c r="ER78" i="47"/>
  <c r="DE78" i="47"/>
  <c r="DD78" i="47"/>
  <c r="DF78" i="47"/>
  <c r="LR78" i="47"/>
  <c r="LS78" i="47"/>
  <c r="LQ78" i="47"/>
  <c r="HE11" i="47"/>
  <c r="HD11" i="47"/>
  <c r="HF11" i="47"/>
  <c r="GF11" i="47"/>
  <c r="GD11" i="47"/>
  <c r="GE11" i="47"/>
  <c r="LF11" i="47"/>
  <c r="LE11" i="47"/>
  <c r="LD11" i="47"/>
  <c r="EE11" i="47"/>
  <c r="EF11" i="47"/>
  <c r="ED11" i="47"/>
  <c r="BR6" i="28"/>
  <c r="BS6" i="28"/>
  <c r="BQ6" i="28"/>
  <c r="FF6" i="28"/>
  <c r="FD6" i="28"/>
  <c r="FE6" i="28"/>
  <c r="Q6" i="28"/>
  <c r="S6" i="28"/>
  <c r="R6" i="28"/>
  <c r="E48" i="26"/>
  <c r="I15" i="69"/>
  <c r="JD35" i="47"/>
  <c r="JF35" i="47"/>
  <c r="JE35" i="47"/>
  <c r="FD35" i="47"/>
  <c r="FF35" i="47"/>
  <c r="FE35" i="47"/>
  <c r="CD35" i="47"/>
  <c r="CE35" i="47"/>
  <c r="CF35" i="47"/>
  <c r="GQ37" i="28"/>
  <c r="GR37" i="28"/>
  <c r="GS37" i="28"/>
  <c r="KF37" i="28"/>
  <c r="KD37" i="28"/>
  <c r="KE37" i="28"/>
  <c r="LS37" i="28"/>
  <c r="LR37" i="28"/>
  <c r="LQ37" i="28"/>
  <c r="CQ37" i="28"/>
  <c r="CS37" i="28"/>
  <c r="CR37" i="28"/>
  <c r="ME58" i="47"/>
  <c r="MD58" i="47"/>
  <c r="MF58" i="47"/>
  <c r="DE58" i="47"/>
  <c r="DF58" i="47"/>
  <c r="DD58" i="47"/>
  <c r="CR58" i="47"/>
  <c r="CS58" i="47"/>
  <c r="CQ58" i="47"/>
  <c r="HQ71" i="28"/>
  <c r="HS71" i="28"/>
  <c r="HR71" i="28"/>
  <c r="BD59" i="47"/>
  <c r="BF59" i="47"/>
  <c r="BE59" i="47"/>
  <c r="CD59" i="47"/>
  <c r="CF59" i="47"/>
  <c r="CE59" i="47"/>
  <c r="JD59" i="47"/>
  <c r="JE59" i="47"/>
  <c r="JF59" i="47"/>
  <c r="KS77" i="28"/>
  <c r="KQ77" i="28"/>
  <c r="KR77" i="28"/>
  <c r="GF77" i="28"/>
  <c r="GD77" i="28"/>
  <c r="GE77" i="28"/>
  <c r="HS77" i="28"/>
  <c r="HQ77" i="28"/>
  <c r="HR77" i="28"/>
  <c r="BR86" i="47"/>
  <c r="BS86" i="47"/>
  <c r="BQ86" i="47"/>
  <c r="LR86" i="47"/>
  <c r="LS86" i="47"/>
  <c r="LQ86" i="47"/>
  <c r="DF86" i="47"/>
  <c r="DD86" i="47"/>
  <c r="DE86" i="47"/>
  <c r="HD71" i="28"/>
  <c r="HE71" i="28"/>
  <c r="HF71" i="28"/>
  <c r="DQ71" i="28"/>
  <c r="DS71" i="28"/>
  <c r="DR71" i="28"/>
  <c r="R71" i="28"/>
  <c r="S71" i="28"/>
  <c r="Q71" i="28"/>
  <c r="LR31" i="28"/>
  <c r="LS31" i="28"/>
  <c r="LQ31" i="28"/>
  <c r="LR50" i="47"/>
  <c r="LS50" i="47"/>
  <c r="LQ50" i="47"/>
  <c r="GQ50" i="47"/>
  <c r="GR50" i="47"/>
  <c r="GS50" i="47"/>
  <c r="BF50" i="47"/>
  <c r="BD50" i="47"/>
  <c r="BE50" i="47"/>
  <c r="JE25" i="28"/>
  <c r="JD25" i="28"/>
  <c r="JF25" i="28"/>
  <c r="CS25" i="28"/>
  <c r="CQ25" i="28"/>
  <c r="CR25" i="28"/>
  <c r="DR25" i="28"/>
  <c r="DQ25" i="28"/>
  <c r="DS25" i="28"/>
  <c r="DD37" i="47"/>
  <c r="DE37" i="47"/>
  <c r="DF37" i="47"/>
  <c r="KR37" i="47"/>
  <c r="KS37" i="47"/>
  <c r="KQ37" i="47"/>
  <c r="JF37" i="47"/>
  <c r="JD37" i="47"/>
  <c r="JE37" i="47"/>
  <c r="ID63" i="28"/>
  <c r="IE63" i="28"/>
  <c r="IF63" i="28"/>
  <c r="FF63" i="28"/>
  <c r="FD63" i="28"/>
  <c r="FE63" i="28"/>
  <c r="FR63" i="28"/>
  <c r="FS63" i="28"/>
  <c r="FQ63" i="28"/>
  <c r="JQ67" i="28"/>
  <c r="JS67" i="28"/>
  <c r="JR67" i="28"/>
  <c r="HQ67" i="28"/>
  <c r="HS67" i="28"/>
  <c r="HR67" i="28"/>
  <c r="MF67" i="28"/>
  <c r="ME67" i="28"/>
  <c r="MD67" i="28"/>
  <c r="LD66" i="47"/>
  <c r="LE66" i="47"/>
  <c r="LF66" i="47"/>
  <c r="HD66" i="47"/>
  <c r="HF66" i="47"/>
  <c r="HE66" i="47"/>
  <c r="IR34" i="47"/>
  <c r="IQ34" i="47"/>
  <c r="IS34" i="47"/>
  <c r="FE16" i="28"/>
  <c r="FF16" i="28"/>
  <c r="FD16" i="28"/>
  <c r="GF16" i="28"/>
  <c r="GE16" i="28"/>
  <c r="GD16" i="28"/>
  <c r="CE16" i="28"/>
  <c r="CF16" i="28"/>
  <c r="CD16" i="28"/>
  <c r="FS87" i="47"/>
  <c r="FR87" i="47"/>
  <c r="FQ87" i="47"/>
  <c r="LQ87" i="47"/>
  <c r="LS87" i="47"/>
  <c r="LR87" i="47"/>
  <c r="IR87" i="47"/>
  <c r="IS87" i="47"/>
  <c r="IQ87" i="47"/>
  <c r="R87" i="47"/>
  <c r="Q87" i="47"/>
  <c r="S87" i="47"/>
  <c r="GR86" i="28"/>
  <c r="GS86" i="28"/>
  <c r="GQ86" i="28"/>
  <c r="AQ86" i="28"/>
  <c r="AR86" i="28"/>
  <c r="AS86" i="28"/>
  <c r="AD86" i="28"/>
  <c r="AF86" i="28"/>
  <c r="AE86" i="28"/>
  <c r="IR43" i="47"/>
  <c r="IS43" i="47"/>
  <c r="IQ43" i="47"/>
  <c r="CS43" i="47"/>
  <c r="CQ43" i="47"/>
  <c r="CR43" i="47"/>
  <c r="IF43" i="47"/>
  <c r="IE43" i="47"/>
  <c r="ID43" i="47"/>
  <c r="IR31" i="47"/>
  <c r="IQ31" i="47"/>
  <c r="IS31" i="47"/>
  <c r="AQ31" i="47"/>
  <c r="AR31" i="47"/>
  <c r="AS31" i="47"/>
  <c r="FS31" i="47"/>
  <c r="FR31" i="47"/>
  <c r="FQ31" i="47"/>
  <c r="LS49" i="47"/>
  <c r="LQ49" i="47"/>
  <c r="LR49" i="47"/>
  <c r="GR49" i="47"/>
  <c r="GQ49" i="47"/>
  <c r="GS49" i="47"/>
  <c r="IS49" i="47"/>
  <c r="IQ49" i="47"/>
  <c r="IR49" i="47"/>
  <c r="BF53" i="28"/>
  <c r="BE53" i="28"/>
  <c r="BD53" i="28"/>
  <c r="BR53" i="28"/>
  <c r="BQ53" i="28"/>
  <c r="BS53" i="28"/>
  <c r="IE53" i="28"/>
  <c r="ID53" i="28"/>
  <c r="IF53" i="28"/>
  <c r="AE21" i="28"/>
  <c r="AD21" i="28"/>
  <c r="AF21" i="28"/>
  <c r="JR21" i="28"/>
  <c r="JQ21" i="28"/>
  <c r="JS21" i="28"/>
  <c r="CS21" i="28"/>
  <c r="CR21" i="28"/>
  <c r="CQ21" i="28"/>
  <c r="ED51" i="28"/>
  <c r="EE51" i="28"/>
  <c r="EF51" i="28"/>
  <c r="KR51" i="28"/>
  <c r="KS51" i="28"/>
  <c r="KQ51" i="28"/>
  <c r="ES51" i="28"/>
  <c r="EQ51" i="28"/>
  <c r="ER51" i="28"/>
  <c r="ER10" i="28"/>
  <c r="ES10" i="28"/>
  <c r="EQ10" i="28"/>
  <c r="GD78" i="28"/>
  <c r="GF78" i="28"/>
  <c r="GE78" i="28"/>
  <c r="ME21" i="47"/>
  <c r="MF21" i="47"/>
  <c r="MD21" i="47"/>
  <c r="EE88" i="47"/>
  <c r="EF88" i="47"/>
  <c r="ED88" i="47"/>
  <c r="IE45" i="47"/>
  <c r="IF45" i="47"/>
  <c r="ID45" i="47"/>
  <c r="HS13" i="28"/>
  <c r="HQ13" i="28"/>
  <c r="HR13" i="28"/>
  <c r="KF67" i="47"/>
  <c r="KE67" i="47"/>
  <c r="KD67" i="47"/>
  <c r="CS32" i="47"/>
  <c r="CQ32" i="47"/>
  <c r="CR32" i="47"/>
  <c r="Q45" i="28"/>
  <c r="R45" i="28"/>
  <c r="S45" i="28"/>
  <c r="JR24" i="28"/>
  <c r="JQ24" i="28"/>
  <c r="JS24" i="28"/>
  <c r="GQ70" i="28"/>
  <c r="GS70" i="28"/>
  <c r="GR70" i="28"/>
  <c r="GE77" i="47"/>
  <c r="GD77" i="47"/>
  <c r="GF77" i="47"/>
  <c r="KR18" i="28"/>
  <c r="KQ18" i="28"/>
  <c r="KS18" i="28"/>
  <c r="CR49" i="28"/>
  <c r="CS49" i="28"/>
  <c r="CQ49" i="28"/>
  <c r="DF17" i="28"/>
  <c r="DE17" i="28"/>
  <c r="DD17" i="28"/>
  <c r="E12" i="26"/>
  <c r="I14" i="62"/>
  <c r="DF48" i="28"/>
  <c r="DE48" i="28"/>
  <c r="DD48" i="28"/>
  <c r="HS7" i="28"/>
  <c r="HR7" i="28"/>
  <c r="HQ7" i="28"/>
  <c r="JE51" i="47"/>
  <c r="JF51" i="47"/>
  <c r="JD51" i="47"/>
  <c r="JS50" i="28"/>
  <c r="JQ50" i="28"/>
  <c r="JR50" i="28"/>
  <c r="MD11" i="47"/>
  <c r="ME11" i="47"/>
  <c r="MF11" i="47"/>
  <c r="DE35" i="47"/>
  <c r="DF35" i="47"/>
  <c r="DD35" i="47"/>
  <c r="AS58" i="47"/>
  <c r="AR58" i="47"/>
  <c r="AQ58" i="47"/>
  <c r="LS59" i="47"/>
  <c r="LR59" i="47"/>
  <c r="LQ59" i="47"/>
  <c r="BQ71" i="28"/>
  <c r="BS71" i="28"/>
  <c r="BR71" i="28"/>
  <c r="GD25" i="28"/>
  <c r="GE25" i="28"/>
  <c r="GF25" i="28"/>
  <c r="JF63" i="28"/>
  <c r="JE63" i="28"/>
  <c r="JD63" i="28"/>
  <c r="LR66" i="47"/>
  <c r="LQ66" i="47"/>
  <c r="LS66" i="47"/>
  <c r="FS86" i="28"/>
  <c r="FR86" i="28"/>
  <c r="FQ86" i="28"/>
  <c r="KF31" i="47"/>
  <c r="KE31" i="47"/>
  <c r="KD31" i="47"/>
  <c r="HF21" i="28"/>
  <c r="HE21" i="28"/>
  <c r="HD21" i="28"/>
  <c r="JS58" i="28"/>
  <c r="JR58" i="28"/>
  <c r="JQ58" i="28"/>
  <c r="MF10" i="28"/>
  <c r="ME10" i="28"/>
  <c r="MD10" i="28"/>
  <c r="KR78" i="28"/>
  <c r="KQ78" i="28"/>
  <c r="KS78" i="28"/>
  <c r="CE21" i="47"/>
  <c r="CD21" i="47"/>
  <c r="CF21" i="47"/>
  <c r="ME88" i="47"/>
  <c r="MD88" i="47"/>
  <c r="MF88" i="47"/>
  <c r="CE76" i="47"/>
  <c r="CF76" i="47"/>
  <c r="CD76" i="47"/>
  <c r="BS88" i="28"/>
  <c r="BQ88" i="28"/>
  <c r="BR88" i="28"/>
  <c r="DD13" i="28"/>
  <c r="DE13" i="28"/>
  <c r="DF13" i="28"/>
  <c r="S32" i="47"/>
  <c r="R32" i="47"/>
  <c r="Q32" i="47"/>
  <c r="JR45" i="28"/>
  <c r="JQ45" i="28"/>
  <c r="JS45" i="28"/>
  <c r="AF43" i="28"/>
  <c r="AD43" i="28"/>
  <c r="AE43" i="28"/>
  <c r="HE34" i="47"/>
  <c r="HF34" i="47"/>
  <c r="HD34" i="47"/>
  <c r="JF70" i="28"/>
  <c r="JD70" i="28"/>
  <c r="JE70" i="28"/>
  <c r="IS18" i="28"/>
  <c r="IR18" i="28"/>
  <c r="IQ18" i="28"/>
  <c r="FS59" i="28"/>
  <c r="FR59" i="28"/>
  <c r="FQ59" i="28"/>
  <c r="JQ51" i="47"/>
  <c r="JS51" i="47"/>
  <c r="JR51" i="47"/>
  <c r="CS78" i="47"/>
  <c r="CR78" i="47"/>
  <c r="CQ78" i="47"/>
  <c r="L9" i="70"/>
  <c r="R6" i="70" s="1"/>
  <c r="EF80" i="47"/>
  <c r="IF10" i="47"/>
  <c r="ER6" i="47"/>
  <c r="ER10" i="47"/>
  <c r="DD6" i="47"/>
  <c r="AD6" i="47"/>
  <c r="GQ58" i="28"/>
  <c r="GR58" i="28"/>
  <c r="GS58" i="28"/>
  <c r="JD58" i="28"/>
  <c r="JE58" i="28"/>
  <c r="JF58" i="28"/>
  <c r="AQ58" i="28"/>
  <c r="AS58" i="28"/>
  <c r="AR58" i="28"/>
  <c r="LF34" i="47"/>
  <c r="LD34" i="47"/>
  <c r="LE34" i="47"/>
  <c r="HS10" i="28"/>
  <c r="HQ10" i="28"/>
  <c r="HR10" i="28"/>
  <c r="HE10" i="28"/>
  <c r="HD10" i="28"/>
  <c r="HF10" i="28"/>
  <c r="R10" i="28"/>
  <c r="S10" i="28"/>
  <c r="Q10" i="28"/>
  <c r="LS10" i="28"/>
  <c r="LR10" i="28"/>
  <c r="LQ10" i="28"/>
  <c r="AS48" i="47"/>
  <c r="AQ48" i="47"/>
  <c r="AR48" i="47"/>
  <c r="CQ48" i="47"/>
  <c r="CS48" i="47"/>
  <c r="CR48" i="47"/>
  <c r="MD48" i="47"/>
  <c r="MF48" i="47"/>
  <c r="ME48" i="47"/>
  <c r="HD78" i="28"/>
  <c r="HF78" i="28"/>
  <c r="HE78" i="28"/>
  <c r="AS78" i="28"/>
  <c r="AR78" i="28"/>
  <c r="AQ78" i="28"/>
  <c r="CE78" i="28"/>
  <c r="CD78" i="28"/>
  <c r="CF78" i="28"/>
  <c r="DS11" i="28"/>
  <c r="DR11" i="28"/>
  <c r="DQ11" i="28"/>
  <c r="CR11" i="28"/>
  <c r="CS11" i="28"/>
  <c r="CQ11" i="28"/>
  <c r="BF11" i="28"/>
  <c r="BE11" i="28"/>
  <c r="BD11" i="28"/>
  <c r="ED21" i="47"/>
  <c r="EE21" i="47"/>
  <c r="EF21" i="47"/>
  <c r="AR21" i="47"/>
  <c r="AS21" i="47"/>
  <c r="AQ21" i="47"/>
  <c r="LQ21" i="47"/>
  <c r="LR21" i="47"/>
  <c r="LS21" i="47"/>
  <c r="DF66" i="28"/>
  <c r="DD66" i="28"/>
  <c r="DE66" i="28"/>
  <c r="CS66" i="28"/>
  <c r="CR66" i="28"/>
  <c r="CQ66" i="28"/>
  <c r="LS66" i="28"/>
  <c r="LR66" i="28"/>
  <c r="LQ66" i="28"/>
  <c r="KD66" i="28"/>
  <c r="KE66" i="28"/>
  <c r="KF66" i="28"/>
  <c r="LF88" i="47"/>
  <c r="LE88" i="47"/>
  <c r="LD88" i="47"/>
  <c r="GR88" i="47"/>
  <c r="GQ88" i="47"/>
  <c r="GS88" i="47"/>
  <c r="GF76" i="47"/>
  <c r="GD76" i="47"/>
  <c r="GE76" i="47"/>
  <c r="HD76" i="47"/>
  <c r="HE76" i="47"/>
  <c r="HF76" i="47"/>
  <c r="AF76" i="47"/>
  <c r="AD76" i="47"/>
  <c r="AE76" i="47"/>
  <c r="KQ45" i="47"/>
  <c r="KS45" i="47"/>
  <c r="KR45" i="47"/>
  <c r="EQ45" i="47"/>
  <c r="ER45" i="47"/>
  <c r="ES45" i="47"/>
  <c r="JS45" i="47"/>
  <c r="JQ45" i="47"/>
  <c r="JR45" i="47"/>
  <c r="FE88" i="28"/>
  <c r="FD88" i="28"/>
  <c r="FF88" i="28"/>
  <c r="MD88" i="28"/>
  <c r="ME88" i="28"/>
  <c r="MF88" i="28"/>
  <c r="JE88" i="28"/>
  <c r="JD88" i="28"/>
  <c r="JF88" i="28"/>
  <c r="HD32" i="28"/>
  <c r="HF32" i="28"/>
  <c r="HE32" i="28"/>
  <c r="DQ32" i="28"/>
  <c r="DR32" i="28"/>
  <c r="DS32" i="28"/>
  <c r="ID32" i="28"/>
  <c r="IE32" i="28"/>
  <c r="IF32" i="28"/>
  <c r="LF13" i="28"/>
  <c r="LE13" i="28"/>
  <c r="LD13" i="28"/>
  <c r="ED13" i="28"/>
  <c r="EE13" i="28"/>
  <c r="EF13" i="28"/>
  <c r="FR13" i="28"/>
  <c r="FQ13" i="28"/>
  <c r="FS13" i="28"/>
  <c r="AE63" i="47"/>
  <c r="AD63" i="47"/>
  <c r="AF63" i="47"/>
  <c r="ED63" i="47"/>
  <c r="EF63" i="47"/>
  <c r="EE63" i="47"/>
  <c r="LR63" i="47"/>
  <c r="LQ63" i="47"/>
  <c r="LS63" i="47"/>
  <c r="ED67" i="47"/>
  <c r="EE67" i="47"/>
  <c r="EF67" i="47"/>
  <c r="CE67" i="47"/>
  <c r="CD67" i="47"/>
  <c r="CF67" i="47"/>
  <c r="JR67" i="47"/>
  <c r="JQ67" i="47"/>
  <c r="JS67" i="47"/>
  <c r="IF67" i="47"/>
  <c r="IE67" i="47"/>
  <c r="ID67" i="47"/>
  <c r="FE53" i="47"/>
  <c r="FD53" i="47"/>
  <c r="FF53" i="47"/>
  <c r="ES53" i="47"/>
  <c r="EQ53" i="47"/>
  <c r="ER53" i="47"/>
  <c r="ID53" i="47"/>
  <c r="IE53" i="47"/>
  <c r="IF53" i="47"/>
  <c r="HD32" i="47"/>
  <c r="HE32" i="47"/>
  <c r="HF32" i="47"/>
  <c r="FD32" i="47"/>
  <c r="FF32" i="47"/>
  <c r="FE32" i="47"/>
  <c r="LQ32" i="47"/>
  <c r="LS32" i="47"/>
  <c r="LR32" i="47"/>
  <c r="JR32" i="47"/>
  <c r="JQ32" i="47"/>
  <c r="JS32" i="47"/>
  <c r="DD34" i="47"/>
  <c r="DE34" i="47"/>
  <c r="DF34" i="47"/>
  <c r="FR17" i="47"/>
  <c r="FQ17" i="47"/>
  <c r="FS17" i="47"/>
  <c r="AD17" i="47"/>
  <c r="AE17" i="47"/>
  <c r="AF17" i="47"/>
  <c r="LR17" i="47"/>
  <c r="LS17" i="47"/>
  <c r="LQ17" i="47"/>
  <c r="DD34" i="28"/>
  <c r="DF34" i="28"/>
  <c r="DE34" i="28"/>
  <c r="GR34" i="28"/>
  <c r="GQ34" i="28"/>
  <c r="GS34" i="28"/>
  <c r="KR45" i="28"/>
  <c r="KQ45" i="28"/>
  <c r="KS45" i="28"/>
  <c r="FS45" i="28"/>
  <c r="FQ45" i="28"/>
  <c r="FR45" i="28"/>
  <c r="IR45" i="28"/>
  <c r="IS45" i="28"/>
  <c r="IQ45" i="28"/>
  <c r="HD45" i="28"/>
  <c r="HE45" i="28"/>
  <c r="HF45" i="28"/>
  <c r="AS43" i="28"/>
  <c r="AQ43" i="28"/>
  <c r="AR43" i="28"/>
  <c r="BR43" i="28"/>
  <c r="BS43" i="28"/>
  <c r="BQ43" i="28"/>
  <c r="DS43" i="28"/>
  <c r="DR43" i="28"/>
  <c r="DQ43" i="28"/>
  <c r="AR10" i="47"/>
  <c r="AS10" i="47"/>
  <c r="AQ10" i="47"/>
  <c r="FE34" i="47"/>
  <c r="FD34" i="47"/>
  <c r="FF34" i="47"/>
  <c r="S24" i="28"/>
  <c r="R24" i="28"/>
  <c r="Q24" i="28"/>
  <c r="AF24" i="28"/>
  <c r="AD24" i="28"/>
  <c r="AE24" i="28"/>
  <c r="IR24" i="28"/>
  <c r="IS24" i="28"/>
  <c r="IQ24" i="28"/>
  <c r="KE70" i="28"/>
  <c r="KD70" i="28"/>
  <c r="KF70" i="28"/>
  <c r="BE70" i="28"/>
  <c r="BD70" i="28"/>
  <c r="BF70" i="28"/>
  <c r="MF70" i="28"/>
  <c r="ME70" i="28"/>
  <c r="MD70" i="28"/>
  <c r="HF7" i="47"/>
  <c r="HD7" i="47"/>
  <c r="HE7" i="47"/>
  <c r="FD7" i="47"/>
  <c r="FF7" i="47"/>
  <c r="FE7" i="47"/>
  <c r="FS7" i="47"/>
  <c r="FQ7" i="47"/>
  <c r="FR7" i="47"/>
  <c r="CE7" i="47"/>
  <c r="CF7" i="47"/>
  <c r="CD7" i="47"/>
  <c r="CQ77" i="47"/>
  <c r="CS77" i="47"/>
  <c r="CR77" i="47"/>
  <c r="LD77" i="47"/>
  <c r="LE77" i="47"/>
  <c r="LF77" i="47"/>
  <c r="CF77" i="47"/>
  <c r="CE77" i="47"/>
  <c r="CD77" i="47"/>
  <c r="II70" i="47"/>
  <c r="LV70" i="47"/>
  <c r="GI70" i="47"/>
  <c r="LI70" i="47"/>
  <c r="HV70" i="47"/>
  <c r="IV70" i="47"/>
  <c r="I70" i="47"/>
  <c r="CI70" i="47"/>
  <c r="FI70" i="47"/>
  <c r="AI70" i="47"/>
  <c r="KV70" i="47"/>
  <c r="DI70" i="47"/>
  <c r="EI70" i="47"/>
  <c r="JV70" i="47"/>
  <c r="CV70" i="47"/>
  <c r="DV70" i="47"/>
  <c r="FV70" i="47"/>
  <c r="AV70" i="47"/>
  <c r="BI70" i="47"/>
  <c r="EV70" i="47"/>
  <c r="KI70" i="47"/>
  <c r="GV70" i="47"/>
  <c r="HI70" i="47"/>
  <c r="JI70" i="47"/>
  <c r="BV70" i="47"/>
  <c r="V70" i="47"/>
  <c r="ER18" i="28"/>
  <c r="ES18" i="28"/>
  <c r="EQ18" i="28"/>
  <c r="KD18" i="28"/>
  <c r="KF18" i="28"/>
  <c r="KE18" i="28"/>
  <c r="AF18" i="28"/>
  <c r="AE18" i="28"/>
  <c r="AD18" i="28"/>
  <c r="AD49" i="28"/>
  <c r="AF49" i="28"/>
  <c r="AE49" i="28"/>
  <c r="IF49" i="28"/>
  <c r="IE49" i="28"/>
  <c r="ID49" i="28"/>
  <c r="IS49" i="28"/>
  <c r="IR49" i="28"/>
  <c r="IQ49" i="28"/>
  <c r="IR13" i="47"/>
  <c r="IS13" i="47"/>
  <c r="IQ13" i="47"/>
  <c r="LQ13" i="47"/>
  <c r="LR13" i="47"/>
  <c r="LS13" i="47"/>
  <c r="AQ13" i="47"/>
  <c r="AS13" i="47"/>
  <c r="AR13" i="47"/>
  <c r="FQ17" i="28"/>
  <c r="FR17" i="28"/>
  <c r="FS17" i="28"/>
  <c r="IQ17" i="28"/>
  <c r="IR17" i="28"/>
  <c r="IS17" i="28"/>
  <c r="LR17" i="28"/>
  <c r="LS17" i="28"/>
  <c r="LQ17" i="28"/>
  <c r="GE17" i="28"/>
  <c r="GF17" i="28"/>
  <c r="GD17" i="28"/>
  <c r="DF24" i="47"/>
  <c r="DE24" i="47"/>
  <c r="DD24" i="47"/>
  <c r="KE24" i="47"/>
  <c r="KF24" i="47"/>
  <c r="KD24" i="47"/>
  <c r="KQ24" i="47"/>
  <c r="KS24" i="47"/>
  <c r="KR24" i="47"/>
  <c r="DQ48" i="28"/>
  <c r="DS48" i="28"/>
  <c r="DR48" i="28"/>
  <c r="FF48" i="28"/>
  <c r="FE48" i="28"/>
  <c r="FD48" i="28"/>
  <c r="ER48" i="28"/>
  <c r="ES48" i="28"/>
  <c r="EQ48" i="28"/>
  <c r="KD70" i="47"/>
  <c r="KF70" i="47"/>
  <c r="KE70" i="47"/>
  <c r="BQ70" i="47"/>
  <c r="BS70" i="47"/>
  <c r="BR70" i="47"/>
  <c r="S70" i="47"/>
  <c r="Q70" i="47"/>
  <c r="R70" i="47"/>
  <c r="BE7" i="28"/>
  <c r="BF7" i="28"/>
  <c r="BD7" i="28"/>
  <c r="IS7" i="28"/>
  <c r="IR7" i="28"/>
  <c r="IQ7" i="28"/>
  <c r="KF7" i="28"/>
  <c r="KE7" i="28"/>
  <c r="KD7" i="28"/>
  <c r="DR16" i="47"/>
  <c r="DQ16" i="47"/>
  <c r="DS16" i="47"/>
  <c r="GQ16" i="47"/>
  <c r="GS16" i="47"/>
  <c r="GR16" i="47"/>
  <c r="BE16" i="47"/>
  <c r="BF16" i="47"/>
  <c r="BD16" i="47"/>
  <c r="IF16" i="47"/>
  <c r="IE16" i="47"/>
  <c r="ID16" i="47"/>
  <c r="AQ59" i="28"/>
  <c r="AR59" i="28"/>
  <c r="AS59" i="28"/>
  <c r="GQ59" i="28"/>
  <c r="GS59" i="28"/>
  <c r="GR59" i="28"/>
  <c r="LF59" i="28"/>
  <c r="LD59" i="28"/>
  <c r="LE59" i="28"/>
  <c r="DE51" i="47"/>
  <c r="DD51" i="47"/>
  <c r="DF51" i="47"/>
  <c r="HR51" i="47"/>
  <c r="HS51" i="47"/>
  <c r="HQ51" i="47"/>
  <c r="LF51" i="47"/>
  <c r="LE51" i="47"/>
  <c r="LD51" i="47"/>
  <c r="LI70" i="28"/>
  <c r="DI70" i="28"/>
  <c r="KI70" i="28"/>
  <c r="JI70" i="28"/>
  <c r="JV70" i="28"/>
  <c r="LV70" i="28"/>
  <c r="HV70" i="28"/>
  <c r="DV70" i="28"/>
  <c r="KV70" i="28"/>
  <c r="BI70" i="28"/>
  <c r="HI70" i="28"/>
  <c r="AI70" i="28"/>
  <c r="EV70" i="28"/>
  <c r="GI70" i="28"/>
  <c r="CI70" i="28"/>
  <c r="EI70" i="28"/>
  <c r="I70" i="28"/>
  <c r="GV70" i="28"/>
  <c r="V70" i="28"/>
  <c r="BV70" i="28"/>
  <c r="AV70" i="28"/>
  <c r="FI70" i="28"/>
  <c r="FV70" i="28"/>
  <c r="IV70" i="28"/>
  <c r="II70" i="28"/>
  <c r="CV70" i="28"/>
  <c r="CF50" i="28"/>
  <c r="CD50" i="28"/>
  <c r="CE50" i="28"/>
  <c r="FF50" i="28"/>
  <c r="FE50" i="28"/>
  <c r="FD50" i="28"/>
  <c r="LD50" i="28"/>
  <c r="LF50" i="28"/>
  <c r="LE50" i="28"/>
  <c r="EE6" i="47"/>
  <c r="ED6" i="47"/>
  <c r="EF6" i="47"/>
  <c r="IQ18" i="47"/>
  <c r="IR18" i="47"/>
  <c r="IS18" i="47"/>
  <c r="KR18" i="47"/>
  <c r="KQ18" i="47"/>
  <c r="KS18" i="47"/>
  <c r="HF18" i="47"/>
  <c r="HE18" i="47"/>
  <c r="HD18" i="47"/>
  <c r="FD78" i="47"/>
  <c r="FF78" i="47"/>
  <c r="FE78" i="47"/>
  <c r="ME78" i="47"/>
  <c r="MF78" i="47"/>
  <c r="MD78" i="47"/>
  <c r="LF78" i="47"/>
  <c r="LE78" i="47"/>
  <c r="LD78" i="47"/>
  <c r="GF66" i="47"/>
  <c r="GE66" i="47"/>
  <c r="GD66" i="47"/>
  <c r="BF11" i="47"/>
  <c r="BD11" i="47"/>
  <c r="BE11" i="47"/>
  <c r="AF11" i="47"/>
  <c r="AE11" i="47"/>
  <c r="AD11" i="47"/>
  <c r="IR11" i="47"/>
  <c r="IQ11" i="47"/>
  <c r="IS11" i="47"/>
  <c r="HR11" i="47"/>
  <c r="HS11" i="47"/>
  <c r="HQ11" i="47"/>
  <c r="HQ6" i="28"/>
  <c r="HR6" i="28"/>
  <c r="HS6" i="28"/>
  <c r="BD6" i="28"/>
  <c r="BF6" i="28"/>
  <c r="BE6" i="28"/>
  <c r="CF6" i="28"/>
  <c r="CD6" i="28"/>
  <c r="CE6" i="28"/>
  <c r="AD6" i="28"/>
  <c r="AE6" i="28"/>
  <c r="AF6" i="28"/>
  <c r="S35" i="47"/>
  <c r="R35" i="47"/>
  <c r="Q35" i="47"/>
  <c r="AD35" i="47"/>
  <c r="AE35" i="47"/>
  <c r="AF35" i="47"/>
  <c r="FR35" i="47"/>
  <c r="FS35" i="47"/>
  <c r="FQ35" i="47"/>
  <c r="FE37" i="28"/>
  <c r="FD37" i="28"/>
  <c r="FF37" i="28"/>
  <c r="R37" i="28"/>
  <c r="Q37" i="28"/>
  <c r="S37" i="28"/>
  <c r="EF37" i="28"/>
  <c r="EE37" i="28"/>
  <c r="ED37" i="28"/>
  <c r="ES58" i="47"/>
  <c r="ER58" i="47"/>
  <c r="EQ58" i="47"/>
  <c r="IQ58" i="47"/>
  <c r="IR58" i="47"/>
  <c r="IS58" i="47"/>
  <c r="LR58" i="47"/>
  <c r="LQ58" i="47"/>
  <c r="LS58" i="47"/>
  <c r="CR59" i="47"/>
  <c r="CQ59" i="47"/>
  <c r="CS59" i="47"/>
  <c r="HD59" i="47"/>
  <c r="HE59" i="47"/>
  <c r="HF59" i="47"/>
  <c r="ES59" i="47"/>
  <c r="ER59" i="47"/>
  <c r="EQ59" i="47"/>
  <c r="AE59" i="47"/>
  <c r="AF59" i="47"/>
  <c r="AD59" i="47"/>
  <c r="LQ77" i="28"/>
  <c r="LR77" i="28"/>
  <c r="LS77" i="28"/>
  <c r="AQ77" i="28"/>
  <c r="AS77" i="28"/>
  <c r="AR77" i="28"/>
  <c r="MD77" i="28"/>
  <c r="ME77" i="28"/>
  <c r="MF77" i="28"/>
  <c r="CS86" i="47"/>
  <c r="CR86" i="47"/>
  <c r="CQ86" i="47"/>
  <c r="FQ86" i="47"/>
  <c r="FR86" i="47"/>
  <c r="FS86" i="47"/>
  <c r="GE86" i="47"/>
  <c r="GD86" i="47"/>
  <c r="GF86" i="47"/>
  <c r="GF71" i="28"/>
  <c r="GD71" i="28"/>
  <c r="GE71" i="28"/>
  <c r="ED71" i="28"/>
  <c r="EE71" i="28"/>
  <c r="EF71" i="28"/>
  <c r="KQ71" i="28"/>
  <c r="KR71" i="28"/>
  <c r="KS71" i="28"/>
  <c r="GE31" i="28"/>
  <c r="GF31" i="28"/>
  <c r="GD31" i="28"/>
  <c r="JF31" i="28"/>
  <c r="JD31" i="28"/>
  <c r="JE31" i="28"/>
  <c r="R50" i="47"/>
  <c r="S50" i="47"/>
  <c r="Q50" i="47"/>
  <c r="IF50" i="47"/>
  <c r="ID50" i="47"/>
  <c r="IE50" i="47"/>
  <c r="HE50" i="47"/>
  <c r="HD50" i="47"/>
  <c r="HF50" i="47"/>
  <c r="R25" i="28"/>
  <c r="S25" i="28"/>
  <c r="Q25" i="28"/>
  <c r="HS25" i="28"/>
  <c r="HR25" i="28"/>
  <c r="HQ25" i="28"/>
  <c r="AS25" i="28"/>
  <c r="AR25" i="28"/>
  <c r="AQ25" i="28"/>
  <c r="HD37" i="47"/>
  <c r="HF37" i="47"/>
  <c r="HE37" i="47"/>
  <c r="FF37" i="47"/>
  <c r="FE37" i="47"/>
  <c r="FD37" i="47"/>
  <c r="CD37" i="47"/>
  <c r="CF37" i="47"/>
  <c r="CE37" i="47"/>
  <c r="DQ37" i="47"/>
  <c r="DS37" i="47"/>
  <c r="DR37" i="47"/>
  <c r="AF63" i="28"/>
  <c r="AE63" i="28"/>
  <c r="AD63" i="28"/>
  <c r="AQ63" i="28"/>
  <c r="AR63" i="28"/>
  <c r="AS63" i="28"/>
  <c r="MD63" i="28"/>
  <c r="MF63" i="28"/>
  <c r="ME63" i="28"/>
  <c r="DE67" i="28"/>
  <c r="DF67" i="28"/>
  <c r="DD67" i="28"/>
  <c r="LE67" i="28"/>
  <c r="LD67" i="28"/>
  <c r="LF67" i="28"/>
  <c r="CS67" i="28"/>
  <c r="CR67" i="28"/>
  <c r="CQ67" i="28"/>
  <c r="AE66" i="47"/>
  <c r="AD66" i="47"/>
  <c r="AF66" i="47"/>
  <c r="KE66" i="47"/>
  <c r="KF66" i="47"/>
  <c r="KD66" i="47"/>
  <c r="JS34" i="47"/>
  <c r="JR34" i="47"/>
  <c r="JQ34" i="47"/>
  <c r="I17" i="62"/>
  <c r="E13" i="26"/>
  <c r="I15" i="62"/>
  <c r="JS16" i="28"/>
  <c r="JR16" i="28"/>
  <c r="JQ16" i="28"/>
  <c r="IE16" i="28"/>
  <c r="IF16" i="28"/>
  <c r="ID16" i="28"/>
  <c r="BS16" i="28"/>
  <c r="BQ16" i="28"/>
  <c r="BR16" i="28"/>
  <c r="HE87" i="47"/>
  <c r="HF87" i="47"/>
  <c r="HD87" i="47"/>
  <c r="AR87" i="47"/>
  <c r="AS87" i="47"/>
  <c r="AQ87" i="47"/>
  <c r="BE87" i="47"/>
  <c r="BD87" i="47"/>
  <c r="BF87" i="47"/>
  <c r="LF87" i="47"/>
  <c r="LD87" i="47"/>
  <c r="LE87" i="47"/>
  <c r="KQ86" i="28"/>
  <c r="KS86" i="28"/>
  <c r="KR86" i="28"/>
  <c r="HF86" i="28"/>
  <c r="HE86" i="28"/>
  <c r="HD86" i="28"/>
  <c r="KD86" i="28"/>
  <c r="KE86" i="28"/>
  <c r="KF86" i="28"/>
  <c r="HF43" i="47"/>
  <c r="HD43" i="47"/>
  <c r="HE43" i="47"/>
  <c r="EQ43" i="47"/>
  <c r="ES43" i="47"/>
  <c r="ER43" i="47"/>
  <c r="AF43" i="47"/>
  <c r="AE43" i="47"/>
  <c r="AD43" i="47"/>
  <c r="CE31" i="47"/>
  <c r="CD31" i="47"/>
  <c r="CF31" i="47"/>
  <c r="AE31" i="47"/>
  <c r="AF31" i="47"/>
  <c r="AD31" i="47"/>
  <c r="HF31" i="47"/>
  <c r="HD31" i="47"/>
  <c r="HE31" i="47"/>
  <c r="ED49" i="47"/>
  <c r="EF49" i="47"/>
  <c r="EE49" i="47"/>
  <c r="DR49" i="47"/>
  <c r="DS49" i="47"/>
  <c r="DQ49" i="47"/>
  <c r="MD49" i="47"/>
  <c r="ME49" i="47"/>
  <c r="MF49" i="47"/>
  <c r="CR53" i="28"/>
  <c r="CQ53" i="28"/>
  <c r="CS53" i="28"/>
  <c r="LR53" i="28"/>
  <c r="LQ53" i="28"/>
  <c r="LS53" i="28"/>
  <c r="IS53" i="28"/>
  <c r="IR53" i="28"/>
  <c r="IQ53" i="28"/>
  <c r="KS21" i="28"/>
  <c r="KR21" i="28"/>
  <c r="KQ21" i="28"/>
  <c r="DR21" i="28"/>
  <c r="DS21" i="28"/>
  <c r="DQ21" i="28"/>
  <c r="ME21" i="28"/>
  <c r="MF21" i="28"/>
  <c r="MD21" i="28"/>
  <c r="LD21" i="28"/>
  <c r="LE21" i="28"/>
  <c r="LF21" i="28"/>
  <c r="BS51" i="28"/>
  <c r="BQ51" i="28"/>
  <c r="BR51" i="28"/>
  <c r="CE51" i="28"/>
  <c r="CD51" i="28"/>
  <c r="CF51" i="28"/>
  <c r="BE51" i="28"/>
  <c r="BF51" i="28"/>
  <c r="BD51" i="28"/>
  <c r="GF58" i="28"/>
  <c r="GE58" i="28"/>
  <c r="GD58" i="28"/>
  <c r="LE48" i="47"/>
  <c r="LD48" i="47"/>
  <c r="LF48" i="47"/>
  <c r="IS11" i="28"/>
  <c r="IR11" i="28"/>
  <c r="IQ11" i="28"/>
  <c r="EF66" i="28"/>
  <c r="ED66" i="28"/>
  <c r="EE66" i="28"/>
  <c r="IS88" i="28"/>
  <c r="IR88" i="28"/>
  <c r="IQ88" i="28"/>
  <c r="LE63" i="47"/>
  <c r="LF63" i="47"/>
  <c r="LD63" i="47"/>
  <c r="KQ53" i="47"/>
  <c r="KS53" i="47"/>
  <c r="KR53" i="47"/>
  <c r="BD17" i="47"/>
  <c r="BF17" i="47"/>
  <c r="BE17" i="47"/>
  <c r="KS43" i="28"/>
  <c r="KR43" i="28"/>
  <c r="KQ43" i="28"/>
  <c r="S70" i="28"/>
  <c r="R70" i="28"/>
  <c r="Q70" i="28"/>
  <c r="KS77" i="47"/>
  <c r="KQ77" i="47"/>
  <c r="KR77" i="47"/>
  <c r="JF49" i="28"/>
  <c r="JE49" i="28"/>
  <c r="JD49" i="28"/>
  <c r="GF24" i="47"/>
  <c r="GE24" i="47"/>
  <c r="GD24" i="47"/>
  <c r="JE48" i="28"/>
  <c r="JF48" i="28"/>
  <c r="JD48" i="28"/>
  <c r="JR7" i="28"/>
  <c r="JQ7" i="28"/>
  <c r="JS7" i="28"/>
  <c r="FQ51" i="47"/>
  <c r="FR51" i="47"/>
  <c r="FS51" i="47"/>
  <c r="IS50" i="28"/>
  <c r="IQ50" i="28"/>
  <c r="IR50" i="28"/>
  <c r="S18" i="47"/>
  <c r="Q18" i="47"/>
  <c r="R18" i="47"/>
  <c r="CF78" i="47"/>
  <c r="CD78" i="47"/>
  <c r="CE78" i="47"/>
  <c r="GR6" i="28"/>
  <c r="GQ6" i="28"/>
  <c r="GS6" i="28"/>
  <c r="JR37" i="28"/>
  <c r="JQ37" i="28"/>
  <c r="JS37" i="28"/>
  <c r="EQ77" i="28"/>
  <c r="ER77" i="28"/>
  <c r="ES77" i="28"/>
  <c r="AQ86" i="47"/>
  <c r="AS86" i="47"/>
  <c r="AR86" i="47"/>
  <c r="FF50" i="47"/>
  <c r="FE50" i="47"/>
  <c r="FD50" i="47"/>
  <c r="FS25" i="28"/>
  <c r="FQ25" i="28"/>
  <c r="FR25" i="28"/>
  <c r="HR63" i="28"/>
  <c r="HS63" i="28"/>
  <c r="HQ63" i="28"/>
  <c r="FS66" i="47"/>
  <c r="FQ66" i="47"/>
  <c r="FR66" i="47"/>
  <c r="BR87" i="47"/>
  <c r="BS87" i="47"/>
  <c r="BQ87" i="47"/>
  <c r="DF43" i="47"/>
  <c r="DE43" i="47"/>
  <c r="DD43" i="47"/>
  <c r="JS49" i="47"/>
  <c r="JR49" i="47"/>
  <c r="JQ49" i="47"/>
  <c r="ME51" i="28"/>
  <c r="MD51" i="28"/>
  <c r="MF51" i="28"/>
  <c r="AE78" i="28"/>
  <c r="AF78" i="28"/>
  <c r="AD78" i="28"/>
  <c r="DD11" i="28"/>
  <c r="DF11" i="28"/>
  <c r="DE11" i="28"/>
  <c r="GR66" i="28"/>
  <c r="GQ66" i="28"/>
  <c r="GS66" i="28"/>
  <c r="JR76" i="47"/>
  <c r="JQ76" i="47"/>
  <c r="JS76" i="47"/>
  <c r="Q45" i="47"/>
  <c r="R45" i="47"/>
  <c r="S45" i="47"/>
  <c r="LS32" i="28"/>
  <c r="LQ32" i="28"/>
  <c r="LR32" i="28"/>
  <c r="HF63" i="47"/>
  <c r="HD63" i="47"/>
  <c r="HE63" i="47"/>
  <c r="AR67" i="47"/>
  <c r="AS67" i="47"/>
  <c r="AQ67" i="47"/>
  <c r="EF32" i="47"/>
  <c r="ED32" i="47"/>
  <c r="EE32" i="47"/>
  <c r="JE17" i="47"/>
  <c r="JF17" i="47"/>
  <c r="JD17" i="47"/>
  <c r="JE45" i="28"/>
  <c r="JD45" i="28"/>
  <c r="JF45" i="28"/>
  <c r="DQ24" i="28"/>
  <c r="DR24" i="28"/>
  <c r="DS24" i="28"/>
  <c r="ED70" i="28"/>
  <c r="EE70" i="28"/>
  <c r="EF70" i="28"/>
  <c r="HS77" i="47"/>
  <c r="HQ77" i="47"/>
  <c r="HR77" i="47"/>
  <c r="DQ18" i="28"/>
  <c r="DS18" i="28"/>
  <c r="DR18" i="28"/>
  <c r="LS49" i="28"/>
  <c r="LQ49" i="28"/>
  <c r="LR49" i="28"/>
  <c r="AQ34" i="47"/>
  <c r="AR34" i="47"/>
  <c r="AS34" i="47"/>
  <c r="JQ70" i="47"/>
  <c r="JS70" i="47"/>
  <c r="JR70" i="47"/>
  <c r="AE37" i="47"/>
  <c r="AD37" i="47"/>
  <c r="AF37" i="47"/>
  <c r="ED80" i="47"/>
  <c r="IE10" i="47"/>
  <c r="EE58" i="28"/>
  <c r="EF58" i="28"/>
  <c r="ED58" i="28"/>
  <c r="KR58" i="28"/>
  <c r="KS58" i="28"/>
  <c r="KQ58" i="28"/>
  <c r="CR58" i="28"/>
  <c r="CS58" i="28"/>
  <c r="CQ58" i="28"/>
  <c r="KQ34" i="47"/>
  <c r="KS34" i="47"/>
  <c r="KR34" i="47"/>
  <c r="JS10" i="28"/>
  <c r="JQ10" i="28"/>
  <c r="JR10" i="28"/>
  <c r="IE10" i="28"/>
  <c r="IF10" i="28"/>
  <c r="ID10" i="28"/>
  <c r="BF10" i="28"/>
  <c r="BD10" i="28"/>
  <c r="BE10" i="28"/>
  <c r="E53" i="26"/>
  <c r="I15" i="66"/>
  <c r="BF48" i="47"/>
  <c r="BE48" i="47"/>
  <c r="BD48" i="47"/>
  <c r="ER48" i="47"/>
  <c r="EQ48" i="47"/>
  <c r="ES48" i="47"/>
  <c r="KD48" i="47"/>
  <c r="KE48" i="47"/>
  <c r="KF48" i="47"/>
  <c r="BR78" i="28"/>
  <c r="BQ78" i="28"/>
  <c r="BS78" i="28"/>
  <c r="HS78" i="28"/>
  <c r="HR78" i="28"/>
  <c r="HQ78" i="28"/>
  <c r="GS78" i="28"/>
  <c r="GQ78" i="28"/>
  <c r="GR78" i="28"/>
  <c r="GS11" i="28"/>
  <c r="GR11" i="28"/>
  <c r="GQ11" i="28"/>
  <c r="AD11" i="28"/>
  <c r="AF11" i="28"/>
  <c r="AE11" i="28"/>
  <c r="LQ11" i="28"/>
  <c r="LS11" i="28"/>
  <c r="LR11" i="28"/>
  <c r="JQ21" i="47"/>
  <c r="JR21" i="47"/>
  <c r="JS21" i="47"/>
  <c r="BR21" i="47"/>
  <c r="BS21" i="47"/>
  <c r="BQ21" i="47"/>
  <c r="LD21" i="47"/>
  <c r="LE21" i="47"/>
  <c r="LF21" i="47"/>
  <c r="GE66" i="28"/>
  <c r="GF66" i="28"/>
  <c r="GD66" i="28"/>
  <c r="CE66" i="28"/>
  <c r="CD66" i="28"/>
  <c r="CF66" i="28"/>
  <c r="EQ66" i="28"/>
  <c r="ES66" i="28"/>
  <c r="ER66" i="28"/>
  <c r="LR88" i="47"/>
  <c r="LS88" i="47"/>
  <c r="LQ88" i="47"/>
  <c r="GD88" i="47"/>
  <c r="GE88" i="47"/>
  <c r="GF88" i="47"/>
  <c r="IR88" i="47"/>
  <c r="IS88" i="47"/>
  <c r="IQ88" i="47"/>
  <c r="R76" i="47"/>
  <c r="S76" i="47"/>
  <c r="Q76" i="47"/>
  <c r="CR76" i="47"/>
  <c r="CQ76" i="47"/>
  <c r="CS76" i="47"/>
  <c r="AR76" i="47"/>
  <c r="AS76" i="47"/>
  <c r="AQ76" i="47"/>
  <c r="GS45" i="47"/>
  <c r="GQ45" i="47"/>
  <c r="GR45" i="47"/>
  <c r="LR45" i="47"/>
  <c r="LS45" i="47"/>
  <c r="LQ45" i="47"/>
  <c r="LF45" i="47"/>
  <c r="LD45" i="47"/>
  <c r="LE45" i="47"/>
  <c r="AQ88" i="28"/>
  <c r="AR88" i="28"/>
  <c r="AS88" i="28"/>
  <c r="ED88" i="28"/>
  <c r="EF88" i="28"/>
  <c r="EE88" i="28"/>
  <c r="AD88" i="28"/>
  <c r="AF88" i="28"/>
  <c r="AE88" i="28"/>
  <c r="CD88" i="28"/>
  <c r="CF88" i="28"/>
  <c r="CE88" i="28"/>
  <c r="MD32" i="28"/>
  <c r="MF32" i="28"/>
  <c r="ME32" i="28"/>
  <c r="CQ32" i="28"/>
  <c r="CR32" i="28"/>
  <c r="CS32" i="28"/>
  <c r="GQ32" i="28"/>
  <c r="GS32" i="28"/>
  <c r="GR32" i="28"/>
  <c r="LQ13" i="28"/>
  <c r="LS13" i="28"/>
  <c r="LR13" i="28"/>
  <c r="IR13" i="28"/>
  <c r="IS13" i="28"/>
  <c r="IQ13" i="28"/>
  <c r="DR13" i="28"/>
  <c r="DQ13" i="28"/>
  <c r="DS13" i="28"/>
  <c r="BF13" i="28"/>
  <c r="BD13" i="28"/>
  <c r="BE13" i="28"/>
  <c r="GQ63" i="47"/>
  <c r="GR63" i="47"/>
  <c r="GS63" i="47"/>
  <c r="IF63" i="47"/>
  <c r="IE63" i="47"/>
  <c r="ID63" i="47"/>
  <c r="CD63" i="47"/>
  <c r="CF63" i="47"/>
  <c r="CE63" i="47"/>
  <c r="FF67" i="47"/>
  <c r="FE67" i="47"/>
  <c r="FD67" i="47"/>
  <c r="GE67" i="47"/>
  <c r="GF67" i="47"/>
  <c r="GD67" i="47"/>
  <c r="LF67" i="47"/>
  <c r="LE67" i="47"/>
  <c r="LD67" i="47"/>
  <c r="CR67" i="47"/>
  <c r="CS67" i="47"/>
  <c r="CQ67" i="47"/>
  <c r="R53" i="47"/>
  <c r="S53" i="47"/>
  <c r="Q53" i="47"/>
  <c r="DS53" i="47"/>
  <c r="DQ53" i="47"/>
  <c r="DR53" i="47"/>
  <c r="BS53" i="47"/>
  <c r="BR53" i="47"/>
  <c r="BQ53" i="47"/>
  <c r="KD32" i="47"/>
  <c r="KE32" i="47"/>
  <c r="KF32" i="47"/>
  <c r="GS32" i="47"/>
  <c r="GR32" i="47"/>
  <c r="GQ32" i="47"/>
  <c r="IE32" i="47"/>
  <c r="ID32" i="47"/>
  <c r="IF32" i="47"/>
  <c r="CS34" i="47"/>
  <c r="CR34" i="47"/>
  <c r="CQ34" i="47"/>
  <c r="DD17" i="47"/>
  <c r="DE17" i="47"/>
  <c r="DF17" i="47"/>
  <c r="HQ17" i="47"/>
  <c r="HS17" i="47"/>
  <c r="HR17" i="47"/>
  <c r="GR17" i="47"/>
  <c r="GS17" i="47"/>
  <c r="GQ17" i="47"/>
  <c r="FS34" i="28"/>
  <c r="FR34" i="28"/>
  <c r="FQ34" i="28"/>
  <c r="BF45" i="28"/>
  <c r="BE45" i="28"/>
  <c r="BD45" i="28"/>
  <c r="GF45" i="28"/>
  <c r="GD45" i="28"/>
  <c r="GE45" i="28"/>
  <c r="CR45" i="28"/>
  <c r="CQ45" i="28"/>
  <c r="CS45" i="28"/>
  <c r="CR43" i="28"/>
  <c r="CQ43" i="28"/>
  <c r="CS43" i="28"/>
  <c r="JD43" i="28"/>
  <c r="JE43" i="28"/>
  <c r="JF43" i="28"/>
  <c r="GE43" i="28"/>
  <c r="GD43" i="28"/>
  <c r="GF43" i="28"/>
  <c r="CF43" i="28"/>
  <c r="CE43" i="28"/>
  <c r="CD43" i="28"/>
  <c r="HE10" i="47"/>
  <c r="HD10" i="47"/>
  <c r="HF10" i="47"/>
  <c r="I14" i="61"/>
  <c r="BE24" i="28"/>
  <c r="BF24" i="28"/>
  <c r="BD24" i="28"/>
  <c r="KE24" i="28"/>
  <c r="KF24" i="28"/>
  <c r="KD24" i="28"/>
  <c r="LS24" i="28"/>
  <c r="LR24" i="28"/>
  <c r="LQ24" i="28"/>
  <c r="GF70" i="28"/>
  <c r="GD70" i="28"/>
  <c r="GE70" i="28"/>
  <c r="AE70" i="28"/>
  <c r="AF70" i="28"/>
  <c r="AD70" i="28"/>
  <c r="HQ70" i="28"/>
  <c r="HR70" i="28"/>
  <c r="HS70" i="28"/>
  <c r="BF7" i="47"/>
  <c r="BD7" i="47"/>
  <c r="BE7" i="47"/>
  <c r="AS7" i="47"/>
  <c r="AQ7" i="47"/>
  <c r="AR7" i="47"/>
  <c r="LS7" i="47"/>
  <c r="LR7" i="47"/>
  <c r="LQ7" i="47"/>
  <c r="CS7" i="47"/>
  <c r="CR7" i="47"/>
  <c r="CQ7" i="47"/>
  <c r="BD77" i="47"/>
  <c r="BF77" i="47"/>
  <c r="BE77" i="47"/>
  <c r="IR77" i="47"/>
  <c r="IS77" i="47"/>
  <c r="IQ77" i="47"/>
  <c r="JD77" i="47"/>
  <c r="JE77" i="47"/>
  <c r="JF77" i="47"/>
  <c r="JE18" i="28"/>
  <c r="JD18" i="28"/>
  <c r="JF18" i="28"/>
  <c r="CS18" i="28"/>
  <c r="CR18" i="28"/>
  <c r="CQ18" i="28"/>
  <c r="LE18" i="28"/>
  <c r="LD18" i="28"/>
  <c r="LF18" i="28"/>
  <c r="FE49" i="28"/>
  <c r="FD49" i="28"/>
  <c r="FF49" i="28"/>
  <c r="GQ49" i="28"/>
  <c r="GS49" i="28"/>
  <c r="GR49" i="28"/>
  <c r="DQ49" i="28"/>
  <c r="DR49" i="28"/>
  <c r="DS49" i="28"/>
  <c r="ES13" i="47"/>
  <c r="EQ13" i="47"/>
  <c r="ER13" i="47"/>
  <c r="AE13" i="47"/>
  <c r="AF13" i="47"/>
  <c r="AD13" i="47"/>
  <c r="MD13" i="47"/>
  <c r="MF13" i="47"/>
  <c r="ME13" i="47"/>
  <c r="JF17" i="28"/>
  <c r="JD17" i="28"/>
  <c r="JE17" i="28"/>
  <c r="BE17" i="28"/>
  <c r="BD17" i="28"/>
  <c r="BF17" i="28"/>
  <c r="CE17" i="28"/>
  <c r="CD17" i="28"/>
  <c r="CF17" i="28"/>
  <c r="IE17" i="28"/>
  <c r="IF17" i="28"/>
  <c r="ID17" i="28"/>
  <c r="LR24" i="47"/>
  <c r="LQ24" i="47"/>
  <c r="LS24" i="47"/>
  <c r="CF24" i="47"/>
  <c r="CD24" i="47"/>
  <c r="CE24" i="47"/>
  <c r="FD24" i="47"/>
  <c r="FF24" i="47"/>
  <c r="FE24" i="47"/>
  <c r="KD48" i="28"/>
  <c r="KF48" i="28"/>
  <c r="KE48" i="28"/>
  <c r="R48" i="28"/>
  <c r="S48" i="28"/>
  <c r="Q48" i="28"/>
  <c r="HR48" i="28"/>
  <c r="HQ48" i="28"/>
  <c r="HS48" i="28"/>
  <c r="FS70" i="47"/>
  <c r="FR70" i="47"/>
  <c r="FQ70" i="47"/>
  <c r="CD70" i="47"/>
  <c r="CE70" i="47"/>
  <c r="CF70" i="47"/>
  <c r="DE70" i="47"/>
  <c r="DF70" i="47"/>
  <c r="DD70" i="47"/>
  <c r="EQ7" i="28"/>
  <c r="ER7" i="28"/>
  <c r="ES7" i="28"/>
  <c r="AS7" i="28"/>
  <c r="AR7" i="28"/>
  <c r="AQ7" i="28"/>
  <c r="Q7" i="28"/>
  <c r="S7" i="28"/>
  <c r="R7" i="28"/>
  <c r="GD16" i="47"/>
  <c r="GE16" i="47"/>
  <c r="GF16" i="47"/>
  <c r="CQ16" i="47"/>
  <c r="CR16" i="47"/>
  <c r="CS16" i="47"/>
  <c r="EE16" i="47"/>
  <c r="ED16" i="47"/>
  <c r="EF16" i="47"/>
  <c r="DE59" i="28"/>
  <c r="DF59" i="28"/>
  <c r="DD59" i="28"/>
  <c r="AF59" i="28"/>
  <c r="AD59" i="28"/>
  <c r="AE59" i="28"/>
  <c r="MD59" i="28"/>
  <c r="ME59" i="28"/>
  <c r="MF59" i="28"/>
  <c r="JQ59" i="28"/>
  <c r="JR59" i="28"/>
  <c r="JS59" i="28"/>
  <c r="R51" i="47"/>
  <c r="Q51" i="47"/>
  <c r="S51" i="47"/>
  <c r="BR51" i="47"/>
  <c r="BS51" i="47"/>
  <c r="BQ51" i="47"/>
  <c r="HD51" i="47"/>
  <c r="HF51" i="47"/>
  <c r="HE51" i="47"/>
  <c r="KR50" i="28"/>
  <c r="KQ50" i="28"/>
  <c r="KS50" i="28"/>
  <c r="ED50" i="28"/>
  <c r="EF50" i="28"/>
  <c r="EE50" i="28"/>
  <c r="ER50" i="28"/>
  <c r="EQ50" i="28"/>
  <c r="ES50" i="28"/>
  <c r="DQ6" i="47"/>
  <c r="DR6" i="47"/>
  <c r="DS6" i="47"/>
  <c r="ID18" i="47"/>
  <c r="IF18" i="47"/>
  <c r="IE18" i="47"/>
  <c r="JE18" i="47"/>
  <c r="JF18" i="47"/>
  <c r="JD18" i="47"/>
  <c r="AS18" i="47"/>
  <c r="AQ18" i="47"/>
  <c r="AR18" i="47"/>
  <c r="DR78" i="47"/>
  <c r="DQ78" i="47"/>
  <c r="DS78" i="47"/>
  <c r="HD78" i="47"/>
  <c r="HF78" i="47"/>
  <c r="HE78" i="47"/>
  <c r="BD78" i="47"/>
  <c r="BF78" i="47"/>
  <c r="BE78" i="47"/>
  <c r="KR11" i="47"/>
  <c r="KQ11" i="47"/>
  <c r="KS11" i="47"/>
  <c r="FE11" i="47"/>
  <c r="FD11" i="47"/>
  <c r="FF11" i="47"/>
  <c r="FR11" i="47"/>
  <c r="FQ11" i="47"/>
  <c r="FS11" i="47"/>
  <c r="FQ6" i="28"/>
  <c r="FR6" i="28"/>
  <c r="FS6" i="28"/>
  <c r="DQ6" i="28"/>
  <c r="DS6" i="28"/>
  <c r="DR6" i="28"/>
  <c r="LR6" i="28"/>
  <c r="LS6" i="28"/>
  <c r="LQ6" i="28"/>
  <c r="JF6" i="28"/>
  <c r="JD6" i="28"/>
  <c r="JE6" i="28"/>
  <c r="KF35" i="47"/>
  <c r="KE35" i="47"/>
  <c r="KD35" i="47"/>
  <c r="HD35" i="47"/>
  <c r="HF35" i="47"/>
  <c r="HE35" i="47"/>
  <c r="MD35" i="47"/>
  <c r="MF35" i="47"/>
  <c r="ME35" i="47"/>
  <c r="HR35" i="47"/>
  <c r="HS35" i="47"/>
  <c r="HQ35" i="47"/>
  <c r="AF37" i="28"/>
  <c r="AD37" i="28"/>
  <c r="AE37" i="28"/>
  <c r="LE37" i="28"/>
  <c r="LD37" i="28"/>
  <c r="LF37" i="28"/>
  <c r="CE37" i="28"/>
  <c r="CF37" i="28"/>
  <c r="CD37" i="28"/>
  <c r="JD58" i="47"/>
  <c r="JE58" i="47"/>
  <c r="JF58" i="47"/>
  <c r="LF58" i="47"/>
  <c r="LE58" i="47"/>
  <c r="LD58" i="47"/>
  <c r="CE58" i="47"/>
  <c r="CF58" i="47"/>
  <c r="CD58" i="47"/>
  <c r="JF35" i="28"/>
  <c r="JE35" i="28"/>
  <c r="JD35" i="28"/>
  <c r="IS59" i="47"/>
  <c r="IR59" i="47"/>
  <c r="IQ59" i="47"/>
  <c r="JS59" i="47"/>
  <c r="JR59" i="47"/>
  <c r="JQ59" i="47"/>
  <c r="AQ59" i="47"/>
  <c r="AR59" i="47"/>
  <c r="AS59" i="47"/>
  <c r="GR59" i="47"/>
  <c r="GQ59" i="47"/>
  <c r="GS59" i="47"/>
  <c r="DQ77" i="28"/>
  <c r="DR77" i="28"/>
  <c r="DS77" i="28"/>
  <c r="KF77" i="28"/>
  <c r="KD77" i="28"/>
  <c r="KE77" i="28"/>
  <c r="IS77" i="28"/>
  <c r="IQ77" i="28"/>
  <c r="IR77" i="28"/>
  <c r="GQ86" i="47"/>
  <c r="GR86" i="47"/>
  <c r="GS86" i="47"/>
  <c r="KE86" i="47"/>
  <c r="KF86" i="47"/>
  <c r="KD86" i="47"/>
  <c r="BF86" i="47"/>
  <c r="BE86" i="47"/>
  <c r="BD86" i="47"/>
  <c r="GR71" i="28"/>
  <c r="GS71" i="28"/>
  <c r="GQ71" i="28"/>
  <c r="CS71" i="28"/>
  <c r="CQ71" i="28"/>
  <c r="CR71" i="28"/>
  <c r="CE71" i="28"/>
  <c r="CD71" i="28"/>
  <c r="CF71" i="28"/>
  <c r="ES31" i="28"/>
  <c r="ER31" i="28"/>
  <c r="EQ31" i="28"/>
  <c r="DD50" i="47"/>
  <c r="DF50" i="47"/>
  <c r="DE50" i="47"/>
  <c r="EQ50" i="47"/>
  <c r="ER50" i="47"/>
  <c r="ES50" i="47"/>
  <c r="FQ50" i="47"/>
  <c r="FR50" i="47"/>
  <c r="FS50" i="47"/>
  <c r="DR50" i="47"/>
  <c r="DS50" i="47"/>
  <c r="DQ50" i="47"/>
  <c r="KS25" i="28"/>
  <c r="KR25" i="28"/>
  <c r="KQ25" i="28"/>
  <c r="AD25" i="28"/>
  <c r="AF25" i="28"/>
  <c r="AE25" i="28"/>
  <c r="DF25" i="28"/>
  <c r="DD25" i="28"/>
  <c r="DE25" i="28"/>
  <c r="FR37" i="47"/>
  <c r="FQ37" i="47"/>
  <c r="FS37" i="47"/>
  <c r="CS37" i="47"/>
  <c r="CQ37" i="47"/>
  <c r="CR37" i="47"/>
  <c r="BD37" i="47"/>
  <c r="BE37" i="47"/>
  <c r="BF37" i="47"/>
  <c r="Q37" i="47"/>
  <c r="S37" i="47"/>
  <c r="R37" i="47"/>
  <c r="EF63" i="28"/>
  <c r="ED63" i="28"/>
  <c r="EE63" i="28"/>
  <c r="GS63" i="28"/>
  <c r="GR63" i="28"/>
  <c r="GQ63" i="28"/>
  <c r="GF63" i="28"/>
  <c r="GD63" i="28"/>
  <c r="GE63" i="28"/>
  <c r="JF67" i="28"/>
  <c r="JE67" i="28"/>
  <c r="JD67" i="28"/>
  <c r="IQ67" i="28"/>
  <c r="IS67" i="28"/>
  <c r="IR67" i="28"/>
  <c r="FQ67" i="28"/>
  <c r="FR67" i="28"/>
  <c r="FS67" i="28"/>
  <c r="JS66" i="47"/>
  <c r="JR66" i="47"/>
  <c r="JQ66" i="47"/>
  <c r="GS66" i="47"/>
  <c r="GR66" i="47"/>
  <c r="GQ66" i="47"/>
  <c r="GD34" i="47"/>
  <c r="GF34" i="47"/>
  <c r="GE34" i="47"/>
  <c r="FS16" i="28"/>
  <c r="FQ16" i="28"/>
  <c r="FR16" i="28"/>
  <c r="JD16" i="28"/>
  <c r="JE16" i="28"/>
  <c r="JF16" i="28"/>
  <c r="KE16" i="28"/>
  <c r="KF16" i="28"/>
  <c r="KD16" i="28"/>
  <c r="ID87" i="47"/>
  <c r="IE87" i="47"/>
  <c r="IF87" i="47"/>
  <c r="HQ87" i="47"/>
  <c r="HS87" i="47"/>
  <c r="HR87" i="47"/>
  <c r="KR87" i="47"/>
  <c r="KQ87" i="47"/>
  <c r="KS87" i="47"/>
  <c r="FE86" i="28"/>
  <c r="FF86" i="28"/>
  <c r="FD86" i="28"/>
  <c r="CQ86" i="28"/>
  <c r="CS86" i="28"/>
  <c r="CR86" i="28"/>
  <c r="CD86" i="28"/>
  <c r="CE86" i="28"/>
  <c r="CF86" i="28"/>
  <c r="HS86" i="28"/>
  <c r="HR86" i="28"/>
  <c r="HQ86" i="28"/>
  <c r="DR43" i="47"/>
  <c r="DQ43" i="47"/>
  <c r="DS43" i="47"/>
  <c r="JQ43" i="47"/>
  <c r="JR43" i="47"/>
  <c r="JS43" i="47"/>
  <c r="EE43" i="47"/>
  <c r="EF43" i="47"/>
  <c r="ED43" i="47"/>
  <c r="FE31" i="47"/>
  <c r="FD31" i="47"/>
  <c r="FF31" i="47"/>
  <c r="JF31" i="47"/>
  <c r="JD31" i="47"/>
  <c r="JE31" i="47"/>
  <c r="DF31" i="47"/>
  <c r="DE31" i="47"/>
  <c r="DD31" i="47"/>
  <c r="IF31" i="47"/>
  <c r="ID31" i="47"/>
  <c r="IE31" i="47"/>
  <c r="BD49" i="47"/>
  <c r="BF49" i="47"/>
  <c r="BE49" i="47"/>
  <c r="HD49" i="47"/>
  <c r="HF49" i="47"/>
  <c r="HE49" i="47"/>
  <c r="S49" i="47"/>
  <c r="Q49" i="47"/>
  <c r="R49" i="47"/>
  <c r="AF53" i="28"/>
  <c r="AD53" i="28"/>
  <c r="AE53" i="28"/>
  <c r="MD53" i="28"/>
  <c r="MF53" i="28"/>
  <c r="ME53" i="28"/>
  <c r="GR53" i="28"/>
  <c r="GS53" i="28"/>
  <c r="GQ53" i="28"/>
  <c r="IS21" i="28"/>
  <c r="IQ21" i="28"/>
  <c r="IR21" i="28"/>
  <c r="EE21" i="28"/>
  <c r="ED21" i="28"/>
  <c r="EF21" i="28"/>
  <c r="EQ21" i="28"/>
  <c r="ES21" i="28"/>
  <c r="ER21" i="28"/>
  <c r="BR21" i="28"/>
  <c r="BS21" i="28"/>
  <c r="BQ21" i="28"/>
  <c r="LD51" i="28"/>
  <c r="LE51" i="28"/>
  <c r="LF51" i="28"/>
  <c r="DQ51" i="28"/>
  <c r="DS51" i="28"/>
  <c r="DR51" i="28"/>
  <c r="Q51" i="28"/>
  <c r="R51" i="28"/>
  <c r="S51" i="28"/>
  <c r="IE21" i="47"/>
  <c r="ID21" i="47"/>
  <c r="IF21" i="47"/>
  <c r="DS45" i="47"/>
  <c r="DQ45" i="47"/>
  <c r="DR45" i="47"/>
  <c r="KF32" i="28"/>
  <c r="KE32" i="28"/>
  <c r="KD32" i="28"/>
  <c r="IR63" i="47"/>
  <c r="IQ63" i="47"/>
  <c r="IS63" i="47"/>
  <c r="AQ53" i="47"/>
  <c r="AS53" i="47"/>
  <c r="AR53" i="47"/>
  <c r="KD17" i="47"/>
  <c r="KF17" i="47"/>
  <c r="KE17" i="47"/>
  <c r="LF34" i="28"/>
  <c r="LE34" i="28"/>
  <c r="LD34" i="28"/>
  <c r="FD43" i="28"/>
  <c r="FF43" i="28"/>
  <c r="FE43" i="28"/>
  <c r="E14" i="26"/>
  <c r="I16" i="62"/>
  <c r="KQ7" i="47"/>
  <c r="KR7" i="47"/>
  <c r="KS7" i="47"/>
  <c r="HD13" i="47"/>
  <c r="HF13" i="47"/>
  <c r="HE13" i="47"/>
  <c r="CR70" i="47"/>
  <c r="CS70" i="47"/>
  <c r="CQ70" i="47"/>
  <c r="IQ16" i="47"/>
  <c r="IR16" i="47"/>
  <c r="IS16" i="47"/>
  <c r="GQ51" i="47"/>
  <c r="GR51" i="47"/>
  <c r="GS51" i="47"/>
  <c r="KF18" i="47"/>
  <c r="KD18" i="47"/>
  <c r="KE18" i="47"/>
  <c r="KR78" i="47"/>
  <c r="KQ78" i="47"/>
  <c r="KS78" i="47"/>
  <c r="ER35" i="47"/>
  <c r="ES35" i="47"/>
  <c r="EQ35" i="47"/>
  <c r="KF58" i="47"/>
  <c r="KE58" i="47"/>
  <c r="KD58" i="47"/>
  <c r="FE59" i="47"/>
  <c r="FD59" i="47"/>
  <c r="FF59" i="47"/>
  <c r="KR86" i="47"/>
  <c r="KS86" i="47"/>
  <c r="KQ86" i="47"/>
  <c r="HS37" i="47"/>
  <c r="HQ37" i="47"/>
  <c r="HR37" i="47"/>
  <c r="R21" i="28"/>
  <c r="S21" i="28"/>
  <c r="Q21" i="28"/>
  <c r="DQ10" i="28"/>
  <c r="DS10" i="28"/>
  <c r="DR10" i="28"/>
  <c r="ES11" i="28"/>
  <c r="EQ11" i="28"/>
  <c r="ER11" i="28"/>
  <c r="FD21" i="47"/>
  <c r="FF21" i="47"/>
  <c r="FE21" i="47"/>
  <c r="AD88" i="47"/>
  <c r="AF88" i="47"/>
  <c r="AE88" i="47"/>
  <c r="ES76" i="47"/>
  <c r="EQ76" i="47"/>
  <c r="ER76" i="47"/>
  <c r="LR88" i="28"/>
  <c r="LQ88" i="28"/>
  <c r="LS88" i="28"/>
  <c r="JE32" i="28"/>
  <c r="JD32" i="28"/>
  <c r="JF32" i="28"/>
  <c r="JF13" i="28"/>
  <c r="JE13" i="28"/>
  <c r="JD13" i="28"/>
  <c r="S67" i="47"/>
  <c r="R67" i="47"/>
  <c r="Q67" i="47"/>
  <c r="HF53" i="47"/>
  <c r="HE53" i="47"/>
  <c r="HD53" i="47"/>
  <c r="AR17" i="47"/>
  <c r="AS17" i="47"/>
  <c r="AQ17" i="47"/>
  <c r="DD7" i="47"/>
  <c r="DE7" i="47"/>
  <c r="DF7" i="47"/>
  <c r="CP130" i="28"/>
  <c r="CP131" i="28" s="1"/>
  <c r="L9" i="61"/>
  <c r="R8" i="61" s="1"/>
  <c r="AS6" i="47"/>
  <c r="ME58" i="28"/>
  <c r="MD58" i="28"/>
  <c r="MF58" i="28"/>
  <c r="FR58" i="28"/>
  <c r="FQ58" i="28"/>
  <c r="FS58" i="28"/>
  <c r="BS58" i="28"/>
  <c r="BQ58" i="28"/>
  <c r="BR58" i="28"/>
  <c r="CD34" i="47"/>
  <c r="CE34" i="47"/>
  <c r="CF34" i="47"/>
  <c r="FF10" i="28"/>
  <c r="FD10" i="28"/>
  <c r="FE10" i="28"/>
  <c r="LF10" i="28"/>
  <c r="LD10" i="28"/>
  <c r="LE10" i="28"/>
  <c r="GE10" i="28"/>
  <c r="GF10" i="28"/>
  <c r="GD10" i="28"/>
  <c r="EF48" i="47"/>
  <c r="EE48" i="47"/>
  <c r="ED48" i="47"/>
  <c r="DF48" i="47"/>
  <c r="DE48" i="47"/>
  <c r="DD48" i="47"/>
  <c r="GD48" i="47"/>
  <c r="GF48" i="47"/>
  <c r="GE48" i="47"/>
  <c r="DQ78" i="28"/>
  <c r="DR78" i="28"/>
  <c r="DS78" i="28"/>
  <c r="FE78" i="28"/>
  <c r="FD78" i="28"/>
  <c r="FF78" i="28"/>
  <c r="BF78" i="28"/>
  <c r="BD78" i="28"/>
  <c r="BE78" i="28"/>
  <c r="JR78" i="28"/>
  <c r="JQ78" i="28"/>
  <c r="JS78" i="28"/>
  <c r="FQ11" i="28"/>
  <c r="FS11" i="28"/>
  <c r="FR11" i="28"/>
  <c r="GD11" i="28"/>
  <c r="GE11" i="28"/>
  <c r="GF11" i="28"/>
  <c r="ID11" i="28"/>
  <c r="IE11" i="28"/>
  <c r="IF11" i="28"/>
  <c r="S21" i="47"/>
  <c r="Q21" i="47"/>
  <c r="R21" i="47"/>
  <c r="KE21" i="47"/>
  <c r="KD21" i="47"/>
  <c r="KF21" i="47"/>
  <c r="KR21" i="47"/>
  <c r="KQ21" i="47"/>
  <c r="KS21" i="47"/>
  <c r="JF66" i="28"/>
  <c r="JE66" i="28"/>
  <c r="JD66" i="28"/>
  <c r="KR66" i="28"/>
  <c r="KQ66" i="28"/>
  <c r="KS66" i="28"/>
  <c r="FS66" i="28"/>
  <c r="FR66" i="28"/>
  <c r="FQ66" i="28"/>
  <c r="FE88" i="47"/>
  <c r="FF88" i="47"/>
  <c r="FD88" i="47"/>
  <c r="BF88" i="47"/>
  <c r="BD88" i="47"/>
  <c r="BE88" i="47"/>
  <c r="FQ88" i="47"/>
  <c r="FR88" i="47"/>
  <c r="FS88" i="47"/>
  <c r="DF76" i="47"/>
  <c r="DD76" i="47"/>
  <c r="DE76" i="47"/>
  <c r="BF76" i="47"/>
  <c r="BE76" i="47"/>
  <c r="BD76" i="47"/>
  <c r="FF76" i="47"/>
  <c r="FD76" i="47"/>
  <c r="FE76" i="47"/>
  <c r="CF34" i="28"/>
  <c r="CE34" i="28"/>
  <c r="CD34" i="28"/>
  <c r="GE45" i="47"/>
  <c r="GD45" i="47"/>
  <c r="GF45" i="47"/>
  <c r="HS45" i="47"/>
  <c r="HQ45" i="47"/>
  <c r="HR45" i="47"/>
  <c r="AS45" i="47"/>
  <c r="AR45" i="47"/>
  <c r="AQ45" i="47"/>
  <c r="Q88" i="28"/>
  <c r="S88" i="28"/>
  <c r="R88" i="28"/>
  <c r="BD88" i="28"/>
  <c r="BE88" i="28"/>
  <c r="BF88" i="28"/>
  <c r="IF88" i="28"/>
  <c r="IE88" i="28"/>
  <c r="ID88" i="28"/>
  <c r="ES88" i="28"/>
  <c r="ER88" i="28"/>
  <c r="EQ88" i="28"/>
  <c r="HS32" i="28"/>
  <c r="HQ32" i="28"/>
  <c r="HR32" i="28"/>
  <c r="BQ32" i="28"/>
  <c r="BR32" i="28"/>
  <c r="BS32" i="28"/>
  <c r="FF32" i="28"/>
  <c r="FE32" i="28"/>
  <c r="FD32" i="28"/>
  <c r="CF13" i="28"/>
  <c r="CE13" i="28"/>
  <c r="CD13" i="28"/>
  <c r="KE13" i="28"/>
  <c r="KD13" i="28"/>
  <c r="KF13" i="28"/>
  <c r="AQ13" i="28"/>
  <c r="AS13" i="28"/>
  <c r="AR13" i="28"/>
  <c r="JS13" i="28"/>
  <c r="JQ13" i="28"/>
  <c r="JR13" i="28"/>
  <c r="MD63" i="47"/>
  <c r="MF63" i="47"/>
  <c r="ME63" i="47"/>
  <c r="BR63" i="47"/>
  <c r="BS63" i="47"/>
  <c r="BQ63" i="47"/>
  <c r="CS63" i="47"/>
  <c r="CQ63" i="47"/>
  <c r="CR63" i="47"/>
  <c r="DD67" i="47"/>
  <c r="DF67" i="47"/>
  <c r="DE67" i="47"/>
  <c r="KS67" i="47"/>
  <c r="KQ67" i="47"/>
  <c r="KR67" i="47"/>
  <c r="ES67" i="47"/>
  <c r="EQ67" i="47"/>
  <c r="ER67" i="47"/>
  <c r="KD53" i="47"/>
  <c r="KE53" i="47"/>
  <c r="KF53" i="47"/>
  <c r="EE53" i="47"/>
  <c r="ED53" i="47"/>
  <c r="EF53" i="47"/>
  <c r="LF53" i="47"/>
  <c r="LE53" i="47"/>
  <c r="LD53" i="47"/>
  <c r="AR32" i="47"/>
  <c r="AS32" i="47"/>
  <c r="AQ32" i="47"/>
  <c r="AE32" i="47"/>
  <c r="AF32" i="47"/>
  <c r="AD32" i="47"/>
  <c r="BQ32" i="47"/>
  <c r="BR32" i="47"/>
  <c r="BS32" i="47"/>
  <c r="ER34" i="47"/>
  <c r="EQ34" i="47"/>
  <c r="ES34" i="47"/>
  <c r="ME17" i="47"/>
  <c r="MF17" i="47"/>
  <c r="MD17" i="47"/>
  <c r="FF17" i="47"/>
  <c r="FD17" i="47"/>
  <c r="FE17" i="47"/>
  <c r="KR17" i="47"/>
  <c r="KQ17" i="47"/>
  <c r="KS17" i="47"/>
  <c r="S66" i="47"/>
  <c r="Q66" i="47"/>
  <c r="R66" i="47"/>
  <c r="IR34" i="28"/>
  <c r="IS34" i="28"/>
  <c r="IQ34" i="28"/>
  <c r="DR45" i="28"/>
  <c r="DS45" i="28"/>
  <c r="DQ45" i="28"/>
  <c r="AS45" i="28"/>
  <c r="AR45" i="28"/>
  <c r="AQ45" i="28"/>
  <c r="LR45" i="28"/>
  <c r="LQ45" i="28"/>
  <c r="LS45" i="28"/>
  <c r="KF43" i="28"/>
  <c r="KE43" i="28"/>
  <c r="KD43" i="28"/>
  <c r="MD43" i="28"/>
  <c r="ME43" i="28"/>
  <c r="MF43" i="28"/>
  <c r="ER43" i="28"/>
  <c r="ES43" i="28"/>
  <c r="EQ43" i="28"/>
  <c r="IR43" i="28"/>
  <c r="IQ43" i="28"/>
  <c r="IS43" i="28"/>
  <c r="KR24" i="28"/>
  <c r="KS24" i="28"/>
  <c r="KQ24" i="28"/>
  <c r="FE24" i="28"/>
  <c r="FF24" i="28"/>
  <c r="FD24" i="28"/>
  <c r="AQ24" i="28"/>
  <c r="AS24" i="28"/>
  <c r="AR24" i="28"/>
  <c r="DE70" i="28"/>
  <c r="DF70" i="28"/>
  <c r="DD70" i="28"/>
  <c r="LE70" i="28"/>
  <c r="LF70" i="28"/>
  <c r="LD70" i="28"/>
  <c r="KQ70" i="28"/>
  <c r="KS70" i="28"/>
  <c r="KR70" i="28"/>
  <c r="GD7" i="47"/>
  <c r="GE7" i="47"/>
  <c r="GF7" i="47"/>
  <c r="IE7" i="47"/>
  <c r="IF7" i="47"/>
  <c r="ID7" i="47"/>
  <c r="IR7" i="47"/>
  <c r="IQ7" i="47"/>
  <c r="IS7" i="47"/>
  <c r="EQ77" i="47"/>
  <c r="ER77" i="47"/>
  <c r="ES77" i="47"/>
  <c r="GS77" i="47"/>
  <c r="GR77" i="47"/>
  <c r="GQ77" i="47"/>
  <c r="AQ77" i="47"/>
  <c r="AS77" i="47"/>
  <c r="AR77" i="47"/>
  <c r="MD77" i="47"/>
  <c r="ME77" i="47"/>
  <c r="MF77" i="47"/>
  <c r="IF18" i="28"/>
  <c r="IE18" i="28"/>
  <c r="ID18" i="28"/>
  <c r="GF18" i="28"/>
  <c r="GE18" i="28"/>
  <c r="GD18" i="28"/>
  <c r="BQ18" i="28"/>
  <c r="BS18" i="28"/>
  <c r="BR18" i="28"/>
  <c r="DE49" i="28"/>
  <c r="DD49" i="28"/>
  <c r="DF49" i="28"/>
  <c r="KS49" i="28"/>
  <c r="KR49" i="28"/>
  <c r="KQ49" i="28"/>
  <c r="EQ49" i="28"/>
  <c r="ES49" i="28"/>
  <c r="ER49" i="28"/>
  <c r="CR13" i="47"/>
  <c r="CQ13" i="47"/>
  <c r="CS13" i="47"/>
  <c r="Q13" i="47"/>
  <c r="S13" i="47"/>
  <c r="R13" i="47"/>
  <c r="DD13" i="47"/>
  <c r="DF13" i="47"/>
  <c r="DE13" i="47"/>
  <c r="CS17" i="28"/>
  <c r="CQ17" i="28"/>
  <c r="CR17" i="28"/>
  <c r="AR17" i="28"/>
  <c r="AQ17" i="28"/>
  <c r="AS17" i="28"/>
  <c r="KS17" i="28"/>
  <c r="KQ17" i="28"/>
  <c r="KR17" i="28"/>
  <c r="IR24" i="47"/>
  <c r="IS24" i="47"/>
  <c r="IQ24" i="47"/>
  <c r="HR24" i="47"/>
  <c r="HS24" i="47"/>
  <c r="HQ24" i="47"/>
  <c r="ER24" i="47"/>
  <c r="ES24" i="47"/>
  <c r="EQ24" i="47"/>
  <c r="Q24" i="47"/>
  <c r="S24" i="47"/>
  <c r="R24" i="47"/>
  <c r="BQ48" i="28"/>
  <c r="BS48" i="28"/>
  <c r="BR48" i="28"/>
  <c r="LR48" i="28"/>
  <c r="LQ48" i="28"/>
  <c r="LS48" i="28"/>
  <c r="AS48" i="28"/>
  <c r="AQ48" i="28"/>
  <c r="AR48" i="28"/>
  <c r="ME70" i="47"/>
  <c r="MD70" i="47"/>
  <c r="MF70" i="47"/>
  <c r="GS70" i="47"/>
  <c r="GR70" i="47"/>
  <c r="GQ70" i="47"/>
  <c r="AF70" i="47"/>
  <c r="AD70" i="47"/>
  <c r="AE70" i="47"/>
  <c r="JE7" i="28"/>
  <c r="JD7" i="28"/>
  <c r="JF7" i="28"/>
  <c r="BS7" i="28"/>
  <c r="BR7" i="28"/>
  <c r="BQ7" i="28"/>
  <c r="ED7" i="28"/>
  <c r="EF7" i="28"/>
  <c r="EE7" i="28"/>
  <c r="KE16" i="47"/>
  <c r="KF16" i="47"/>
  <c r="KD16" i="47"/>
  <c r="DE16" i="47"/>
  <c r="DF16" i="47"/>
  <c r="DD16" i="47"/>
  <c r="EQ16" i="47"/>
  <c r="ER16" i="47"/>
  <c r="ES16" i="47"/>
  <c r="GD59" i="28"/>
  <c r="GE59" i="28"/>
  <c r="GF59" i="28"/>
  <c r="BE59" i="28"/>
  <c r="BF59" i="28"/>
  <c r="BD59" i="28"/>
  <c r="CE59" i="28"/>
  <c r="CF59" i="28"/>
  <c r="CD59" i="28"/>
  <c r="KF59" i="28"/>
  <c r="KD59" i="28"/>
  <c r="KE59" i="28"/>
  <c r="BD51" i="47"/>
  <c r="BE51" i="47"/>
  <c r="BF51" i="47"/>
  <c r="ED51" i="47"/>
  <c r="EE51" i="47"/>
  <c r="EF51" i="47"/>
  <c r="GF51" i="47"/>
  <c r="GD51" i="47"/>
  <c r="GE51" i="47"/>
  <c r="FQ50" i="28"/>
  <c r="FR50" i="28"/>
  <c r="FS50" i="28"/>
  <c r="HR50" i="28"/>
  <c r="HS50" i="28"/>
  <c r="HQ50" i="28"/>
  <c r="HD50" i="28"/>
  <c r="HF50" i="28"/>
  <c r="HE50" i="28"/>
  <c r="GR50" i="28"/>
  <c r="GS50" i="28"/>
  <c r="GQ50" i="28"/>
  <c r="MF6" i="47"/>
  <c r="MD6" i="47"/>
  <c r="ME6" i="47"/>
  <c r="CF18" i="47"/>
  <c r="CE18" i="47"/>
  <c r="CD18" i="47"/>
  <c r="GR18" i="47"/>
  <c r="GQ18" i="47"/>
  <c r="GS18" i="47"/>
  <c r="BE18" i="47"/>
  <c r="BF18" i="47"/>
  <c r="BD18" i="47"/>
  <c r="IQ78" i="47"/>
  <c r="IR78" i="47"/>
  <c r="IS78" i="47"/>
  <c r="KF78" i="47"/>
  <c r="KD78" i="47"/>
  <c r="KE78" i="47"/>
  <c r="JF78" i="47"/>
  <c r="JD78" i="47"/>
  <c r="JE78" i="47"/>
  <c r="GR11" i="47"/>
  <c r="GS11" i="47"/>
  <c r="GQ11" i="47"/>
  <c r="AS11" i="47"/>
  <c r="AR11" i="47"/>
  <c r="AQ11" i="47"/>
  <c r="DF11" i="47"/>
  <c r="DE11" i="47"/>
  <c r="DD11" i="47"/>
  <c r="CQ6" i="28"/>
  <c r="CS6" i="28"/>
  <c r="CR6" i="28"/>
  <c r="ME6" i="28"/>
  <c r="MD6" i="28"/>
  <c r="MF6" i="28"/>
  <c r="AQ6" i="28"/>
  <c r="AR6" i="28"/>
  <c r="AS6" i="28"/>
  <c r="AR35" i="47"/>
  <c r="AS35" i="47"/>
  <c r="AQ35" i="47"/>
  <c r="BS35" i="47"/>
  <c r="BQ35" i="47"/>
  <c r="BR35" i="47"/>
  <c r="LF35" i="47"/>
  <c r="LD35" i="47"/>
  <c r="LE35" i="47"/>
  <c r="BF35" i="47"/>
  <c r="BD35" i="47"/>
  <c r="BE35" i="47"/>
  <c r="GE37" i="28"/>
  <c r="GF37" i="28"/>
  <c r="GD37" i="28"/>
  <c r="IQ37" i="28"/>
  <c r="IS37" i="28"/>
  <c r="IR37" i="28"/>
  <c r="EQ37" i="28"/>
  <c r="ES37" i="28"/>
  <c r="ER37" i="28"/>
  <c r="FS58" i="47"/>
  <c r="FR58" i="47"/>
  <c r="FQ58" i="47"/>
  <c r="DS58" i="47"/>
  <c r="DR58" i="47"/>
  <c r="DQ58" i="47"/>
  <c r="FF58" i="47"/>
  <c r="FD58" i="47"/>
  <c r="FE58" i="47"/>
  <c r="KQ58" i="47"/>
  <c r="KS58" i="47"/>
  <c r="KR58" i="47"/>
  <c r="BQ35" i="28"/>
  <c r="BR35" i="28"/>
  <c r="BS35" i="28"/>
  <c r="MF59" i="47"/>
  <c r="ME59" i="47"/>
  <c r="MD59" i="47"/>
  <c r="EF59" i="47"/>
  <c r="EE59" i="47"/>
  <c r="ED59" i="47"/>
  <c r="IE59" i="47"/>
  <c r="ID59" i="47"/>
  <c r="IF59" i="47"/>
  <c r="JF77" i="28"/>
  <c r="JE77" i="28"/>
  <c r="JD77" i="28"/>
  <c r="R77" i="28"/>
  <c r="Q77" i="28"/>
  <c r="S77" i="28"/>
  <c r="IE77" i="28"/>
  <c r="IF77" i="28"/>
  <c r="ID77" i="28"/>
  <c r="EE77" i="28"/>
  <c r="ED77" i="28"/>
  <c r="EF77" i="28"/>
  <c r="EE86" i="47"/>
  <c r="EF86" i="47"/>
  <c r="ED86" i="47"/>
  <c r="DQ86" i="47"/>
  <c r="DR86" i="47"/>
  <c r="DS86" i="47"/>
  <c r="IR86" i="47"/>
  <c r="IS86" i="47"/>
  <c r="IQ86" i="47"/>
  <c r="KD71" i="28"/>
  <c r="KE71" i="28"/>
  <c r="KF71" i="28"/>
  <c r="JS71" i="28"/>
  <c r="JR71" i="28"/>
  <c r="JQ71" i="28"/>
  <c r="IR71" i="28"/>
  <c r="IQ71" i="28"/>
  <c r="IS71" i="28"/>
  <c r="CF31" i="28"/>
  <c r="CE31" i="28"/>
  <c r="CD31" i="28"/>
  <c r="JQ50" i="47"/>
  <c r="JS50" i="47"/>
  <c r="JR50" i="47"/>
  <c r="HQ50" i="47"/>
  <c r="HS50" i="47"/>
  <c r="HR50" i="47"/>
  <c r="GD50" i="47"/>
  <c r="GE50" i="47"/>
  <c r="GF50" i="47"/>
  <c r="CR50" i="47"/>
  <c r="CS50" i="47"/>
  <c r="CQ50" i="47"/>
  <c r="FE25" i="28"/>
  <c r="FD25" i="28"/>
  <c r="FF25" i="28"/>
  <c r="EE25" i="28"/>
  <c r="EF25" i="28"/>
  <c r="ED25" i="28"/>
  <c r="LQ25" i="28"/>
  <c r="LR25" i="28"/>
  <c r="LS25" i="28"/>
  <c r="EQ37" i="47"/>
  <c r="ES37" i="47"/>
  <c r="ER37" i="47"/>
  <c r="LR37" i="47"/>
  <c r="LS37" i="47"/>
  <c r="LQ37" i="47"/>
  <c r="IS37" i="47"/>
  <c r="IQ37" i="47"/>
  <c r="IR37" i="47"/>
  <c r="Q63" i="28"/>
  <c r="S63" i="28"/>
  <c r="R63" i="28"/>
  <c r="JS63" i="28"/>
  <c r="JR63" i="28"/>
  <c r="JQ63" i="28"/>
  <c r="KS63" i="28"/>
  <c r="KQ63" i="28"/>
  <c r="KR63" i="28"/>
  <c r="AQ67" i="28"/>
  <c r="AS67" i="28"/>
  <c r="AR67" i="28"/>
  <c r="LQ67" i="28"/>
  <c r="LS67" i="28"/>
  <c r="LR67" i="28"/>
  <c r="BE67" i="28"/>
  <c r="BD67" i="28"/>
  <c r="BF67" i="28"/>
  <c r="CF66" i="47"/>
  <c r="CD66" i="47"/>
  <c r="CE66" i="47"/>
  <c r="ER66" i="47"/>
  <c r="ES66" i="47"/>
  <c r="EQ66" i="47"/>
  <c r="IQ16" i="28"/>
  <c r="IR16" i="28"/>
  <c r="IS16" i="28"/>
  <c r="LS16" i="28"/>
  <c r="LR16" i="28"/>
  <c r="LQ16" i="28"/>
  <c r="AS16" i="28"/>
  <c r="AR16" i="28"/>
  <c r="AQ16" i="28"/>
  <c r="JS87" i="47"/>
  <c r="JR87" i="47"/>
  <c r="JQ87" i="47"/>
  <c r="CQ87" i="47"/>
  <c r="CR87" i="47"/>
  <c r="CS87" i="47"/>
  <c r="EQ87" i="47"/>
  <c r="ER87" i="47"/>
  <c r="ES87" i="47"/>
  <c r="GF86" i="28"/>
  <c r="GE86" i="28"/>
  <c r="GD86" i="28"/>
  <c r="R86" i="28"/>
  <c r="S86" i="28"/>
  <c r="Q86" i="28"/>
  <c r="LF86" i="28"/>
  <c r="LE86" i="28"/>
  <c r="LD86" i="28"/>
  <c r="ME86" i="28"/>
  <c r="MD86" i="28"/>
  <c r="MF86" i="28"/>
  <c r="BS43" i="47"/>
  <c r="BR43" i="47"/>
  <c r="BQ43" i="47"/>
  <c r="CD43" i="47"/>
  <c r="CE43" i="47"/>
  <c r="CF43" i="47"/>
  <c r="GR43" i="47"/>
  <c r="GS43" i="47"/>
  <c r="GQ43" i="47"/>
  <c r="HQ31" i="47"/>
  <c r="HR31" i="47"/>
  <c r="HS31" i="47"/>
  <c r="LD31" i="47"/>
  <c r="LF31" i="47"/>
  <c r="LE31" i="47"/>
  <c r="KR31" i="47"/>
  <c r="KQ31" i="47"/>
  <c r="KS31" i="47"/>
  <c r="ME31" i="47"/>
  <c r="MF31" i="47"/>
  <c r="MD31" i="47"/>
  <c r="DD49" i="47"/>
  <c r="DE49" i="47"/>
  <c r="DF49" i="47"/>
  <c r="KQ49" i="47"/>
  <c r="KS49" i="47"/>
  <c r="KR49" i="47"/>
  <c r="CQ49" i="47"/>
  <c r="CS49" i="47"/>
  <c r="CR49" i="47"/>
  <c r="FQ53" i="28"/>
  <c r="FR53" i="28"/>
  <c r="FS53" i="28"/>
  <c r="ER53" i="28"/>
  <c r="ES53" i="28"/>
  <c r="EQ53" i="28"/>
  <c r="JE53" i="28"/>
  <c r="JF53" i="28"/>
  <c r="JD53" i="28"/>
  <c r="IE21" i="28"/>
  <c r="IF21" i="28"/>
  <c r="ID21" i="28"/>
  <c r="HS21" i="28"/>
  <c r="HQ21" i="28"/>
  <c r="HR21" i="28"/>
  <c r="DE21" i="28"/>
  <c r="DD21" i="28"/>
  <c r="DF21" i="28"/>
  <c r="KE51" i="28"/>
  <c r="KD51" i="28"/>
  <c r="KF51" i="28"/>
  <c r="IR51" i="28"/>
  <c r="IQ51" i="28"/>
  <c r="IS51" i="28"/>
  <c r="DE51" i="28"/>
  <c r="DD51" i="28"/>
  <c r="DF51" i="28"/>
  <c r="FD51" i="28"/>
  <c r="FF51" i="28"/>
  <c r="FE51" i="28"/>
  <c r="I17" i="69"/>
  <c r="L9" i="69"/>
  <c r="KQ48" i="47"/>
  <c r="KR48" i="47"/>
  <c r="KS48" i="47"/>
  <c r="HF66" i="28"/>
  <c r="HD66" i="28"/>
  <c r="HE66" i="28"/>
  <c r="DS76" i="47"/>
  <c r="DQ76" i="47"/>
  <c r="DR76" i="47"/>
  <c r="KR88" i="28"/>
  <c r="KS88" i="28"/>
  <c r="KQ88" i="28"/>
  <c r="IE13" i="28"/>
  <c r="IF13" i="28"/>
  <c r="ID13" i="28"/>
  <c r="JE32" i="47"/>
  <c r="JF32" i="47"/>
  <c r="JD32" i="47"/>
  <c r="BR17" i="47"/>
  <c r="BS17" i="47"/>
  <c r="BQ17" i="47"/>
  <c r="ER45" i="28"/>
  <c r="ES45" i="28"/>
  <c r="EQ45" i="28"/>
  <c r="MF7" i="47"/>
  <c r="MD7" i="47"/>
  <c r="ME7" i="47"/>
  <c r="HD18" i="28"/>
  <c r="HF18" i="28"/>
  <c r="HE18" i="28"/>
  <c r="AR49" i="28"/>
  <c r="AS49" i="28"/>
  <c r="AQ49" i="28"/>
  <c r="BD24" i="47"/>
  <c r="BE24" i="47"/>
  <c r="BF24" i="47"/>
  <c r="FF70" i="47"/>
  <c r="FE70" i="47"/>
  <c r="FD70" i="47"/>
  <c r="IS59" i="28"/>
  <c r="IQ59" i="28"/>
  <c r="IR59" i="28"/>
  <c r="CF6" i="47"/>
  <c r="CE6" i="47"/>
  <c r="CD6" i="47"/>
  <c r="HR37" i="28"/>
  <c r="HQ37" i="28"/>
  <c r="HS37" i="28"/>
  <c r="ER35" i="28"/>
  <c r="EQ35" i="28"/>
  <c r="ES35" i="28"/>
  <c r="FD71" i="28"/>
  <c r="FF71" i="28"/>
  <c r="FE71" i="28"/>
  <c r="AR50" i="47"/>
  <c r="AQ50" i="47"/>
  <c r="AS50" i="47"/>
  <c r="IF37" i="47"/>
  <c r="ID37" i="47"/>
  <c r="IE37" i="47"/>
  <c r="CE67" i="28"/>
  <c r="CD67" i="28"/>
  <c r="CF67" i="28"/>
  <c r="E52" i="26"/>
  <c r="I14" i="66"/>
  <c r="ED87" i="47"/>
  <c r="EF87" i="47"/>
  <c r="EE87" i="47"/>
  <c r="HR43" i="47"/>
  <c r="HQ43" i="47"/>
  <c r="HS43" i="47"/>
  <c r="LS31" i="47"/>
  <c r="LR31" i="47"/>
  <c r="LQ31" i="47"/>
  <c r="KE49" i="47"/>
  <c r="KF49" i="47"/>
  <c r="KD49" i="47"/>
  <c r="ID51" i="28"/>
  <c r="IF51" i="28"/>
  <c r="IE51" i="28"/>
  <c r="LS58" i="28"/>
  <c r="LR58" i="28"/>
  <c r="LQ58" i="28"/>
  <c r="EE78" i="28"/>
  <c r="ED78" i="28"/>
  <c r="EF78" i="28"/>
  <c r="S11" i="28"/>
  <c r="Q11" i="28"/>
  <c r="R11" i="28"/>
  <c r="BD66" i="28"/>
  <c r="BE66" i="28"/>
  <c r="BF66" i="28"/>
  <c r="FF45" i="47"/>
  <c r="FD45" i="47"/>
  <c r="FE45" i="47"/>
  <c r="DF32" i="28"/>
  <c r="DE32" i="28"/>
  <c r="DD32" i="28"/>
  <c r="AS63" i="47"/>
  <c r="AQ63" i="47"/>
  <c r="AR63" i="47"/>
  <c r="AE53" i="47"/>
  <c r="AF53" i="47"/>
  <c r="AD53" i="47"/>
  <c r="ES32" i="47"/>
  <c r="EQ32" i="47"/>
  <c r="ER32" i="47"/>
  <c r="LF7" i="47"/>
  <c r="LE7" i="47"/>
  <c r="LD7" i="47"/>
  <c r="KE58" i="28"/>
  <c r="KD58" i="28"/>
  <c r="KF58" i="28"/>
  <c r="LE58" i="28"/>
  <c r="LD58" i="28"/>
  <c r="LF58" i="28"/>
  <c r="IR58" i="28"/>
  <c r="IS58" i="28"/>
  <c r="IQ58" i="28"/>
  <c r="DD10" i="28"/>
  <c r="DE10" i="28"/>
  <c r="DF10" i="28"/>
  <c r="EE10" i="28"/>
  <c r="EF10" i="28"/>
  <c r="ED10" i="28"/>
  <c r="CD10" i="28"/>
  <c r="CE10" i="28"/>
  <c r="CF10" i="28"/>
  <c r="HS48" i="47"/>
  <c r="HQ48" i="47"/>
  <c r="HR48" i="47"/>
  <c r="DR48" i="47"/>
  <c r="DS48" i="47"/>
  <c r="DQ48" i="47"/>
  <c r="BQ48" i="47"/>
  <c r="BR48" i="47"/>
  <c r="BS48" i="47"/>
  <c r="IR78" i="28"/>
  <c r="IS78" i="28"/>
  <c r="IQ78" i="28"/>
  <c r="KF78" i="28"/>
  <c r="KD78" i="28"/>
  <c r="KE78" i="28"/>
  <c r="DF78" i="28"/>
  <c r="DE78" i="28"/>
  <c r="DD78" i="28"/>
  <c r="LQ78" i="28"/>
  <c r="LR78" i="28"/>
  <c r="LS78" i="28"/>
  <c r="HS11" i="28"/>
  <c r="HQ11" i="28"/>
  <c r="HR11" i="28"/>
  <c r="CD11" i="28"/>
  <c r="CF11" i="28"/>
  <c r="CE11" i="28"/>
  <c r="ED11" i="28"/>
  <c r="EE11" i="28"/>
  <c r="EF11" i="28"/>
  <c r="LD11" i="28"/>
  <c r="LF11" i="28"/>
  <c r="LE11" i="28"/>
  <c r="GE21" i="47"/>
  <c r="GF21" i="47"/>
  <c r="GD21" i="47"/>
  <c r="ER21" i="47"/>
  <c r="EQ21" i="47"/>
  <c r="ES21" i="47"/>
  <c r="CS21" i="47"/>
  <c r="CR21" i="47"/>
  <c r="CQ21" i="47"/>
  <c r="BR66" i="28"/>
  <c r="BS66" i="28"/>
  <c r="BQ66" i="28"/>
  <c r="DS66" i="28"/>
  <c r="DR66" i="28"/>
  <c r="DQ66" i="28"/>
  <c r="AE66" i="28"/>
  <c r="AD66" i="28"/>
  <c r="AF66" i="28"/>
  <c r="IF88" i="47"/>
  <c r="ID88" i="47"/>
  <c r="IE88" i="47"/>
  <c r="CD88" i="47"/>
  <c r="CE88" i="47"/>
  <c r="CF88" i="47"/>
  <c r="HQ88" i="47"/>
  <c r="HR88" i="47"/>
  <c r="HS88" i="47"/>
  <c r="MD76" i="47"/>
  <c r="ME76" i="47"/>
  <c r="MF76" i="47"/>
  <c r="FS76" i="47"/>
  <c r="FR76" i="47"/>
  <c r="FQ76" i="47"/>
  <c r="HQ76" i="47"/>
  <c r="HR76" i="47"/>
  <c r="HS76" i="47"/>
  <c r="CR45" i="47"/>
  <c r="CQ45" i="47"/>
  <c r="CS45" i="47"/>
  <c r="JF45" i="47"/>
  <c r="JD45" i="47"/>
  <c r="JE45" i="47"/>
  <c r="MF45" i="47"/>
  <c r="MD45" i="47"/>
  <c r="ME45" i="47"/>
  <c r="DD45" i="47"/>
  <c r="DF45" i="47"/>
  <c r="DE45" i="47"/>
  <c r="LD88" i="28"/>
  <c r="LE88" i="28"/>
  <c r="LF88" i="28"/>
  <c r="JQ88" i="28"/>
  <c r="JR88" i="28"/>
  <c r="JS88" i="28"/>
  <c r="DS88" i="28"/>
  <c r="DQ88" i="28"/>
  <c r="DR88" i="28"/>
  <c r="AQ32" i="28"/>
  <c r="AS32" i="28"/>
  <c r="AR32" i="28"/>
  <c r="FQ32" i="28"/>
  <c r="FS32" i="28"/>
  <c r="FR32" i="28"/>
  <c r="CD32" i="28"/>
  <c r="CE32" i="28"/>
  <c r="CF32" i="28"/>
  <c r="BF32" i="28"/>
  <c r="BE32" i="28"/>
  <c r="BD32" i="28"/>
  <c r="AE13" i="28"/>
  <c r="AD13" i="28"/>
  <c r="AF13" i="28"/>
  <c r="GR13" i="28"/>
  <c r="GQ13" i="28"/>
  <c r="GS13" i="28"/>
  <c r="BR13" i="28"/>
  <c r="BQ13" i="28"/>
  <c r="BS13" i="28"/>
  <c r="DS63" i="47"/>
  <c r="DQ63" i="47"/>
  <c r="DR63" i="47"/>
  <c r="Q63" i="47"/>
  <c r="S63" i="47"/>
  <c r="R63" i="47"/>
  <c r="GF63" i="47"/>
  <c r="GD63" i="47"/>
  <c r="GE63" i="47"/>
  <c r="ER63" i="47"/>
  <c r="EQ63" i="47"/>
  <c r="ES63" i="47"/>
  <c r="LR67" i="47"/>
  <c r="LQ67" i="47"/>
  <c r="LS67" i="47"/>
  <c r="GR67" i="47"/>
  <c r="GS67" i="47"/>
  <c r="GQ67" i="47"/>
  <c r="BQ67" i="47"/>
  <c r="BS67" i="47"/>
  <c r="BR67" i="47"/>
  <c r="BF53" i="47"/>
  <c r="BD53" i="47"/>
  <c r="BE53" i="47"/>
  <c r="MD53" i="47"/>
  <c r="MF53" i="47"/>
  <c r="ME53" i="47"/>
  <c r="DE53" i="47"/>
  <c r="DD53" i="47"/>
  <c r="DF53" i="47"/>
  <c r="HR32" i="47"/>
  <c r="HQ32" i="47"/>
  <c r="HS32" i="47"/>
  <c r="KQ32" i="47"/>
  <c r="KR32" i="47"/>
  <c r="KS32" i="47"/>
  <c r="GF32" i="47"/>
  <c r="GE32" i="47"/>
  <c r="GD32" i="47"/>
  <c r="IF17" i="47"/>
  <c r="IE17" i="47"/>
  <c r="ID17" i="47"/>
  <c r="IQ17" i="47"/>
  <c r="IR17" i="47"/>
  <c r="IS17" i="47"/>
  <c r="CR17" i="47"/>
  <c r="CQ17" i="47"/>
  <c r="CS17" i="47"/>
  <c r="GE17" i="47"/>
  <c r="GD17" i="47"/>
  <c r="GF17" i="47"/>
  <c r="ES34" i="28"/>
  <c r="ER34" i="28"/>
  <c r="EQ34" i="28"/>
  <c r="DE45" i="28"/>
  <c r="DF45" i="28"/>
  <c r="DD45" i="28"/>
  <c r="HQ45" i="28"/>
  <c r="HS45" i="28"/>
  <c r="HR45" i="28"/>
  <c r="LF45" i="28"/>
  <c r="LE45" i="28"/>
  <c r="LD45" i="28"/>
  <c r="EE43" i="28"/>
  <c r="ED43" i="28"/>
  <c r="EF43" i="28"/>
  <c r="JQ43" i="28"/>
  <c r="JR43" i="28"/>
  <c r="JS43" i="28"/>
  <c r="HD43" i="28"/>
  <c r="HE43" i="28"/>
  <c r="HF43" i="28"/>
  <c r="JE24" i="28"/>
  <c r="JF24" i="28"/>
  <c r="JD24" i="28"/>
  <c r="DF24" i="28"/>
  <c r="DE24" i="28"/>
  <c r="DD24" i="28"/>
  <c r="LE24" i="28"/>
  <c r="LF24" i="28"/>
  <c r="LD24" i="28"/>
  <c r="ED24" i="28"/>
  <c r="EE24" i="28"/>
  <c r="EF24" i="28"/>
  <c r="JS70" i="28"/>
  <c r="JR70" i="28"/>
  <c r="JQ70" i="28"/>
  <c r="ES70" i="28"/>
  <c r="ER70" i="28"/>
  <c r="EQ70" i="28"/>
  <c r="DR70" i="28"/>
  <c r="DQ70" i="28"/>
  <c r="DS70" i="28"/>
  <c r="JE66" i="47"/>
  <c r="JD66" i="47"/>
  <c r="JF66" i="47"/>
  <c r="ER7" i="47"/>
  <c r="EQ7" i="47"/>
  <c r="ES7" i="47"/>
  <c r="JS7" i="47"/>
  <c r="JQ7" i="47"/>
  <c r="JR7" i="47"/>
  <c r="S7" i="47"/>
  <c r="R7" i="47"/>
  <c r="Q7" i="47"/>
  <c r="FS77" i="47"/>
  <c r="FR77" i="47"/>
  <c r="FQ77" i="47"/>
  <c r="ED77" i="47"/>
  <c r="EE77" i="47"/>
  <c r="EF77" i="47"/>
  <c r="KD77" i="47"/>
  <c r="KE77" i="47"/>
  <c r="KF77" i="47"/>
  <c r="AE77" i="47"/>
  <c r="AF77" i="47"/>
  <c r="AD77" i="47"/>
  <c r="MF18" i="28"/>
  <c r="ME18" i="28"/>
  <c r="MD18" i="28"/>
  <c r="BE18" i="28"/>
  <c r="BD18" i="28"/>
  <c r="BF18" i="28"/>
  <c r="GQ18" i="28"/>
  <c r="GS18" i="28"/>
  <c r="GR18" i="28"/>
  <c r="CD18" i="28"/>
  <c r="CE18" i="28"/>
  <c r="CF18" i="28"/>
  <c r="KE49" i="28"/>
  <c r="KD49" i="28"/>
  <c r="KF49" i="28"/>
  <c r="MF49" i="28"/>
  <c r="MD49" i="28"/>
  <c r="ME49" i="28"/>
  <c r="EF49" i="28"/>
  <c r="ED49" i="28"/>
  <c r="EE49" i="28"/>
  <c r="IF13" i="47"/>
  <c r="ID13" i="47"/>
  <c r="IE13" i="47"/>
  <c r="FD13" i="47"/>
  <c r="FF13" i="47"/>
  <c r="FE13" i="47"/>
  <c r="DR13" i="47"/>
  <c r="DS13" i="47"/>
  <c r="DQ13" i="47"/>
  <c r="BR13" i="47"/>
  <c r="BS13" i="47"/>
  <c r="BQ13" i="47"/>
  <c r="ES17" i="28"/>
  <c r="EQ17" i="28"/>
  <c r="ER17" i="28"/>
  <c r="BR17" i="28"/>
  <c r="BQ17" i="28"/>
  <c r="BS17" i="28"/>
  <c r="HF17" i="28"/>
  <c r="HD17" i="28"/>
  <c r="HE17" i="28"/>
  <c r="AS24" i="47"/>
  <c r="AR24" i="47"/>
  <c r="AQ24" i="47"/>
  <c r="AF24" i="47"/>
  <c r="AE24" i="47"/>
  <c r="AD24" i="47"/>
  <c r="ED24" i="47"/>
  <c r="EE24" i="47"/>
  <c r="EF24" i="47"/>
  <c r="DR24" i="47"/>
  <c r="DS24" i="47"/>
  <c r="DQ24" i="47"/>
  <c r="MD48" i="28"/>
  <c r="MF48" i="28"/>
  <c r="ME48" i="28"/>
  <c r="EF48" i="28"/>
  <c r="EE48" i="28"/>
  <c r="ED48" i="28"/>
  <c r="GF48" i="28"/>
  <c r="GE48" i="28"/>
  <c r="GD48" i="28"/>
  <c r="IE70" i="47"/>
  <c r="IF70" i="47"/>
  <c r="ID70" i="47"/>
  <c r="HF70" i="47"/>
  <c r="HE70" i="47"/>
  <c r="HD70" i="47"/>
  <c r="IQ70" i="47"/>
  <c r="IS70" i="47"/>
  <c r="IR70" i="47"/>
  <c r="FS7" i="28"/>
  <c r="FQ7" i="28"/>
  <c r="FR7" i="28"/>
  <c r="HE7" i="28"/>
  <c r="HF7" i="28"/>
  <c r="HD7" i="28"/>
  <c r="KQ7" i="28"/>
  <c r="KR7" i="28"/>
  <c r="KS7" i="28"/>
  <c r="BR16" i="47"/>
  <c r="BS16" i="47"/>
  <c r="BQ16" i="47"/>
  <c r="R16" i="47"/>
  <c r="Q16" i="47"/>
  <c r="S16" i="47"/>
  <c r="LS16" i="47"/>
  <c r="LQ16" i="47"/>
  <c r="LR16" i="47"/>
  <c r="BQ59" i="28"/>
  <c r="BR59" i="28"/>
  <c r="BS59" i="28"/>
  <c r="DR59" i="28"/>
  <c r="DS59" i="28"/>
  <c r="DQ59" i="28"/>
  <c r="HS59" i="28"/>
  <c r="HQ59" i="28"/>
  <c r="HR59" i="28"/>
  <c r="KQ51" i="47"/>
  <c r="KR51" i="47"/>
  <c r="KS51" i="47"/>
  <c r="AF51" i="47"/>
  <c r="AE51" i="47"/>
  <c r="AD51" i="47"/>
  <c r="IF51" i="47"/>
  <c r="ID51" i="47"/>
  <c r="IE51" i="47"/>
  <c r="CE51" i="47"/>
  <c r="CF51" i="47"/>
  <c r="CD51" i="47"/>
  <c r="JD50" i="28"/>
  <c r="JE50" i="28"/>
  <c r="JF50" i="28"/>
  <c r="ID50" i="28"/>
  <c r="IE50" i="28"/>
  <c r="IF50" i="28"/>
  <c r="MD50" i="28"/>
  <c r="ME50" i="28"/>
  <c r="MF50" i="28"/>
  <c r="LQ50" i="28"/>
  <c r="LS50" i="28"/>
  <c r="LR50" i="28"/>
  <c r="IQ6" i="47"/>
  <c r="IR6" i="47"/>
  <c r="IS6" i="47"/>
  <c r="DR18" i="47"/>
  <c r="DS18" i="47"/>
  <c r="DQ18" i="47"/>
  <c r="LF18" i="47"/>
  <c r="LD18" i="47"/>
  <c r="LE18" i="47"/>
  <c r="LR18" i="47"/>
  <c r="LS18" i="47"/>
  <c r="LQ18" i="47"/>
  <c r="GS78" i="47"/>
  <c r="GQ78" i="47"/>
  <c r="GR78" i="47"/>
  <c r="ID78" i="47"/>
  <c r="IF78" i="47"/>
  <c r="IE78" i="47"/>
  <c r="HQ78" i="47"/>
  <c r="HS78" i="47"/>
  <c r="HR78" i="47"/>
  <c r="KD11" i="47"/>
  <c r="KF11" i="47"/>
  <c r="KE11" i="47"/>
  <c r="JD11" i="47"/>
  <c r="JF11" i="47"/>
  <c r="JE11" i="47"/>
  <c r="JS11" i="47"/>
  <c r="JQ11" i="47"/>
  <c r="JR11" i="47"/>
  <c r="DD6" i="28"/>
  <c r="DF6" i="28"/>
  <c r="DE6" i="28"/>
  <c r="KQ6" i="28"/>
  <c r="KR6" i="28"/>
  <c r="KS6" i="28"/>
  <c r="IF6" i="28"/>
  <c r="ID6" i="28"/>
  <c r="IE6" i="28"/>
  <c r="E55" i="26"/>
  <c r="I17" i="66"/>
  <c r="JR35" i="47"/>
  <c r="JS35" i="47"/>
  <c r="JQ35" i="47"/>
  <c r="DR35" i="47"/>
  <c r="DQ35" i="47"/>
  <c r="DS35" i="47"/>
  <c r="KR35" i="47"/>
  <c r="KQ35" i="47"/>
  <c r="KS35" i="47"/>
  <c r="BF37" i="28"/>
  <c r="BE37" i="28"/>
  <c r="BD37" i="28"/>
  <c r="HF37" i="28"/>
  <c r="HE37" i="28"/>
  <c r="HD37" i="28"/>
  <c r="MF37" i="28"/>
  <c r="ME37" i="28"/>
  <c r="MD37" i="28"/>
  <c r="IE58" i="47"/>
  <c r="ID58" i="47"/>
  <c r="IF58" i="47"/>
  <c r="HR58" i="47"/>
  <c r="HS58" i="47"/>
  <c r="HQ58" i="47"/>
  <c r="HF58" i="47"/>
  <c r="HE58" i="47"/>
  <c r="HD58" i="47"/>
  <c r="BF58" i="47"/>
  <c r="BE58" i="47"/>
  <c r="BD58" i="47"/>
  <c r="EE35" i="28"/>
  <c r="EF35" i="28"/>
  <c r="ED35" i="28"/>
  <c r="HQ59" i="47"/>
  <c r="HS59" i="47"/>
  <c r="HR59" i="47"/>
  <c r="S59" i="47"/>
  <c r="R59" i="47"/>
  <c r="Q59" i="47"/>
  <c r="DQ59" i="47"/>
  <c r="DS59" i="47"/>
  <c r="DR59" i="47"/>
  <c r="FD77" i="28"/>
  <c r="FE77" i="28"/>
  <c r="FF77" i="28"/>
  <c r="AD77" i="28"/>
  <c r="AF77" i="28"/>
  <c r="AE77" i="28"/>
  <c r="GR77" i="28"/>
  <c r="GQ77" i="28"/>
  <c r="GS77" i="28"/>
  <c r="BQ77" i="28"/>
  <c r="BS77" i="28"/>
  <c r="BR77" i="28"/>
  <c r="ME86" i="47"/>
  <c r="MF86" i="47"/>
  <c r="MD86" i="47"/>
  <c r="IE86" i="47"/>
  <c r="ID86" i="47"/>
  <c r="IF86" i="47"/>
  <c r="HD86" i="47"/>
  <c r="HE86" i="47"/>
  <c r="HF86" i="47"/>
  <c r="FR71" i="28"/>
  <c r="FS71" i="28"/>
  <c r="FQ71" i="28"/>
  <c r="AR71" i="28"/>
  <c r="AS71" i="28"/>
  <c r="AQ71" i="28"/>
  <c r="DD71" i="28"/>
  <c r="DE71" i="28"/>
  <c r="DF71" i="28"/>
  <c r="KS31" i="28"/>
  <c r="KQ31" i="28"/>
  <c r="KR31" i="28"/>
  <c r="JE50" i="47"/>
  <c r="JD50" i="47"/>
  <c r="JF50" i="47"/>
  <c r="BS50" i="47"/>
  <c r="BR50" i="47"/>
  <c r="BQ50" i="47"/>
  <c r="KS50" i="47"/>
  <c r="KQ50" i="47"/>
  <c r="KR50" i="47"/>
  <c r="BS25" i="28"/>
  <c r="BQ25" i="28"/>
  <c r="BR25" i="28"/>
  <c r="ES25" i="28"/>
  <c r="EQ25" i="28"/>
  <c r="ER25" i="28"/>
  <c r="CF25" i="28"/>
  <c r="CE25" i="28"/>
  <c r="CD25" i="28"/>
  <c r="HE25" i="28"/>
  <c r="HF25" i="28"/>
  <c r="HD25" i="28"/>
  <c r="LE37" i="47"/>
  <c r="LF37" i="47"/>
  <c r="LD37" i="47"/>
  <c r="JQ37" i="47"/>
  <c r="JR37" i="47"/>
  <c r="JS37" i="47"/>
  <c r="MD37" i="47"/>
  <c r="MF37" i="47"/>
  <c r="ME37" i="47"/>
  <c r="DS63" i="28"/>
  <c r="DQ63" i="28"/>
  <c r="DR63" i="28"/>
  <c r="IR63" i="28"/>
  <c r="IQ63" i="28"/>
  <c r="IS63" i="28"/>
  <c r="BS63" i="28"/>
  <c r="BQ63" i="28"/>
  <c r="BR63" i="28"/>
  <c r="KD67" i="28"/>
  <c r="KF67" i="28"/>
  <c r="KE67" i="28"/>
  <c r="BR67" i="28"/>
  <c r="BS67" i="28"/>
  <c r="BQ67" i="28"/>
  <c r="R67" i="28"/>
  <c r="S67" i="28"/>
  <c r="Q67" i="28"/>
  <c r="EF67" i="28"/>
  <c r="EE67" i="28"/>
  <c r="ED67" i="28"/>
  <c r="KS66" i="47"/>
  <c r="KR66" i="47"/>
  <c r="KQ66" i="47"/>
  <c r="BF66" i="47"/>
  <c r="BE66" i="47"/>
  <c r="BD66" i="47"/>
  <c r="ID66" i="47"/>
  <c r="IF66" i="47"/>
  <c r="IE66" i="47"/>
  <c r="E49" i="26"/>
  <c r="I16" i="69"/>
  <c r="ME16" i="28"/>
  <c r="MD16" i="28"/>
  <c r="MF16" i="28"/>
  <c r="KS16" i="28"/>
  <c r="KR16" i="28"/>
  <c r="KQ16" i="28"/>
  <c r="BF16" i="28"/>
  <c r="BE16" i="28"/>
  <c r="BD16" i="28"/>
  <c r="KF87" i="47"/>
  <c r="KE87" i="47"/>
  <c r="KD87" i="47"/>
  <c r="JD87" i="47"/>
  <c r="JF87" i="47"/>
  <c r="JE87" i="47"/>
  <c r="GD87" i="47"/>
  <c r="GF87" i="47"/>
  <c r="GE87" i="47"/>
  <c r="DD86" i="28"/>
  <c r="DF86" i="28"/>
  <c r="DE86" i="28"/>
  <c r="LQ86" i="28"/>
  <c r="LR86" i="28"/>
  <c r="LS86" i="28"/>
  <c r="IQ86" i="28"/>
  <c r="IR86" i="28"/>
  <c r="IS86" i="28"/>
  <c r="AQ43" i="47"/>
  <c r="AR43" i="47"/>
  <c r="AS43" i="47"/>
  <c r="KS43" i="47"/>
  <c r="KQ43" i="47"/>
  <c r="KR43" i="47"/>
  <c r="BF43" i="47"/>
  <c r="BD43" i="47"/>
  <c r="BE43" i="47"/>
  <c r="EQ31" i="47"/>
  <c r="ES31" i="47"/>
  <c r="ER31" i="47"/>
  <c r="CQ31" i="47"/>
  <c r="CS31" i="47"/>
  <c r="CR31" i="47"/>
  <c r="DR31" i="47"/>
  <c r="DQ31" i="47"/>
  <c r="DS31" i="47"/>
  <c r="BR34" i="28"/>
  <c r="BS34" i="28"/>
  <c r="BQ34" i="28"/>
  <c r="GD49" i="47"/>
  <c r="GF49" i="47"/>
  <c r="GE49" i="47"/>
  <c r="IE49" i="47"/>
  <c r="ID49" i="47"/>
  <c r="IF49" i="47"/>
  <c r="ES49" i="47"/>
  <c r="ER49" i="47"/>
  <c r="EQ49" i="47"/>
  <c r="JF49" i="47"/>
  <c r="JD49" i="47"/>
  <c r="JE49" i="47"/>
  <c r="AS53" i="28"/>
  <c r="AQ53" i="28"/>
  <c r="AR53" i="28"/>
  <c r="EF53" i="28"/>
  <c r="ED53" i="28"/>
  <c r="EE53" i="28"/>
  <c r="JS53" i="28"/>
  <c r="JQ53" i="28"/>
  <c r="JR53" i="28"/>
  <c r="LS21" i="28"/>
  <c r="LR21" i="28"/>
  <c r="LQ21" i="28"/>
  <c r="AR21" i="28"/>
  <c r="AS21" i="28"/>
  <c r="AQ21" i="28"/>
  <c r="FF21" i="28"/>
  <c r="FE21" i="28"/>
  <c r="FD21" i="28"/>
  <c r="FQ51" i="28"/>
  <c r="FR51" i="28"/>
  <c r="FS51" i="28"/>
  <c r="LS51" i="28"/>
  <c r="LR51" i="28"/>
  <c r="LQ51" i="28"/>
  <c r="GE51" i="28"/>
  <c r="GD51" i="28"/>
  <c r="GF51" i="28"/>
  <c r="HE51" i="28"/>
  <c r="HF51" i="28"/>
  <c r="HD51" i="28"/>
  <c r="KQ74" i="47"/>
  <c r="KR74" i="47"/>
  <c r="KS74" i="47"/>
  <c r="LS60" i="28"/>
  <c r="LR60" i="28"/>
  <c r="LQ60" i="28"/>
  <c r="JQ74" i="28"/>
  <c r="JR74" i="28"/>
  <c r="JS74" i="28"/>
  <c r="FQ72" i="47"/>
  <c r="FR72" i="47"/>
  <c r="FS72" i="47"/>
  <c r="HR41" i="28"/>
  <c r="HQ41" i="28"/>
  <c r="HS41" i="28"/>
  <c r="AQ57" i="28"/>
  <c r="AS57" i="28"/>
  <c r="AR57" i="28"/>
  <c r="JE14" i="28"/>
  <c r="JD14" i="28"/>
  <c r="JF14" i="28"/>
  <c r="JQ80" i="47"/>
  <c r="JS80" i="47"/>
  <c r="JR80" i="47"/>
  <c r="FS29" i="47"/>
  <c r="FQ29" i="47"/>
  <c r="FR29" i="47"/>
  <c r="JD80" i="28"/>
  <c r="JF80" i="28"/>
  <c r="JE80" i="28"/>
  <c r="CD22" i="47"/>
  <c r="CF22" i="47"/>
  <c r="CE22" i="47"/>
  <c r="FR41" i="47"/>
  <c r="FQ41" i="47"/>
  <c r="FS41" i="47"/>
  <c r="HR55" i="47"/>
  <c r="HS55" i="47"/>
  <c r="HQ55" i="47"/>
  <c r="DE22" i="28"/>
  <c r="DD22" i="28"/>
  <c r="DF22" i="28"/>
  <c r="AQ74" i="47"/>
  <c r="AR74" i="47"/>
  <c r="AS74" i="47"/>
  <c r="R74" i="47"/>
  <c r="S74" i="47"/>
  <c r="Q74" i="47"/>
  <c r="IS74" i="47"/>
  <c r="IQ74" i="47"/>
  <c r="IR74" i="47"/>
  <c r="JS74" i="47"/>
  <c r="JR74" i="47"/>
  <c r="JQ74" i="47"/>
  <c r="ED62" i="47"/>
  <c r="EE62" i="47"/>
  <c r="EF62" i="47"/>
  <c r="AE14" i="47"/>
  <c r="AD14" i="47"/>
  <c r="AF14" i="47"/>
  <c r="AS14" i="47"/>
  <c r="AQ14" i="47"/>
  <c r="AR14" i="47"/>
  <c r="CQ14" i="47"/>
  <c r="CS14" i="47"/>
  <c r="CR14" i="47"/>
  <c r="FS60" i="28"/>
  <c r="FR60" i="28"/>
  <c r="FQ60" i="28"/>
  <c r="CD60" i="28"/>
  <c r="CF60" i="28"/>
  <c r="CE60" i="28"/>
  <c r="CQ60" i="28"/>
  <c r="CR60" i="28"/>
  <c r="CS60" i="28"/>
  <c r="CF74" i="28"/>
  <c r="CE74" i="28"/>
  <c r="CD74" i="28"/>
  <c r="IR74" i="28"/>
  <c r="IQ74" i="28"/>
  <c r="IS74" i="28"/>
  <c r="Q74" i="28"/>
  <c r="S74" i="28"/>
  <c r="R74" i="28"/>
  <c r="LQ62" i="28"/>
  <c r="LS62" i="28"/>
  <c r="LR62" i="28"/>
  <c r="KE62" i="28"/>
  <c r="KD62" i="28"/>
  <c r="KF62" i="28"/>
  <c r="EF62" i="28"/>
  <c r="EE62" i="28"/>
  <c r="ED62" i="28"/>
  <c r="HE72" i="47"/>
  <c r="HD72" i="47"/>
  <c r="HF72" i="47"/>
  <c r="R72" i="47"/>
  <c r="Q72" i="47"/>
  <c r="S72" i="47"/>
  <c r="DF72" i="47"/>
  <c r="DE72" i="47"/>
  <c r="DD72" i="47"/>
  <c r="DE57" i="47"/>
  <c r="DF57" i="47"/>
  <c r="DD57" i="47"/>
  <c r="GD57" i="47"/>
  <c r="GF57" i="47"/>
  <c r="GE57" i="47"/>
  <c r="HF57" i="47"/>
  <c r="HE57" i="47"/>
  <c r="HD57" i="47"/>
  <c r="CR41" i="28"/>
  <c r="CS41" i="28"/>
  <c r="CQ41" i="28"/>
  <c r="BR41" i="28"/>
  <c r="BQ41" i="28"/>
  <c r="BS41" i="28"/>
  <c r="JD41" i="28"/>
  <c r="JE41" i="28"/>
  <c r="JF41" i="28"/>
  <c r="JS72" i="28"/>
  <c r="JQ72" i="28"/>
  <c r="JR72" i="28"/>
  <c r="LE72" i="28"/>
  <c r="LD72" i="28"/>
  <c r="LF72" i="28"/>
  <c r="CQ72" i="28"/>
  <c r="CR72" i="28"/>
  <c r="CS72" i="28"/>
  <c r="KD57" i="28"/>
  <c r="KE57" i="28"/>
  <c r="KF57" i="28"/>
  <c r="DD57" i="28"/>
  <c r="DF57" i="28"/>
  <c r="DE57" i="28"/>
  <c r="ES57" i="28"/>
  <c r="EQ57" i="28"/>
  <c r="ER57" i="28"/>
  <c r="JE20" i="47"/>
  <c r="JF20" i="47"/>
  <c r="JD20" i="47"/>
  <c r="FR20" i="47"/>
  <c r="FQ20" i="47"/>
  <c r="FS20" i="47"/>
  <c r="FE14" i="28"/>
  <c r="FF14" i="28"/>
  <c r="FD14" i="28"/>
  <c r="AE14" i="28"/>
  <c r="AD14" i="28"/>
  <c r="AF14" i="28"/>
  <c r="ED14" i="28"/>
  <c r="EF14" i="28"/>
  <c r="EE14" i="28"/>
  <c r="JF20" i="28"/>
  <c r="JD20" i="28"/>
  <c r="JE20" i="28"/>
  <c r="EQ20" i="28"/>
  <c r="ES20" i="28"/>
  <c r="ER20" i="28"/>
  <c r="FS20" i="28"/>
  <c r="FR20" i="28"/>
  <c r="FQ20" i="28"/>
  <c r="FD20" i="47"/>
  <c r="FE20" i="47"/>
  <c r="FF20" i="47"/>
  <c r="FF80" i="47"/>
  <c r="FD80" i="47"/>
  <c r="FE80" i="47"/>
  <c r="GF80" i="47"/>
  <c r="GD80" i="47"/>
  <c r="GE80" i="47"/>
  <c r="AS29" i="47"/>
  <c r="AQ29" i="47"/>
  <c r="AR29" i="47"/>
  <c r="GQ29" i="47"/>
  <c r="GR29" i="47"/>
  <c r="GS29" i="47"/>
  <c r="AE29" i="47"/>
  <c r="AF29" i="47"/>
  <c r="AD29" i="47"/>
  <c r="FE80" i="28"/>
  <c r="FF80" i="28"/>
  <c r="FD80" i="28"/>
  <c r="AD80" i="28"/>
  <c r="AE80" i="28"/>
  <c r="AF80" i="28"/>
  <c r="CF80" i="28"/>
  <c r="CE80" i="28"/>
  <c r="CD80" i="28"/>
  <c r="DS29" i="28"/>
  <c r="DR29" i="28"/>
  <c r="DQ29" i="28"/>
  <c r="BD29" i="28"/>
  <c r="BF29" i="28"/>
  <c r="BE29" i="28"/>
  <c r="DF29" i="28"/>
  <c r="DD29" i="28"/>
  <c r="DE29" i="28"/>
  <c r="MD55" i="28"/>
  <c r="MF55" i="28"/>
  <c r="ME55" i="28"/>
  <c r="HD55" i="28"/>
  <c r="HF55" i="28"/>
  <c r="HE55" i="28"/>
  <c r="JQ55" i="28"/>
  <c r="JR55" i="28"/>
  <c r="JS55" i="28"/>
  <c r="AS55" i="28"/>
  <c r="AQ55" i="28"/>
  <c r="AR55" i="28"/>
  <c r="AF22" i="47"/>
  <c r="AD22" i="47"/>
  <c r="AE22" i="47"/>
  <c r="IE22" i="47"/>
  <c r="IF22" i="47"/>
  <c r="ID22" i="47"/>
  <c r="CR22" i="47"/>
  <c r="CQ22" i="47"/>
  <c r="CS22" i="47"/>
  <c r="ED41" i="47"/>
  <c r="EF41" i="47"/>
  <c r="EE41" i="47"/>
  <c r="ES41" i="47"/>
  <c r="EQ41" i="47"/>
  <c r="ER41" i="47"/>
  <c r="BQ41" i="47"/>
  <c r="BR41" i="47"/>
  <c r="BS41" i="47"/>
  <c r="DE41" i="47"/>
  <c r="DF41" i="47"/>
  <c r="DD41" i="47"/>
  <c r="FE55" i="47"/>
  <c r="FD55" i="47"/>
  <c r="FF55" i="47"/>
  <c r="IF55" i="47"/>
  <c r="IE55" i="47"/>
  <c r="ID55" i="47"/>
  <c r="BS55" i="47"/>
  <c r="BR55" i="47"/>
  <c r="BQ55" i="47"/>
  <c r="DD20" i="47"/>
  <c r="DF20" i="47"/>
  <c r="DE20" i="47"/>
  <c r="S22" i="28"/>
  <c r="Q22" i="28"/>
  <c r="R22" i="28"/>
  <c r="JE22" i="28"/>
  <c r="JD22" i="28"/>
  <c r="JF22" i="28"/>
  <c r="LR22" i="28"/>
  <c r="LS22" i="28"/>
  <c r="LQ22" i="28"/>
  <c r="JE14" i="47"/>
  <c r="JF14" i="47"/>
  <c r="JD14" i="47"/>
  <c r="EQ74" i="28"/>
  <c r="ES74" i="28"/>
  <c r="ER74" i="28"/>
  <c r="JQ72" i="47"/>
  <c r="JR72" i="47"/>
  <c r="JS72" i="47"/>
  <c r="KD41" i="28"/>
  <c r="KF41" i="28"/>
  <c r="KE41" i="28"/>
  <c r="FQ72" i="28"/>
  <c r="FS72" i="28"/>
  <c r="FR72" i="28"/>
  <c r="ME57" i="28"/>
  <c r="MD57" i="28"/>
  <c r="MF57" i="28"/>
  <c r="ES20" i="47"/>
  <c r="EQ20" i="47"/>
  <c r="ER20" i="47"/>
  <c r="HF20" i="28"/>
  <c r="HD20" i="28"/>
  <c r="HE20" i="28"/>
  <c r="LS29" i="28"/>
  <c r="LQ29" i="28"/>
  <c r="LR29" i="28"/>
  <c r="Q20" i="47"/>
  <c r="S20" i="47"/>
  <c r="R20" i="47"/>
  <c r="EE22" i="28"/>
  <c r="EF22" i="28"/>
  <c r="ED22" i="28"/>
  <c r="ED74" i="47"/>
  <c r="EE74" i="47"/>
  <c r="EF74" i="47"/>
  <c r="GF74" i="47"/>
  <c r="GE74" i="47"/>
  <c r="GD74" i="47"/>
  <c r="FE74" i="47"/>
  <c r="FD74" i="47"/>
  <c r="FF74" i="47"/>
  <c r="JF74" i="47"/>
  <c r="JE74" i="47"/>
  <c r="JD74" i="47"/>
  <c r="JD62" i="47"/>
  <c r="JF62" i="47"/>
  <c r="JE62" i="47"/>
  <c r="HS14" i="47"/>
  <c r="HQ14" i="47"/>
  <c r="HR14" i="47"/>
  <c r="CF14" i="47"/>
  <c r="CD14" i="47"/>
  <c r="CE14" i="47"/>
  <c r="DR14" i="47"/>
  <c r="DQ14" i="47"/>
  <c r="DS14" i="47"/>
  <c r="GE60" i="28"/>
  <c r="GF60" i="28"/>
  <c r="GD60" i="28"/>
  <c r="KQ60" i="28"/>
  <c r="KS60" i="28"/>
  <c r="KR60" i="28"/>
  <c r="BD60" i="28"/>
  <c r="BE60" i="28"/>
  <c r="BF60" i="28"/>
  <c r="HF74" i="28"/>
  <c r="HD74" i="28"/>
  <c r="HE74" i="28"/>
  <c r="DF74" i="28"/>
  <c r="DE74" i="28"/>
  <c r="DD74" i="28"/>
  <c r="ME74" i="28"/>
  <c r="MF74" i="28"/>
  <c r="MD74" i="28"/>
  <c r="FD62" i="28"/>
  <c r="FF62" i="28"/>
  <c r="FE62" i="28"/>
  <c r="AS62" i="28"/>
  <c r="AR62" i="28"/>
  <c r="AQ62" i="28"/>
  <c r="DQ62" i="28"/>
  <c r="DS62" i="28"/>
  <c r="DR62" i="28"/>
  <c r="CQ72" i="47"/>
  <c r="CR72" i="47"/>
  <c r="CS72" i="47"/>
  <c r="ER72" i="47"/>
  <c r="ES72" i="47"/>
  <c r="EQ72" i="47"/>
  <c r="EE72" i="47"/>
  <c r="EF72" i="47"/>
  <c r="ED72" i="47"/>
  <c r="KF57" i="47"/>
  <c r="KD57" i="47"/>
  <c r="KE57" i="47"/>
  <c r="BS57" i="47"/>
  <c r="BQ57" i="47"/>
  <c r="BR57" i="47"/>
  <c r="IE57" i="47"/>
  <c r="IF57" i="47"/>
  <c r="ID57" i="47"/>
  <c r="AQ41" i="28"/>
  <c r="AR41" i="28"/>
  <c r="AS41" i="28"/>
  <c r="CE41" i="28"/>
  <c r="CF41" i="28"/>
  <c r="CD41" i="28"/>
  <c r="ID41" i="28"/>
  <c r="IE41" i="28"/>
  <c r="IF41" i="28"/>
  <c r="IS72" i="28"/>
  <c r="IR72" i="28"/>
  <c r="IQ72" i="28"/>
  <c r="ES72" i="28"/>
  <c r="ER72" i="28"/>
  <c r="EQ72" i="28"/>
  <c r="GE72" i="28"/>
  <c r="GF72" i="28"/>
  <c r="GD72" i="28"/>
  <c r="LS57" i="28"/>
  <c r="LR57" i="28"/>
  <c r="LQ57" i="28"/>
  <c r="KQ57" i="28"/>
  <c r="KS57" i="28"/>
  <c r="KR57" i="28"/>
  <c r="BF57" i="28"/>
  <c r="BE57" i="28"/>
  <c r="BD57" i="28"/>
  <c r="KD20" i="47"/>
  <c r="KF20" i="47"/>
  <c r="KE20" i="47"/>
  <c r="DD14" i="28"/>
  <c r="DF14" i="28"/>
  <c r="DE14" i="28"/>
  <c r="KE14" i="28"/>
  <c r="KD14" i="28"/>
  <c r="KF14" i="28"/>
  <c r="GR14" i="28"/>
  <c r="GS14" i="28"/>
  <c r="GQ14" i="28"/>
  <c r="R20" i="28"/>
  <c r="S20" i="28"/>
  <c r="Q20" i="28"/>
  <c r="AQ20" i="28"/>
  <c r="AS20" i="28"/>
  <c r="AR20" i="28"/>
  <c r="KQ20" i="28"/>
  <c r="KS20" i="28"/>
  <c r="KR20" i="28"/>
  <c r="KF80" i="47"/>
  <c r="KD80" i="47"/>
  <c r="KE80" i="47"/>
  <c r="R29" i="47"/>
  <c r="S29" i="47"/>
  <c r="Q29" i="47"/>
  <c r="HE29" i="47"/>
  <c r="HF29" i="47"/>
  <c r="HD29" i="47"/>
  <c r="BE29" i="47"/>
  <c r="BF29" i="47"/>
  <c r="BD29" i="47"/>
  <c r="CR80" i="28"/>
  <c r="CQ80" i="28"/>
  <c r="CS80" i="28"/>
  <c r="LS80" i="28"/>
  <c r="LR80" i="28"/>
  <c r="LQ80" i="28"/>
  <c r="R80" i="28"/>
  <c r="Q80" i="28"/>
  <c r="S80" i="28"/>
  <c r="HD29" i="28"/>
  <c r="HE29" i="28"/>
  <c r="HF29" i="28"/>
  <c r="CF29" i="28"/>
  <c r="CD29" i="28"/>
  <c r="CE29" i="28"/>
  <c r="AE29" i="28"/>
  <c r="AD29" i="28"/>
  <c r="AF29" i="28"/>
  <c r="FE55" i="28"/>
  <c r="FD55" i="28"/>
  <c r="FF55" i="28"/>
  <c r="JE55" i="28"/>
  <c r="JF55" i="28"/>
  <c r="JD55" i="28"/>
  <c r="EF55" i="28"/>
  <c r="ED55" i="28"/>
  <c r="EE55" i="28"/>
  <c r="KE55" i="28"/>
  <c r="KF55" i="28"/>
  <c r="KD55" i="28"/>
  <c r="EF22" i="47"/>
  <c r="EE22" i="47"/>
  <c r="ED22" i="47"/>
  <c r="KR22" i="47"/>
  <c r="KS22" i="47"/>
  <c r="KQ22" i="47"/>
  <c r="BF22" i="47"/>
  <c r="BE22" i="47"/>
  <c r="BD22" i="47"/>
  <c r="AI57" i="47"/>
  <c r="EV57" i="47"/>
  <c r="DV57" i="47"/>
  <c r="IV57" i="47"/>
  <c r="BV57" i="47"/>
  <c r="KI57" i="47"/>
  <c r="DI57" i="47"/>
  <c r="FV57" i="47"/>
  <c r="HV57" i="47"/>
  <c r="V57" i="47"/>
  <c r="CV57" i="47"/>
  <c r="HI57" i="47"/>
  <c r="JI57" i="47"/>
  <c r="I57" i="47"/>
  <c r="KV57" i="47"/>
  <c r="LI57" i="47"/>
  <c r="GV57" i="47"/>
  <c r="LV57" i="47"/>
  <c r="GI57" i="47"/>
  <c r="BI57" i="47"/>
  <c r="II57" i="47"/>
  <c r="FI57" i="47"/>
  <c r="AV57" i="47"/>
  <c r="CI57" i="47"/>
  <c r="JV57" i="47"/>
  <c r="EI57" i="47"/>
  <c r="CR41" i="47"/>
  <c r="CQ41" i="47"/>
  <c r="CS41" i="47"/>
  <c r="HD41" i="47"/>
  <c r="HF41" i="47"/>
  <c r="HE41" i="47"/>
  <c r="FD41" i="47"/>
  <c r="FF41" i="47"/>
  <c r="FE41" i="47"/>
  <c r="ME41" i="47"/>
  <c r="MD41" i="47"/>
  <c r="MF41" i="47"/>
  <c r="LR55" i="47"/>
  <c r="LQ55" i="47"/>
  <c r="LS55" i="47"/>
  <c r="HD55" i="47"/>
  <c r="HE55" i="47"/>
  <c r="HF55" i="47"/>
  <c r="DD55" i="47"/>
  <c r="DF55" i="47"/>
  <c r="DE55" i="47"/>
  <c r="CR20" i="47"/>
  <c r="CS20" i="47"/>
  <c r="CQ20" i="47"/>
  <c r="FD22" i="28"/>
  <c r="FF22" i="28"/>
  <c r="FE22" i="28"/>
  <c r="ES22" i="28"/>
  <c r="ER22" i="28"/>
  <c r="EQ22" i="28"/>
  <c r="BS22" i="28"/>
  <c r="BQ22" i="28"/>
  <c r="BR22" i="28"/>
  <c r="KE74" i="47"/>
  <c r="KF74" i="47"/>
  <c r="KD74" i="47"/>
  <c r="BS14" i="47"/>
  <c r="BQ14" i="47"/>
  <c r="BR14" i="47"/>
  <c r="JS62" i="28"/>
  <c r="JQ62" i="28"/>
  <c r="JR62" i="28"/>
  <c r="BQ72" i="47"/>
  <c r="BS72" i="47"/>
  <c r="BR72" i="47"/>
  <c r="JR57" i="47"/>
  <c r="JS57" i="47"/>
  <c r="JQ57" i="47"/>
  <c r="KF72" i="28"/>
  <c r="KE72" i="28"/>
  <c r="KD72" i="28"/>
  <c r="LR20" i="28"/>
  <c r="LS20" i="28"/>
  <c r="LQ20" i="28"/>
  <c r="KQ29" i="47"/>
  <c r="KR29" i="47"/>
  <c r="KS29" i="47"/>
  <c r="AD55" i="28"/>
  <c r="AE55" i="28"/>
  <c r="AF55" i="28"/>
  <c r="S22" i="47"/>
  <c r="R22" i="47"/>
  <c r="Q22" i="47"/>
  <c r="Q41" i="47"/>
  <c r="R41" i="47"/>
  <c r="S41" i="47"/>
  <c r="KS55" i="47"/>
  <c r="KR55" i="47"/>
  <c r="KQ55" i="47"/>
  <c r="IF74" i="47"/>
  <c r="ID74" i="47"/>
  <c r="IE74" i="47"/>
  <c r="MF74" i="47"/>
  <c r="ME74" i="47"/>
  <c r="MD74" i="47"/>
  <c r="FR74" i="47"/>
  <c r="FQ74" i="47"/>
  <c r="FS74" i="47"/>
  <c r="IF62" i="47"/>
  <c r="ID62" i="47"/>
  <c r="IE62" i="47"/>
  <c r="AQ62" i="47"/>
  <c r="AS62" i="47"/>
  <c r="AR62" i="47"/>
  <c r="ME14" i="47"/>
  <c r="MF14" i="47"/>
  <c r="MD14" i="47"/>
  <c r="IQ14" i="47"/>
  <c r="IR14" i="47"/>
  <c r="IS14" i="47"/>
  <c r="KR14" i="47"/>
  <c r="KQ14" i="47"/>
  <c r="KS14" i="47"/>
  <c r="ER14" i="47"/>
  <c r="ES14" i="47"/>
  <c r="EQ14" i="47"/>
  <c r="HD60" i="28"/>
  <c r="HE60" i="28"/>
  <c r="HF60" i="28"/>
  <c r="IE60" i="28"/>
  <c r="ID60" i="28"/>
  <c r="IF60" i="28"/>
  <c r="AD60" i="28"/>
  <c r="AF60" i="28"/>
  <c r="AE60" i="28"/>
  <c r="CF29" i="47"/>
  <c r="CE29" i="47"/>
  <c r="CD29" i="47"/>
  <c r="IF74" i="28"/>
  <c r="IE74" i="28"/>
  <c r="ID74" i="28"/>
  <c r="LS74" i="28"/>
  <c r="LQ74" i="28"/>
  <c r="LR74" i="28"/>
  <c r="KQ74" i="28"/>
  <c r="KR74" i="28"/>
  <c r="KS74" i="28"/>
  <c r="AR74" i="28"/>
  <c r="AS74" i="28"/>
  <c r="AQ74" i="28"/>
  <c r="GQ62" i="28"/>
  <c r="GS62" i="28"/>
  <c r="GR62" i="28"/>
  <c r="AD62" i="28"/>
  <c r="AF62" i="28"/>
  <c r="AE62" i="28"/>
  <c r="BF62" i="28"/>
  <c r="BD62" i="28"/>
  <c r="BE62" i="28"/>
  <c r="MF72" i="47"/>
  <c r="ME72" i="47"/>
  <c r="MD72" i="47"/>
  <c r="GD72" i="47"/>
  <c r="GF72" i="47"/>
  <c r="GE72" i="47"/>
  <c r="BF72" i="47"/>
  <c r="BE72" i="47"/>
  <c r="BD72" i="47"/>
  <c r="KS72" i="47"/>
  <c r="KQ72" i="47"/>
  <c r="KR72" i="47"/>
  <c r="DR57" i="47"/>
  <c r="DS57" i="47"/>
  <c r="DQ57" i="47"/>
  <c r="IR57" i="47"/>
  <c r="IS57" i="47"/>
  <c r="IQ57" i="47"/>
  <c r="BF57" i="47"/>
  <c r="BE57" i="47"/>
  <c r="BD57" i="47"/>
  <c r="GV88" i="28"/>
  <c r="HV88" i="28"/>
  <c r="BI88" i="28"/>
  <c r="JV88" i="28"/>
  <c r="KV88" i="28"/>
  <c r="LV88" i="28"/>
  <c r="FI88" i="28"/>
  <c r="I88" i="28"/>
  <c r="AI88" i="28"/>
  <c r="JI88" i="28"/>
  <c r="DI88" i="28"/>
  <c r="EI88" i="28"/>
  <c r="CI88" i="28"/>
  <c r="HI88" i="28"/>
  <c r="II88" i="28"/>
  <c r="GI88" i="28"/>
  <c r="LI88" i="28"/>
  <c r="AV88" i="28"/>
  <c r="KI88" i="28"/>
  <c r="DV88" i="28"/>
  <c r="V88" i="28"/>
  <c r="EV88" i="28"/>
  <c r="IV88" i="28"/>
  <c r="BV88" i="28"/>
  <c r="FV88" i="28"/>
  <c r="CV88" i="28"/>
  <c r="MD41" i="28"/>
  <c r="ME41" i="28"/>
  <c r="MF41" i="28"/>
  <c r="JQ41" i="28"/>
  <c r="JR41" i="28"/>
  <c r="JS41" i="28"/>
  <c r="DQ41" i="28"/>
  <c r="DR41" i="28"/>
  <c r="DS41" i="28"/>
  <c r="LS72" i="28"/>
  <c r="LR72" i="28"/>
  <c r="LQ72" i="28"/>
  <c r="HF72" i="28"/>
  <c r="HE72" i="28"/>
  <c r="HD72" i="28"/>
  <c r="IE72" i="28"/>
  <c r="IF72" i="28"/>
  <c r="ID72" i="28"/>
  <c r="AR72" i="28"/>
  <c r="AQ72" i="28"/>
  <c r="AS72" i="28"/>
  <c r="JF57" i="28"/>
  <c r="JD57" i="28"/>
  <c r="JE57" i="28"/>
  <c r="ED57" i="28"/>
  <c r="EE57" i="28"/>
  <c r="EF57" i="28"/>
  <c r="IF57" i="28"/>
  <c r="IE57" i="28"/>
  <c r="ID57" i="28"/>
  <c r="LE20" i="47"/>
  <c r="LF20" i="47"/>
  <c r="LD20" i="47"/>
  <c r="HD14" i="28"/>
  <c r="HF14" i="28"/>
  <c r="HE14" i="28"/>
  <c r="GF14" i="28"/>
  <c r="GD14" i="28"/>
  <c r="GE14" i="28"/>
  <c r="DS14" i="28"/>
  <c r="DR14" i="28"/>
  <c r="DQ14" i="28"/>
  <c r="CS14" i="28"/>
  <c r="CQ14" i="28"/>
  <c r="CR14" i="28"/>
  <c r="BE20" i="28"/>
  <c r="BD20" i="28"/>
  <c r="BF20" i="28"/>
  <c r="EE20" i="28"/>
  <c r="ED20" i="28"/>
  <c r="EF20" i="28"/>
  <c r="DF20" i="28"/>
  <c r="DD20" i="28"/>
  <c r="DE20" i="28"/>
  <c r="KR80" i="47"/>
  <c r="KQ80" i="47"/>
  <c r="KS80" i="47"/>
  <c r="JE29" i="47"/>
  <c r="JD29" i="47"/>
  <c r="JF29" i="47"/>
  <c r="MF29" i="47"/>
  <c r="ME29" i="47"/>
  <c r="MD29" i="47"/>
  <c r="DR29" i="47"/>
  <c r="DS29" i="47"/>
  <c r="DQ29" i="47"/>
  <c r="DQ80" i="28"/>
  <c r="DS80" i="28"/>
  <c r="DR80" i="28"/>
  <c r="EQ80" i="28"/>
  <c r="ER80" i="28"/>
  <c r="ES80" i="28"/>
  <c r="IQ80" i="28"/>
  <c r="IS80" i="28"/>
  <c r="IR80" i="28"/>
  <c r="MF80" i="28"/>
  <c r="ME80" i="28"/>
  <c r="MD80" i="28"/>
  <c r="R29" i="28"/>
  <c r="Q29" i="28"/>
  <c r="S29" i="28"/>
  <c r="FE29" i="28"/>
  <c r="FD29" i="28"/>
  <c r="FF29" i="28"/>
  <c r="GE29" i="28"/>
  <c r="GD29" i="28"/>
  <c r="GF29" i="28"/>
  <c r="GF55" i="28"/>
  <c r="GE55" i="28"/>
  <c r="GD55" i="28"/>
  <c r="S55" i="28"/>
  <c r="R55" i="28"/>
  <c r="Q55" i="28"/>
  <c r="IS55" i="28"/>
  <c r="IQ55" i="28"/>
  <c r="IR55" i="28"/>
  <c r="AD20" i="47"/>
  <c r="AE20" i="47"/>
  <c r="AF20" i="47"/>
  <c r="FR22" i="47"/>
  <c r="FS22" i="47"/>
  <c r="FQ22" i="47"/>
  <c r="AR22" i="47"/>
  <c r="AS22" i="47"/>
  <c r="AQ22" i="47"/>
  <c r="LE22" i="47"/>
  <c r="LF22" i="47"/>
  <c r="LD22" i="47"/>
  <c r="KS41" i="47"/>
  <c r="KQ41" i="47"/>
  <c r="KR41" i="47"/>
  <c r="CF41" i="47"/>
  <c r="CE41" i="47"/>
  <c r="CD41" i="47"/>
  <c r="IQ41" i="47"/>
  <c r="IS41" i="47"/>
  <c r="IR41" i="47"/>
  <c r="R55" i="47"/>
  <c r="S55" i="47"/>
  <c r="Q55" i="47"/>
  <c r="FS55" i="47"/>
  <c r="FQ55" i="47"/>
  <c r="FR55" i="47"/>
  <c r="ES55" i="47"/>
  <c r="ER55" i="47"/>
  <c r="EQ55" i="47"/>
  <c r="CR22" i="28"/>
  <c r="CQ22" i="28"/>
  <c r="CS22" i="28"/>
  <c r="JS22" i="28"/>
  <c r="JR22" i="28"/>
  <c r="JQ22" i="28"/>
  <c r="LE22" i="28"/>
  <c r="LF22" i="28"/>
  <c r="LD22" i="28"/>
  <c r="AR22" i="28"/>
  <c r="AQ22" i="28"/>
  <c r="AS22" i="28"/>
  <c r="HF14" i="47"/>
  <c r="HD14" i="47"/>
  <c r="HE14" i="47"/>
  <c r="FR62" i="28"/>
  <c r="FQ62" i="28"/>
  <c r="FS62" i="28"/>
  <c r="LR72" i="47"/>
  <c r="LQ72" i="47"/>
  <c r="LS72" i="47"/>
  <c r="LQ41" i="28"/>
  <c r="LR41" i="28"/>
  <c r="LS41" i="28"/>
  <c r="CF14" i="28"/>
  <c r="CD14" i="28"/>
  <c r="CE14" i="28"/>
  <c r="CF74" i="47"/>
  <c r="CE74" i="47"/>
  <c r="CD74" i="47"/>
  <c r="LR74" i="47"/>
  <c r="LQ74" i="47"/>
  <c r="LS74" i="47"/>
  <c r="HF74" i="47"/>
  <c r="HD74" i="47"/>
  <c r="HE74" i="47"/>
  <c r="JS62" i="47"/>
  <c r="JR62" i="47"/>
  <c r="JQ62" i="47"/>
  <c r="AE62" i="47"/>
  <c r="AF62" i="47"/>
  <c r="AD62" i="47"/>
  <c r="KF14" i="47"/>
  <c r="KE14" i="47"/>
  <c r="KD14" i="47"/>
  <c r="FR14" i="47"/>
  <c r="FS14" i="47"/>
  <c r="FQ14" i="47"/>
  <c r="LQ14" i="47"/>
  <c r="LS14" i="47"/>
  <c r="LR14" i="47"/>
  <c r="AQ60" i="28"/>
  <c r="AS60" i="28"/>
  <c r="AR60" i="28"/>
  <c r="LE60" i="28"/>
  <c r="LF60" i="28"/>
  <c r="LD60" i="28"/>
  <c r="EF60" i="28"/>
  <c r="ED60" i="28"/>
  <c r="EE60" i="28"/>
  <c r="HS60" i="28"/>
  <c r="HR60" i="28"/>
  <c r="HQ60" i="28"/>
  <c r="GS74" i="28"/>
  <c r="GQ74" i="28"/>
  <c r="GR74" i="28"/>
  <c r="DR74" i="28"/>
  <c r="DQ74" i="28"/>
  <c r="DS74" i="28"/>
  <c r="JE74" i="28"/>
  <c r="JD74" i="28"/>
  <c r="JF74" i="28"/>
  <c r="HQ62" i="28"/>
  <c r="HS62" i="28"/>
  <c r="HR62" i="28"/>
  <c r="JD62" i="28"/>
  <c r="JF62" i="28"/>
  <c r="JE62" i="28"/>
  <c r="KR62" i="28"/>
  <c r="KQ62" i="28"/>
  <c r="KS62" i="28"/>
  <c r="LE62" i="28"/>
  <c r="LD62" i="28"/>
  <c r="LF62" i="28"/>
  <c r="HQ72" i="47"/>
  <c r="HR72" i="47"/>
  <c r="HS72" i="47"/>
  <c r="IR72" i="47"/>
  <c r="IQ72" i="47"/>
  <c r="IS72" i="47"/>
  <c r="GS72" i="47"/>
  <c r="GQ72" i="47"/>
  <c r="GR72" i="47"/>
  <c r="BE20" i="47"/>
  <c r="BF20" i="47"/>
  <c r="BD20" i="47"/>
  <c r="HS57" i="47"/>
  <c r="HQ57" i="47"/>
  <c r="HR57" i="47"/>
  <c r="CR57" i="47"/>
  <c r="CS57" i="47"/>
  <c r="CQ57" i="47"/>
  <c r="LF57" i="47"/>
  <c r="LE57" i="47"/>
  <c r="LD57" i="47"/>
  <c r="Q41" i="28"/>
  <c r="R41" i="28"/>
  <c r="S41" i="28"/>
  <c r="FE41" i="28"/>
  <c r="FD41" i="28"/>
  <c r="FF41" i="28"/>
  <c r="GQ41" i="28"/>
  <c r="GR41" i="28"/>
  <c r="GS41" i="28"/>
  <c r="AQ20" i="47"/>
  <c r="AR20" i="47"/>
  <c r="AS20" i="47"/>
  <c r="GR72" i="28"/>
  <c r="GQ72" i="28"/>
  <c r="GS72" i="28"/>
  <c r="Q72" i="28"/>
  <c r="S72" i="28"/>
  <c r="R72" i="28"/>
  <c r="BD72" i="28"/>
  <c r="BF72" i="28"/>
  <c r="BE72" i="28"/>
  <c r="DS20" i="47"/>
  <c r="DR20" i="47"/>
  <c r="DQ20" i="47"/>
  <c r="LF57" i="28"/>
  <c r="LE57" i="28"/>
  <c r="LD57" i="28"/>
  <c r="BS57" i="28"/>
  <c r="BQ57" i="28"/>
  <c r="BR57" i="28"/>
  <c r="JR57" i="28"/>
  <c r="JQ57" i="28"/>
  <c r="JS57" i="28"/>
  <c r="IE20" i="47"/>
  <c r="IF20" i="47"/>
  <c r="ID20" i="47"/>
  <c r="AQ14" i="28"/>
  <c r="AR14" i="28"/>
  <c r="AS14" i="28"/>
  <c r="FR14" i="28"/>
  <c r="FQ14" i="28"/>
  <c r="FS14" i="28"/>
  <c r="ER14" i="28"/>
  <c r="EQ14" i="28"/>
  <c r="ES14" i="28"/>
  <c r="LD14" i="28"/>
  <c r="LF14" i="28"/>
  <c r="LE14" i="28"/>
  <c r="FE20" i="28"/>
  <c r="FD20" i="28"/>
  <c r="FF20" i="28"/>
  <c r="GD20" i="28"/>
  <c r="GE20" i="28"/>
  <c r="GF20" i="28"/>
  <c r="IF20" i="28"/>
  <c r="ID20" i="28"/>
  <c r="IE20" i="28"/>
  <c r="CR80" i="47"/>
  <c r="CQ80" i="47"/>
  <c r="CS80" i="47"/>
  <c r="BQ29" i="47"/>
  <c r="BS29" i="47"/>
  <c r="BR29" i="47"/>
  <c r="IE29" i="47"/>
  <c r="IF29" i="47"/>
  <c r="ID29" i="47"/>
  <c r="JQ29" i="47"/>
  <c r="JS29" i="47"/>
  <c r="JR29" i="47"/>
  <c r="GQ80" i="28"/>
  <c r="GR80" i="28"/>
  <c r="GS80" i="28"/>
  <c r="FR80" i="28"/>
  <c r="FQ80" i="28"/>
  <c r="FS80" i="28"/>
  <c r="GD80" i="28"/>
  <c r="GE80" i="28"/>
  <c r="GF80" i="28"/>
  <c r="JD29" i="28"/>
  <c r="JF29" i="28"/>
  <c r="JE29" i="28"/>
  <c r="GR29" i="28"/>
  <c r="GQ29" i="28"/>
  <c r="GS29" i="28"/>
  <c r="AQ29" i="28"/>
  <c r="AR29" i="28"/>
  <c r="AS29" i="28"/>
  <c r="LE55" i="28"/>
  <c r="LF55" i="28"/>
  <c r="LD55" i="28"/>
  <c r="DQ55" i="28"/>
  <c r="DR55" i="28"/>
  <c r="DS55" i="28"/>
  <c r="BQ55" i="28"/>
  <c r="BR55" i="28"/>
  <c r="BS55" i="28"/>
  <c r="ER22" i="47"/>
  <c r="ES22" i="47"/>
  <c r="EQ22" i="47"/>
  <c r="BS22" i="47"/>
  <c r="BR22" i="47"/>
  <c r="BQ22" i="47"/>
  <c r="DF22" i="47"/>
  <c r="DE22" i="47"/>
  <c r="DD22" i="47"/>
  <c r="JD22" i="47"/>
  <c r="JE22" i="47"/>
  <c r="JF22" i="47"/>
  <c r="JE41" i="47"/>
  <c r="JD41" i="47"/>
  <c r="JF41" i="47"/>
  <c r="AQ41" i="47"/>
  <c r="AS41" i="47"/>
  <c r="AR41" i="47"/>
  <c r="KD41" i="47"/>
  <c r="KF41" i="47"/>
  <c r="KE41" i="47"/>
  <c r="GF55" i="47"/>
  <c r="GE55" i="47"/>
  <c r="GD55" i="47"/>
  <c r="BF55" i="47"/>
  <c r="BD55" i="47"/>
  <c r="BE55" i="47"/>
  <c r="CQ55" i="47"/>
  <c r="CS55" i="47"/>
  <c r="CR55" i="47"/>
  <c r="MD22" i="28"/>
  <c r="ME22" i="28"/>
  <c r="MF22" i="28"/>
  <c r="DS22" i="28"/>
  <c r="DR22" i="28"/>
  <c r="DQ22" i="28"/>
  <c r="AE22" i="28"/>
  <c r="AD22" i="28"/>
  <c r="AF22" i="28"/>
  <c r="GF62" i="47"/>
  <c r="GE62" i="47"/>
  <c r="GD62" i="47"/>
  <c r="DD60" i="28"/>
  <c r="DF60" i="28"/>
  <c r="DE60" i="28"/>
  <c r="KQ57" i="47"/>
  <c r="KR57" i="47"/>
  <c r="KS57" i="47"/>
  <c r="ME72" i="28"/>
  <c r="MF72" i="28"/>
  <c r="MD72" i="28"/>
  <c r="FS57" i="28"/>
  <c r="FQ57" i="28"/>
  <c r="FR57" i="28"/>
  <c r="LD20" i="28"/>
  <c r="LE20" i="28"/>
  <c r="LF20" i="28"/>
  <c r="LF29" i="47"/>
  <c r="LD29" i="47"/>
  <c r="LE29" i="47"/>
  <c r="ES29" i="28"/>
  <c r="EQ29" i="28"/>
  <c r="ER29" i="28"/>
  <c r="JS22" i="47"/>
  <c r="JQ22" i="47"/>
  <c r="JR22" i="47"/>
  <c r="HS22" i="28"/>
  <c r="HQ22" i="28"/>
  <c r="HR22" i="28"/>
  <c r="LD74" i="47"/>
  <c r="LF74" i="47"/>
  <c r="LE74" i="47"/>
  <c r="BD74" i="47"/>
  <c r="BE74" i="47"/>
  <c r="BF74" i="47"/>
  <c r="CR74" i="47"/>
  <c r="CQ74" i="47"/>
  <c r="CS74" i="47"/>
  <c r="FE62" i="47"/>
  <c r="FF62" i="47"/>
  <c r="FD62" i="47"/>
  <c r="JQ20" i="47"/>
  <c r="JS20" i="47"/>
  <c r="JR20" i="47"/>
  <c r="JS14" i="47"/>
  <c r="JQ14" i="47"/>
  <c r="JR14" i="47"/>
  <c r="BF14" i="47"/>
  <c r="BE14" i="47"/>
  <c r="BD14" i="47"/>
  <c r="FE14" i="47"/>
  <c r="FF14" i="47"/>
  <c r="FD14" i="47"/>
  <c r="GS60" i="28"/>
  <c r="GR60" i="28"/>
  <c r="GQ60" i="28"/>
  <c r="MD60" i="28"/>
  <c r="MF60" i="28"/>
  <c r="ME60" i="28"/>
  <c r="FD60" i="28"/>
  <c r="FE60" i="28"/>
  <c r="FF60" i="28"/>
  <c r="DS60" i="28"/>
  <c r="DQ60" i="28"/>
  <c r="DR60" i="28"/>
  <c r="BE74" i="28"/>
  <c r="BD74" i="28"/>
  <c r="BF74" i="28"/>
  <c r="LE74" i="28"/>
  <c r="LD74" i="28"/>
  <c r="LF74" i="28"/>
  <c r="FR74" i="28"/>
  <c r="FS74" i="28"/>
  <c r="FQ74" i="28"/>
  <c r="BR62" i="28"/>
  <c r="BS62" i="28"/>
  <c r="BQ62" i="28"/>
  <c r="HE62" i="28"/>
  <c r="HF62" i="28"/>
  <c r="HD62" i="28"/>
  <c r="IR62" i="28"/>
  <c r="IS62" i="28"/>
  <c r="IQ62" i="28"/>
  <c r="DE62" i="28"/>
  <c r="DD62" i="28"/>
  <c r="DF62" i="28"/>
  <c r="AE72" i="47"/>
  <c r="AD72" i="47"/>
  <c r="AF72" i="47"/>
  <c r="LF72" i="47"/>
  <c r="LE72" i="47"/>
  <c r="LD72" i="47"/>
  <c r="CD72" i="47"/>
  <c r="CE72" i="47"/>
  <c r="CF72" i="47"/>
  <c r="JE57" i="47"/>
  <c r="JD57" i="47"/>
  <c r="JF57" i="47"/>
  <c r="MF57" i="47"/>
  <c r="ME57" i="47"/>
  <c r="MD57" i="47"/>
  <c r="LS57" i="47"/>
  <c r="LR57" i="47"/>
  <c r="LQ57" i="47"/>
  <c r="FS57" i="47"/>
  <c r="FR57" i="47"/>
  <c r="FQ57" i="47"/>
  <c r="AE41" i="28"/>
  <c r="AF41" i="28"/>
  <c r="AD41" i="28"/>
  <c r="FR41" i="28"/>
  <c r="FQ41" i="28"/>
  <c r="FS41" i="28"/>
  <c r="KQ41" i="28"/>
  <c r="KR41" i="28"/>
  <c r="KS41" i="28"/>
  <c r="HR72" i="28"/>
  <c r="HS72" i="28"/>
  <c r="HQ72" i="28"/>
  <c r="KQ72" i="28"/>
  <c r="KS72" i="28"/>
  <c r="KR72" i="28"/>
  <c r="FE72" i="28"/>
  <c r="FF72" i="28"/>
  <c r="FD72" i="28"/>
  <c r="KQ20" i="47"/>
  <c r="KS20" i="47"/>
  <c r="KR20" i="47"/>
  <c r="AE57" i="28"/>
  <c r="AD57" i="28"/>
  <c r="AF57" i="28"/>
  <c r="R57" i="28"/>
  <c r="S57" i="28"/>
  <c r="Q57" i="28"/>
  <c r="FD57" i="28"/>
  <c r="FE57" i="28"/>
  <c r="FF57" i="28"/>
  <c r="HE20" i="47"/>
  <c r="HD20" i="47"/>
  <c r="HF20" i="47"/>
  <c r="BD14" i="28"/>
  <c r="BE14" i="28"/>
  <c r="BF14" i="28"/>
  <c r="BR14" i="28"/>
  <c r="BS14" i="28"/>
  <c r="BQ14" i="28"/>
  <c r="S14" i="28"/>
  <c r="R14" i="28"/>
  <c r="Q14" i="28"/>
  <c r="IQ20" i="28"/>
  <c r="IS20" i="28"/>
  <c r="IR20" i="28"/>
  <c r="CR20" i="28"/>
  <c r="CS20" i="28"/>
  <c r="CQ20" i="28"/>
  <c r="KF20" i="28"/>
  <c r="KE20" i="28"/>
  <c r="KD20" i="28"/>
  <c r="HE80" i="47"/>
  <c r="HF80" i="47"/>
  <c r="HD80" i="47"/>
  <c r="GF29" i="47"/>
  <c r="GD29" i="47"/>
  <c r="GE29" i="47"/>
  <c r="ED29" i="47"/>
  <c r="EE29" i="47"/>
  <c r="EF29" i="47"/>
  <c r="DF29" i="47"/>
  <c r="DD29" i="47"/>
  <c r="DE29" i="47"/>
  <c r="LR29" i="47"/>
  <c r="LS29" i="47"/>
  <c r="LQ29" i="47"/>
  <c r="BQ80" i="28"/>
  <c r="BR80" i="28"/>
  <c r="BS80" i="28"/>
  <c r="DE80" i="28"/>
  <c r="DF80" i="28"/>
  <c r="DD80" i="28"/>
  <c r="ED80" i="28"/>
  <c r="EE80" i="28"/>
  <c r="EF80" i="28"/>
  <c r="CQ29" i="28"/>
  <c r="CS29" i="28"/>
  <c r="CR29" i="28"/>
  <c r="ID29" i="28"/>
  <c r="IF29" i="28"/>
  <c r="IE29" i="28"/>
  <c r="BS29" i="28"/>
  <c r="BQ29" i="28"/>
  <c r="BR29" i="28"/>
  <c r="ID55" i="28"/>
  <c r="IE55" i="28"/>
  <c r="IF55" i="28"/>
  <c r="BD55" i="28"/>
  <c r="BF55" i="28"/>
  <c r="BE55" i="28"/>
  <c r="LS55" i="28"/>
  <c r="LR55" i="28"/>
  <c r="LQ55" i="28"/>
  <c r="IQ22" i="47"/>
  <c r="IS22" i="47"/>
  <c r="IR22" i="47"/>
  <c r="MF22" i="47"/>
  <c r="ME22" i="47"/>
  <c r="MD22" i="47"/>
  <c r="KE22" i="47"/>
  <c r="KD22" i="47"/>
  <c r="KF22" i="47"/>
  <c r="HF22" i="47"/>
  <c r="HE22" i="47"/>
  <c r="HD22" i="47"/>
  <c r="GQ41" i="47"/>
  <c r="GS41" i="47"/>
  <c r="GR41" i="47"/>
  <c r="AF41" i="47"/>
  <c r="AE41" i="47"/>
  <c r="AD41" i="47"/>
  <c r="JQ41" i="47"/>
  <c r="JR41" i="47"/>
  <c r="JS41" i="47"/>
  <c r="AD55" i="47"/>
  <c r="AF55" i="47"/>
  <c r="AE55" i="47"/>
  <c r="JE55" i="47"/>
  <c r="JF55" i="47"/>
  <c r="JD55" i="47"/>
  <c r="KE55" i="47"/>
  <c r="KD55" i="47"/>
  <c r="KF55" i="47"/>
  <c r="IE22" i="28"/>
  <c r="ID22" i="28"/>
  <c r="IF22" i="28"/>
  <c r="CE22" i="28"/>
  <c r="CF22" i="28"/>
  <c r="CD22" i="28"/>
  <c r="FR22" i="28"/>
  <c r="FQ22" i="28"/>
  <c r="FS22" i="28"/>
  <c r="IQ62" i="47"/>
  <c r="IR62" i="47"/>
  <c r="IS62" i="47"/>
  <c r="KD60" i="28"/>
  <c r="KF60" i="28"/>
  <c r="KE60" i="28"/>
  <c r="HS74" i="28"/>
  <c r="HQ74" i="28"/>
  <c r="HR74" i="28"/>
  <c r="HK6" i="28"/>
  <c r="CX6" i="28"/>
  <c r="AX6" i="28"/>
  <c r="JK6" i="28"/>
  <c r="FX6" i="28"/>
  <c r="X6" i="28"/>
  <c r="IX6" i="28"/>
  <c r="EK6" i="28"/>
  <c r="AK6" i="28"/>
  <c r="IK6" i="28"/>
  <c r="BX6" i="28"/>
  <c r="K6" i="28"/>
  <c r="LK6" i="28"/>
  <c r="DX6" i="28"/>
  <c r="GK6" i="28"/>
  <c r="LX6" i="28"/>
  <c r="EX6" i="28"/>
  <c r="CK6" i="28"/>
  <c r="DK6" i="28"/>
  <c r="KK6" i="28"/>
  <c r="JX6" i="28"/>
  <c r="GX6" i="28"/>
  <c r="KX6" i="28"/>
  <c r="HX6" i="28"/>
  <c r="FK6" i="28"/>
  <c r="BK6" i="28"/>
  <c r="DI88" i="47"/>
  <c r="AI88" i="47"/>
  <c r="KV88" i="47"/>
  <c r="GV88" i="47"/>
  <c r="I88" i="47"/>
  <c r="KI88" i="47"/>
  <c r="HV88" i="47"/>
  <c r="FI88" i="47"/>
  <c r="FV88" i="47"/>
  <c r="LI88" i="47"/>
  <c r="II88" i="47"/>
  <c r="CV88" i="47"/>
  <c r="BV88" i="47"/>
  <c r="DV88" i="47"/>
  <c r="BI88" i="47"/>
  <c r="JI88" i="47"/>
  <c r="JV88" i="47"/>
  <c r="HI88" i="47"/>
  <c r="IV88" i="47"/>
  <c r="V88" i="47"/>
  <c r="AV88" i="47"/>
  <c r="EI88" i="47"/>
  <c r="CI88" i="47"/>
  <c r="EV88" i="47"/>
  <c r="GI88" i="47"/>
  <c r="LV88" i="47"/>
  <c r="JS80" i="28"/>
  <c r="JQ80" i="28"/>
  <c r="JR80" i="28"/>
  <c r="BF80" i="28"/>
  <c r="BE80" i="28"/>
  <c r="BD80" i="28"/>
  <c r="KQ80" i="28"/>
  <c r="KS80" i="28"/>
  <c r="KR80" i="28"/>
  <c r="CD55" i="28"/>
  <c r="CF55" i="28"/>
  <c r="CE55" i="28"/>
  <c r="IR55" i="47"/>
  <c r="IQ55" i="47"/>
  <c r="IS55" i="47"/>
  <c r="ES74" i="47"/>
  <c r="ER74" i="47"/>
  <c r="EQ74" i="47"/>
  <c r="BQ74" i="47"/>
  <c r="BS74" i="47"/>
  <c r="BR74" i="47"/>
  <c r="HR74" i="47"/>
  <c r="HS74" i="47"/>
  <c r="HQ74" i="47"/>
  <c r="MF62" i="47"/>
  <c r="ME62" i="47"/>
  <c r="MD62" i="47"/>
  <c r="GR20" i="47"/>
  <c r="GS20" i="47"/>
  <c r="GQ20" i="47"/>
  <c r="DE14" i="47"/>
  <c r="DD14" i="47"/>
  <c r="DF14" i="47"/>
  <c r="GE14" i="47"/>
  <c r="GD14" i="47"/>
  <c r="GF14" i="47"/>
  <c r="EE14" i="47"/>
  <c r="EF14" i="47"/>
  <c r="ED14" i="47"/>
  <c r="JF60" i="28"/>
  <c r="JE60" i="28"/>
  <c r="JD60" i="28"/>
  <c r="BR60" i="28"/>
  <c r="BS60" i="28"/>
  <c r="BQ60" i="28"/>
  <c r="IR60" i="28"/>
  <c r="IS60" i="28"/>
  <c r="IQ60" i="28"/>
  <c r="CQ74" i="28"/>
  <c r="CS74" i="28"/>
  <c r="CR74" i="28"/>
  <c r="GD74" i="28"/>
  <c r="GE74" i="28"/>
  <c r="GF74" i="28"/>
  <c r="AE74" i="28"/>
  <c r="AD74" i="28"/>
  <c r="AF74" i="28"/>
  <c r="GF62" i="28"/>
  <c r="GE62" i="28"/>
  <c r="GD62" i="28"/>
  <c r="MF62" i="28"/>
  <c r="ME62" i="28"/>
  <c r="MD62" i="28"/>
  <c r="CF62" i="28"/>
  <c r="CE62" i="28"/>
  <c r="CD62" i="28"/>
  <c r="IR20" i="47"/>
  <c r="IS20" i="47"/>
  <c r="IQ20" i="47"/>
  <c r="KD72" i="47"/>
  <c r="KF72" i="47"/>
  <c r="KE72" i="47"/>
  <c r="AQ72" i="47"/>
  <c r="AS72" i="47"/>
  <c r="AR72" i="47"/>
  <c r="DQ72" i="47"/>
  <c r="DR72" i="47"/>
  <c r="DS72" i="47"/>
  <c r="ER57" i="47"/>
  <c r="ES57" i="47"/>
  <c r="EQ57" i="47"/>
  <c r="Q57" i="47"/>
  <c r="S57" i="47"/>
  <c r="R57" i="47"/>
  <c r="EF57" i="47"/>
  <c r="ED57" i="47"/>
  <c r="EE57" i="47"/>
  <c r="CE57" i="47"/>
  <c r="CF57" i="47"/>
  <c r="CD57" i="47"/>
  <c r="DF41" i="28"/>
  <c r="DE41" i="28"/>
  <c r="DD41" i="28"/>
  <c r="IS41" i="28"/>
  <c r="IR41" i="28"/>
  <c r="IQ41" i="28"/>
  <c r="LE41" i="28"/>
  <c r="LD41" i="28"/>
  <c r="LF41" i="28"/>
  <c r="JD72" i="28"/>
  <c r="JF72" i="28"/>
  <c r="JE72" i="28"/>
  <c r="AE72" i="28"/>
  <c r="AF72" i="28"/>
  <c r="AD72" i="28"/>
  <c r="DF72" i="28"/>
  <c r="DE72" i="28"/>
  <c r="DD72" i="28"/>
  <c r="CR57" i="28"/>
  <c r="CQ57" i="28"/>
  <c r="CS57" i="28"/>
  <c r="CF57" i="28"/>
  <c r="CE57" i="28"/>
  <c r="CD57" i="28"/>
  <c r="DR57" i="28"/>
  <c r="DQ57" i="28"/>
  <c r="DS57" i="28"/>
  <c r="GE57" i="28"/>
  <c r="GD57" i="28"/>
  <c r="GF57" i="28"/>
  <c r="MD20" i="47"/>
  <c r="MF20" i="47"/>
  <c r="ME20" i="47"/>
  <c r="LR20" i="47"/>
  <c r="LQ20" i="47"/>
  <c r="LS20" i="47"/>
  <c r="ID14" i="28"/>
  <c r="IF14" i="28"/>
  <c r="IE14" i="28"/>
  <c r="LS14" i="28"/>
  <c r="LR14" i="28"/>
  <c r="LQ14" i="28"/>
  <c r="HS14" i="28"/>
  <c r="HR14" i="28"/>
  <c r="HQ14" i="28"/>
  <c r="BS20" i="28"/>
  <c r="BQ20" i="28"/>
  <c r="BR20" i="28"/>
  <c r="ME20" i="28"/>
  <c r="MF20" i="28"/>
  <c r="MD20" i="28"/>
  <c r="HS20" i="28"/>
  <c r="HQ20" i="28"/>
  <c r="HR20" i="28"/>
  <c r="DR20" i="28"/>
  <c r="DS20" i="28"/>
  <c r="DQ20" i="28"/>
  <c r="Q80" i="47"/>
  <c r="S80" i="47"/>
  <c r="R80" i="47"/>
  <c r="CS29" i="47"/>
  <c r="CQ29" i="47"/>
  <c r="CR29" i="47"/>
  <c r="ES29" i="47"/>
  <c r="EQ29" i="47"/>
  <c r="ER29" i="47"/>
  <c r="FE29" i="47"/>
  <c r="FF29" i="47"/>
  <c r="FD29" i="47"/>
  <c r="CD20" i="47"/>
  <c r="CE20" i="47"/>
  <c r="CF20" i="47"/>
  <c r="LE80" i="28"/>
  <c r="LD80" i="28"/>
  <c r="LF80" i="28"/>
  <c r="HS80" i="28"/>
  <c r="HQ80" i="28"/>
  <c r="HR80" i="28"/>
  <c r="IF80" i="28"/>
  <c r="ID80" i="28"/>
  <c r="IE80" i="28"/>
  <c r="KE29" i="28"/>
  <c r="KF29" i="28"/>
  <c r="KD29" i="28"/>
  <c r="FS29" i="28"/>
  <c r="FR29" i="28"/>
  <c r="FQ29" i="28"/>
  <c r="IR29" i="28"/>
  <c r="IS29" i="28"/>
  <c r="IQ29" i="28"/>
  <c r="MD29" i="28"/>
  <c r="ME29" i="28"/>
  <c r="MF29" i="28"/>
  <c r="EQ55" i="28"/>
  <c r="ER55" i="28"/>
  <c r="ES55" i="28"/>
  <c r="DD55" i="28"/>
  <c r="DE55" i="28"/>
  <c r="DF55" i="28"/>
  <c r="KS55" i="28"/>
  <c r="KR55" i="28"/>
  <c r="KQ55" i="28"/>
  <c r="LS22" i="47"/>
  <c r="LR22" i="47"/>
  <c r="LQ22" i="47"/>
  <c r="GE22" i="47"/>
  <c r="GF22" i="47"/>
  <c r="GD22" i="47"/>
  <c r="DQ22" i="47"/>
  <c r="DR22" i="47"/>
  <c r="DS22" i="47"/>
  <c r="LR41" i="47"/>
  <c r="LS41" i="47"/>
  <c r="LQ41" i="47"/>
  <c r="IF41" i="47"/>
  <c r="IE41" i="47"/>
  <c r="ID41" i="47"/>
  <c r="LE41" i="47"/>
  <c r="LF41" i="47"/>
  <c r="LD41" i="47"/>
  <c r="GS55" i="47"/>
  <c r="GR55" i="47"/>
  <c r="GQ55" i="47"/>
  <c r="DQ55" i="47"/>
  <c r="DS55" i="47"/>
  <c r="DR55" i="47"/>
  <c r="MF55" i="47"/>
  <c r="ME55" i="47"/>
  <c r="MD55" i="47"/>
  <c r="AQ55" i="47"/>
  <c r="AS55" i="47"/>
  <c r="AR55" i="47"/>
  <c r="GR22" i="28"/>
  <c r="GQ22" i="28"/>
  <c r="GS22" i="28"/>
  <c r="IS22" i="28"/>
  <c r="IR22" i="28"/>
  <c r="IQ22" i="28"/>
  <c r="GE22" i="28"/>
  <c r="GF22" i="28"/>
  <c r="GD22" i="28"/>
  <c r="GQ74" i="47"/>
  <c r="GR74" i="47"/>
  <c r="GS74" i="47"/>
  <c r="IF14" i="47"/>
  <c r="IE14" i="47"/>
  <c r="ID14" i="47"/>
  <c r="ED74" i="28"/>
  <c r="EF74" i="28"/>
  <c r="EE74" i="28"/>
  <c r="CQ62" i="28"/>
  <c r="CS62" i="28"/>
  <c r="CR62" i="28"/>
  <c r="FF57" i="47"/>
  <c r="FD57" i="47"/>
  <c r="FE57" i="47"/>
  <c r="GD41" i="28"/>
  <c r="GE41" i="28"/>
  <c r="GF41" i="28"/>
  <c r="EE72" i="28"/>
  <c r="EF72" i="28"/>
  <c r="ED72" i="28"/>
  <c r="IS14" i="28"/>
  <c r="IR14" i="28"/>
  <c r="IQ14" i="28"/>
  <c r="KS29" i="28"/>
  <c r="KQ29" i="28"/>
  <c r="KR29" i="28"/>
  <c r="FQ55" i="28"/>
  <c r="FR55" i="28"/>
  <c r="FS55" i="28"/>
  <c r="GD41" i="47"/>
  <c r="GE41" i="47"/>
  <c r="GF41" i="47"/>
  <c r="BF22" i="28"/>
  <c r="BE22" i="28"/>
  <c r="BD22" i="28"/>
  <c r="AF74" i="47"/>
  <c r="AD74" i="47"/>
  <c r="AE74" i="47"/>
  <c r="DQ74" i="47"/>
  <c r="DS74" i="47"/>
  <c r="DR74" i="47"/>
  <c r="DE74" i="47"/>
  <c r="DF74" i="47"/>
  <c r="DD74" i="47"/>
  <c r="HQ62" i="47"/>
  <c r="HS62" i="47"/>
  <c r="HR62" i="47"/>
  <c r="R14" i="47"/>
  <c r="S14" i="47"/>
  <c r="Q14" i="47"/>
  <c r="LF14" i="47"/>
  <c r="LD14" i="47"/>
  <c r="LE14" i="47"/>
  <c r="GS14" i="47"/>
  <c r="GQ14" i="47"/>
  <c r="GR14" i="47"/>
  <c r="JQ60" i="28"/>
  <c r="JR60" i="28"/>
  <c r="JS60" i="28"/>
  <c r="Q60" i="28"/>
  <c r="S60" i="28"/>
  <c r="R60" i="28"/>
  <c r="EQ60" i="28"/>
  <c r="ER60" i="28"/>
  <c r="ES60" i="28"/>
  <c r="KE74" i="28"/>
  <c r="KD74" i="28"/>
  <c r="KF74" i="28"/>
  <c r="BS74" i="28"/>
  <c r="BR74" i="28"/>
  <c r="BQ74" i="28"/>
  <c r="FE74" i="28"/>
  <c r="FD74" i="28"/>
  <c r="FF74" i="28"/>
  <c r="ID62" i="28"/>
  <c r="IE62" i="28"/>
  <c r="IF62" i="28"/>
  <c r="S62" i="28"/>
  <c r="R62" i="28"/>
  <c r="Q62" i="28"/>
  <c r="ER62" i="28"/>
  <c r="ES62" i="28"/>
  <c r="EQ62" i="28"/>
  <c r="BS20" i="47"/>
  <c r="BR20" i="47"/>
  <c r="BQ20" i="47"/>
  <c r="HX6" i="47"/>
  <c r="EK6" i="47"/>
  <c r="KK6" i="47"/>
  <c r="JK6" i="47"/>
  <c r="GX6" i="47"/>
  <c r="DX6" i="47"/>
  <c r="LK6" i="47"/>
  <c r="IK6" i="47"/>
  <c r="EX6" i="47"/>
  <c r="BX6" i="47"/>
  <c r="LX6" i="47"/>
  <c r="KX6" i="47"/>
  <c r="CX6" i="47"/>
  <c r="DK6" i="47"/>
  <c r="JX6" i="47"/>
  <c r="FX6" i="47"/>
  <c r="K6" i="47"/>
  <c r="HK6" i="47"/>
  <c r="AX6" i="47"/>
  <c r="FK6" i="47"/>
  <c r="CK6" i="47"/>
  <c r="GK6" i="47"/>
  <c r="BK6" i="47"/>
  <c r="AK6" i="47"/>
  <c r="IX6" i="47"/>
  <c r="X6" i="47"/>
  <c r="IF72" i="47"/>
  <c r="ID72" i="47"/>
  <c r="IE72" i="47"/>
  <c r="JD72" i="47"/>
  <c r="JF72" i="47"/>
  <c r="JE72" i="47"/>
  <c r="FF72" i="47"/>
  <c r="FE72" i="47"/>
  <c r="FD72" i="47"/>
  <c r="AS57" i="47"/>
  <c r="AQ57" i="47"/>
  <c r="AR57" i="47"/>
  <c r="AF57" i="47"/>
  <c r="AD57" i="47"/>
  <c r="AE57" i="47"/>
  <c r="GS57" i="47"/>
  <c r="GQ57" i="47"/>
  <c r="GR57" i="47"/>
  <c r="HF41" i="28"/>
  <c r="HD41" i="28"/>
  <c r="HE41" i="28"/>
  <c r="ES41" i="28"/>
  <c r="EQ41" i="28"/>
  <c r="ER41" i="28"/>
  <c r="EE41" i="28"/>
  <c r="ED41" i="28"/>
  <c r="EF41" i="28"/>
  <c r="DS72" i="28"/>
  <c r="DR72" i="28"/>
  <c r="DQ72" i="28"/>
  <c r="CE72" i="28"/>
  <c r="CD72" i="28"/>
  <c r="CF72" i="28"/>
  <c r="BR72" i="28"/>
  <c r="BQ72" i="28"/>
  <c r="BS72" i="28"/>
  <c r="HQ57" i="28"/>
  <c r="HR57" i="28"/>
  <c r="HS57" i="28"/>
  <c r="HD57" i="28"/>
  <c r="HF57" i="28"/>
  <c r="HE57" i="28"/>
  <c r="IS57" i="28"/>
  <c r="IR57" i="28"/>
  <c r="IQ57" i="28"/>
  <c r="GQ57" i="28"/>
  <c r="GR57" i="28"/>
  <c r="GS57" i="28"/>
  <c r="GF20" i="47"/>
  <c r="GE20" i="47"/>
  <c r="GD20" i="47"/>
  <c r="EE20" i="47"/>
  <c r="EF20" i="47"/>
  <c r="ED20" i="47"/>
  <c r="KS14" i="28"/>
  <c r="KQ14" i="28"/>
  <c r="KR14" i="28"/>
  <c r="ME14" i="28"/>
  <c r="MD14" i="28"/>
  <c r="MF14" i="28"/>
  <c r="JQ14" i="28"/>
  <c r="JS14" i="28"/>
  <c r="JR14" i="28"/>
  <c r="CD20" i="28"/>
  <c r="CE20" i="28"/>
  <c r="CF20" i="28"/>
  <c r="JS20" i="28"/>
  <c r="JR20" i="28"/>
  <c r="JQ20" i="28"/>
  <c r="GR20" i="28"/>
  <c r="GS20" i="28"/>
  <c r="GQ20" i="28"/>
  <c r="AE20" i="28"/>
  <c r="AD20" i="28"/>
  <c r="AF20" i="28"/>
  <c r="DD80" i="47"/>
  <c r="DF80" i="47"/>
  <c r="DE80" i="47"/>
  <c r="FR80" i="47"/>
  <c r="FS80" i="47"/>
  <c r="FQ80" i="47"/>
  <c r="KD29" i="47"/>
  <c r="KE29" i="47"/>
  <c r="KF29" i="47"/>
  <c r="IS29" i="47"/>
  <c r="IR29" i="47"/>
  <c r="IQ29" i="47"/>
  <c r="HR29" i="47"/>
  <c r="HS29" i="47"/>
  <c r="HQ29" i="47"/>
  <c r="HD80" i="28"/>
  <c r="HE80" i="28"/>
  <c r="HF80" i="28"/>
  <c r="AQ80" i="28"/>
  <c r="AS80" i="28"/>
  <c r="AR80" i="28"/>
  <c r="KF80" i="28"/>
  <c r="KD80" i="28"/>
  <c r="KE80" i="28"/>
  <c r="HS29" i="28"/>
  <c r="HR29" i="28"/>
  <c r="HQ29" i="28"/>
  <c r="LF29" i="28"/>
  <c r="LE29" i="28"/>
  <c r="LD29" i="28"/>
  <c r="JS29" i="28"/>
  <c r="JR29" i="28"/>
  <c r="JQ29" i="28"/>
  <c r="EF29" i="28"/>
  <c r="EE29" i="28"/>
  <c r="ED29" i="28"/>
  <c r="CR55" i="28"/>
  <c r="CS55" i="28"/>
  <c r="CQ55" i="28"/>
  <c r="HQ55" i="28"/>
  <c r="HS55" i="28"/>
  <c r="HR55" i="28"/>
  <c r="GS55" i="28"/>
  <c r="GR55" i="28"/>
  <c r="GQ55" i="28"/>
  <c r="GS22" i="47"/>
  <c r="GQ22" i="47"/>
  <c r="GR22" i="47"/>
  <c r="FE22" i="47"/>
  <c r="FF22" i="47"/>
  <c r="FD22" i="47"/>
  <c r="HQ22" i="47"/>
  <c r="HS22" i="47"/>
  <c r="HR22" i="47"/>
  <c r="HQ41" i="47"/>
  <c r="HR41" i="47"/>
  <c r="HS41" i="47"/>
  <c r="DR41" i="47"/>
  <c r="DQ41" i="47"/>
  <c r="DS41" i="47"/>
  <c r="BF41" i="47"/>
  <c r="BE41" i="47"/>
  <c r="BD41" i="47"/>
  <c r="LE55" i="47"/>
  <c r="LD55" i="47"/>
  <c r="LF55" i="47"/>
  <c r="CF55" i="47"/>
  <c r="CE55" i="47"/>
  <c r="CD55" i="47"/>
  <c r="EF55" i="47"/>
  <c r="EE55" i="47"/>
  <c r="ED55" i="47"/>
  <c r="JR55" i="47"/>
  <c r="JS55" i="47"/>
  <c r="JQ55" i="47"/>
  <c r="HD22" i="28"/>
  <c r="HE22" i="28"/>
  <c r="HF22" i="28"/>
  <c r="KF22" i="28"/>
  <c r="KD22" i="28"/>
  <c r="KE22" i="28"/>
  <c r="KQ22" i="28"/>
  <c r="KS22" i="28"/>
  <c r="KR22" i="28"/>
  <c r="CD87" i="28"/>
  <c r="CC130" i="28"/>
  <c r="CC131" i="28" s="1"/>
  <c r="CE87" i="28"/>
  <c r="CF87" i="28"/>
  <c r="LK37" i="28"/>
  <c r="DX37" i="28"/>
  <c r="DK37" i="28"/>
  <c r="KK37" i="28"/>
  <c r="CX37" i="28"/>
  <c r="FK37" i="28"/>
  <c r="HX37" i="28"/>
  <c r="JK37" i="28"/>
  <c r="AK37" i="28"/>
  <c r="GX37" i="28"/>
  <c r="EK37" i="28"/>
  <c r="FX37" i="28"/>
  <c r="BK37" i="28"/>
  <c r="LX37" i="28"/>
  <c r="CK37" i="28"/>
  <c r="EX37" i="28"/>
  <c r="AX37" i="28"/>
  <c r="BX37" i="28"/>
  <c r="X37" i="28"/>
  <c r="JX37" i="28"/>
  <c r="HK37" i="28"/>
  <c r="IX37" i="28"/>
  <c r="IK37" i="28"/>
  <c r="GK37" i="28"/>
  <c r="K37" i="28"/>
  <c r="KX37" i="28"/>
  <c r="LR71" i="47"/>
  <c r="LQ71" i="47"/>
  <c r="LS71" i="47"/>
  <c r="CK88" i="28"/>
  <c r="LX88" i="28"/>
  <c r="HX88" i="28"/>
  <c r="CX88" i="28"/>
  <c r="KX88" i="28"/>
  <c r="GX88" i="28"/>
  <c r="FX88" i="28"/>
  <c r="BX88" i="28"/>
  <c r="IK88" i="28"/>
  <c r="DK88" i="28"/>
  <c r="JK88" i="28"/>
  <c r="JX88" i="28"/>
  <c r="HK88" i="28"/>
  <c r="AK88" i="28"/>
  <c r="EX88" i="28"/>
  <c r="AX88" i="28"/>
  <c r="IX88" i="28"/>
  <c r="KK88" i="28"/>
  <c r="GK88" i="28"/>
  <c r="FK88" i="28"/>
  <c r="DX88" i="28"/>
  <c r="LK88" i="28"/>
  <c r="EK88" i="28"/>
  <c r="K88" i="28"/>
  <c r="BK88" i="28"/>
  <c r="X88" i="28"/>
  <c r="BS87" i="28"/>
  <c r="BQ87" i="28"/>
  <c r="BP130" i="28"/>
  <c r="BP131" i="28" s="1"/>
  <c r="BR87" i="28"/>
  <c r="GE87" i="28"/>
  <c r="GC130" i="28"/>
  <c r="GC131" i="28" s="1"/>
  <c r="GF87" i="28"/>
  <c r="GD87" i="28"/>
  <c r="KP130" i="28"/>
  <c r="KP131" i="28" s="1"/>
  <c r="KQ87" i="28"/>
  <c r="KR87" i="28"/>
  <c r="KS87" i="28"/>
  <c r="LF71" i="47"/>
  <c r="LD71" i="47"/>
  <c r="LE71" i="47"/>
  <c r="AD71" i="47"/>
  <c r="AE71" i="47"/>
  <c r="AF71" i="47"/>
  <c r="CE71" i="47"/>
  <c r="CF71" i="47"/>
  <c r="CD71" i="47"/>
  <c r="DV34" i="28"/>
  <c r="CI34" i="28"/>
  <c r="JI34" i="28"/>
  <c r="BV34" i="28"/>
  <c r="HV34" i="28"/>
  <c r="DI34" i="28"/>
  <c r="V34" i="28"/>
  <c r="GV34" i="28"/>
  <c r="I34" i="28"/>
  <c r="KV34" i="28"/>
  <c r="CV34" i="28"/>
  <c r="HI34" i="28"/>
  <c r="AI34" i="28"/>
  <c r="KI34" i="28"/>
  <c r="EV34" i="28"/>
  <c r="JV34" i="28"/>
  <c r="FV34" i="28"/>
  <c r="BI34" i="28"/>
  <c r="II34" i="28"/>
  <c r="IV34" i="28"/>
  <c r="GI34" i="28"/>
  <c r="EI34" i="28"/>
  <c r="FI34" i="28"/>
  <c r="LI34" i="28"/>
  <c r="LV34" i="28"/>
  <c r="AV34" i="28"/>
  <c r="I15" i="72"/>
  <c r="E28" i="26"/>
  <c r="GK76" i="28"/>
  <c r="EK76" i="28"/>
  <c r="BX76" i="28"/>
  <c r="HX76" i="28"/>
  <c r="DX76" i="28"/>
  <c r="JK76" i="28"/>
  <c r="LK76" i="28"/>
  <c r="LX76" i="28"/>
  <c r="AX76" i="28"/>
  <c r="K76" i="28"/>
  <c r="IK76" i="28"/>
  <c r="KK76" i="28"/>
  <c r="FX76" i="28"/>
  <c r="HK76" i="28"/>
  <c r="X76" i="28"/>
  <c r="EX76" i="28"/>
  <c r="IX76" i="28"/>
  <c r="DK76" i="28"/>
  <c r="AK76" i="28"/>
  <c r="CX76" i="28"/>
  <c r="KX76" i="28"/>
  <c r="CK76" i="28"/>
  <c r="GX76" i="28"/>
  <c r="FK76" i="28"/>
  <c r="JX76" i="28"/>
  <c r="BK76" i="28"/>
  <c r="IV23" i="28"/>
  <c r="EI23" i="28"/>
  <c r="DV23" i="28"/>
  <c r="II23" i="28"/>
  <c r="AI23" i="28"/>
  <c r="V23" i="28"/>
  <c r="LI23" i="28"/>
  <c r="JV23" i="28"/>
  <c r="FI23" i="28"/>
  <c r="I23" i="28"/>
  <c r="HI23" i="28"/>
  <c r="BV23" i="28"/>
  <c r="GI23" i="28"/>
  <c r="DI23" i="28"/>
  <c r="JI23" i="28"/>
  <c r="EV23" i="28"/>
  <c r="GV23" i="28"/>
  <c r="AV23" i="28"/>
  <c r="HV23" i="28"/>
  <c r="FV23" i="28"/>
  <c r="BI23" i="28"/>
  <c r="KI23" i="28"/>
  <c r="LV23" i="28"/>
  <c r="KV23" i="28"/>
  <c r="CI23" i="28"/>
  <c r="CV23" i="28"/>
  <c r="DF71" i="47"/>
  <c r="DD71" i="47"/>
  <c r="DE71" i="47"/>
  <c r="JX37" i="47"/>
  <c r="EK37" i="47"/>
  <c r="K37" i="47"/>
  <c r="IX37" i="47"/>
  <c r="DK37" i="47"/>
  <c r="CX37" i="47"/>
  <c r="LK37" i="47"/>
  <c r="HX37" i="47"/>
  <c r="EX37" i="47"/>
  <c r="AX37" i="47"/>
  <c r="GX37" i="47"/>
  <c r="AK37" i="47"/>
  <c r="HK37" i="47"/>
  <c r="BX37" i="47"/>
  <c r="GK37" i="47"/>
  <c r="X37" i="47"/>
  <c r="KK37" i="47"/>
  <c r="FK37" i="47"/>
  <c r="JK37" i="47"/>
  <c r="FX37" i="47"/>
  <c r="KX37" i="47"/>
  <c r="CK37" i="47"/>
  <c r="IK37" i="47"/>
  <c r="LX37" i="47"/>
  <c r="DX37" i="47"/>
  <c r="BK37" i="47"/>
  <c r="AF87" i="28"/>
  <c r="AC130" i="28"/>
  <c r="AC131" i="28" s="1"/>
  <c r="AD87" i="28"/>
  <c r="AE87" i="28"/>
  <c r="DD87" i="28"/>
  <c r="DF87" i="28"/>
  <c r="DE87" i="28"/>
  <c r="DC130" i="28"/>
  <c r="DC131" i="28" s="1"/>
  <c r="GX76" i="47"/>
  <c r="BX76" i="47"/>
  <c r="IK76" i="47"/>
  <c r="AK76" i="47"/>
  <c r="DK76" i="47"/>
  <c r="KX76" i="47"/>
  <c r="BK76" i="47"/>
  <c r="KK76" i="47"/>
  <c r="AX76" i="47"/>
  <c r="FK76" i="47"/>
  <c r="LK76" i="47"/>
  <c r="HX76" i="47"/>
  <c r="K76" i="47"/>
  <c r="X76" i="47"/>
  <c r="FX76" i="47"/>
  <c r="HK76" i="47"/>
  <c r="CX76" i="47"/>
  <c r="GK76" i="47"/>
  <c r="JX76" i="47"/>
  <c r="CK76" i="47"/>
  <c r="DX76" i="47"/>
  <c r="JK76" i="47"/>
  <c r="IX76" i="47"/>
  <c r="LX76" i="47"/>
  <c r="EK76" i="47"/>
  <c r="EX76" i="47"/>
  <c r="BV60" i="47"/>
  <c r="KI60" i="47"/>
  <c r="GI60" i="47"/>
  <c r="GV60" i="47"/>
  <c r="JI60" i="47"/>
  <c r="AI60" i="47"/>
  <c r="II60" i="47"/>
  <c r="CV60" i="47"/>
  <c r="AV60" i="47"/>
  <c r="FI60" i="47"/>
  <c r="IV60" i="47"/>
  <c r="JV60" i="47"/>
  <c r="DV60" i="47"/>
  <c r="I60" i="47"/>
  <c r="EI60" i="47"/>
  <c r="V60" i="47"/>
  <c r="EV60" i="47"/>
  <c r="CI60" i="47"/>
  <c r="HV60" i="47"/>
  <c r="KV60" i="47"/>
  <c r="FV60" i="47"/>
  <c r="BI60" i="47"/>
  <c r="LI60" i="47"/>
  <c r="LV60" i="47"/>
  <c r="HI60" i="47"/>
  <c r="DI60" i="47"/>
  <c r="FE87" i="28"/>
  <c r="FC130" i="28"/>
  <c r="FC131" i="28" s="1"/>
  <c r="FF87" i="28"/>
  <c r="FD87" i="28"/>
  <c r="EC130" i="28"/>
  <c r="EC131" i="28" s="1"/>
  <c r="EE87" i="28"/>
  <c r="ED87" i="28"/>
  <c r="EF87" i="28"/>
  <c r="ME87" i="28"/>
  <c r="MF87" i="28"/>
  <c r="MC130" i="28"/>
  <c r="MC131" i="28" s="1"/>
  <c r="MD87" i="28"/>
  <c r="AR87" i="28"/>
  <c r="AQ87" i="28"/>
  <c r="AP130" i="28"/>
  <c r="AP131" i="28" s="1"/>
  <c r="AS87" i="28"/>
  <c r="KE71" i="47"/>
  <c r="KF71" i="47"/>
  <c r="KD71" i="47"/>
  <c r="FS71" i="47"/>
  <c r="FR71" i="47"/>
  <c r="FQ71" i="47"/>
  <c r="ID71" i="47"/>
  <c r="IE71" i="47"/>
  <c r="IF71" i="47"/>
  <c r="II41" i="28"/>
  <c r="AI41" i="28"/>
  <c r="KV41" i="28"/>
  <c r="JV41" i="28"/>
  <c r="HI41" i="28"/>
  <c r="EV41" i="28"/>
  <c r="LI41" i="28"/>
  <c r="GI41" i="28"/>
  <c r="CI41" i="28"/>
  <c r="DI41" i="28"/>
  <c r="FV41" i="28"/>
  <c r="I41" i="28"/>
  <c r="BV41" i="28"/>
  <c r="LV41" i="28"/>
  <c r="BI41" i="28"/>
  <c r="KI41" i="28"/>
  <c r="JI41" i="28"/>
  <c r="AV41" i="28"/>
  <c r="IV41" i="28"/>
  <c r="EI41" i="28"/>
  <c r="FI41" i="28"/>
  <c r="HV41" i="28"/>
  <c r="GV41" i="28"/>
  <c r="V41" i="28"/>
  <c r="CV41" i="28"/>
  <c r="DV41" i="28"/>
  <c r="E62" i="26"/>
  <c r="I14" i="67"/>
  <c r="KX21" i="28"/>
  <c r="DX21" i="28"/>
  <c r="DK21" i="28"/>
  <c r="AK21" i="28"/>
  <c r="LX21" i="28"/>
  <c r="CX21" i="28"/>
  <c r="CK21" i="28"/>
  <c r="JX21" i="28"/>
  <c r="IX21" i="28"/>
  <c r="HK21" i="28"/>
  <c r="K21" i="28"/>
  <c r="FX21" i="28"/>
  <c r="LK21" i="28"/>
  <c r="FK21" i="28"/>
  <c r="HX21" i="28"/>
  <c r="EK21" i="28"/>
  <c r="GX21" i="28"/>
  <c r="BK21" i="28"/>
  <c r="KK21" i="28"/>
  <c r="JK21" i="28"/>
  <c r="BX21" i="28"/>
  <c r="AX21" i="28"/>
  <c r="EX21" i="28"/>
  <c r="GK21" i="28"/>
  <c r="IK21" i="28"/>
  <c r="X21" i="28"/>
  <c r="E43" i="26"/>
  <c r="I15" i="65"/>
  <c r="KD87" i="28"/>
  <c r="KE87" i="28"/>
  <c r="KF87" i="28"/>
  <c r="KC130" i="28"/>
  <c r="KC131" i="28" s="1"/>
  <c r="Q71" i="47"/>
  <c r="R71" i="47"/>
  <c r="S71" i="47"/>
  <c r="R87" i="28"/>
  <c r="Q87" i="28"/>
  <c r="S87" i="28"/>
  <c r="P130" i="28"/>
  <c r="P131" i="28" s="1"/>
  <c r="JE87" i="28"/>
  <c r="JC130" i="28"/>
  <c r="JC131" i="28" s="1"/>
  <c r="JF87" i="28"/>
  <c r="JD87" i="28"/>
  <c r="HS87" i="28"/>
  <c r="HR87" i="28"/>
  <c r="HQ87" i="28"/>
  <c r="HP130" i="28"/>
  <c r="HP131" i="28" s="1"/>
  <c r="L9" i="72"/>
  <c r="AV5" i="72"/>
  <c r="KR71" i="47"/>
  <c r="KS71" i="47"/>
  <c r="KQ71" i="47"/>
  <c r="HE71" i="47"/>
  <c r="HF71" i="47"/>
  <c r="HD71" i="47"/>
  <c r="JD71" i="47"/>
  <c r="JE71" i="47"/>
  <c r="JF71" i="47"/>
  <c r="CQ71" i="47"/>
  <c r="CS71" i="47"/>
  <c r="CR71" i="47"/>
  <c r="GV58" i="28"/>
  <c r="FI58" i="28"/>
  <c r="BI58" i="28"/>
  <c r="EV58" i="28"/>
  <c r="AV58" i="28"/>
  <c r="V58" i="28"/>
  <c r="KI58" i="28"/>
  <c r="EI58" i="28"/>
  <c r="BV58" i="28"/>
  <c r="LV58" i="28"/>
  <c r="HI58" i="28"/>
  <c r="IV58" i="28"/>
  <c r="HV58" i="28"/>
  <c r="CV58" i="28"/>
  <c r="KV58" i="28"/>
  <c r="LI58" i="28"/>
  <c r="FV58" i="28"/>
  <c r="JV58" i="28"/>
  <c r="JI58" i="28"/>
  <c r="DI58" i="28"/>
  <c r="CI58" i="28"/>
  <c r="GI58" i="28"/>
  <c r="AI58" i="28"/>
  <c r="DV58" i="28"/>
  <c r="I58" i="28"/>
  <c r="II58" i="28"/>
  <c r="L9" i="67"/>
  <c r="AV5" i="67"/>
  <c r="KX42" i="47"/>
  <c r="JK42" i="47"/>
  <c r="LK42" i="47"/>
  <c r="DK42" i="47"/>
  <c r="EX42" i="47"/>
  <c r="IX42" i="47"/>
  <c r="JX42" i="47"/>
  <c r="FK42" i="47"/>
  <c r="HX42" i="47"/>
  <c r="GX42" i="47"/>
  <c r="CX42" i="47"/>
  <c r="CK42" i="47"/>
  <c r="HK42" i="47"/>
  <c r="DX42" i="47"/>
  <c r="FX42" i="47"/>
  <c r="BK42" i="47"/>
  <c r="AX42" i="47"/>
  <c r="AK42" i="47"/>
  <c r="EK42" i="47"/>
  <c r="LX42" i="47"/>
  <c r="GK42" i="47"/>
  <c r="KK42" i="47"/>
  <c r="IK42" i="47"/>
  <c r="K42" i="47"/>
  <c r="BX42" i="47"/>
  <c r="X42" i="47"/>
  <c r="DX42" i="28"/>
  <c r="JK42" i="28"/>
  <c r="KX42" i="28"/>
  <c r="KK42" i="28"/>
  <c r="CK42" i="28"/>
  <c r="LX42" i="28"/>
  <c r="X42" i="28"/>
  <c r="EX42" i="28"/>
  <c r="CX42" i="28"/>
  <c r="HK42" i="28"/>
  <c r="HX42" i="28"/>
  <c r="AX42" i="28"/>
  <c r="FX42" i="28"/>
  <c r="FK42" i="28"/>
  <c r="IX42" i="28"/>
  <c r="EK42" i="28"/>
  <c r="BK42" i="28"/>
  <c r="JX42" i="28"/>
  <c r="GX42" i="28"/>
  <c r="K42" i="28"/>
  <c r="DK42" i="28"/>
  <c r="AK42" i="28"/>
  <c r="GK42" i="28"/>
  <c r="IK42" i="28"/>
  <c r="BX42" i="28"/>
  <c r="LK42" i="28"/>
  <c r="E25" i="26"/>
  <c r="I17" i="70"/>
  <c r="BD87" i="28"/>
  <c r="BF87" i="28"/>
  <c r="BE87" i="28"/>
  <c r="BC130" i="28"/>
  <c r="BC131" i="28" s="1"/>
  <c r="HC130" i="28"/>
  <c r="HC131" i="28" s="1"/>
  <c r="HD87" i="28"/>
  <c r="HF87" i="28"/>
  <c r="HE87" i="28"/>
  <c r="GQ87" i="28"/>
  <c r="GS87" i="28"/>
  <c r="GR87" i="28"/>
  <c r="GP130" i="28"/>
  <c r="GP131" i="28" s="1"/>
  <c r="E27" i="26"/>
  <c r="I14" i="72"/>
  <c r="I16" i="72"/>
  <c r="BQ71" i="47"/>
  <c r="BR71" i="47"/>
  <c r="BS71" i="47"/>
  <c r="BD71" i="47"/>
  <c r="BE71" i="47"/>
  <c r="BF71" i="47"/>
  <c r="GE71" i="47"/>
  <c r="GD71" i="47"/>
  <c r="GF71" i="47"/>
  <c r="GQ71" i="47"/>
  <c r="GR71" i="47"/>
  <c r="GS71" i="47"/>
  <c r="E19" i="26"/>
  <c r="I17" i="63"/>
  <c r="I16" i="63"/>
  <c r="I15" i="63"/>
  <c r="I14" i="63"/>
  <c r="I23" i="47"/>
  <c r="CI23" i="47"/>
  <c r="LI23" i="47"/>
  <c r="DI23" i="47"/>
  <c r="KI23" i="47"/>
  <c r="BI23" i="47"/>
  <c r="JI23" i="47"/>
  <c r="AI23" i="47"/>
  <c r="LV23" i="47"/>
  <c r="II23" i="47"/>
  <c r="IV23" i="47"/>
  <c r="DV23" i="47"/>
  <c r="GV23" i="47"/>
  <c r="V23" i="47"/>
  <c r="JV23" i="47"/>
  <c r="AV23" i="47"/>
  <c r="CV23" i="47"/>
  <c r="EV23" i="47"/>
  <c r="FV23" i="47"/>
  <c r="GI23" i="47"/>
  <c r="FI23" i="47"/>
  <c r="HV23" i="47"/>
  <c r="EI23" i="47"/>
  <c r="KV23" i="47"/>
  <c r="HI23" i="47"/>
  <c r="BV23" i="47"/>
  <c r="EQ87" i="28"/>
  <c r="ER87" i="28"/>
  <c r="ES87" i="28"/>
  <c r="EP130" i="28"/>
  <c r="EP131" i="28" s="1"/>
  <c r="JR87" i="28"/>
  <c r="JS87" i="28"/>
  <c r="JP130" i="28"/>
  <c r="JP131" i="28" s="1"/>
  <c r="JQ87" i="28"/>
  <c r="IQ87" i="28"/>
  <c r="IS87" i="28"/>
  <c r="IR87" i="28"/>
  <c r="IP130" i="28"/>
  <c r="IP131" i="28" s="1"/>
  <c r="IS71" i="47"/>
  <c r="IQ71" i="47"/>
  <c r="IR71" i="47"/>
  <c r="HR71" i="47"/>
  <c r="HQ71" i="47"/>
  <c r="HS71" i="47"/>
  <c r="DR71" i="47"/>
  <c r="DS71" i="47"/>
  <c r="DQ71" i="47"/>
  <c r="L9" i="63"/>
  <c r="AV7" i="63"/>
  <c r="CX45" i="28"/>
  <c r="EX45" i="28"/>
  <c r="LK45" i="28"/>
  <c r="IK45" i="28"/>
  <c r="AX45" i="28"/>
  <c r="JX45" i="28"/>
  <c r="X45" i="28"/>
  <c r="GK45" i="28"/>
  <c r="BK45" i="28"/>
  <c r="CK45" i="28"/>
  <c r="EK45" i="28"/>
  <c r="DX45" i="28"/>
  <c r="KK45" i="28"/>
  <c r="FK45" i="28"/>
  <c r="HX45" i="28"/>
  <c r="K45" i="28"/>
  <c r="AK45" i="28"/>
  <c r="HK45" i="28"/>
  <c r="DK45" i="28"/>
  <c r="JK45" i="28"/>
  <c r="LX45" i="28"/>
  <c r="IX45" i="28"/>
  <c r="KX45" i="28"/>
  <c r="FX45" i="28"/>
  <c r="GX45" i="28"/>
  <c r="BX45" i="28"/>
  <c r="GK88" i="47"/>
  <c r="LK88" i="47"/>
  <c r="AX88" i="47"/>
  <c r="BK88" i="47"/>
  <c r="KK88" i="47"/>
  <c r="X88" i="47"/>
  <c r="EX88" i="47"/>
  <c r="JK88" i="47"/>
  <c r="GX88" i="47"/>
  <c r="HX88" i="47"/>
  <c r="JX88" i="47"/>
  <c r="LX88" i="47"/>
  <c r="CK88" i="47"/>
  <c r="AK88" i="47"/>
  <c r="CX88" i="47"/>
  <c r="EK88" i="47"/>
  <c r="KX88" i="47"/>
  <c r="IK88" i="47"/>
  <c r="K88" i="47"/>
  <c r="IX88" i="47"/>
  <c r="BX88" i="47"/>
  <c r="HK88" i="47"/>
  <c r="FK88" i="47"/>
  <c r="FX88" i="47"/>
  <c r="DK88" i="47"/>
  <c r="DX88" i="47"/>
  <c r="E65" i="26"/>
  <c r="I17" i="67"/>
  <c r="E30" i="26"/>
  <c r="I17" i="72"/>
  <c r="JK21" i="47"/>
  <c r="IK21" i="47"/>
  <c r="AK21" i="47"/>
  <c r="IX21" i="47"/>
  <c r="FX21" i="47"/>
  <c r="K21" i="47"/>
  <c r="GX21" i="47"/>
  <c r="GK21" i="47"/>
  <c r="CX21" i="47"/>
  <c r="LK21" i="47"/>
  <c r="DX21" i="47"/>
  <c r="KK21" i="47"/>
  <c r="DK21" i="47"/>
  <c r="HX21" i="47"/>
  <c r="CK21" i="47"/>
  <c r="JX21" i="47"/>
  <c r="BK21" i="47"/>
  <c r="HK21" i="47"/>
  <c r="AX21" i="47"/>
  <c r="LX21" i="47"/>
  <c r="EK21" i="47"/>
  <c r="X21" i="47"/>
  <c r="KX21" i="47"/>
  <c r="FK21" i="47"/>
  <c r="EX21" i="47"/>
  <c r="BX21" i="47"/>
  <c r="BV34" i="47"/>
  <c r="FI34" i="47"/>
  <c r="BI34" i="47"/>
  <c r="II34" i="47"/>
  <c r="EI34" i="47"/>
  <c r="GV34" i="47"/>
  <c r="FV34" i="47"/>
  <c r="DI34" i="47"/>
  <c r="EV34" i="47"/>
  <c r="AV34" i="47"/>
  <c r="JV34" i="47"/>
  <c r="V34" i="47"/>
  <c r="KV34" i="47"/>
  <c r="I34" i="47"/>
  <c r="HI34" i="47"/>
  <c r="JI34" i="47"/>
  <c r="CV34" i="47"/>
  <c r="KI34" i="47"/>
  <c r="CI34" i="47"/>
  <c r="AI34" i="47"/>
  <c r="LI34" i="47"/>
  <c r="HV34" i="47"/>
  <c r="GI34" i="47"/>
  <c r="DV34" i="47"/>
  <c r="IV34" i="47"/>
  <c r="LV34" i="47"/>
  <c r="E42" i="26"/>
  <c r="I14" i="65"/>
  <c r="E24" i="26"/>
  <c r="I16" i="70"/>
  <c r="LE87" i="28"/>
  <c r="LD87" i="28"/>
  <c r="LF87" i="28"/>
  <c r="LC130" i="28"/>
  <c r="LC131" i="28" s="1"/>
  <c r="LR87" i="28"/>
  <c r="LQ87" i="28"/>
  <c r="LS87" i="28"/>
  <c r="LP130" i="28"/>
  <c r="LP131" i="28" s="1"/>
  <c r="DQ87" i="28"/>
  <c r="DS87" i="28"/>
  <c r="DP130" i="28"/>
  <c r="DP131" i="28" s="1"/>
  <c r="DR87" i="28"/>
  <c r="EQ71" i="47"/>
  <c r="ER71" i="47"/>
  <c r="ES71" i="47"/>
  <c r="EE71" i="47"/>
  <c r="EF71" i="47"/>
  <c r="ED71" i="47"/>
  <c r="FE71" i="47"/>
  <c r="FF71" i="47"/>
  <c r="FD71" i="47"/>
  <c r="E45" i="26"/>
  <c r="I17" i="65"/>
  <c r="AI41" i="47"/>
  <c r="LV41" i="47"/>
  <c r="JV41" i="47"/>
  <c r="KI41" i="47"/>
  <c r="GI41" i="47"/>
  <c r="HV41" i="47"/>
  <c r="DV41" i="47"/>
  <c r="DI41" i="47"/>
  <c r="BI41" i="47"/>
  <c r="V41" i="47"/>
  <c r="FI41" i="47"/>
  <c r="FV41" i="47"/>
  <c r="LI41" i="47"/>
  <c r="JI41" i="47"/>
  <c r="I41" i="47"/>
  <c r="KV41" i="47"/>
  <c r="HI41" i="47"/>
  <c r="EI41" i="47"/>
  <c r="CI41" i="47"/>
  <c r="II41" i="47"/>
  <c r="AV41" i="47"/>
  <c r="BV41" i="47"/>
  <c r="CV41" i="47"/>
  <c r="EV41" i="47"/>
  <c r="GV41" i="47"/>
  <c r="IV41" i="47"/>
  <c r="E63" i="26"/>
  <c r="I15" i="67"/>
  <c r="LX48" i="47"/>
  <c r="JX48" i="47"/>
  <c r="AX48" i="47"/>
  <c r="GX48" i="47"/>
  <c r="EK48" i="47"/>
  <c r="JK48" i="47"/>
  <c r="X48" i="47"/>
  <c r="KX48" i="47"/>
  <c r="EX48" i="47"/>
  <c r="AK48" i="47"/>
  <c r="CX48" i="47"/>
  <c r="BK48" i="47"/>
  <c r="KK48" i="47"/>
  <c r="LK48" i="47"/>
  <c r="HX48" i="47"/>
  <c r="GK48" i="47"/>
  <c r="DX48" i="47"/>
  <c r="IK48" i="47"/>
  <c r="IX48" i="47"/>
  <c r="HK48" i="47"/>
  <c r="FK48" i="47"/>
  <c r="CK48" i="47"/>
  <c r="DK48" i="47"/>
  <c r="K48" i="47"/>
  <c r="FX48" i="47"/>
  <c r="BX48" i="47"/>
  <c r="L9" i="65"/>
  <c r="AV5" i="65"/>
  <c r="FR87" i="28"/>
  <c r="FQ87" i="28"/>
  <c r="FP130" i="28"/>
  <c r="FP131" i="28" s="1"/>
  <c r="FS87" i="28"/>
  <c r="I16" i="65"/>
  <c r="E44" i="26"/>
  <c r="L9" i="71"/>
  <c r="AV5" i="71"/>
  <c r="CX48" i="28"/>
  <c r="HX48" i="28"/>
  <c r="FX48" i="28"/>
  <c r="KK48" i="28"/>
  <c r="BK48" i="28"/>
  <c r="GK48" i="28"/>
  <c r="EK48" i="28"/>
  <c r="DK48" i="28"/>
  <c r="BX48" i="28"/>
  <c r="LX48" i="28"/>
  <c r="IX48" i="28"/>
  <c r="IK48" i="28"/>
  <c r="EX48" i="28"/>
  <c r="HK48" i="28"/>
  <c r="LK48" i="28"/>
  <c r="X48" i="28"/>
  <c r="DX48" i="28"/>
  <c r="K48" i="28"/>
  <c r="CK48" i="28"/>
  <c r="GX48" i="28"/>
  <c r="JX48" i="28"/>
  <c r="AK48" i="28"/>
  <c r="FK48" i="28"/>
  <c r="KX48" i="28"/>
  <c r="JK48" i="28"/>
  <c r="AX48" i="28"/>
  <c r="IF87" i="28"/>
  <c r="ID87" i="28"/>
  <c r="IE87" i="28"/>
  <c r="IC130" i="28"/>
  <c r="IC131" i="28" s="1"/>
  <c r="DK49" i="47"/>
  <c r="KX49" i="47"/>
  <c r="AK49" i="47"/>
  <c r="X49" i="47"/>
  <c r="GX49" i="47"/>
  <c r="LX49" i="47"/>
  <c r="CX49" i="47"/>
  <c r="HX49" i="47"/>
  <c r="JX49" i="47"/>
  <c r="IK49" i="47"/>
  <c r="FK49" i="47"/>
  <c r="BK49" i="47"/>
  <c r="CK49" i="47"/>
  <c r="FX49" i="47"/>
  <c r="GK49" i="47"/>
  <c r="AX49" i="47"/>
  <c r="JK49" i="47"/>
  <c r="K49" i="47"/>
  <c r="EK49" i="47"/>
  <c r="LK49" i="47"/>
  <c r="EX49" i="47"/>
  <c r="KK49" i="47"/>
  <c r="IX49" i="47"/>
  <c r="BX49" i="47"/>
  <c r="HK49" i="47"/>
  <c r="DX49" i="47"/>
  <c r="JR71" i="47"/>
  <c r="JQ71" i="47"/>
  <c r="JS71" i="47"/>
  <c r="AQ71" i="47"/>
  <c r="AR71" i="47"/>
  <c r="AS71" i="47"/>
  <c r="MD71" i="47"/>
  <c r="ME71" i="47"/>
  <c r="MF71" i="47"/>
  <c r="E35" i="26"/>
  <c r="I17" i="71"/>
  <c r="II10" i="28"/>
  <c r="EI10" i="28"/>
  <c r="AI10" i="28"/>
  <c r="KI10" i="28"/>
  <c r="V10" i="28"/>
  <c r="LV10" i="28"/>
  <c r="JV10" i="28"/>
  <c r="LI10" i="28"/>
  <c r="DI10" i="28"/>
  <c r="BI10" i="28"/>
  <c r="AV10" i="28"/>
  <c r="I10" i="28"/>
  <c r="BV10" i="28"/>
  <c r="GV10" i="28"/>
  <c r="JI10" i="28"/>
  <c r="FI10" i="28"/>
  <c r="IV10" i="28"/>
  <c r="FV10" i="28"/>
  <c r="HI10" i="28"/>
  <c r="KV10" i="28"/>
  <c r="HV10" i="28"/>
  <c r="CI10" i="28"/>
  <c r="CV10" i="28"/>
  <c r="EV10" i="28"/>
  <c r="DV10" i="28"/>
  <c r="GI10" i="28"/>
  <c r="E64" i="26"/>
  <c r="I16" i="67"/>
  <c r="KV30" i="47"/>
  <c r="GV30" i="47"/>
  <c r="BV30" i="47"/>
  <c r="KI30" i="47"/>
  <c r="II30" i="47"/>
  <c r="EI30" i="47"/>
  <c r="V30" i="47"/>
  <c r="FV30" i="47"/>
  <c r="BI30" i="47"/>
  <c r="GI30" i="47"/>
  <c r="FI30" i="47"/>
  <c r="I30" i="47"/>
  <c r="JV30" i="47"/>
  <c r="AV30" i="47"/>
  <c r="HI30" i="47"/>
  <c r="AI30" i="47"/>
  <c r="DI30" i="47"/>
  <c r="LV30" i="47"/>
  <c r="CV30" i="47"/>
  <c r="LI30" i="47"/>
  <c r="HV30" i="47"/>
  <c r="CI30" i="47"/>
  <c r="DV30" i="47"/>
  <c r="JI30" i="47"/>
  <c r="EV30" i="47"/>
  <c r="IV30" i="47"/>
  <c r="EI58" i="47"/>
  <c r="DV58" i="47"/>
  <c r="DI58" i="47"/>
  <c r="IV58" i="47"/>
  <c r="AI58" i="47"/>
  <c r="I58" i="47"/>
  <c r="FI58" i="47"/>
  <c r="LV58" i="47"/>
  <c r="KV58" i="47"/>
  <c r="AV58" i="47"/>
  <c r="GI58" i="47"/>
  <c r="FV58" i="47"/>
  <c r="EV58" i="47"/>
  <c r="V58" i="47"/>
  <c r="II58" i="47"/>
  <c r="KI58" i="47"/>
  <c r="BI58" i="47"/>
  <c r="JI58" i="47"/>
  <c r="LI58" i="47"/>
  <c r="HI58" i="47"/>
  <c r="HV58" i="47"/>
  <c r="CI58" i="47"/>
  <c r="GV58" i="47"/>
  <c r="CV58" i="47"/>
  <c r="JV58" i="47"/>
  <c r="BV58" i="47"/>
  <c r="E32" i="26"/>
  <c r="I15" i="71"/>
  <c r="I16" i="71"/>
  <c r="I14" i="71"/>
  <c r="R5" i="68" l="1"/>
  <c r="R7" i="68"/>
  <c r="R6" i="68"/>
  <c r="R8" i="68"/>
  <c r="O17" i="64" a="1"/>
  <c r="O17" i="64" s="1"/>
  <c r="K17" i="64" a="1"/>
  <c r="K17" i="64" s="1"/>
  <c r="R7" i="61"/>
  <c r="K16" i="64" a="1"/>
  <c r="K16" i="64" s="1"/>
  <c r="K15" i="64" a="1"/>
  <c r="K15" i="64" s="1"/>
  <c r="R6" i="61"/>
  <c r="R5" i="61"/>
  <c r="S15" i="64" a="1"/>
  <c r="S15" i="64" s="1"/>
  <c r="AX22" i="68" a="1"/>
  <c r="AX22" i="68" s="1"/>
  <c r="K15" i="68" a="1"/>
  <c r="K15" i="68" s="1"/>
  <c r="S14" i="68" a="1"/>
  <c r="S14" i="68" s="1"/>
  <c r="O15" i="68" a="1"/>
  <c r="O15" i="68" s="1"/>
  <c r="S15" i="68" a="1"/>
  <c r="S15" i="68" s="1"/>
  <c r="K16" i="61" a="1"/>
  <c r="K16" i="61" s="1"/>
  <c r="O14" i="64" a="1"/>
  <c r="O14" i="64" s="1"/>
  <c r="K14" i="70" a="1"/>
  <c r="K14" i="70" s="1"/>
  <c r="O15" i="64" a="1"/>
  <c r="O15" i="64" s="1"/>
  <c r="S16" i="68" a="1"/>
  <c r="S16" i="68" s="1"/>
  <c r="AX14" i="68" a="1"/>
  <c r="AX14" i="68" s="1"/>
  <c r="AX22" i="64" a="1"/>
  <c r="AX22" i="64" s="1"/>
  <c r="AY25" i="64" s="1"/>
  <c r="O16" i="68" a="1"/>
  <c r="O16" i="68" s="1"/>
  <c r="O17" i="68" a="1"/>
  <c r="O17" i="68" s="1"/>
  <c r="S16" i="70" a="1"/>
  <c r="S16" i="70" s="1"/>
  <c r="K17" i="69" a="1"/>
  <c r="K17" i="69" s="1"/>
  <c r="S16" i="64" a="1"/>
  <c r="S16" i="64" s="1"/>
  <c r="K14" i="68" a="1"/>
  <c r="K14" i="68" s="1"/>
  <c r="K16" i="68" a="1"/>
  <c r="K16" i="68" s="1"/>
  <c r="IF130" i="28"/>
  <c r="IF131" i="28" s="1"/>
  <c r="K14" i="64" a="1"/>
  <c r="K14" i="64" s="1"/>
  <c r="S14" i="64" a="1"/>
  <c r="S14" i="64" s="1"/>
  <c r="S17" i="64" a="1"/>
  <c r="S17" i="64" s="1"/>
  <c r="K17" i="68" a="1"/>
  <c r="K17" i="68" s="1"/>
  <c r="O16" i="64" a="1"/>
  <c r="O16" i="64" s="1"/>
  <c r="S17" i="68" a="1"/>
  <c r="S17" i="68" s="1"/>
  <c r="O14" i="68" a="1"/>
  <c r="O14" i="68" s="1"/>
  <c r="AX14" i="64" a="1"/>
  <c r="AX14" i="64" s="1"/>
  <c r="K14" i="61" a="1"/>
  <c r="K14" i="61" s="1"/>
  <c r="AX22" i="69" a="1"/>
  <c r="AX22" i="69" s="1"/>
  <c r="R8" i="70"/>
  <c r="R7" i="70"/>
  <c r="R5" i="70"/>
  <c r="S17" i="70" a="1"/>
  <c r="S17" i="70" s="1"/>
  <c r="R8" i="64"/>
  <c r="R7" i="64"/>
  <c r="R6" i="64"/>
  <c r="R5" i="64"/>
  <c r="K17" i="70" a="1"/>
  <c r="K17" i="70" s="1"/>
  <c r="DD130" i="28"/>
  <c r="DD131" i="28" s="1"/>
  <c r="S14" i="70" a="1"/>
  <c r="S14" i="70" s="1"/>
  <c r="CR130" i="28"/>
  <c r="CR131" i="28" s="1"/>
  <c r="DQ130" i="28"/>
  <c r="DQ131" i="28" s="1"/>
  <c r="LE130" i="28"/>
  <c r="LE131" i="28" s="1"/>
  <c r="O17" i="69" a="1"/>
  <c r="O17" i="69" s="1"/>
  <c r="AX22" i="70" a="1"/>
  <c r="AX22" i="70" s="1"/>
  <c r="AY23" i="70" s="1"/>
  <c r="GD130" i="28"/>
  <c r="GD131" i="28" s="1"/>
  <c r="CQ130" i="28"/>
  <c r="CQ131" i="28" s="1"/>
  <c r="S15" i="70" a="1"/>
  <c r="S15" i="70" s="1"/>
  <c r="JF130" i="28"/>
  <c r="JF131" i="28" s="1"/>
  <c r="CS130" i="28"/>
  <c r="CS131" i="28" s="1"/>
  <c r="K16" i="69" a="1"/>
  <c r="K16" i="69" s="1"/>
  <c r="S16" i="69" a="1"/>
  <c r="S16" i="69" s="1"/>
  <c r="S15" i="69" a="1"/>
  <c r="S15" i="69" s="1"/>
  <c r="R5" i="66"/>
  <c r="R6" i="66"/>
  <c r="R7" i="66"/>
  <c r="R8" i="66"/>
  <c r="R8" i="62"/>
  <c r="R5" i="62"/>
  <c r="R7" i="62"/>
  <c r="R6" i="62"/>
  <c r="K15" i="70" a="1"/>
  <c r="K15" i="70" s="1"/>
  <c r="O15" i="69" a="1"/>
  <c r="O15" i="69" s="1"/>
  <c r="O17" i="62" a="1"/>
  <c r="O17" i="62" s="1"/>
  <c r="O14" i="62" a="1"/>
  <c r="O14" i="62" s="1"/>
  <c r="AX22" i="62" a="1"/>
  <c r="AX22" i="62" s="1"/>
  <c r="O15" i="62" a="1"/>
  <c r="O15" i="62" s="1"/>
  <c r="K17" i="62" a="1"/>
  <c r="K17" i="62" s="1"/>
  <c r="S15" i="62" a="1"/>
  <c r="S15" i="62" s="1"/>
  <c r="S14" i="62" a="1"/>
  <c r="S14" i="62" s="1"/>
  <c r="K16" i="62" a="1"/>
  <c r="K16" i="62" s="1"/>
  <c r="AX14" i="62" a="1"/>
  <c r="AX14" i="62" s="1"/>
  <c r="S17" i="62" a="1"/>
  <c r="S17" i="62" s="1"/>
  <c r="K15" i="62" a="1"/>
  <c r="K15" i="62" s="1"/>
  <c r="K14" i="62" a="1"/>
  <c r="K14" i="62" s="1"/>
  <c r="S16" i="62" a="1"/>
  <c r="S16" i="62" s="1"/>
  <c r="O16" i="62" a="1"/>
  <c r="O16" i="62" s="1"/>
  <c r="AR130" i="28"/>
  <c r="AR131" i="28" s="1"/>
  <c r="O14" i="69" a="1"/>
  <c r="O14" i="69" s="1"/>
  <c r="AX14" i="69" a="1"/>
  <c r="AX14" i="69" s="1"/>
  <c r="K15" i="69" a="1"/>
  <c r="K15" i="69" s="1"/>
  <c r="KF130" i="28"/>
  <c r="KF131" i="28" s="1"/>
  <c r="FD130" i="28"/>
  <c r="FD131" i="28" s="1"/>
  <c r="S14" i="66" a="1"/>
  <c r="S14" i="66" s="1"/>
  <c r="AX14" i="66" a="1"/>
  <c r="AX14" i="66" s="1"/>
  <c r="O14" i="66" a="1"/>
  <c r="O14" i="66" s="1"/>
  <c r="O17" i="66" a="1"/>
  <c r="O17" i="66" s="1"/>
  <c r="S16" i="66" a="1"/>
  <c r="S16" i="66" s="1"/>
  <c r="AX22" i="66" a="1"/>
  <c r="AX22" i="66" s="1"/>
  <c r="S15" i="66" a="1"/>
  <c r="S15" i="66" s="1"/>
  <c r="O15" i="66" a="1"/>
  <c r="O15" i="66" s="1"/>
  <c r="S17" i="66" a="1"/>
  <c r="S17" i="66" s="1"/>
  <c r="K15" i="66" a="1"/>
  <c r="K15" i="66" s="1"/>
  <c r="K14" i="66" a="1"/>
  <c r="K14" i="66" s="1"/>
  <c r="K17" i="66" a="1"/>
  <c r="K17" i="66" s="1"/>
  <c r="K16" i="66" a="1"/>
  <c r="K16" i="66" s="1"/>
  <c r="CE130" i="28"/>
  <c r="CE131" i="28" s="1"/>
  <c r="K17" i="61" a="1"/>
  <c r="K17" i="61" s="1"/>
  <c r="IS130" i="28"/>
  <c r="IS131" i="28" s="1"/>
  <c r="ER130" i="28"/>
  <c r="ER131" i="28" s="1"/>
  <c r="FF130" i="28"/>
  <c r="FF131" i="28" s="1"/>
  <c r="R8" i="69"/>
  <c r="R7" i="69"/>
  <c r="R5" i="69"/>
  <c r="R6" i="69"/>
  <c r="O16" i="66" a="1"/>
  <c r="O16" i="66" s="1"/>
  <c r="O16" i="61" a="1"/>
  <c r="O16" i="61" s="1"/>
  <c r="S16" i="61" a="1"/>
  <c r="S16" i="61" s="1"/>
  <c r="O17" i="61" a="1"/>
  <c r="O17" i="61" s="1"/>
  <c r="S15" i="61" a="1"/>
  <c r="S15" i="61" s="1"/>
  <c r="S17" i="61" a="1"/>
  <c r="S17" i="61" s="1"/>
  <c r="O14" i="61" a="1"/>
  <c r="O14" i="61" s="1"/>
  <c r="AX14" i="61" a="1"/>
  <c r="AX14" i="61" s="1"/>
  <c r="S14" i="61" a="1"/>
  <c r="S14" i="61" s="1"/>
  <c r="O15" i="61" a="1"/>
  <c r="O15" i="61" s="1"/>
  <c r="AX22" i="61" a="1"/>
  <c r="AX22" i="61" s="1"/>
  <c r="K15" i="61" a="1"/>
  <c r="K15" i="61" s="1"/>
  <c r="ID130" i="28"/>
  <c r="ID131" i="28" s="1"/>
  <c r="HR130" i="28"/>
  <c r="HR131" i="28" s="1"/>
  <c r="DF130" i="28"/>
  <c r="DF131" i="28" s="1"/>
  <c r="K14" i="69" a="1"/>
  <c r="K14" i="69" s="1"/>
  <c r="S17" i="69" a="1"/>
  <c r="S17" i="69" s="1"/>
  <c r="S14" i="69" a="1"/>
  <c r="S14" i="69" s="1"/>
  <c r="O16" i="69" a="1"/>
  <c r="O16" i="69" s="1"/>
  <c r="IR130" i="28"/>
  <c r="IR131" i="28" s="1"/>
  <c r="ES130" i="28"/>
  <c r="ES131" i="28" s="1"/>
  <c r="GR130" i="28"/>
  <c r="GR131" i="28" s="1"/>
  <c r="BE130" i="28"/>
  <c r="BE131" i="28" s="1"/>
  <c r="HQ130" i="28"/>
  <c r="HQ131" i="28" s="1"/>
  <c r="S130" i="28"/>
  <c r="S131" i="28" s="1"/>
  <c r="KE130" i="28"/>
  <c r="KE131" i="28" s="1"/>
  <c r="MD130" i="28"/>
  <c r="MD131" i="28" s="1"/>
  <c r="AE130" i="28"/>
  <c r="AE131" i="28" s="1"/>
  <c r="GF130" i="28"/>
  <c r="GF131" i="28" s="1"/>
  <c r="LS130" i="28"/>
  <c r="LS131" i="28" s="1"/>
  <c r="GS130" i="28"/>
  <c r="GS131" i="28" s="1"/>
  <c r="BF130" i="28"/>
  <c r="BF131" i="28" s="1"/>
  <c r="Q130" i="28"/>
  <c r="Q131" i="28" s="1"/>
  <c r="KD130" i="28"/>
  <c r="KD131" i="28" s="1"/>
  <c r="AD130" i="28"/>
  <c r="AD131" i="28" s="1"/>
  <c r="CD130" i="28"/>
  <c r="CD131" i="28" s="1"/>
  <c r="LQ130" i="28"/>
  <c r="LQ131" i="28" s="1"/>
  <c r="IQ130" i="28"/>
  <c r="IQ131" i="28" s="1"/>
  <c r="EQ130" i="28"/>
  <c r="EQ131" i="28" s="1"/>
  <c r="GQ130" i="28"/>
  <c r="GQ131" i="28" s="1"/>
  <c r="BD130" i="28"/>
  <c r="BD131" i="28" s="1"/>
  <c r="HS130" i="28"/>
  <c r="HS131" i="28" s="1"/>
  <c r="R130" i="28"/>
  <c r="R131" i="28" s="1"/>
  <c r="MF130" i="28"/>
  <c r="MF131" i="28" s="1"/>
  <c r="GE130" i="28"/>
  <c r="GE131" i="28" s="1"/>
  <c r="FQ130" i="28"/>
  <c r="FQ131" i="28" s="1"/>
  <c r="FR130" i="28"/>
  <c r="FR131" i="28" s="1"/>
  <c r="LR130" i="28"/>
  <c r="LR131" i="28" s="1"/>
  <c r="O15" i="70" a="1"/>
  <c r="O15" i="70" s="1"/>
  <c r="JQ130" i="28"/>
  <c r="JQ131" i="28" s="1"/>
  <c r="HE130" i="28"/>
  <c r="HE131" i="28" s="1"/>
  <c r="JD130" i="28"/>
  <c r="JD131" i="28" s="1"/>
  <c r="ME130" i="28"/>
  <c r="ME131" i="28" s="1"/>
  <c r="FE130" i="28"/>
  <c r="FE131" i="28" s="1"/>
  <c r="AF130" i="28"/>
  <c r="AF131" i="28" s="1"/>
  <c r="KS130" i="28"/>
  <c r="KS131" i="28" s="1"/>
  <c r="BR130" i="28"/>
  <c r="BR131" i="28" s="1"/>
  <c r="FS130" i="28"/>
  <c r="FS131" i="28" s="1"/>
  <c r="DR130" i="28"/>
  <c r="DR131" i="28" s="1"/>
  <c r="HF130" i="28"/>
  <c r="HF131" i="28" s="1"/>
  <c r="AS130" i="28"/>
  <c r="AS131" i="28" s="1"/>
  <c r="EF130" i="28"/>
  <c r="EF131" i="28" s="1"/>
  <c r="KR130" i="28"/>
  <c r="KR131" i="28" s="1"/>
  <c r="LF130" i="28"/>
  <c r="LF131" i="28" s="1"/>
  <c r="JS130" i="28"/>
  <c r="JS131" i="28" s="1"/>
  <c r="HD130" i="28"/>
  <c r="HD131" i="28" s="1"/>
  <c r="ED130" i="28"/>
  <c r="ED131" i="28" s="1"/>
  <c r="DE130" i="28"/>
  <c r="DE131" i="28" s="1"/>
  <c r="KQ130" i="28"/>
  <c r="KQ131" i="28" s="1"/>
  <c r="BQ130" i="28"/>
  <c r="BQ131" i="28" s="1"/>
  <c r="IE130" i="28"/>
  <c r="IE131" i="28" s="1"/>
  <c r="DS130" i="28"/>
  <c r="DS131" i="28" s="1"/>
  <c r="LD130" i="28"/>
  <c r="LD131" i="28" s="1"/>
  <c r="JR130" i="28"/>
  <c r="JR131" i="28" s="1"/>
  <c r="JE130" i="28"/>
  <c r="JE131" i="28" s="1"/>
  <c r="AQ130" i="28"/>
  <c r="AQ131" i="28" s="1"/>
  <c r="EE130" i="28"/>
  <c r="EE131" i="28" s="1"/>
  <c r="BS130" i="28"/>
  <c r="BS131" i="28" s="1"/>
  <c r="CF130" i="28"/>
  <c r="CF131" i="28" s="1"/>
  <c r="R8" i="65"/>
  <c r="R7" i="65"/>
  <c r="R6" i="65"/>
  <c r="R5" i="65"/>
  <c r="O16" i="70" a="1"/>
  <c r="O16" i="70" s="1"/>
  <c r="R5" i="63"/>
  <c r="R8" i="63"/>
  <c r="R7" i="63"/>
  <c r="R6" i="63"/>
  <c r="G17" i="16"/>
  <c r="R5" i="67"/>
  <c r="R7" i="67"/>
  <c r="R6" i="67"/>
  <c r="R8" i="67"/>
  <c r="O14" i="63" a="1"/>
  <c r="O14" i="63" s="1"/>
  <c r="K15" i="63" a="1"/>
  <c r="K15" i="63" s="1"/>
  <c r="S14" i="63" a="1"/>
  <c r="S14" i="63" s="1"/>
  <c r="S15" i="63" a="1"/>
  <c r="S15" i="63" s="1"/>
  <c r="O17" i="63" a="1"/>
  <c r="O17" i="63" s="1"/>
  <c r="O16" i="63" a="1"/>
  <c r="O16" i="63" s="1"/>
  <c r="K17" i="63" a="1"/>
  <c r="K17" i="63" s="1"/>
  <c r="S16" i="63" a="1"/>
  <c r="S16" i="63" s="1"/>
  <c r="K14" i="63" a="1"/>
  <c r="K14" i="63" s="1"/>
  <c r="AX22" i="63" a="1"/>
  <c r="AX22" i="63" s="1"/>
  <c r="AY22" i="63" s="1"/>
  <c r="S17" i="63" a="1"/>
  <c r="S17" i="63" s="1"/>
  <c r="K16" i="63" a="1"/>
  <c r="K16" i="63" s="1"/>
  <c r="O15" i="63" a="1"/>
  <c r="O15" i="63" s="1"/>
  <c r="AX14" i="63" a="1"/>
  <c r="AX14" i="63" s="1"/>
  <c r="R5" i="72"/>
  <c r="R6" i="72"/>
  <c r="R8" i="72"/>
  <c r="R7" i="72"/>
  <c r="S16" i="71" a="1"/>
  <c r="S16" i="71" s="1"/>
  <c r="S17" i="71" a="1"/>
  <c r="S17" i="71" s="1"/>
  <c r="S14" i="71" a="1"/>
  <c r="S14" i="71" s="1"/>
  <c r="O15" i="71" a="1"/>
  <c r="O15" i="71" s="1"/>
  <c r="AX14" i="71" a="1"/>
  <c r="AX14" i="71" s="1"/>
  <c r="O17" i="71" a="1"/>
  <c r="O17" i="71" s="1"/>
  <c r="K17" i="71" a="1"/>
  <c r="K17" i="71" s="1"/>
  <c r="O14" i="71" a="1"/>
  <c r="O14" i="71" s="1"/>
  <c r="S15" i="71" a="1"/>
  <c r="S15" i="71" s="1"/>
  <c r="K14" i="71" a="1"/>
  <c r="K14" i="71" s="1"/>
  <c r="O16" i="71" a="1"/>
  <c r="O16" i="71" s="1"/>
  <c r="AX22" i="71" a="1"/>
  <c r="AX22" i="71" s="1"/>
  <c r="AY22" i="71" s="1"/>
  <c r="K15" i="71" a="1"/>
  <c r="K15" i="71" s="1"/>
  <c r="K16" i="71" a="1"/>
  <c r="K16" i="71" s="1"/>
  <c r="K16" i="70" a="1"/>
  <c r="K16" i="70" s="1"/>
  <c r="AX14" i="70" a="1"/>
  <c r="AX14" i="70" s="1"/>
  <c r="O15" i="65" a="1"/>
  <c r="O15" i="65" s="1"/>
  <c r="O17" i="65" a="1"/>
  <c r="O17" i="65" s="1"/>
  <c r="K15" i="65" a="1"/>
  <c r="K15" i="65" s="1"/>
  <c r="S15" i="65" a="1"/>
  <c r="S15" i="65" s="1"/>
  <c r="K16" i="65" a="1"/>
  <c r="K16" i="65" s="1"/>
  <c r="S17" i="65" a="1"/>
  <c r="S17" i="65" s="1"/>
  <c r="AX14" i="65" a="1"/>
  <c r="AX14" i="65" s="1"/>
  <c r="AX22" i="65" a="1"/>
  <c r="AX22" i="65" s="1"/>
  <c r="AY25" i="65" s="1"/>
  <c r="O16" i="65" a="1"/>
  <c r="O16" i="65" s="1"/>
  <c r="K17" i="65" a="1"/>
  <c r="K17" i="65" s="1"/>
  <c r="O14" i="65" a="1"/>
  <c r="O14" i="65" s="1"/>
  <c r="S14" i="65" a="1"/>
  <c r="S14" i="65" s="1"/>
  <c r="K14" i="65" a="1"/>
  <c r="K14" i="65" s="1"/>
  <c r="S16" i="65" a="1"/>
  <c r="S16" i="65" s="1"/>
  <c r="K14" i="72" a="1"/>
  <c r="K14" i="72" s="1"/>
  <c r="AX22" i="72" a="1"/>
  <c r="AX22" i="72" s="1"/>
  <c r="AY25" i="72" s="1"/>
  <c r="K17" i="72" a="1"/>
  <c r="K17" i="72" s="1"/>
  <c r="O17" i="72" a="1"/>
  <c r="O17" i="72" s="1"/>
  <c r="O16" i="72" a="1"/>
  <c r="O16" i="72" s="1"/>
  <c r="K16" i="72" a="1"/>
  <c r="K16" i="72" s="1"/>
  <c r="O15" i="72" a="1"/>
  <c r="O15" i="72" s="1"/>
  <c r="S14" i="72" a="1"/>
  <c r="S14" i="72" s="1"/>
  <c r="S16" i="72" a="1"/>
  <c r="S16" i="72" s="1"/>
  <c r="S15" i="72" a="1"/>
  <c r="S15" i="72" s="1"/>
  <c r="O14" i="72" a="1"/>
  <c r="O14" i="72" s="1"/>
  <c r="S17" i="72" a="1"/>
  <c r="S17" i="72" s="1"/>
  <c r="K15" i="72" a="1"/>
  <c r="K15" i="72" s="1"/>
  <c r="AX14" i="72" a="1"/>
  <c r="AX14" i="72" s="1"/>
  <c r="S16" i="67" a="1"/>
  <c r="S16" i="67" s="1"/>
  <c r="K14" i="67" a="1"/>
  <c r="K14" i="67" s="1"/>
  <c r="O16" i="67" a="1"/>
  <c r="O16" i="67" s="1"/>
  <c r="AX22" i="67" a="1"/>
  <c r="AX22" i="67" s="1"/>
  <c r="AX14" i="67" a="1"/>
  <c r="AX14" i="67" s="1"/>
  <c r="O15" i="67" a="1"/>
  <c r="O15" i="67" s="1"/>
  <c r="S15" i="67" a="1"/>
  <c r="S15" i="67" s="1"/>
  <c r="S14" i="67" a="1"/>
  <c r="S14" i="67" s="1"/>
  <c r="O17" i="67" a="1"/>
  <c r="O17" i="67" s="1"/>
  <c r="K15" i="67" a="1"/>
  <c r="K15" i="67" s="1"/>
  <c r="K16" i="67" a="1"/>
  <c r="K16" i="67" s="1"/>
  <c r="O14" i="67" a="1"/>
  <c r="O14" i="67" s="1"/>
  <c r="K17" i="67" a="1"/>
  <c r="K17" i="67" s="1"/>
  <c r="S17" i="67" a="1"/>
  <c r="S17" i="67" s="1"/>
  <c r="R5" i="71"/>
  <c r="R6" i="71"/>
  <c r="R7" i="71"/>
  <c r="R8" i="71"/>
  <c r="O17" i="70" a="1"/>
  <c r="O17" i="70" s="1"/>
  <c r="O14" i="70" a="1"/>
  <c r="O14" i="70" s="1"/>
  <c r="AY24" i="71" l="1"/>
  <c r="AY22" i="68"/>
  <c r="AY25" i="68"/>
  <c r="L14" i="64"/>
  <c r="M14" i="64" s="1"/>
  <c r="P14" i="64" s="1"/>
  <c r="Q14" i="64" s="1"/>
  <c r="L17" i="68"/>
  <c r="M17" i="68" s="1"/>
  <c r="P17" i="68" s="1"/>
  <c r="Q17" i="68" s="1"/>
  <c r="L15" i="64"/>
  <c r="M15" i="64" s="1"/>
  <c r="P15" i="64" s="1"/>
  <c r="Q15" i="64" s="1"/>
  <c r="DB132" i="28"/>
  <c r="CV2" i="28" s="1"/>
  <c r="AY22" i="69"/>
  <c r="L17" i="64"/>
  <c r="M17" i="64" s="1"/>
  <c r="P17" i="64" s="1"/>
  <c r="Q17" i="64" s="1"/>
  <c r="T17" i="64" s="1"/>
  <c r="U17" i="64" s="1"/>
  <c r="L16" i="64"/>
  <c r="M16" i="64" s="1"/>
  <c r="P16" i="64" s="1"/>
  <c r="Q16" i="64" s="1"/>
  <c r="O132" i="28"/>
  <c r="I2" i="28" s="1"/>
  <c r="I4" i="29" s="1"/>
  <c r="L14" i="68"/>
  <c r="M14" i="68" s="1"/>
  <c r="P14" i="68" s="1"/>
  <c r="AY25" i="69"/>
  <c r="JO132" i="28"/>
  <c r="JI2" i="28" s="1"/>
  <c r="KO132" i="28"/>
  <c r="KI2" i="28" s="1"/>
  <c r="L16" i="68"/>
  <c r="M16" i="68" s="1"/>
  <c r="P16" i="68" s="1"/>
  <c r="Q16" i="68" s="1"/>
  <c r="T16" i="68" s="1"/>
  <c r="U16" i="68" s="1"/>
  <c r="AY25" i="70"/>
  <c r="FO132" i="28"/>
  <c r="FI2" i="28" s="1"/>
  <c r="L15" i="68"/>
  <c r="M15" i="68" s="1"/>
  <c r="P15" i="68" s="1"/>
  <c r="Q15" i="68" s="1"/>
  <c r="BO132" i="28"/>
  <c r="BI2" i="28" s="1"/>
  <c r="GB132" i="28"/>
  <c r="FV2" i="28" s="1"/>
  <c r="KB132" i="28"/>
  <c r="JV2" i="28" s="1"/>
  <c r="AY22" i="64"/>
  <c r="AY24" i="70"/>
  <c r="AY22" i="70"/>
  <c r="HO132" i="28"/>
  <c r="HI2" i="28" s="1"/>
  <c r="AY22" i="66"/>
  <c r="L16" i="61"/>
  <c r="M16" i="61" s="1"/>
  <c r="P16" i="61" s="1"/>
  <c r="Q16" i="61" s="1"/>
  <c r="L17" i="66"/>
  <c r="M17" i="66" s="1"/>
  <c r="P17" i="66" s="1"/>
  <c r="Q17" i="66" s="1"/>
  <c r="L16" i="70"/>
  <c r="M16" i="70" s="1"/>
  <c r="P16" i="70" s="1"/>
  <c r="Q16" i="70" s="1"/>
  <c r="AY24" i="66"/>
  <c r="CO132" i="28"/>
  <c r="CI2" i="28" s="1"/>
  <c r="L17" i="61"/>
  <c r="M17" i="61" s="1"/>
  <c r="P17" i="61" s="1"/>
  <c r="Q17" i="61" s="1"/>
  <c r="T17" i="61" s="1"/>
  <c r="U17" i="61" s="1"/>
  <c r="EO132" i="28"/>
  <c r="EI2" i="28" s="1"/>
  <c r="IO132" i="28"/>
  <c r="II2" i="28" s="1"/>
  <c r="IB132" i="28"/>
  <c r="HV2" i="28" s="1"/>
  <c r="L16" i="62"/>
  <c r="M16" i="62" s="1"/>
  <c r="P16" i="62" s="1"/>
  <c r="Q16" i="62" s="1"/>
  <c r="T16" i="62" s="1"/>
  <c r="U16" i="62" s="1"/>
  <c r="AO132" i="28"/>
  <c r="AI2" i="28" s="1"/>
  <c r="MB132" i="28"/>
  <c r="LV2" i="28" s="1"/>
  <c r="FB132" i="28"/>
  <c r="EV2" i="28" s="1"/>
  <c r="L15" i="69"/>
  <c r="M15" i="69" s="1"/>
  <c r="P15" i="69" s="1"/>
  <c r="Q15" i="69" s="1"/>
  <c r="T15" i="69" s="1"/>
  <c r="U15" i="69" s="1"/>
  <c r="EB132" i="28"/>
  <c r="DV2" i="28" s="1"/>
  <c r="LO132" i="28"/>
  <c r="LI2" i="28" s="1"/>
  <c r="CB132" i="28"/>
  <c r="BV2" i="28" s="1"/>
  <c r="GO132" i="28"/>
  <c r="GI2" i="28" s="1"/>
  <c r="L14" i="72"/>
  <c r="M14" i="72" s="1"/>
  <c r="P14" i="72" s="1"/>
  <c r="Q14" i="72" s="1"/>
  <c r="L14" i="61"/>
  <c r="M14" i="61" s="1"/>
  <c r="P14" i="61" s="1"/>
  <c r="Q14" i="61" s="1"/>
  <c r="LB132" i="28"/>
  <c r="KV2" i="28" s="1"/>
  <c r="L16" i="66"/>
  <c r="M16" i="66" s="1"/>
  <c r="AY24" i="67"/>
  <c r="AB132" i="28"/>
  <c r="V2" i="28" s="1"/>
  <c r="I5" i="29" s="1"/>
  <c r="BB132" i="28"/>
  <c r="AV2" i="28" s="1"/>
  <c r="AY25" i="63"/>
  <c r="L17" i="70"/>
  <c r="M17" i="70" s="1"/>
  <c r="P17" i="70" s="1"/>
  <c r="Q17" i="70" s="1"/>
  <c r="L15" i="61"/>
  <c r="M15" i="61" s="1"/>
  <c r="P15" i="61" s="1"/>
  <c r="Q15" i="61" s="1"/>
  <c r="DO132" i="28"/>
  <c r="DI2" i="28" s="1"/>
  <c r="L14" i="69"/>
  <c r="M14" i="69" s="1"/>
  <c r="P14" i="69" s="1"/>
  <c r="Q14" i="69" s="1"/>
  <c r="T14" i="69" s="1"/>
  <c r="U14" i="69" s="1"/>
  <c r="L17" i="62"/>
  <c r="M17" i="62" s="1"/>
  <c r="AY25" i="61"/>
  <c r="L14" i="66"/>
  <c r="M14" i="66" s="1"/>
  <c r="L15" i="62"/>
  <c r="M15" i="62" s="1"/>
  <c r="P15" i="62" s="1"/>
  <c r="AY23" i="62"/>
  <c r="AY22" i="62"/>
  <c r="AY24" i="62"/>
  <c r="AY25" i="62"/>
  <c r="JB132" i="28"/>
  <c r="IV2" i="28" s="1"/>
  <c r="HB132" i="28"/>
  <c r="GV2" i="28" s="1"/>
  <c r="L15" i="66"/>
  <c r="M15" i="66" s="1"/>
  <c r="L16" i="69"/>
  <c r="M16" i="69" s="1"/>
  <c r="L17" i="69"/>
  <c r="M17" i="69" s="1"/>
  <c r="P17" i="69" s="1"/>
  <c r="Q17" i="69" s="1"/>
  <c r="T17" i="69" s="1"/>
  <c r="U17" i="69" s="1"/>
  <c r="L14" i="62"/>
  <c r="M14" i="62" s="1"/>
  <c r="P14" i="62" s="1"/>
  <c r="Q14" i="62" s="1"/>
  <c r="AY23" i="67"/>
  <c r="AY22" i="61"/>
  <c r="L14" i="71"/>
  <c r="M14" i="71" s="1"/>
  <c r="P14" i="71" s="1"/>
  <c r="Q14" i="71" s="1"/>
  <c r="L17" i="67"/>
  <c r="M17" i="67" s="1"/>
  <c r="AY22" i="72"/>
  <c r="L14" i="65"/>
  <c r="M14" i="65" s="1"/>
  <c r="P14" i="65" s="1"/>
  <c r="Q14" i="65" s="1"/>
  <c r="L16" i="71"/>
  <c r="M16" i="71" s="1"/>
  <c r="L16" i="63"/>
  <c r="M16" i="63" s="1"/>
  <c r="P16" i="63" s="1"/>
  <c r="Q16" i="63" s="1"/>
  <c r="T16" i="63" s="1"/>
  <c r="AY22" i="65"/>
  <c r="L17" i="71"/>
  <c r="M17" i="71" s="1"/>
  <c r="L15" i="70"/>
  <c r="M15" i="70" s="1"/>
  <c r="L17" i="72"/>
  <c r="M17" i="72" s="1"/>
  <c r="L15" i="71"/>
  <c r="M15" i="71" s="1"/>
  <c r="L14" i="70"/>
  <c r="M14" i="70" s="1"/>
  <c r="P14" i="70" s="1"/>
  <c r="L16" i="67"/>
  <c r="M16" i="67" s="1"/>
  <c r="L15" i="67"/>
  <c r="M15" i="67" s="1"/>
  <c r="L14" i="67"/>
  <c r="M14" i="67" s="1"/>
  <c r="L15" i="63"/>
  <c r="M15" i="63" s="1"/>
  <c r="P15" i="63" s="1"/>
  <c r="L14" i="63"/>
  <c r="M14" i="63" s="1"/>
  <c r="L16" i="65"/>
  <c r="M16" i="65" s="1"/>
  <c r="P16" i="65" s="1"/>
  <c r="L15" i="72"/>
  <c r="M15" i="72" s="1"/>
  <c r="P15" i="72" s="1"/>
  <c r="L17" i="63"/>
  <c r="M17" i="63" s="1"/>
  <c r="L16" i="72"/>
  <c r="M16" i="72" s="1"/>
  <c r="P16" i="72" s="1"/>
  <c r="L17" i="65"/>
  <c r="M17" i="65" s="1"/>
  <c r="L15" i="65"/>
  <c r="M15" i="65" s="1"/>
  <c r="P15" i="65" s="1"/>
  <c r="P17" i="67" l="1"/>
  <c r="Q17" i="67" s="1"/>
  <c r="P15" i="67"/>
  <c r="Q15" i="67" s="1"/>
  <c r="P16" i="66"/>
  <c r="Q16" i="66" s="1"/>
  <c r="P16" i="71"/>
  <c r="Q16" i="71" s="1"/>
  <c r="T16" i="71" s="1"/>
  <c r="P17" i="71"/>
  <c r="Q17" i="71" s="1"/>
  <c r="J5" i="29"/>
  <c r="J4" i="29"/>
  <c r="BB7" i="70"/>
  <c r="BB5" i="70"/>
  <c r="Q14" i="68"/>
  <c r="T14" i="68" s="1"/>
  <c r="U14" i="68" s="1"/>
  <c r="BB6" i="70"/>
  <c r="BB8" i="70"/>
  <c r="P17" i="62"/>
  <c r="Q17" i="62" s="1"/>
  <c r="P16" i="69"/>
  <c r="Q16" i="69" s="1"/>
  <c r="T16" i="69" s="1"/>
  <c r="U16" i="69" s="1"/>
  <c r="P14" i="66"/>
  <c r="Q14" i="66" s="1"/>
  <c r="T14" i="66" s="1"/>
  <c r="U14" i="66" s="1"/>
  <c r="BB6" i="62"/>
  <c r="BB5" i="62"/>
  <c r="BB8" i="62"/>
  <c r="BB7" i="62"/>
  <c r="Q15" i="62"/>
  <c r="P15" i="66"/>
  <c r="Q15" i="66" s="1"/>
  <c r="T17" i="68"/>
  <c r="U17" i="68" s="1"/>
  <c r="T16" i="70"/>
  <c r="U16" i="70" s="1"/>
  <c r="T17" i="70"/>
  <c r="U17" i="70" s="1"/>
  <c r="T14" i="61"/>
  <c r="U14" i="61" s="1"/>
  <c r="T14" i="64"/>
  <c r="U14" i="64" s="1"/>
  <c r="T16" i="64"/>
  <c r="U16" i="64" s="1"/>
  <c r="T15" i="61"/>
  <c r="U15" i="61" s="1"/>
  <c r="T15" i="68"/>
  <c r="U15" i="68" s="1"/>
  <c r="T14" i="71"/>
  <c r="U14" i="71" s="1"/>
  <c r="Q14" i="70"/>
  <c r="P16" i="67"/>
  <c r="Q16" i="67" s="1"/>
  <c r="T16" i="61"/>
  <c r="U16" i="61" s="1"/>
  <c r="P15" i="70"/>
  <c r="Q15" i="70" s="1"/>
  <c r="Q15" i="65"/>
  <c r="P17" i="72"/>
  <c r="Q17" i="72" s="1"/>
  <c r="P17" i="63"/>
  <c r="Q17" i="63" s="1"/>
  <c r="Q15" i="63"/>
  <c r="U16" i="63"/>
  <c r="Q15" i="72"/>
  <c r="P15" i="71"/>
  <c r="Q15" i="71" s="1"/>
  <c r="T15" i="64"/>
  <c r="U15" i="64" s="1"/>
  <c r="Q16" i="65"/>
  <c r="P14" i="67"/>
  <c r="Q14" i="67" s="1"/>
  <c r="Q16" i="72"/>
  <c r="P14" i="63"/>
  <c r="Q14" i="63" s="1"/>
  <c r="P17" i="65"/>
  <c r="Q17" i="65" s="1"/>
  <c r="T17" i="62" l="1"/>
  <c r="U17" i="62" s="1"/>
  <c r="T17" i="67"/>
  <c r="U17" i="67" s="1"/>
  <c r="T16" i="66"/>
  <c r="U16" i="66" s="1"/>
  <c r="T17" i="66"/>
  <c r="U17" i="66" s="1"/>
  <c r="T14" i="65"/>
  <c r="U14" i="65" s="1"/>
  <c r="U16" i="71"/>
  <c r="T14" i="72"/>
  <c r="U14" i="72" s="1"/>
  <c r="G4" i="29"/>
  <c r="D4" i="29" s="1"/>
  <c r="G5" i="29"/>
  <c r="BB22" i="70" a="1"/>
  <c r="BB22" i="70" s="1"/>
  <c r="T15" i="62"/>
  <c r="U15" i="62" s="1"/>
  <c r="T14" i="62"/>
  <c r="U14" i="62" s="1"/>
  <c r="AZ22" i="70" a="1"/>
  <c r="AZ25" i="70" s="1"/>
  <c r="BC22" i="70" a="1"/>
  <c r="BC25" i="70" s="1"/>
  <c r="BA22" i="70" a="1"/>
  <c r="BA22" i="70" s="1"/>
  <c r="AA16" i="69" a="1"/>
  <c r="AA16" i="69" s="1"/>
  <c r="W17" i="69" a="1"/>
  <c r="W17" i="69" s="1"/>
  <c r="AA15" i="69" a="1"/>
  <c r="AA15" i="69" s="1"/>
  <c r="BK14" i="69" a="1"/>
  <c r="BK17" i="69" s="1"/>
  <c r="W16" i="69" a="1"/>
  <c r="W16" i="69" s="1"/>
  <c r="AE17" i="69" a="1"/>
  <c r="AE17" i="69" s="1"/>
  <c r="W14" i="69" a="1"/>
  <c r="W14" i="69" s="1"/>
  <c r="AA14" i="69" a="1"/>
  <c r="AA14" i="69" s="1"/>
  <c r="W15" i="69" a="1"/>
  <c r="W15" i="69" s="1"/>
  <c r="AA17" i="69" a="1"/>
  <c r="AA17" i="69" s="1"/>
  <c r="AE15" i="69" a="1"/>
  <c r="AE15" i="69" s="1"/>
  <c r="AE16" i="69" a="1"/>
  <c r="AE16" i="69" s="1"/>
  <c r="AE14" i="69" a="1"/>
  <c r="AE14" i="69" s="1"/>
  <c r="T15" i="66"/>
  <c r="U15" i="66" s="1"/>
  <c r="BC22" i="62" a="1"/>
  <c r="BA22" i="62" a="1"/>
  <c r="AZ22" i="62" a="1"/>
  <c r="BB22" i="62" a="1"/>
  <c r="T17" i="63"/>
  <c r="U17" i="63" s="1"/>
  <c r="T15" i="70"/>
  <c r="U15" i="70" s="1"/>
  <c r="T16" i="67"/>
  <c r="U16" i="67" s="1"/>
  <c r="T14" i="67"/>
  <c r="U14" i="67" s="1"/>
  <c r="T14" i="63"/>
  <c r="U14" i="63" s="1"/>
  <c r="AE14" i="61" a="1"/>
  <c r="AE14" i="61" s="1"/>
  <c r="AE17" i="61" a="1"/>
  <c r="AE17" i="61" s="1"/>
  <c r="AE16" i="61" a="1"/>
  <c r="AE16" i="61" s="1"/>
  <c r="AA17" i="61" a="1"/>
  <c r="AA17" i="61" s="1"/>
  <c r="W17" i="61" a="1"/>
  <c r="W17" i="61" s="1"/>
  <c r="AA14" i="61" a="1"/>
  <c r="AA14" i="61" s="1"/>
  <c r="W14" i="61" a="1"/>
  <c r="W14" i="61" s="1"/>
  <c r="W16" i="61" a="1"/>
  <c r="W16" i="61" s="1"/>
  <c r="AA15" i="61" a="1"/>
  <c r="AA15" i="61" s="1"/>
  <c r="AE15" i="61" a="1"/>
  <c r="AE15" i="61" s="1"/>
  <c r="AA16" i="61" a="1"/>
  <c r="AA16" i="61" s="1"/>
  <c r="W15" i="61" a="1"/>
  <c r="W15" i="61" s="1"/>
  <c r="BK14" i="61" a="1"/>
  <c r="T15" i="67"/>
  <c r="U15" i="67" s="1"/>
  <c r="T15" i="71"/>
  <c r="U15" i="71" s="1"/>
  <c r="AA14" i="68" a="1"/>
  <c r="AA14" i="68" s="1"/>
  <c r="W17" i="68" a="1"/>
  <c r="W17" i="68" s="1"/>
  <c r="AE17" i="68" a="1"/>
  <c r="AE17" i="68" s="1"/>
  <c r="AA16" i="68" a="1"/>
  <c r="AA16" i="68" s="1"/>
  <c r="AE14" i="68" a="1"/>
  <c r="AE14" i="68" s="1"/>
  <c r="W15" i="68" a="1"/>
  <c r="W15" i="68" s="1"/>
  <c r="AA15" i="68" a="1"/>
  <c r="AA15" i="68" s="1"/>
  <c r="AE16" i="68" a="1"/>
  <c r="AE16" i="68" s="1"/>
  <c r="W14" i="68" a="1"/>
  <c r="W14" i="68" s="1"/>
  <c r="W16" i="68" a="1"/>
  <c r="W16" i="68" s="1"/>
  <c r="AE15" i="68" a="1"/>
  <c r="AE15" i="68" s="1"/>
  <c r="AA17" i="68" a="1"/>
  <c r="AA17" i="68" s="1"/>
  <c r="BK14" i="68" a="1"/>
  <c r="T15" i="63"/>
  <c r="U15" i="63" s="1"/>
  <c r="T15" i="65"/>
  <c r="U15" i="65" s="1"/>
  <c r="T17" i="72"/>
  <c r="U17" i="72" s="1"/>
  <c r="T17" i="65"/>
  <c r="U17" i="65" s="1"/>
  <c r="T16" i="72"/>
  <c r="U16" i="72" s="1"/>
  <c r="T16" i="65"/>
  <c r="U16" i="65" s="1"/>
  <c r="T14" i="70"/>
  <c r="U14" i="70" s="1"/>
  <c r="T17" i="71"/>
  <c r="U17" i="71" s="1"/>
  <c r="T15" i="72"/>
  <c r="U15" i="72" s="1"/>
  <c r="AA14" i="64" a="1"/>
  <c r="AA14" i="64" s="1"/>
  <c r="AE14" i="64" a="1"/>
  <c r="AE14" i="64" s="1"/>
  <c r="AE15" i="64" a="1"/>
  <c r="AE15" i="64" s="1"/>
  <c r="AE16" i="64" a="1"/>
  <c r="AE16" i="64" s="1"/>
  <c r="W17" i="64" a="1"/>
  <c r="W17" i="64" s="1"/>
  <c r="AA17" i="64" a="1"/>
  <c r="AA17" i="64" s="1"/>
  <c r="AA15" i="64" a="1"/>
  <c r="AA15" i="64" s="1"/>
  <c r="AE17" i="64" a="1"/>
  <c r="AE17" i="64" s="1"/>
  <c r="W14" i="64" a="1"/>
  <c r="W14" i="64" s="1"/>
  <c r="W16" i="64" a="1"/>
  <c r="W16" i="64" s="1"/>
  <c r="W15" i="64" a="1"/>
  <c r="W15" i="64" s="1"/>
  <c r="AA16" i="64" a="1"/>
  <c r="AA16" i="64" s="1"/>
  <c r="BK14" i="64" a="1"/>
  <c r="BC22" i="70" l="1"/>
  <c r="C67" i="29"/>
  <c r="C59" i="29"/>
  <c r="D76" i="29"/>
  <c r="D74" i="29"/>
  <c r="C87" i="29"/>
  <c r="D95" i="29"/>
  <c r="D33" i="29"/>
  <c r="C49" i="29"/>
  <c r="C68" i="29"/>
  <c r="D18" i="29"/>
  <c r="D96" i="29"/>
  <c r="D16" i="29"/>
  <c r="C55" i="29"/>
  <c r="C27" i="29"/>
  <c r="D101" i="29"/>
  <c r="C65" i="29"/>
  <c r="D77" i="29"/>
  <c r="C79" i="29"/>
  <c r="C47" i="29"/>
  <c r="C6" i="29"/>
  <c r="C35" i="29"/>
  <c r="D90" i="29"/>
  <c r="D54" i="29"/>
  <c r="D49" i="29"/>
  <c r="C92" i="29"/>
  <c r="C14" i="29"/>
  <c r="D85" i="29"/>
  <c r="D91" i="29"/>
  <c r="C23" i="29"/>
  <c r="C88" i="29"/>
  <c r="D55" i="29"/>
  <c r="C73" i="29"/>
  <c r="C102" i="29"/>
  <c r="C89" i="29"/>
  <c r="D17" i="29"/>
  <c r="C11" i="29"/>
  <c r="C91" i="29"/>
  <c r="C70" i="29"/>
  <c r="C18" i="29"/>
  <c r="C57" i="29"/>
  <c r="D93" i="29"/>
  <c r="C60" i="29"/>
  <c r="D46" i="29"/>
  <c r="C13" i="29"/>
  <c r="C48" i="29"/>
  <c r="D69" i="29"/>
  <c r="C41" i="29"/>
  <c r="C93" i="29"/>
  <c r="D5" i="29"/>
  <c r="C33" i="29"/>
  <c r="D9" i="29"/>
  <c r="C50" i="29"/>
  <c r="D32" i="29"/>
  <c r="D34" i="29"/>
  <c r="D86" i="29"/>
  <c r="C52" i="29"/>
  <c r="C75" i="29"/>
  <c r="C61" i="29"/>
  <c r="D82" i="29"/>
  <c r="D28" i="29"/>
  <c r="D11" i="29"/>
  <c r="D48" i="29"/>
  <c r="D6" i="29"/>
  <c r="C82" i="29"/>
  <c r="C42" i="29"/>
  <c r="C5" i="29"/>
  <c r="C71" i="29"/>
  <c r="C90" i="29"/>
  <c r="D20" i="29"/>
  <c r="D70" i="29"/>
  <c r="C53" i="29"/>
  <c r="C21" i="29"/>
  <c r="D15" i="29"/>
  <c r="C17" i="29"/>
  <c r="D78" i="29"/>
  <c r="C15" i="29"/>
  <c r="C63" i="29"/>
  <c r="D87" i="29"/>
  <c r="D71" i="29"/>
  <c r="D63" i="29"/>
  <c r="C29" i="29"/>
  <c r="C80" i="29"/>
  <c r="C99" i="29"/>
  <c r="C39" i="29"/>
  <c r="D36" i="29"/>
  <c r="D103" i="29"/>
  <c r="C84" i="29"/>
  <c r="C103" i="29"/>
  <c r="D30" i="29"/>
  <c r="C16" i="29"/>
  <c r="C76" i="29"/>
  <c r="C74" i="29"/>
  <c r="D98" i="29"/>
  <c r="D99" i="29"/>
  <c r="D43" i="29"/>
  <c r="D41" i="29"/>
  <c r="D81" i="29"/>
  <c r="D75" i="29"/>
  <c r="C12" i="29"/>
  <c r="D80" i="29"/>
  <c r="D44" i="29"/>
  <c r="C20" i="29"/>
  <c r="C64" i="29"/>
  <c r="C7" i="29"/>
  <c r="D94" i="29"/>
  <c r="D14" i="29"/>
  <c r="D31" i="29"/>
  <c r="C19" i="29"/>
  <c r="C26" i="29"/>
  <c r="C62" i="29"/>
  <c r="C44" i="29"/>
  <c r="C78" i="29"/>
  <c r="D45" i="29"/>
  <c r="D92" i="29"/>
  <c r="D56" i="29"/>
  <c r="D72" i="29"/>
  <c r="C86" i="29"/>
  <c r="C30" i="29"/>
  <c r="D37" i="29"/>
  <c r="C32" i="29"/>
  <c r="D58" i="29"/>
  <c r="D38" i="29"/>
  <c r="D68" i="29"/>
  <c r="D39" i="29"/>
  <c r="D7" i="29"/>
  <c r="D84" i="29"/>
  <c r="D57" i="29"/>
  <c r="D89" i="29"/>
  <c r="D61" i="29"/>
  <c r="D24" i="29"/>
  <c r="C36" i="29"/>
  <c r="D8" i="29"/>
  <c r="C85" i="29"/>
  <c r="C22" i="29"/>
  <c r="D22" i="29"/>
  <c r="D25" i="29"/>
  <c r="C38" i="29"/>
  <c r="C96" i="29"/>
  <c r="BB23" i="70"/>
  <c r="D62" i="29"/>
  <c r="BB25" i="70"/>
  <c r="BB24" i="70"/>
  <c r="C100" i="29"/>
  <c r="C101" i="29"/>
  <c r="C37" i="29"/>
  <c r="C46" i="29"/>
  <c r="C98" i="29"/>
  <c r="D26" i="29"/>
  <c r="C43" i="29"/>
  <c r="C83" i="29"/>
  <c r="D66" i="29"/>
  <c r="D13" i="29"/>
  <c r="C66" i="29"/>
  <c r="D67" i="29"/>
  <c r="D64" i="29"/>
  <c r="D59" i="29"/>
  <c r="C56" i="29"/>
  <c r="C97" i="29"/>
  <c r="C72" i="29"/>
  <c r="D27" i="29"/>
  <c r="D53" i="29"/>
  <c r="C94" i="29"/>
  <c r="D102" i="29"/>
  <c r="C45" i="29"/>
  <c r="C31" i="29"/>
  <c r="C77" i="29"/>
  <c r="C10" i="29"/>
  <c r="C95" i="29"/>
  <c r="D52" i="29"/>
  <c r="D21" i="29"/>
  <c r="D29" i="29"/>
  <c r="D83" i="29"/>
  <c r="D65" i="29"/>
  <c r="D50" i="29"/>
  <c r="D35" i="29"/>
  <c r="C8" i="29"/>
  <c r="C25" i="29"/>
  <c r="C24" i="29"/>
  <c r="D47" i="29"/>
  <c r="D23" i="29"/>
  <c r="C81" i="29"/>
  <c r="D19" i="29"/>
  <c r="D97" i="29"/>
  <c r="C51" i="29"/>
  <c r="D51" i="29"/>
  <c r="D60" i="29"/>
  <c r="C58" i="29"/>
  <c r="D10" i="29"/>
  <c r="C9" i="29"/>
  <c r="D12" i="29"/>
  <c r="C34" i="29"/>
  <c r="D88" i="29"/>
  <c r="C54" i="29"/>
  <c r="D40" i="29"/>
  <c r="C40" i="29"/>
  <c r="D79" i="29"/>
  <c r="D73" i="29"/>
  <c r="D100" i="29"/>
  <c r="C69" i="29"/>
  <c r="D42" i="29"/>
  <c r="C4" i="29"/>
  <c r="C28" i="29"/>
  <c r="AZ22" i="70"/>
  <c r="AZ24" i="70"/>
  <c r="AZ23" i="70"/>
  <c r="BC24" i="70"/>
  <c r="BC23" i="70"/>
  <c r="AA16" i="62" a="1"/>
  <c r="AA16" i="62" s="1"/>
  <c r="AE14" i="62" a="1"/>
  <c r="AE14" i="62" s="1"/>
  <c r="AE16" i="62" a="1"/>
  <c r="AE16" i="62" s="1"/>
  <c r="W17" i="62" a="1"/>
  <c r="W17" i="62" s="1"/>
  <c r="AE15" i="62" a="1"/>
  <c r="AE15" i="62" s="1"/>
  <c r="W14" i="62" a="1"/>
  <c r="W14" i="62" s="1"/>
  <c r="W16" i="62" a="1"/>
  <c r="W16" i="62" s="1"/>
  <c r="AA14" i="62" a="1"/>
  <c r="AA14" i="62" s="1"/>
  <c r="AA17" i="62" a="1"/>
  <c r="AA17" i="62" s="1"/>
  <c r="W15" i="62" a="1"/>
  <c r="W15" i="62" s="1"/>
  <c r="BK14" i="62" a="1"/>
  <c r="BK15" i="62" s="1"/>
  <c r="AE17" i="62" a="1"/>
  <c r="AE17" i="62" s="1"/>
  <c r="AA15" i="62" a="1"/>
  <c r="AA15" i="62" s="1"/>
  <c r="BA24" i="70"/>
  <c r="BA25" i="70"/>
  <c r="BA23" i="70"/>
  <c r="X15" i="68"/>
  <c r="Y15" i="68" s="1"/>
  <c r="AB15" i="68" s="1"/>
  <c r="AC15" i="68" s="1"/>
  <c r="X16" i="69"/>
  <c r="Y16" i="69" s="1"/>
  <c r="AB16" i="69" s="1"/>
  <c r="AC16" i="69" s="1"/>
  <c r="BK14" i="69"/>
  <c r="X17" i="69"/>
  <c r="Y17" i="69" s="1"/>
  <c r="AB17" i="69" s="1"/>
  <c r="AC17" i="69" s="1"/>
  <c r="BK16" i="69"/>
  <c r="BK15" i="69"/>
  <c r="W15" i="66" a="1"/>
  <c r="W15" i="66" s="1"/>
  <c r="AE15" i="66" a="1"/>
  <c r="AE15" i="66" s="1"/>
  <c r="AA15" i="66" a="1"/>
  <c r="AA15" i="66" s="1"/>
  <c r="AE16" i="66" a="1"/>
  <c r="AE16" i="66" s="1"/>
  <c r="AA14" i="66" a="1"/>
  <c r="AA14" i="66" s="1"/>
  <c r="W16" i="66" a="1"/>
  <c r="W16" i="66" s="1"/>
  <c r="AE14" i="66" a="1"/>
  <c r="AE14" i="66" s="1"/>
  <c r="BK14" i="66" a="1"/>
  <c r="AE17" i="66" a="1"/>
  <c r="AE17" i="66" s="1"/>
  <c r="AA17" i="66" a="1"/>
  <c r="AA17" i="66" s="1"/>
  <c r="AA16" i="66" a="1"/>
  <c r="AA16" i="66" s="1"/>
  <c r="W17" i="66" a="1"/>
  <c r="W17" i="66" s="1"/>
  <c r="W14" i="66" a="1"/>
  <c r="W14" i="66" s="1"/>
  <c r="BB22" i="62"/>
  <c r="BB24" i="62"/>
  <c r="BB23" i="62"/>
  <c r="BB25" i="62"/>
  <c r="BA24" i="62"/>
  <c r="BA25" i="62"/>
  <c r="BA22" i="62"/>
  <c r="BA23" i="62"/>
  <c r="X15" i="64"/>
  <c r="Y15" i="64" s="1"/>
  <c r="AB15" i="64" s="1"/>
  <c r="AC15" i="64" s="1"/>
  <c r="W15" i="72" a="1"/>
  <c r="W15" i="72" s="1"/>
  <c r="BC25" i="62"/>
  <c r="BC24" i="62"/>
  <c r="BC22" i="62"/>
  <c r="BC23" i="62"/>
  <c r="X14" i="69"/>
  <c r="Y14" i="69" s="1"/>
  <c r="AB14" i="69" s="1"/>
  <c r="AC14" i="69" s="1"/>
  <c r="AF14" i="69" s="1"/>
  <c r="AG14" i="69" s="1"/>
  <c r="AZ24" i="62"/>
  <c r="AZ25" i="62"/>
  <c r="AZ23" i="62"/>
  <c r="AZ22" i="62"/>
  <c r="X15" i="69"/>
  <c r="Y15" i="69" s="1"/>
  <c r="AB15" i="69" s="1"/>
  <c r="X15" i="61"/>
  <c r="Y15" i="61" s="1"/>
  <c r="AB15" i="61" s="1"/>
  <c r="AC15" i="61" s="1"/>
  <c r="AE16" i="71" a="1"/>
  <c r="AE16" i="71" s="1"/>
  <c r="AE15" i="71" a="1"/>
  <c r="AE15" i="71" s="1"/>
  <c r="W14" i="65" a="1"/>
  <c r="W14" i="65" s="1"/>
  <c r="AA16" i="71" a="1"/>
  <c r="AA16" i="71" s="1"/>
  <c r="W17" i="72" a="1"/>
  <c r="W17" i="72" s="1"/>
  <c r="AA17" i="72" a="1"/>
  <c r="AA17" i="72" s="1"/>
  <c r="AE17" i="72" a="1"/>
  <c r="AE17" i="72" s="1"/>
  <c r="AA17" i="65" a="1"/>
  <c r="AA17" i="65" s="1"/>
  <c r="AE17" i="65" a="1"/>
  <c r="AE17" i="65" s="1"/>
  <c r="W17" i="65" a="1"/>
  <c r="W17" i="65" s="1"/>
  <c r="AA14" i="67" a="1"/>
  <c r="AA14" i="67" s="1"/>
  <c r="AA15" i="67" a="1"/>
  <c r="AA15" i="67" s="1"/>
  <c r="W15" i="67" a="1"/>
  <c r="W15" i="67" s="1"/>
  <c r="W16" i="67" a="1"/>
  <c r="W16" i="67" s="1"/>
  <c r="AA17" i="67" a="1"/>
  <c r="AA17" i="67" s="1"/>
  <c r="AE14" i="67" a="1"/>
  <c r="AE14" i="67" s="1"/>
  <c r="AE15" i="67" a="1"/>
  <c r="AE15" i="67" s="1"/>
  <c r="W17" i="67" a="1"/>
  <c r="W17" i="67" s="1"/>
  <c r="AA16" i="67" a="1"/>
  <c r="AA16" i="67" s="1"/>
  <c r="W14" i="67" a="1"/>
  <c r="W14" i="67" s="1"/>
  <c r="AE17" i="67" a="1"/>
  <c r="AE17" i="67" s="1"/>
  <c r="AE16" i="67" a="1"/>
  <c r="AE16" i="67" s="1"/>
  <c r="BK14" i="67" a="1"/>
  <c r="AE16" i="72" a="1"/>
  <c r="AE16" i="72" s="1"/>
  <c r="AA16" i="72" a="1"/>
  <c r="AA16" i="72" s="1"/>
  <c r="W16" i="72" a="1"/>
  <c r="W16" i="72" s="1"/>
  <c r="W16" i="65" a="1"/>
  <c r="W16" i="65" s="1"/>
  <c r="AA14" i="65" a="1"/>
  <c r="AA14" i="65" s="1"/>
  <c r="AA16" i="65" a="1"/>
  <c r="AA16" i="65" s="1"/>
  <c r="AE14" i="65" a="1"/>
  <c r="AE14" i="65" s="1"/>
  <c r="AE16" i="65" a="1"/>
  <c r="AE16" i="65" s="1"/>
  <c r="AE15" i="65" a="1"/>
  <c r="AE15" i="65" s="1"/>
  <c r="AA15" i="65" a="1"/>
  <c r="AA15" i="65" s="1"/>
  <c r="AE15" i="70" a="1"/>
  <c r="AE15" i="70" s="1"/>
  <c r="AE16" i="70" a="1"/>
  <c r="AE16" i="70" s="1"/>
  <c r="W16" i="70" a="1"/>
  <c r="W16" i="70" s="1"/>
  <c r="AA16" i="70" a="1"/>
  <c r="AA16" i="70" s="1"/>
  <c r="AA15" i="70" a="1"/>
  <c r="AA15" i="70" s="1"/>
  <c r="W14" i="70" a="1"/>
  <c r="W14" i="70" s="1"/>
  <c r="AA17" i="70" a="1"/>
  <c r="AA17" i="70" s="1"/>
  <c r="AA14" i="70" a="1"/>
  <c r="AA14" i="70" s="1"/>
  <c r="AE14" i="70" a="1"/>
  <c r="AE14" i="70" s="1"/>
  <c r="AE17" i="70" a="1"/>
  <c r="AE17" i="70" s="1"/>
  <c r="W15" i="70" a="1"/>
  <c r="W15" i="70" s="1"/>
  <c r="W17" i="70" a="1"/>
  <c r="W17" i="70" s="1"/>
  <c r="BK14" i="70" a="1"/>
  <c r="AA14" i="63" a="1"/>
  <c r="AA14" i="63" s="1"/>
  <c r="AE16" i="63" a="1"/>
  <c r="AE16" i="63" s="1"/>
  <c r="W15" i="63" a="1"/>
  <c r="W15" i="63" s="1"/>
  <c r="AA15" i="63" a="1"/>
  <c r="AA15" i="63" s="1"/>
  <c r="W16" i="63" a="1"/>
  <c r="W16" i="63" s="1"/>
  <c r="AE14" i="63" a="1"/>
  <c r="AE14" i="63" s="1"/>
  <c r="W17" i="63" a="1"/>
  <c r="W17" i="63" s="1"/>
  <c r="AE17" i="63" a="1"/>
  <c r="AE17" i="63" s="1"/>
  <c r="AA17" i="63" a="1"/>
  <c r="AA17" i="63" s="1"/>
  <c r="W14" i="63" a="1"/>
  <c r="W14" i="63" s="1"/>
  <c r="AA16" i="63" a="1"/>
  <c r="AA16" i="63" s="1"/>
  <c r="AE15" i="63" a="1"/>
  <c r="AE15" i="63" s="1"/>
  <c r="BK14" i="63" a="1"/>
  <c r="W14" i="72" a="1"/>
  <c r="W14" i="72" s="1"/>
  <c r="AA14" i="71" a="1"/>
  <c r="AA14" i="71" s="1"/>
  <c r="X17" i="61"/>
  <c r="Y17" i="61" s="1"/>
  <c r="AB17" i="61" s="1"/>
  <c r="BK16" i="64"/>
  <c r="BK14" i="64"/>
  <c r="BK15" i="64"/>
  <c r="BK17" i="64"/>
  <c r="W15" i="65" a="1"/>
  <c r="W15" i="65" s="1"/>
  <c r="W14" i="71" a="1"/>
  <c r="W14" i="71" s="1"/>
  <c r="AE17" i="71" a="1"/>
  <c r="AE17" i="71" s="1"/>
  <c r="BK14" i="72" a="1"/>
  <c r="BK14" i="71" a="1"/>
  <c r="AA14" i="72" a="1"/>
  <c r="AA14" i="72" s="1"/>
  <c r="AA17" i="71" a="1"/>
  <c r="AA17" i="71" s="1"/>
  <c r="AA15" i="72" a="1"/>
  <c r="AA15" i="72" s="1"/>
  <c r="X16" i="68"/>
  <c r="Y16" i="68" s="1"/>
  <c r="AB16" i="68" s="1"/>
  <c r="X17" i="64"/>
  <c r="Y17" i="64" s="1"/>
  <c r="X16" i="64"/>
  <c r="Y16" i="64" s="1"/>
  <c r="AB16" i="64" s="1"/>
  <c r="AA15" i="71" a="1"/>
  <c r="AA15" i="71" s="1"/>
  <c r="W17" i="71" a="1"/>
  <c r="W17" i="71" s="1"/>
  <c r="X17" i="68"/>
  <c r="Y17" i="68" s="1"/>
  <c r="W16" i="71" a="1"/>
  <c r="W16" i="71" s="1"/>
  <c r="X14" i="68"/>
  <c r="Y14" i="68" s="1"/>
  <c r="AB14" i="68" s="1"/>
  <c r="BK15" i="61"/>
  <c r="BK14" i="61"/>
  <c r="BK16" i="61"/>
  <c r="BK17" i="61"/>
  <c r="X16" i="61"/>
  <c r="Y16" i="61" s="1"/>
  <c r="AB16" i="61" s="1"/>
  <c r="X14" i="64"/>
  <c r="Y14" i="64" s="1"/>
  <c r="AB14" i="64" s="1"/>
  <c r="AE14" i="72" a="1"/>
  <c r="AE14" i="72" s="1"/>
  <c r="AE15" i="72" a="1"/>
  <c r="AE15" i="72" s="1"/>
  <c r="W15" i="71" a="1"/>
  <c r="W15" i="71" s="1"/>
  <c r="BK14" i="65" a="1"/>
  <c r="AE14" i="71" a="1"/>
  <c r="AE14" i="71" s="1"/>
  <c r="BK14" i="68"/>
  <c r="BK17" i="68"/>
  <c r="BK15" i="68"/>
  <c r="BK16" i="68"/>
  <c r="X14" i="61"/>
  <c r="Y14" i="61" s="1"/>
  <c r="AB14" i="61" s="1"/>
  <c r="BK16" i="62" l="1"/>
  <c r="BE21" i="70" a="1"/>
  <c r="BG21" i="70" s="1"/>
  <c r="BK14" i="62"/>
  <c r="BK17" i="62"/>
  <c r="X15" i="62"/>
  <c r="Y15" i="62" s="1"/>
  <c r="AB15" i="62" s="1"/>
  <c r="AC15" i="62" s="1"/>
  <c r="X14" i="62"/>
  <c r="Y14" i="62" s="1"/>
  <c r="AB14" i="62" s="1"/>
  <c r="AC14" i="62" s="1"/>
  <c r="X16" i="62"/>
  <c r="Y16" i="62" s="1"/>
  <c r="AB16" i="62" s="1"/>
  <c r="X17" i="62"/>
  <c r="Y17" i="62" s="1"/>
  <c r="AB17" i="62" s="1"/>
  <c r="AC17" i="62" s="1"/>
  <c r="AC15" i="69"/>
  <c r="AF15" i="69" s="1"/>
  <c r="AG15" i="69" s="1"/>
  <c r="BX14" i="69" a="1"/>
  <c r="BX14" i="69" s="1"/>
  <c r="BZ8" i="69" s="1"/>
  <c r="BL15" i="69" a="1"/>
  <c r="BL15" i="69" s="1"/>
  <c r="BJ14" i="69" s="1"/>
  <c r="BL14" i="69" s="1"/>
  <c r="BN5" i="69" s="1"/>
  <c r="X15" i="65"/>
  <c r="Y15" i="65" s="1"/>
  <c r="AB15" i="65" s="1"/>
  <c r="AC15" i="65" s="1"/>
  <c r="X17" i="71"/>
  <c r="Y17" i="71" s="1"/>
  <c r="AB17" i="71" s="1"/>
  <c r="AC17" i="71" s="1"/>
  <c r="X14" i="72"/>
  <c r="Y14" i="72" s="1"/>
  <c r="AB14" i="72" s="1"/>
  <c r="AC14" i="72" s="1"/>
  <c r="X17" i="66"/>
  <c r="Y17" i="66" s="1"/>
  <c r="AB17" i="66" s="1"/>
  <c r="AC17" i="66" s="1"/>
  <c r="AF17" i="66" s="1"/>
  <c r="AG17" i="66" s="1"/>
  <c r="X16" i="66"/>
  <c r="Y16" i="66" s="1"/>
  <c r="AB16" i="66" s="1"/>
  <c r="AC16" i="66" s="1"/>
  <c r="AF16" i="66" s="1"/>
  <c r="AG16" i="66" s="1"/>
  <c r="X14" i="66"/>
  <c r="Y14" i="66" s="1"/>
  <c r="AB14" i="66" s="1"/>
  <c r="AC14" i="66" s="1"/>
  <c r="AF14" i="66" s="1"/>
  <c r="AG14" i="66" s="1"/>
  <c r="X17" i="63"/>
  <c r="Y17" i="63" s="1"/>
  <c r="AB17" i="63" s="1"/>
  <c r="AC17" i="63" s="1"/>
  <c r="BE21" i="62" a="1"/>
  <c r="X15" i="66"/>
  <c r="Y15" i="66" s="1"/>
  <c r="BK16" i="66"/>
  <c r="BK17" i="66"/>
  <c r="BK15" i="66"/>
  <c r="BK14" i="66"/>
  <c r="X16" i="67"/>
  <c r="Y16" i="67" s="1"/>
  <c r="AB16" i="67" s="1"/>
  <c r="AC16" i="67" s="1"/>
  <c r="X17" i="70"/>
  <c r="Y17" i="70" s="1"/>
  <c r="AB17" i="70" s="1"/>
  <c r="AC17" i="70" s="1"/>
  <c r="AF15" i="68"/>
  <c r="AG15" i="68" s="1"/>
  <c r="AF15" i="64"/>
  <c r="AG15" i="64" s="1"/>
  <c r="X14" i="71"/>
  <c r="Y14" i="71" s="1"/>
  <c r="AB14" i="71" s="1"/>
  <c r="X15" i="70"/>
  <c r="Y15" i="70" s="1"/>
  <c r="BK15" i="67"/>
  <c r="BK14" i="67"/>
  <c r="BK16" i="67"/>
  <c r="BK17" i="67"/>
  <c r="X14" i="65"/>
  <c r="Y14" i="65" s="1"/>
  <c r="AB14" i="65" s="1"/>
  <c r="AF16" i="69"/>
  <c r="AG16" i="69" s="1"/>
  <c r="AI14" i="69"/>
  <c r="AJ14" i="69" s="1"/>
  <c r="X15" i="72"/>
  <c r="Y15" i="72" s="1"/>
  <c r="BL15" i="61" a="1"/>
  <c r="BL15" i="61" s="1"/>
  <c r="BJ14" i="61" s="1"/>
  <c r="BL14" i="61" s="1"/>
  <c r="BX14" i="61" a="1"/>
  <c r="BX14" i="61" s="1"/>
  <c r="AB17" i="64"/>
  <c r="AC17" i="64" s="1"/>
  <c r="BK14" i="63"/>
  <c r="BK16" i="63"/>
  <c r="BK17" i="63"/>
  <c r="BK15" i="63"/>
  <c r="X16" i="70"/>
  <c r="Y16" i="70" s="1"/>
  <c r="X15" i="71"/>
  <c r="Y15" i="71" s="1"/>
  <c r="AB15" i="71" s="1"/>
  <c r="AC14" i="68"/>
  <c r="AC16" i="68"/>
  <c r="X17" i="65"/>
  <c r="Y17" i="65" s="1"/>
  <c r="AB17" i="65" s="1"/>
  <c r="X16" i="65"/>
  <c r="Y16" i="65" s="1"/>
  <c r="AB16" i="65" s="1"/>
  <c r="X15" i="67"/>
  <c r="Y15" i="67" s="1"/>
  <c r="AB15" i="67" s="1"/>
  <c r="X17" i="72"/>
  <c r="Y17" i="72" s="1"/>
  <c r="AB17" i="72" s="1"/>
  <c r="AC14" i="64"/>
  <c r="AC16" i="64"/>
  <c r="BX14" i="64" a="1"/>
  <c r="BX14" i="64" s="1"/>
  <c r="BL15" i="64" a="1"/>
  <c r="BL15" i="64" s="1"/>
  <c r="BJ14" i="64" s="1"/>
  <c r="BL14" i="64" s="1"/>
  <c r="X16" i="63"/>
  <c r="Y16" i="63" s="1"/>
  <c r="AB16" i="63" s="1"/>
  <c r="BK16" i="70"/>
  <c r="BK17" i="70"/>
  <c r="BK14" i="70"/>
  <c r="BK15" i="70"/>
  <c r="X14" i="67"/>
  <c r="Y14" i="67" s="1"/>
  <c r="AB14" i="67" s="1"/>
  <c r="AC14" i="61"/>
  <c r="AF15" i="61" s="1"/>
  <c r="AG15" i="61" s="1"/>
  <c r="BX14" i="68" a="1"/>
  <c r="BX14" i="68" s="1"/>
  <c r="BL15" i="68" a="1"/>
  <c r="BL15" i="68" s="1"/>
  <c r="BJ14" i="68" s="1"/>
  <c r="BL14" i="68" s="1"/>
  <c r="BK15" i="65"/>
  <c r="BK14" i="65"/>
  <c r="BK17" i="65"/>
  <c r="BK16" i="65"/>
  <c r="X16" i="71"/>
  <c r="Y16" i="71" s="1"/>
  <c r="BK14" i="71"/>
  <c r="BK17" i="71"/>
  <c r="BK15" i="71"/>
  <c r="BK16" i="71"/>
  <c r="X14" i="63"/>
  <c r="Y14" i="63" s="1"/>
  <c r="AB17" i="68"/>
  <c r="AC17" i="68" s="1"/>
  <c r="X16" i="72"/>
  <c r="Y16" i="72" s="1"/>
  <c r="AB16" i="72" s="1"/>
  <c r="AF17" i="69"/>
  <c r="AG17" i="69" s="1"/>
  <c r="AC16" i="61"/>
  <c r="BK14" i="72"/>
  <c r="BK15" i="72"/>
  <c r="BK17" i="72"/>
  <c r="BK16" i="72"/>
  <c r="AC17" i="61"/>
  <c r="X15" i="63"/>
  <c r="Y15" i="63" s="1"/>
  <c r="X14" i="70"/>
  <c r="Y14" i="70" s="1"/>
  <c r="X17" i="67"/>
  <c r="Y17" i="67" s="1"/>
  <c r="BH21" i="70" l="1"/>
  <c r="BE21" i="70"/>
  <c r="BF21" i="70"/>
  <c r="AI16" i="66"/>
  <c r="AJ16" i="66" s="1"/>
  <c r="BN7" i="69"/>
  <c r="AC16" i="62"/>
  <c r="AF16" i="62" s="1"/>
  <c r="AG16" i="62" s="1"/>
  <c r="BL15" i="62" a="1"/>
  <c r="BL15" i="62" s="1"/>
  <c r="BJ14" i="62" s="1"/>
  <c r="BL14" i="62" s="1"/>
  <c r="BN8" i="62" s="1"/>
  <c r="BX14" i="62" a="1"/>
  <c r="BX14" i="62" s="1"/>
  <c r="BZ8" i="62" s="1"/>
  <c r="AF15" i="62"/>
  <c r="AG15" i="62" s="1"/>
  <c r="BZ7" i="69"/>
  <c r="BZ6" i="69"/>
  <c r="BN6" i="69"/>
  <c r="BN8" i="69"/>
  <c r="BZ5" i="69"/>
  <c r="BX14" i="66" a="1"/>
  <c r="BX14" i="66" s="1"/>
  <c r="BL15" i="66" a="1"/>
  <c r="BL15" i="66" s="1"/>
  <c r="BJ14" i="66" s="1"/>
  <c r="BL14" i="66" s="1"/>
  <c r="BH21" i="62"/>
  <c r="BG21" i="62"/>
  <c r="BE21" i="62"/>
  <c r="BF21" i="62"/>
  <c r="AB15" i="66"/>
  <c r="AC15" i="66" s="1"/>
  <c r="AF15" i="66" s="1"/>
  <c r="AG15" i="66" s="1"/>
  <c r="AI15" i="66" s="1"/>
  <c r="AJ15" i="66" s="1"/>
  <c r="AF16" i="67"/>
  <c r="AG16" i="67" s="1"/>
  <c r="AF17" i="64"/>
  <c r="AG17" i="64" s="1"/>
  <c r="AI16" i="69"/>
  <c r="AJ16" i="69" s="1"/>
  <c r="AF17" i="71"/>
  <c r="AG17" i="71" s="1"/>
  <c r="AF17" i="68"/>
  <c r="AG17" i="68" s="1"/>
  <c r="AL14" i="69"/>
  <c r="AM14" i="69" s="1"/>
  <c r="AI14" i="66"/>
  <c r="AJ14" i="66" s="1"/>
  <c r="AF17" i="63"/>
  <c r="AG17" i="63" s="1"/>
  <c r="AF15" i="65"/>
  <c r="AG15" i="65" s="1"/>
  <c r="AF16" i="61"/>
  <c r="AG16" i="61" s="1"/>
  <c r="AF14" i="61"/>
  <c r="AG14" i="61" s="1"/>
  <c r="AF14" i="64"/>
  <c r="AG14" i="64" s="1"/>
  <c r="AC16" i="65"/>
  <c r="AC17" i="65"/>
  <c r="BL15" i="65" a="1"/>
  <c r="BL15" i="65" s="1"/>
  <c r="BJ14" i="65" s="1"/>
  <c r="BL14" i="65" s="1"/>
  <c r="BX14" i="65" a="1"/>
  <c r="BX14" i="65" s="1"/>
  <c r="AF14" i="68"/>
  <c r="AG14" i="68" s="1"/>
  <c r="BZ7" i="68"/>
  <c r="BZ6" i="68"/>
  <c r="BZ8" i="68"/>
  <c r="BZ5" i="68"/>
  <c r="BL15" i="72" a="1"/>
  <c r="BL15" i="72" s="1"/>
  <c r="BJ14" i="72" s="1"/>
  <c r="BL14" i="72" s="1"/>
  <c r="BX14" i="72" a="1"/>
  <c r="BX14" i="72" s="1"/>
  <c r="AF17" i="61"/>
  <c r="AG17" i="61" s="1"/>
  <c r="AB15" i="63"/>
  <c r="AC15" i="63" s="1"/>
  <c r="BX14" i="70" a="1"/>
  <c r="BX14" i="70" s="1"/>
  <c r="BL15" i="70" a="1"/>
  <c r="BL15" i="70" s="1"/>
  <c r="BJ14" i="70" s="1"/>
  <c r="BL14" i="70" s="1"/>
  <c r="AB17" i="67"/>
  <c r="AC17" i="67" s="1"/>
  <c r="BX14" i="63" a="1"/>
  <c r="BX14" i="63" s="1"/>
  <c r="BL15" i="63" a="1"/>
  <c r="BL15" i="63" s="1"/>
  <c r="BJ14" i="63" s="1"/>
  <c r="BL14" i="63" s="1"/>
  <c r="AF16" i="64"/>
  <c r="AG16" i="64" s="1"/>
  <c r="BL15" i="67" a="1"/>
  <c r="BL15" i="67" s="1"/>
  <c r="BJ14" i="67" s="1"/>
  <c r="BL14" i="67" s="1"/>
  <c r="BX14" i="67" a="1"/>
  <c r="BX14" i="67" s="1"/>
  <c r="AC14" i="71"/>
  <c r="AB15" i="72"/>
  <c r="AC15" i="72" s="1"/>
  <c r="BL15" i="71" a="1"/>
  <c r="BL15" i="71" s="1"/>
  <c r="BJ14" i="71" s="1"/>
  <c r="BL14" i="71" s="1"/>
  <c r="BX14" i="71" a="1"/>
  <c r="BX14" i="71" s="1"/>
  <c r="AB16" i="71"/>
  <c r="AC16" i="71" s="1"/>
  <c r="AC16" i="63"/>
  <c r="BN8" i="64"/>
  <c r="BN6" i="64"/>
  <c r="BN7" i="64"/>
  <c r="BN5" i="64"/>
  <c r="AI15" i="69"/>
  <c r="AJ15" i="69" s="1"/>
  <c r="AF17" i="70"/>
  <c r="AG17" i="70" s="1"/>
  <c r="BZ8" i="61"/>
  <c r="BZ5" i="61"/>
  <c r="BZ7" i="61"/>
  <c r="BZ6" i="61"/>
  <c r="AI17" i="69"/>
  <c r="AJ17" i="69" s="1"/>
  <c r="AC16" i="72"/>
  <c r="BZ8" i="64"/>
  <c r="BZ5" i="64"/>
  <c r="BZ6" i="64"/>
  <c r="BZ7" i="64"/>
  <c r="AC17" i="72"/>
  <c r="AC15" i="71"/>
  <c r="BN8" i="61"/>
  <c r="BN5" i="61"/>
  <c r="BN7" i="61"/>
  <c r="BN6" i="61"/>
  <c r="BN7" i="68"/>
  <c r="BN5" i="68"/>
  <c r="BN8" i="68"/>
  <c r="BN6" i="68"/>
  <c r="AC14" i="67"/>
  <c r="AF16" i="68"/>
  <c r="AG16" i="68" s="1"/>
  <c r="AB16" i="70"/>
  <c r="AC16" i="70" s="1"/>
  <c r="AB14" i="70"/>
  <c r="AC14" i="70" s="1"/>
  <c r="AC15" i="67"/>
  <c r="AB14" i="63"/>
  <c r="AC14" i="63" s="1"/>
  <c r="AC14" i="65"/>
  <c r="AB15" i="70"/>
  <c r="AC15" i="70" s="1"/>
  <c r="AF17" i="62" l="1"/>
  <c r="AG17" i="62" s="1"/>
  <c r="BE22" i="70" a="1"/>
  <c r="BF24" i="70" s="1"/>
  <c r="AI15" i="68"/>
  <c r="AJ15" i="68" s="1"/>
  <c r="AI17" i="66"/>
  <c r="AJ17" i="66" s="1"/>
  <c r="AL17" i="66" s="1"/>
  <c r="AM17" i="66" s="1"/>
  <c r="AL16" i="66"/>
  <c r="AM16" i="66" s="1"/>
  <c r="AO16" i="66" s="1"/>
  <c r="AP16" i="66" s="1"/>
  <c r="AI15" i="64"/>
  <c r="AJ15" i="64" s="1"/>
  <c r="AF14" i="62"/>
  <c r="AG14" i="62" s="1"/>
  <c r="AI14" i="62" s="1"/>
  <c r="AJ14" i="62" s="1"/>
  <c r="AL14" i="62" s="1"/>
  <c r="AM14" i="62" s="1"/>
  <c r="AF14" i="72"/>
  <c r="AG14" i="72" s="1"/>
  <c r="AI14" i="72" s="1"/>
  <c r="AJ14" i="72" s="1"/>
  <c r="BN6" i="62"/>
  <c r="BZ6" i="62"/>
  <c r="BN5" i="62"/>
  <c r="BN7" i="62"/>
  <c r="BZ5" i="62"/>
  <c r="BZ7" i="62"/>
  <c r="BE22" i="62" a="1"/>
  <c r="BG25" i="62" s="1"/>
  <c r="BN5" i="66"/>
  <c r="BN8" i="66"/>
  <c r="BN7" i="66"/>
  <c r="BN6" i="66"/>
  <c r="BZ6" i="66"/>
  <c r="BZ8" i="66"/>
  <c r="BZ7" i="66"/>
  <c r="BZ5" i="66"/>
  <c r="AI15" i="61"/>
  <c r="AJ15" i="61" s="1"/>
  <c r="AF14" i="70"/>
  <c r="AG14" i="70" s="1"/>
  <c r="AI17" i="70" s="1"/>
  <c r="AJ17" i="70" s="1"/>
  <c r="AL17" i="69"/>
  <c r="AM17" i="69" s="1"/>
  <c r="AL16" i="69"/>
  <c r="AM16" i="69" s="1"/>
  <c r="AI16" i="61"/>
  <c r="AJ16" i="61" s="1"/>
  <c r="AF17" i="67"/>
  <c r="AG17" i="67" s="1"/>
  <c r="AI17" i="64"/>
  <c r="AJ17" i="64" s="1"/>
  <c r="AF15" i="72"/>
  <c r="AG15" i="72" s="1"/>
  <c r="AF16" i="71"/>
  <c r="AG16" i="71" s="1"/>
  <c r="AF15" i="63"/>
  <c r="AG15" i="63" s="1"/>
  <c r="AF16" i="70"/>
  <c r="AG16" i="70" s="1"/>
  <c r="AF15" i="70"/>
  <c r="AG15" i="70" s="1"/>
  <c r="AI14" i="68"/>
  <c r="AJ14" i="68" s="1"/>
  <c r="AI17" i="61"/>
  <c r="AJ17" i="61" s="1"/>
  <c r="AF14" i="63"/>
  <c r="AG14" i="63" s="1"/>
  <c r="AI17" i="63" s="1"/>
  <c r="AJ17" i="63" s="1"/>
  <c r="AI14" i="61"/>
  <c r="AJ14" i="61" s="1"/>
  <c r="AI17" i="68"/>
  <c r="AJ17" i="68" s="1"/>
  <c r="AL15" i="66"/>
  <c r="AM15" i="66" s="1"/>
  <c r="AI16" i="64"/>
  <c r="AJ16" i="64" s="1"/>
  <c r="BN7" i="63"/>
  <c r="BN5" i="63"/>
  <c r="BN8" i="63"/>
  <c r="BN6" i="63"/>
  <c r="BZ5" i="72"/>
  <c r="BZ8" i="72"/>
  <c r="BZ7" i="72"/>
  <c r="BZ6" i="72"/>
  <c r="AF17" i="65"/>
  <c r="AG17" i="65" s="1"/>
  <c r="AL14" i="66"/>
  <c r="AM14" i="66" s="1"/>
  <c r="AF15" i="71"/>
  <c r="AG15" i="71" s="1"/>
  <c r="AF17" i="72"/>
  <c r="AG17" i="72" s="1"/>
  <c r="BZ7" i="63"/>
  <c r="BZ6" i="63"/>
  <c r="BZ8" i="63"/>
  <c r="BZ5" i="63"/>
  <c r="BN5" i="72"/>
  <c r="BN8" i="72"/>
  <c r="BN6" i="72"/>
  <c r="BN7" i="72"/>
  <c r="BZ5" i="65"/>
  <c r="BZ8" i="65"/>
  <c r="BZ7" i="65"/>
  <c r="BZ6" i="65"/>
  <c r="AF16" i="65"/>
  <c r="AG16" i="65" s="1"/>
  <c r="AL15" i="69"/>
  <c r="AM15" i="69" s="1"/>
  <c r="AF14" i="65"/>
  <c r="AG14" i="65" s="1"/>
  <c r="BZ7" i="71"/>
  <c r="BZ5" i="71"/>
  <c r="BZ6" i="71"/>
  <c r="BZ8" i="71"/>
  <c r="AF14" i="71"/>
  <c r="AG14" i="71" s="1"/>
  <c r="BN5" i="65"/>
  <c r="BN6" i="65"/>
  <c r="BN8" i="65"/>
  <c r="BN7" i="65"/>
  <c r="BN7" i="71"/>
  <c r="BN5" i="71"/>
  <c r="BN6" i="71"/>
  <c r="BN8" i="71"/>
  <c r="BZ8" i="67"/>
  <c r="BZ7" i="67"/>
  <c r="BZ5" i="67"/>
  <c r="BZ6" i="67"/>
  <c r="BN7" i="70"/>
  <c r="BN8" i="70"/>
  <c r="BN6" i="70"/>
  <c r="BN5" i="70"/>
  <c r="AI14" i="64"/>
  <c r="AJ14" i="64" s="1"/>
  <c r="AF14" i="67"/>
  <c r="AG14" i="67" s="1"/>
  <c r="AF15" i="67"/>
  <c r="AG15" i="67" s="1"/>
  <c r="AF16" i="63"/>
  <c r="AG16" i="63" s="1"/>
  <c r="BN8" i="67"/>
  <c r="BN7" i="67"/>
  <c r="BN6" i="67"/>
  <c r="BN5" i="67"/>
  <c r="BZ7" i="70"/>
  <c r="BZ8" i="70"/>
  <c r="BZ5" i="70"/>
  <c r="BZ6" i="70"/>
  <c r="AO14" i="69"/>
  <c r="AP14" i="69" s="1"/>
  <c r="AF16" i="72"/>
  <c r="AG16" i="72" s="1"/>
  <c r="AI16" i="68"/>
  <c r="AJ16" i="68" s="1"/>
  <c r="BG25" i="70" l="1"/>
  <c r="BG23" i="70"/>
  <c r="BH22" i="70"/>
  <c r="BE23" i="70"/>
  <c r="BE22" i="70"/>
  <c r="BH23" i="70"/>
  <c r="BF25" i="70"/>
  <c r="BG22" i="70"/>
  <c r="BE24" i="70"/>
  <c r="BF23" i="70"/>
  <c r="BF22" i="70"/>
  <c r="BH24" i="70"/>
  <c r="BG24" i="70"/>
  <c r="BE25" i="70"/>
  <c r="BH25" i="70"/>
  <c r="AI16" i="67"/>
  <c r="AJ16" i="67" s="1"/>
  <c r="AL15" i="68"/>
  <c r="AM15" i="68" s="1"/>
  <c r="AO15" i="68" s="1"/>
  <c r="AP15" i="68" s="1"/>
  <c r="AL15" i="64"/>
  <c r="AM15" i="64" s="1"/>
  <c r="AO15" i="64" s="1"/>
  <c r="AP15" i="64" s="1"/>
  <c r="AI15" i="65"/>
  <c r="AJ15" i="65" s="1"/>
  <c r="AI17" i="62"/>
  <c r="AJ17" i="62" s="1"/>
  <c r="AL17" i="62" s="1"/>
  <c r="AM17" i="62" s="1"/>
  <c r="AO17" i="62" s="1"/>
  <c r="AP17" i="62" s="1"/>
  <c r="AR17" i="62" s="1"/>
  <c r="AS17" i="62" s="1"/>
  <c r="G17" i="62" s="1"/>
  <c r="F17" i="62" s="1"/>
  <c r="AI16" i="62"/>
  <c r="AJ16" i="62" s="1"/>
  <c r="AI15" i="62"/>
  <c r="AJ15" i="62" s="1"/>
  <c r="AI17" i="71"/>
  <c r="AJ17" i="71" s="1"/>
  <c r="BH22" i="62"/>
  <c r="AL15" i="61"/>
  <c r="AM15" i="61" s="1"/>
  <c r="AO15" i="61" s="1"/>
  <c r="AP15" i="61" s="1"/>
  <c r="BG23" i="62"/>
  <c r="BF23" i="62"/>
  <c r="BF24" i="62"/>
  <c r="BG24" i="62"/>
  <c r="BH25" i="62"/>
  <c r="BE25" i="62"/>
  <c r="BE24" i="62"/>
  <c r="BF22" i="62"/>
  <c r="BF25" i="62"/>
  <c r="BH23" i="62"/>
  <c r="BH24" i="62"/>
  <c r="BE23" i="62"/>
  <c r="BG22" i="62"/>
  <c r="BE22" i="62"/>
  <c r="AI14" i="71"/>
  <c r="AJ14" i="71" s="1"/>
  <c r="AO17" i="66"/>
  <c r="AP17" i="66" s="1"/>
  <c r="AU8" i="66"/>
  <c r="AV17" i="66" s="1"/>
  <c r="AL14" i="61"/>
  <c r="AM14" i="61" s="1"/>
  <c r="AI16" i="70"/>
  <c r="AJ16" i="70" s="1"/>
  <c r="AL16" i="61"/>
  <c r="AM16" i="61" s="1"/>
  <c r="AL14" i="72"/>
  <c r="AM14" i="72" s="1"/>
  <c r="AI14" i="63"/>
  <c r="AJ14" i="63" s="1"/>
  <c r="AI17" i="67"/>
  <c r="AJ17" i="67" s="1"/>
  <c r="AI16" i="63"/>
  <c r="AJ16" i="63" s="1"/>
  <c r="AL17" i="68"/>
  <c r="AM17" i="68" s="1"/>
  <c r="AI17" i="72"/>
  <c r="AJ17" i="72" s="1"/>
  <c r="AI16" i="65"/>
  <c r="AJ16" i="65" s="1"/>
  <c r="AR14" i="69"/>
  <c r="AS14" i="69" s="1"/>
  <c r="G14" i="69" s="1"/>
  <c r="F14" i="69" s="1"/>
  <c r="AI15" i="70"/>
  <c r="AJ15" i="70" s="1"/>
  <c r="AI15" i="71"/>
  <c r="AJ15" i="71" s="1"/>
  <c r="AO14" i="62"/>
  <c r="AP14" i="62" s="1"/>
  <c r="AI14" i="70"/>
  <c r="AJ14" i="70" s="1"/>
  <c r="AL17" i="70" s="1"/>
  <c r="AM17" i="70" s="1"/>
  <c r="AI14" i="67"/>
  <c r="AJ14" i="67" s="1"/>
  <c r="AL14" i="64"/>
  <c r="AM14" i="64" s="1"/>
  <c r="AI14" i="65"/>
  <c r="AJ14" i="65" s="1"/>
  <c r="AI17" i="65"/>
  <c r="AJ17" i="65" s="1"/>
  <c r="AI16" i="71"/>
  <c r="AJ16" i="71" s="1"/>
  <c r="AO17" i="69"/>
  <c r="AP17" i="69" s="1"/>
  <c r="AU8" i="69"/>
  <c r="AV17" i="69" s="1"/>
  <c r="AU14" i="69" a="1"/>
  <c r="AU14" i="69" s="1"/>
  <c r="AU5" i="69"/>
  <c r="AV14" i="69" s="1"/>
  <c r="AI16" i="72"/>
  <c r="AJ16" i="72" s="1"/>
  <c r="AO15" i="66"/>
  <c r="AP15" i="66" s="1"/>
  <c r="AU6" i="66"/>
  <c r="AV15" i="66" s="1"/>
  <c r="AL17" i="64"/>
  <c r="AM17" i="64" s="1"/>
  <c r="AL14" i="68"/>
  <c r="AM14" i="68" s="1"/>
  <c r="AI15" i="63"/>
  <c r="AJ15" i="63" s="1"/>
  <c r="AI15" i="72"/>
  <c r="AJ15" i="72" s="1"/>
  <c r="AL16" i="64"/>
  <c r="AM16" i="64" s="1"/>
  <c r="AL16" i="68"/>
  <c r="AM16" i="68" s="1"/>
  <c r="AO15" i="69"/>
  <c r="AP15" i="69" s="1"/>
  <c r="AU6" i="69"/>
  <c r="AV15" i="69" s="1"/>
  <c r="AO14" i="66"/>
  <c r="AP14" i="66" s="1"/>
  <c r="AR16" i="66" s="1"/>
  <c r="AS16" i="66" s="1"/>
  <c r="G16" i="66" s="1"/>
  <c r="F16" i="66" s="1"/>
  <c r="AU14" i="66" a="1"/>
  <c r="AU14" i="66" s="1"/>
  <c r="AU5" i="66"/>
  <c r="AV14" i="66" s="1"/>
  <c r="AL17" i="61"/>
  <c r="AM17" i="61" s="1"/>
  <c r="AU7" i="66"/>
  <c r="AV16" i="66" s="1"/>
  <c r="AO16" i="69"/>
  <c r="AP16" i="69" s="1"/>
  <c r="AU7" i="69"/>
  <c r="AV16" i="69" s="1"/>
  <c r="AI15" i="67"/>
  <c r="AJ15" i="67" s="1"/>
  <c r="AL16" i="67" l="1"/>
  <c r="AM16" i="67" s="1"/>
  <c r="AO16" i="67" s="1"/>
  <c r="AP16" i="67" s="1"/>
  <c r="AL15" i="65"/>
  <c r="AM15" i="65" s="1"/>
  <c r="AO15" i="65" s="1"/>
  <c r="AP15" i="65" s="1"/>
  <c r="AL15" i="62"/>
  <c r="AM15" i="62" s="1"/>
  <c r="AO15" i="62" s="1"/>
  <c r="AP15" i="62" s="1"/>
  <c r="AL16" i="62"/>
  <c r="AM16" i="62" s="1"/>
  <c r="AL17" i="71"/>
  <c r="AM17" i="71" s="1"/>
  <c r="AO17" i="71" s="1"/>
  <c r="AP17" i="71" s="1"/>
  <c r="AL17" i="63"/>
  <c r="AM17" i="63" s="1"/>
  <c r="AO17" i="63" s="1"/>
  <c r="AP17" i="63" s="1"/>
  <c r="AO14" i="72"/>
  <c r="AP14" i="72" s="1"/>
  <c r="AO14" i="68"/>
  <c r="AP14" i="68" s="1"/>
  <c r="AU14" i="68" a="1"/>
  <c r="AU14" i="68" s="1"/>
  <c r="AU5" i="68"/>
  <c r="AV14" i="68" s="1"/>
  <c r="AU6" i="68"/>
  <c r="AV15" i="68" s="1"/>
  <c r="AO16" i="61"/>
  <c r="AP16" i="61" s="1"/>
  <c r="AU7" i="61"/>
  <c r="AV16" i="61" s="1"/>
  <c r="AL15" i="71"/>
  <c r="AM15" i="71" s="1"/>
  <c r="AL17" i="72"/>
  <c r="AM17" i="72" s="1"/>
  <c r="AL17" i="67"/>
  <c r="AM17" i="67" s="1"/>
  <c r="AO17" i="61"/>
  <c r="AP17" i="61" s="1"/>
  <c r="AU8" i="61"/>
  <c r="AV17" i="61" s="1"/>
  <c r="AL14" i="67"/>
  <c r="AM14" i="67" s="1"/>
  <c r="AO14" i="61"/>
  <c r="AP14" i="61" s="1"/>
  <c r="AU14" i="61" a="1"/>
  <c r="AU14" i="61" s="1"/>
  <c r="AU5" i="61"/>
  <c r="AV14" i="61" s="1"/>
  <c r="AU6" i="61"/>
  <c r="AV15" i="61" s="1"/>
  <c r="AL16" i="71"/>
  <c r="AM16" i="71" s="1"/>
  <c r="AO14" i="64"/>
  <c r="AP14" i="64" s="1"/>
  <c r="AU14" i="64" a="1"/>
  <c r="AU14" i="64" s="1"/>
  <c r="AU5" i="64"/>
  <c r="AV14" i="64" s="1"/>
  <c r="AU6" i="64"/>
  <c r="AV15" i="64" s="1"/>
  <c r="AL16" i="72"/>
  <c r="AM16" i="72" s="1"/>
  <c r="AR17" i="66"/>
  <c r="AS17" i="66" s="1"/>
  <c r="G17" i="66" s="1"/>
  <c r="F17" i="66" s="1"/>
  <c r="AO17" i="64"/>
  <c r="AP17" i="64" s="1"/>
  <c r="AU8" i="64"/>
  <c r="AV17" i="64" s="1"/>
  <c r="AL15" i="63"/>
  <c r="AM15" i="63" s="1"/>
  <c r="AO17" i="70"/>
  <c r="AP17" i="70" s="1"/>
  <c r="AL16" i="65"/>
  <c r="AM16" i="65" s="1"/>
  <c r="AL14" i="71"/>
  <c r="AM14" i="71" s="1"/>
  <c r="AO16" i="68"/>
  <c r="AP16" i="68" s="1"/>
  <c r="AU7" i="68"/>
  <c r="AV16" i="68" s="1"/>
  <c r="AL15" i="72"/>
  <c r="AM15" i="72" s="1"/>
  <c r="AL17" i="65"/>
  <c r="AM17" i="65" s="1"/>
  <c r="AL14" i="70"/>
  <c r="AM14" i="70" s="1"/>
  <c r="AL15" i="70"/>
  <c r="AM15" i="70" s="1"/>
  <c r="AL16" i="70"/>
  <c r="AM16" i="70" s="1"/>
  <c r="AR16" i="69"/>
  <c r="AS16" i="69" s="1"/>
  <c r="G16" i="69" s="1"/>
  <c r="F16" i="69" s="1"/>
  <c r="C12" i="16"/>
  <c r="E12" i="16" s="1"/>
  <c r="Z8" i="33"/>
  <c r="AL14" i="63"/>
  <c r="AM14" i="63" s="1"/>
  <c r="AL14" i="65"/>
  <c r="AM14" i="65" s="1"/>
  <c r="AR17" i="69"/>
  <c r="AS17" i="69" s="1"/>
  <c r="G17" i="69" s="1"/>
  <c r="F17" i="69" s="1"/>
  <c r="AR14" i="62"/>
  <c r="AS14" i="62" s="1"/>
  <c r="G14" i="62" s="1"/>
  <c r="F14" i="62" s="1"/>
  <c r="AO17" i="68"/>
  <c r="AP17" i="68" s="1"/>
  <c r="AU8" i="68"/>
  <c r="AV17" i="68" s="1"/>
  <c r="AL16" i="63"/>
  <c r="AM16" i="63" s="1"/>
  <c r="AO16" i="64"/>
  <c r="AP16" i="64" s="1"/>
  <c r="AU7" i="64"/>
  <c r="AV16" i="64" s="1"/>
  <c r="AR15" i="66"/>
  <c r="AS15" i="66" s="1"/>
  <c r="G15" i="66" s="1"/>
  <c r="F15" i="66" s="1"/>
  <c r="AR14" i="66"/>
  <c r="AS14" i="66" s="1"/>
  <c r="G14" i="66" s="1"/>
  <c r="F14" i="66" s="1"/>
  <c r="AR15" i="69"/>
  <c r="AS15" i="69" s="1"/>
  <c r="G15" i="69" s="1"/>
  <c r="F15" i="69" s="1"/>
  <c r="C13" i="16"/>
  <c r="E13" i="16" s="1"/>
  <c r="AC8" i="33"/>
  <c r="AL15" i="67"/>
  <c r="AM15" i="67" s="1"/>
  <c r="AR15" i="68" l="1"/>
  <c r="AS15" i="68" s="1"/>
  <c r="G15" i="68" s="1"/>
  <c r="F15" i="68" s="1"/>
  <c r="AR15" i="64"/>
  <c r="AS15" i="64" s="1"/>
  <c r="G15" i="64" s="1"/>
  <c r="F15" i="64" s="1"/>
  <c r="AU7" i="62"/>
  <c r="AV16" i="62" s="1"/>
  <c r="AU14" i="62" a="1"/>
  <c r="AU14" i="62" s="1"/>
  <c r="C5" i="16" s="1"/>
  <c r="E5" i="16" s="1"/>
  <c r="F5" i="16" s="1"/>
  <c r="AU5" i="62"/>
  <c r="AV14" i="62" s="1"/>
  <c r="AU8" i="62"/>
  <c r="AV17" i="62" s="1"/>
  <c r="AU6" i="62"/>
  <c r="AV15" i="62" s="1"/>
  <c r="AO16" i="62"/>
  <c r="AP16" i="62" s="1"/>
  <c r="AU8" i="71"/>
  <c r="AV17" i="71" s="1"/>
  <c r="AR15" i="61"/>
  <c r="AS15" i="61" s="1"/>
  <c r="G15" i="61" s="1"/>
  <c r="F15" i="61" s="1"/>
  <c r="E15" i="66"/>
  <c r="E16" i="69"/>
  <c r="E16" i="66"/>
  <c r="AY16" i="66" s="1"/>
  <c r="AO16" i="70"/>
  <c r="AP16" i="70" s="1"/>
  <c r="AU7" i="70"/>
  <c r="AV16" i="70" s="1"/>
  <c r="AO16" i="65"/>
  <c r="AP16" i="65" s="1"/>
  <c r="AU7" i="65"/>
  <c r="AV16" i="65" s="1"/>
  <c r="AO15" i="70"/>
  <c r="AP15" i="70" s="1"/>
  <c r="AU6" i="70"/>
  <c r="AV15" i="70" s="1"/>
  <c r="AO16" i="71"/>
  <c r="AP16" i="71" s="1"/>
  <c r="AU7" i="71"/>
  <c r="AV16" i="71" s="1"/>
  <c r="AO17" i="72"/>
  <c r="AP17" i="72" s="1"/>
  <c r="AU8" i="72"/>
  <c r="AV17" i="72" s="1"/>
  <c r="AR17" i="68"/>
  <c r="AS17" i="68" s="1"/>
  <c r="G17" i="68" s="1"/>
  <c r="F17" i="68" s="1"/>
  <c r="AR17" i="61"/>
  <c r="AS17" i="61" s="1"/>
  <c r="G17" i="61" s="1"/>
  <c r="F17" i="61" s="1"/>
  <c r="AO14" i="65"/>
  <c r="AP14" i="65" s="1"/>
  <c r="AU5" i="65"/>
  <c r="AV14" i="65" s="1"/>
  <c r="AU14" i="65" a="1"/>
  <c r="AU14" i="65" s="1"/>
  <c r="AU6" i="65"/>
  <c r="AV15" i="65" s="1"/>
  <c r="E17" i="69"/>
  <c r="AY17" i="69" s="1"/>
  <c r="AR16" i="68"/>
  <c r="AS16" i="68" s="1"/>
  <c r="G16" i="68" s="1"/>
  <c r="F16" i="68" s="1"/>
  <c r="AR14" i="68"/>
  <c r="AS14" i="68" s="1"/>
  <c r="G14" i="68" s="1"/>
  <c r="F14" i="68" s="1"/>
  <c r="AO14" i="63"/>
  <c r="AP14" i="63" s="1"/>
  <c r="AU5" i="63"/>
  <c r="AV14" i="63" s="1"/>
  <c r="AU14" i="63" a="1"/>
  <c r="AU14" i="63" s="1"/>
  <c r="AU8" i="63"/>
  <c r="AV17" i="63" s="1"/>
  <c r="AU8" i="70"/>
  <c r="AV17" i="70" s="1"/>
  <c r="AR17" i="64"/>
  <c r="AS17" i="64" s="1"/>
  <c r="G17" i="64" s="1"/>
  <c r="F17" i="64" s="1"/>
  <c r="AR14" i="72"/>
  <c r="AS14" i="72" s="1"/>
  <c r="G14" i="72" s="1"/>
  <c r="F14" i="72" s="1"/>
  <c r="F13" i="16"/>
  <c r="H13" i="16"/>
  <c r="E14" i="66"/>
  <c r="AO16" i="63"/>
  <c r="AP16" i="63" s="1"/>
  <c r="AU7" i="63"/>
  <c r="AV16" i="63" s="1"/>
  <c r="AO15" i="72"/>
  <c r="AP15" i="72" s="1"/>
  <c r="AU6" i="72"/>
  <c r="AV15" i="72" s="1"/>
  <c r="AO16" i="72"/>
  <c r="AP16" i="72" s="1"/>
  <c r="AU7" i="72"/>
  <c r="AV16" i="72" s="1"/>
  <c r="AO15" i="71"/>
  <c r="AP15" i="71" s="1"/>
  <c r="AU6" i="71"/>
  <c r="AV15" i="71" s="1"/>
  <c r="C14" i="16"/>
  <c r="E14" i="16" s="1"/>
  <c r="AF8" i="33"/>
  <c r="E15" i="69"/>
  <c r="AR16" i="64"/>
  <c r="AS16" i="64" s="1"/>
  <c r="G16" i="64" s="1"/>
  <c r="F16" i="64" s="1"/>
  <c r="AR14" i="64"/>
  <c r="AS14" i="64" s="1"/>
  <c r="G14" i="64" s="1"/>
  <c r="F14" i="64" s="1"/>
  <c r="AO14" i="67"/>
  <c r="AP14" i="67" s="1"/>
  <c r="AU5" i="67"/>
  <c r="AV14" i="67" s="1"/>
  <c r="AU14" i="67" a="1"/>
  <c r="AU14" i="67" s="1"/>
  <c r="AR14" i="61"/>
  <c r="AS14" i="61" s="1"/>
  <c r="G14" i="61" s="1"/>
  <c r="F14" i="61" s="1"/>
  <c r="AU14" i="72" a="1"/>
  <c r="AU14" i="72" s="1"/>
  <c r="AO15" i="67"/>
  <c r="AP15" i="67" s="1"/>
  <c r="AU6" i="67"/>
  <c r="AV15" i="67" s="1"/>
  <c r="F12" i="16"/>
  <c r="AO14" i="70"/>
  <c r="AP14" i="70" s="1"/>
  <c r="AR17" i="70" s="1"/>
  <c r="AS17" i="70" s="1"/>
  <c r="G17" i="70" s="1"/>
  <c r="F17" i="70" s="1"/>
  <c r="AU5" i="70"/>
  <c r="AV14" i="70" s="1"/>
  <c r="AU14" i="70" a="1"/>
  <c r="AU14" i="70" s="1"/>
  <c r="AO15" i="63"/>
  <c r="AP15" i="63" s="1"/>
  <c r="AU6" i="63"/>
  <c r="AV15" i="63" s="1"/>
  <c r="B8" i="33"/>
  <c r="C4" i="16"/>
  <c r="AR16" i="61"/>
  <c r="AS16" i="61" s="1"/>
  <c r="G16" i="61" s="1"/>
  <c r="F16" i="61" s="1"/>
  <c r="AU5" i="72"/>
  <c r="AV14" i="72" s="1"/>
  <c r="AU7" i="67"/>
  <c r="AV16" i="67" s="1"/>
  <c r="AO17" i="65"/>
  <c r="AP17" i="65" s="1"/>
  <c r="AU8" i="65"/>
  <c r="AV17" i="65" s="1"/>
  <c r="AO14" i="71"/>
  <c r="AP14" i="71" s="1"/>
  <c r="AU5" i="71"/>
  <c r="AV14" i="71" s="1"/>
  <c r="AU14" i="71" a="1"/>
  <c r="AU14" i="71" s="1"/>
  <c r="E14" i="69"/>
  <c r="E17" i="66"/>
  <c r="C10" i="16"/>
  <c r="E10" i="16" s="1"/>
  <c r="T8" i="33"/>
  <c r="AO17" i="67"/>
  <c r="AP17" i="67" s="1"/>
  <c r="AU8" i="67"/>
  <c r="AV17" i="67" s="1"/>
  <c r="AR16" i="67" l="1"/>
  <c r="AS16" i="67" s="1"/>
  <c r="G16" i="67" s="1"/>
  <c r="F16" i="67" s="1"/>
  <c r="AY17" i="66"/>
  <c r="AY25" i="66"/>
  <c r="AY15" i="66"/>
  <c r="AY23" i="66"/>
  <c r="AY14" i="66"/>
  <c r="D22" i="66"/>
  <c r="D24" i="66"/>
  <c r="D25" i="66"/>
  <c r="D23" i="66"/>
  <c r="AR17" i="63"/>
  <c r="AS17" i="63" s="1"/>
  <c r="G17" i="63" s="1"/>
  <c r="F17" i="63" s="1"/>
  <c r="AR15" i="65"/>
  <c r="AS15" i="65" s="1"/>
  <c r="G15" i="65" s="1"/>
  <c r="F15" i="65" s="1"/>
  <c r="AY15" i="69"/>
  <c r="AY23" i="69"/>
  <c r="AY16" i="69"/>
  <c r="AY24" i="69"/>
  <c r="AY14" i="69"/>
  <c r="D25" i="69"/>
  <c r="D22" i="69"/>
  <c r="D24" i="69"/>
  <c r="D23" i="69"/>
  <c r="E8" i="33"/>
  <c r="AR15" i="62"/>
  <c r="AS15" i="62" s="1"/>
  <c r="G15" i="62" s="1"/>
  <c r="F15" i="62" s="1"/>
  <c r="AR16" i="62"/>
  <c r="AS16" i="62" s="1"/>
  <c r="G16" i="62" s="1"/>
  <c r="F16" i="62" s="1"/>
  <c r="AR17" i="71"/>
  <c r="AS17" i="71" s="1"/>
  <c r="G17" i="71" s="1"/>
  <c r="F17" i="71" s="1"/>
  <c r="AY14" i="62"/>
  <c r="E16" i="64"/>
  <c r="E17" i="61"/>
  <c r="AY17" i="61" s="1"/>
  <c r="AR14" i="65"/>
  <c r="AS14" i="65" s="1"/>
  <c r="G14" i="65" s="1"/>
  <c r="F14" i="65" s="1"/>
  <c r="AR15" i="70"/>
  <c r="AS15" i="70" s="1"/>
  <c r="G15" i="70" s="1"/>
  <c r="F15" i="70" s="1"/>
  <c r="E16" i="68"/>
  <c r="E14" i="68"/>
  <c r="E15" i="68"/>
  <c r="AR17" i="72"/>
  <c r="AS17" i="72" s="1"/>
  <c r="G17" i="72" s="1"/>
  <c r="F17" i="72" s="1"/>
  <c r="E17" i="68"/>
  <c r="AY17" i="68" s="1"/>
  <c r="AR14" i="71"/>
  <c r="AS14" i="71" s="1"/>
  <c r="G14" i="71" s="1"/>
  <c r="F14" i="71" s="1"/>
  <c r="AR15" i="71"/>
  <c r="AS15" i="71" s="1"/>
  <c r="G15" i="71" s="1"/>
  <c r="F15" i="71" s="1"/>
  <c r="AR17" i="67"/>
  <c r="AS17" i="67" s="1"/>
  <c r="G17" i="67" s="1"/>
  <c r="F17" i="67" s="1"/>
  <c r="AR17" i="65"/>
  <c r="AS17" i="65" s="1"/>
  <c r="G17" i="65" s="1"/>
  <c r="F17" i="65" s="1"/>
  <c r="E15" i="64"/>
  <c r="AR16" i="65"/>
  <c r="AS16" i="65" s="1"/>
  <c r="G16" i="65" s="1"/>
  <c r="F16" i="65" s="1"/>
  <c r="E14" i="61"/>
  <c r="E15" i="61"/>
  <c r="AR16" i="63"/>
  <c r="AS16" i="63" s="1"/>
  <c r="G16" i="63" s="1"/>
  <c r="F16" i="63" s="1"/>
  <c r="AR16" i="71"/>
  <c r="AS16" i="71" s="1"/>
  <c r="G16" i="71" s="1"/>
  <c r="F16" i="71" s="1"/>
  <c r="AR14" i="70"/>
  <c r="AS14" i="70" s="1"/>
  <c r="G14" i="70" s="1"/>
  <c r="F14" i="70" s="1"/>
  <c r="AR16" i="70"/>
  <c r="AS16" i="70" s="1"/>
  <c r="G16" i="70" s="1"/>
  <c r="F16" i="70" s="1"/>
  <c r="AR15" i="63"/>
  <c r="AS15" i="63" s="1"/>
  <c r="G15" i="63" s="1"/>
  <c r="F15" i="63" s="1"/>
  <c r="C6" i="16"/>
  <c r="E6" i="16" s="1"/>
  <c r="H8" i="33"/>
  <c r="AR15" i="67"/>
  <c r="AS15" i="67" s="1"/>
  <c r="G15" i="67" s="1"/>
  <c r="F15" i="67" s="1"/>
  <c r="AR14" i="67"/>
  <c r="AS14" i="67" s="1"/>
  <c r="G14" i="67" s="1"/>
  <c r="F14" i="67" s="1"/>
  <c r="AR16" i="72"/>
  <c r="AS16" i="72" s="1"/>
  <c r="G16" i="72" s="1"/>
  <c r="F16" i="72" s="1"/>
  <c r="C7" i="16"/>
  <c r="E7" i="16" s="1"/>
  <c r="K8" i="33"/>
  <c r="E17" i="64"/>
  <c r="AY17" i="64" s="1"/>
  <c r="AR14" i="63"/>
  <c r="AS14" i="63" s="1"/>
  <c r="G14" i="63" s="1"/>
  <c r="F14" i="63" s="1"/>
  <c r="E4" i="16"/>
  <c r="N8" i="33"/>
  <c r="C8" i="16"/>
  <c r="E8" i="16" s="1"/>
  <c r="F14" i="16"/>
  <c r="H14" i="16"/>
  <c r="AR15" i="72"/>
  <c r="AS15" i="72" s="1"/>
  <c r="G15" i="72" s="1"/>
  <c r="F15" i="72" s="1"/>
  <c r="W8" i="33"/>
  <c r="C11" i="16"/>
  <c r="E11" i="16" s="1"/>
  <c r="E14" i="64"/>
  <c r="Q8" i="33"/>
  <c r="C9" i="16"/>
  <c r="E9" i="16" s="1"/>
  <c r="F10" i="16"/>
  <c r="E16" i="61"/>
  <c r="C15" i="16"/>
  <c r="E15" i="16" s="1"/>
  <c r="AI8" i="33"/>
  <c r="AY16" i="68" l="1"/>
  <c r="AY24" i="68"/>
  <c r="AY15" i="68"/>
  <c r="AY23" i="68"/>
  <c r="CA6" i="66"/>
  <c r="AY14" i="68"/>
  <c r="D24" i="68"/>
  <c r="D25" i="68"/>
  <c r="D23" i="68"/>
  <c r="D22" i="68"/>
  <c r="BO7" i="66"/>
  <c r="BA7" i="66"/>
  <c r="CA7" i="66"/>
  <c r="BA5" i="66"/>
  <c r="BA6" i="66"/>
  <c r="BO8" i="66"/>
  <c r="BO6" i="66"/>
  <c r="CA5" i="66"/>
  <c r="BO5" i="66"/>
  <c r="BA8" i="66"/>
  <c r="CA8" i="66"/>
  <c r="BB7" i="66"/>
  <c r="BB5" i="66"/>
  <c r="BB8" i="66"/>
  <c r="BB6" i="66"/>
  <c r="G23" i="66"/>
  <c r="I79" i="73" s="1"/>
  <c r="D79" i="73"/>
  <c r="F23" i="66"/>
  <c r="G79" i="73" s="1"/>
  <c r="E23" i="66"/>
  <c r="AC4" i="33"/>
  <c r="N23" i="66"/>
  <c r="CA5" i="69"/>
  <c r="F25" i="66"/>
  <c r="G81" i="73" s="1"/>
  <c r="AC6" i="33"/>
  <c r="E25" i="66"/>
  <c r="N25" i="66"/>
  <c r="D81" i="73"/>
  <c r="G25" i="66"/>
  <c r="I81" i="73" s="1"/>
  <c r="C13" i="45"/>
  <c r="N24" i="66"/>
  <c r="F24" i="66"/>
  <c r="D80" i="73"/>
  <c r="G24" i="66"/>
  <c r="AC5" i="33"/>
  <c r="E24" i="66"/>
  <c r="AC3" i="33"/>
  <c r="G22" i="66"/>
  <c r="I78" i="73" s="1"/>
  <c r="H21" i="66" a="1"/>
  <c r="F22" i="66"/>
  <c r="G78" i="73" s="1"/>
  <c r="E22" i="66"/>
  <c r="D78" i="73"/>
  <c r="N22" i="66"/>
  <c r="M22" i="66" a="1"/>
  <c r="CA7" i="69"/>
  <c r="BB5" i="69"/>
  <c r="BB7" i="69"/>
  <c r="BB6" i="69"/>
  <c r="BB8" i="69"/>
  <c r="BA7" i="69"/>
  <c r="BO7" i="69"/>
  <c r="BA5" i="69"/>
  <c r="BA8" i="69"/>
  <c r="CA6" i="69"/>
  <c r="CA8" i="69"/>
  <c r="BA6" i="69"/>
  <c r="BO6" i="69"/>
  <c r="BO5" i="69"/>
  <c r="BO8" i="69"/>
  <c r="N23" i="69"/>
  <c r="G23" i="69"/>
  <c r="I71" i="73" s="1"/>
  <c r="E23" i="69"/>
  <c r="D71" i="73"/>
  <c r="F23" i="69"/>
  <c r="G71" i="73" s="1"/>
  <c r="Z4" i="33"/>
  <c r="N24" i="69"/>
  <c r="D72" i="73"/>
  <c r="C12" i="45"/>
  <c r="F24" i="69"/>
  <c r="E24" i="69"/>
  <c r="G24" i="69"/>
  <c r="Z5" i="33"/>
  <c r="G22" i="69"/>
  <c r="I70" i="73" s="1"/>
  <c r="H21" i="69" a="1"/>
  <c r="N22" i="69"/>
  <c r="D70" i="73"/>
  <c r="E22" i="69"/>
  <c r="F22" i="69"/>
  <c r="G70" i="73" s="1"/>
  <c r="Z3" i="33"/>
  <c r="M22" i="69" a="1"/>
  <c r="F25" i="69"/>
  <c r="G73" i="73" s="1"/>
  <c r="N25" i="69"/>
  <c r="Z6" i="33"/>
  <c r="E25" i="69"/>
  <c r="G25" i="69"/>
  <c r="I73" i="73" s="1"/>
  <c r="D73" i="73"/>
  <c r="E16" i="62"/>
  <c r="AY16" i="62" s="1"/>
  <c r="E14" i="62"/>
  <c r="E17" i="62"/>
  <c r="AY17" i="62" s="1"/>
  <c r="E15" i="62"/>
  <c r="AY15" i="62" s="1"/>
  <c r="AY16" i="64"/>
  <c r="AY24" i="64"/>
  <c r="AY15" i="64"/>
  <c r="AY23" i="64"/>
  <c r="AY14" i="64"/>
  <c r="D23" i="64"/>
  <c r="D22" i="64"/>
  <c r="D24" i="64"/>
  <c r="D25" i="64"/>
  <c r="E16" i="70"/>
  <c r="AY16" i="70" s="1"/>
  <c r="AY16" i="61"/>
  <c r="AY24" i="61"/>
  <c r="E16" i="63"/>
  <c r="AY15" i="61"/>
  <c r="AY23" i="61"/>
  <c r="D4" i="16"/>
  <c r="AY14" i="61"/>
  <c r="D22" i="61"/>
  <c r="D23" i="61"/>
  <c r="D25" i="61"/>
  <c r="D24" i="61"/>
  <c r="E16" i="65"/>
  <c r="E17" i="72"/>
  <c r="AY17" i="72" s="1"/>
  <c r="E15" i="72"/>
  <c r="E14" i="72"/>
  <c r="E17" i="65"/>
  <c r="AY17" i="65" s="1"/>
  <c r="E14" i="63"/>
  <c r="E17" i="63"/>
  <c r="AY17" i="63" s="1"/>
  <c r="E14" i="67"/>
  <c r="AY22" i="67" s="1"/>
  <c r="E16" i="67"/>
  <c r="AY16" i="67" s="1"/>
  <c r="E14" i="70"/>
  <c r="E17" i="70"/>
  <c r="AY17" i="70" s="1"/>
  <c r="E17" i="67"/>
  <c r="E15" i="70"/>
  <c r="AY15" i="70" s="1"/>
  <c r="E14" i="71"/>
  <c r="E17" i="71"/>
  <c r="E16" i="72"/>
  <c r="E16" i="71"/>
  <c r="AY16" i="71" s="1"/>
  <c r="E15" i="71"/>
  <c r="E14" i="65"/>
  <c r="E15" i="65"/>
  <c r="E15" i="67"/>
  <c r="AY15" i="67" s="1"/>
  <c r="E15" i="63"/>
  <c r="F6" i="16"/>
  <c r="H6" i="16"/>
  <c r="F7" i="16"/>
  <c r="H15" i="16"/>
  <c r="F15" i="16"/>
  <c r="F11" i="16"/>
  <c r="F8" i="16"/>
  <c r="H9" i="16"/>
  <c r="F9" i="16"/>
  <c r="F4" i="16"/>
  <c r="CA8" i="62" l="1"/>
  <c r="AY17" i="67"/>
  <c r="AY25" i="67"/>
  <c r="BB8" i="67" s="1"/>
  <c r="BO6" i="68"/>
  <c r="AY14" i="67"/>
  <c r="CA5" i="67" s="1"/>
  <c r="D24" i="67"/>
  <c r="D25" i="67"/>
  <c r="D22" i="67"/>
  <c r="D23" i="67"/>
  <c r="BO7" i="68"/>
  <c r="BA7" i="68"/>
  <c r="BA8" i="68"/>
  <c r="BA6" i="68"/>
  <c r="BB7" i="68"/>
  <c r="BB5" i="68"/>
  <c r="BB8" i="68"/>
  <c r="BB6" i="68"/>
  <c r="BQ14" i="66" a="1"/>
  <c r="BQ14" i="66" s="1"/>
  <c r="CB14" i="66" a="1"/>
  <c r="CB17" i="66" s="1"/>
  <c r="AM81" i="73" s="1"/>
  <c r="BA5" i="68"/>
  <c r="CA7" i="68"/>
  <c r="BZ14" i="66" a="1"/>
  <c r="BZ14" i="66" s="1"/>
  <c r="CA6" i="68"/>
  <c r="BO5" i="68"/>
  <c r="BO14" i="66" a="1"/>
  <c r="BO15" i="66" s="1"/>
  <c r="BO8" i="68"/>
  <c r="CA5" i="68"/>
  <c r="CA8" i="68"/>
  <c r="N22" i="68"/>
  <c r="E22" i="68"/>
  <c r="H21" i="68" a="1"/>
  <c r="D86" i="73"/>
  <c r="AF3" i="33"/>
  <c r="F22" i="68"/>
  <c r="G86" i="73" s="1"/>
  <c r="G22" i="68"/>
  <c r="I86" i="73" s="1"/>
  <c r="M22" i="68" a="1"/>
  <c r="AF4" i="33"/>
  <c r="E23" i="68"/>
  <c r="G23" i="68"/>
  <c r="I87" i="73" s="1"/>
  <c r="N23" i="68"/>
  <c r="D87" i="73"/>
  <c r="F23" i="68"/>
  <c r="G87" i="73" s="1"/>
  <c r="D89" i="73"/>
  <c r="G25" i="68"/>
  <c r="I89" i="73" s="1"/>
  <c r="N25" i="68"/>
  <c r="F25" i="68"/>
  <c r="G89" i="73" s="1"/>
  <c r="AF6" i="33"/>
  <c r="E25" i="68"/>
  <c r="E24" i="68"/>
  <c r="D88" i="73"/>
  <c r="G24" i="68"/>
  <c r="N24" i="68"/>
  <c r="F24" i="68"/>
  <c r="AF5" i="33"/>
  <c r="C14" i="45"/>
  <c r="AZ14" i="66" a="1"/>
  <c r="AZ15" i="66" s="1"/>
  <c r="O79" i="73" s="1"/>
  <c r="BC14" i="66" a="1"/>
  <c r="BC15" i="66" s="1"/>
  <c r="R79" i="73" s="1"/>
  <c r="BB14" i="66" a="1"/>
  <c r="BB14" i="66" s="1"/>
  <c r="Q78" i="73" s="1"/>
  <c r="BP14" i="66" a="1"/>
  <c r="BP15" i="66" s="1"/>
  <c r="BA14" i="66" a="1"/>
  <c r="BA15" i="66" s="1"/>
  <c r="P79" i="73" s="1"/>
  <c r="CA14" i="66" a="1"/>
  <c r="CA15" i="66" s="1"/>
  <c r="AL79" i="73" s="1"/>
  <c r="CC14" i="66" a="1"/>
  <c r="CC14" i="66" s="1"/>
  <c r="AN78" i="73" s="1"/>
  <c r="BN14" i="66" a="1"/>
  <c r="BN17" i="66" s="1"/>
  <c r="F78" i="73"/>
  <c r="F81" i="73"/>
  <c r="CA14" i="69" a="1"/>
  <c r="CA14" i="69" s="1"/>
  <c r="AL70" i="73" s="1"/>
  <c r="CB14" i="69" a="1"/>
  <c r="CB14" i="69" s="1"/>
  <c r="AM70" i="73" s="1"/>
  <c r="BB22" i="66" a="1"/>
  <c r="BC22" i="66" a="1"/>
  <c r="AZ22" i="66" a="1"/>
  <c r="BA22" i="66" a="1"/>
  <c r="J21" i="66"/>
  <c r="L77" i="73" s="1"/>
  <c r="H21" i="66"/>
  <c r="K21" i="66"/>
  <c r="M77" i="73" s="1"/>
  <c r="I21" i="66"/>
  <c r="K77" i="73" s="1"/>
  <c r="L13" i="45"/>
  <c r="K13" i="45"/>
  <c r="M25" i="66"/>
  <c r="M23" i="66"/>
  <c r="M22" i="66"/>
  <c r="M24" i="66"/>
  <c r="AD5" i="33"/>
  <c r="D13" i="45"/>
  <c r="E80" i="73"/>
  <c r="L24" i="66"/>
  <c r="L23" i="66"/>
  <c r="E79" i="73"/>
  <c r="AD4" i="33"/>
  <c r="F79" i="73"/>
  <c r="F13" i="45"/>
  <c r="G80" i="73"/>
  <c r="CC14" i="69" a="1"/>
  <c r="CC16" i="69" s="1"/>
  <c r="AN72" i="73" s="1"/>
  <c r="AW78" i="73" a="1"/>
  <c r="AV78" i="73" a="1"/>
  <c r="G13" i="45"/>
  <c r="I80" i="73"/>
  <c r="E81" i="73"/>
  <c r="L25" i="66"/>
  <c r="AD6" i="33"/>
  <c r="E78" i="73"/>
  <c r="L22" i="66"/>
  <c r="AD3" i="33"/>
  <c r="BO14" i="69" a="1"/>
  <c r="BO17" i="69" s="1"/>
  <c r="BP14" i="69" a="1"/>
  <c r="BP15" i="69" s="1"/>
  <c r="BQ14" i="69" a="1"/>
  <c r="BQ14" i="69" s="1"/>
  <c r="BN14" i="69" a="1"/>
  <c r="BN15" i="69" s="1"/>
  <c r="AZ14" i="69" a="1"/>
  <c r="AZ17" i="69" s="1"/>
  <c r="O73" i="73" s="1"/>
  <c r="BA14" i="69" a="1"/>
  <c r="BA15" i="69" s="1"/>
  <c r="P71" i="73" s="1"/>
  <c r="BB14" i="69" a="1"/>
  <c r="BB15" i="69" s="1"/>
  <c r="Q71" i="73" s="1"/>
  <c r="F73" i="73"/>
  <c r="F71" i="73"/>
  <c r="BZ14" i="69" a="1"/>
  <c r="BZ17" i="69" s="1"/>
  <c r="AK73" i="73" s="1"/>
  <c r="AP73" i="73" s="1"/>
  <c r="BC22" i="69" a="1"/>
  <c r="AZ22" i="69" a="1"/>
  <c r="BA22" i="69" a="1"/>
  <c r="BB22" i="69" a="1"/>
  <c r="BC14" i="69" a="1"/>
  <c r="BC15" i="69" s="1"/>
  <c r="R71" i="73" s="1"/>
  <c r="K21" i="69"/>
  <c r="M69" i="73" s="1"/>
  <c r="J21" i="69"/>
  <c r="L69" i="73" s="1"/>
  <c r="H21" i="69"/>
  <c r="I21" i="69"/>
  <c r="K69" i="73" s="1"/>
  <c r="M22" i="69"/>
  <c r="M23" i="69"/>
  <c r="M25" i="69"/>
  <c r="M24" i="69"/>
  <c r="G12" i="45"/>
  <c r="I72" i="73"/>
  <c r="F70" i="73"/>
  <c r="E72" i="73"/>
  <c r="L24" i="69"/>
  <c r="AA5" i="33"/>
  <c r="D12" i="45"/>
  <c r="L23" i="69"/>
  <c r="AA4" i="33"/>
  <c r="E71" i="73"/>
  <c r="AA6" i="33"/>
  <c r="L25" i="69"/>
  <c r="E73" i="73"/>
  <c r="AA3" i="33"/>
  <c r="L22" i="69"/>
  <c r="E70" i="73"/>
  <c r="F12" i="45"/>
  <c r="E12" i="45" s="1"/>
  <c r="G72" i="73"/>
  <c r="F72" i="73" s="1"/>
  <c r="AW70" i="73" a="1"/>
  <c r="AV70" i="73" a="1"/>
  <c r="L12" i="45"/>
  <c r="K12" i="45"/>
  <c r="BO7" i="62"/>
  <c r="AY15" i="65"/>
  <c r="AY23" i="65"/>
  <c r="AY16" i="65"/>
  <c r="AY24" i="65"/>
  <c r="BO8" i="62"/>
  <c r="CA5" i="64"/>
  <c r="AY14" i="65"/>
  <c r="D22" i="65"/>
  <c r="D25" i="65"/>
  <c r="D23" i="65"/>
  <c r="D24" i="65"/>
  <c r="CA7" i="62"/>
  <c r="BO6" i="64"/>
  <c r="BO7" i="64"/>
  <c r="BO6" i="62"/>
  <c r="BA5" i="64"/>
  <c r="BA7" i="64"/>
  <c r="BA5" i="62"/>
  <c r="CA6" i="64"/>
  <c r="CA8" i="64"/>
  <c r="BA6" i="64"/>
  <c r="BO8" i="64"/>
  <c r="BO5" i="64"/>
  <c r="BA8" i="64"/>
  <c r="CA7" i="64"/>
  <c r="BO5" i="62"/>
  <c r="BA6" i="62"/>
  <c r="CA6" i="62"/>
  <c r="BA7" i="62"/>
  <c r="D22" i="62"/>
  <c r="D25" i="62"/>
  <c r="D24" i="62"/>
  <c r="D23" i="62"/>
  <c r="CA5" i="62"/>
  <c r="BA8" i="62"/>
  <c r="BB8" i="64"/>
  <c r="BB7" i="64"/>
  <c r="BB6" i="64"/>
  <c r="BB5" i="64"/>
  <c r="D56" i="73"/>
  <c r="C10" i="45"/>
  <c r="N24" i="64"/>
  <c r="F24" i="64"/>
  <c r="G24" i="64"/>
  <c r="E24" i="64"/>
  <c r="T5" i="33"/>
  <c r="G25" i="64"/>
  <c r="I57" i="73" s="1"/>
  <c r="D57" i="73"/>
  <c r="F25" i="64"/>
  <c r="G57" i="73" s="1"/>
  <c r="N25" i="64"/>
  <c r="T6" i="33"/>
  <c r="E25" i="64"/>
  <c r="H21" i="64" a="1"/>
  <c r="E22" i="64"/>
  <c r="N22" i="64"/>
  <c r="T3" i="33"/>
  <c r="G22" i="64"/>
  <c r="I54" i="73" s="1"/>
  <c r="F22" i="64"/>
  <c r="G54" i="73" s="1"/>
  <c r="D54" i="73"/>
  <c r="M22" i="64" a="1"/>
  <c r="D55" i="73"/>
  <c r="T4" i="33"/>
  <c r="E23" i="64"/>
  <c r="F23" i="64"/>
  <c r="G55" i="73" s="1"/>
  <c r="N23" i="64"/>
  <c r="G23" i="64"/>
  <c r="I55" i="73" s="1"/>
  <c r="AY15" i="71"/>
  <c r="AY23" i="71"/>
  <c r="AY17" i="71"/>
  <c r="AY25" i="71"/>
  <c r="AY14" i="71"/>
  <c r="D24" i="71"/>
  <c r="D23" i="71"/>
  <c r="D22" i="71"/>
  <c r="D25" i="71"/>
  <c r="AY15" i="72"/>
  <c r="AY23" i="72"/>
  <c r="AY16" i="72"/>
  <c r="AY24" i="72"/>
  <c r="AY14" i="72"/>
  <c r="D22" i="72"/>
  <c r="D24" i="72"/>
  <c r="D23" i="72"/>
  <c r="D25" i="72"/>
  <c r="AY14" i="70"/>
  <c r="BA8" i="70" s="1"/>
  <c r="D24" i="70"/>
  <c r="D22" i="70"/>
  <c r="D23" i="70"/>
  <c r="D25" i="70"/>
  <c r="AY16" i="63"/>
  <c r="AY24" i="63"/>
  <c r="AY15" i="63"/>
  <c r="AY23" i="63"/>
  <c r="AY14" i="63"/>
  <c r="D22" i="63"/>
  <c r="D23" i="63"/>
  <c r="D24" i="63"/>
  <c r="D25" i="63"/>
  <c r="BO7" i="61"/>
  <c r="BA7" i="61"/>
  <c r="BA5" i="61"/>
  <c r="CA7" i="61"/>
  <c r="BO5" i="61"/>
  <c r="CA6" i="61"/>
  <c r="CA5" i="61"/>
  <c r="BA8" i="61"/>
  <c r="CA8" i="61"/>
  <c r="BO8" i="61"/>
  <c r="BA6" i="61"/>
  <c r="BO6" i="61"/>
  <c r="BB6" i="61"/>
  <c r="BB5" i="61"/>
  <c r="BB7" i="61"/>
  <c r="BB8" i="61"/>
  <c r="E24" i="61"/>
  <c r="B5" i="33"/>
  <c r="G24" i="61"/>
  <c r="C4" i="45"/>
  <c r="D8" i="73"/>
  <c r="N24" i="61"/>
  <c r="F24" i="61"/>
  <c r="E25" i="61"/>
  <c r="B6" i="33"/>
  <c r="F25" i="61"/>
  <c r="G9" i="73" s="1"/>
  <c r="G25" i="61"/>
  <c r="D9" i="73"/>
  <c r="N25" i="61"/>
  <c r="D7" i="73"/>
  <c r="G23" i="61"/>
  <c r="I7" i="73" s="1"/>
  <c r="E23" i="61"/>
  <c r="F23" i="61"/>
  <c r="G7" i="73" s="1"/>
  <c r="N23" i="61"/>
  <c r="B4" i="33"/>
  <c r="B3" i="33"/>
  <c r="N22" i="61"/>
  <c r="F22" i="61"/>
  <c r="D6" i="73"/>
  <c r="G22" i="61"/>
  <c r="I6" i="73" s="1"/>
  <c r="E22" i="61"/>
  <c r="H21" i="61" a="1"/>
  <c r="M22" i="61" a="1"/>
  <c r="BB17" i="66"/>
  <c r="Q81" i="73" s="1"/>
  <c r="BP14" i="66"/>
  <c r="G11" i="16"/>
  <c r="G5" i="16"/>
  <c r="G9" i="16"/>
  <c r="G13" i="16"/>
  <c r="G6" i="16"/>
  <c r="G4" i="16"/>
  <c r="G14" i="16"/>
  <c r="G15" i="16"/>
  <c r="G7" i="16"/>
  <c r="G10" i="16"/>
  <c r="G12" i="16"/>
  <c r="G8" i="16"/>
  <c r="BA5" i="67" l="1"/>
  <c r="AZ17" i="66"/>
  <c r="O81" i="73" s="1"/>
  <c r="BO6" i="67"/>
  <c r="CA7" i="67"/>
  <c r="BO7" i="67"/>
  <c r="BZ17" i="66"/>
  <c r="AK81" i="73" s="1"/>
  <c r="AP81" i="73" s="1"/>
  <c r="BB7" i="67"/>
  <c r="BB14" i="68" a="1"/>
  <c r="BB15" i="68" s="1"/>
  <c r="Q87" i="73" s="1"/>
  <c r="AZ16" i="66"/>
  <c r="O80" i="73" s="1"/>
  <c r="T80" i="73" s="1"/>
  <c r="BC14" i="68" a="1"/>
  <c r="BC16" i="68" s="1"/>
  <c r="R88" i="73" s="1"/>
  <c r="CA8" i="67"/>
  <c r="BA8" i="67"/>
  <c r="BO5" i="67"/>
  <c r="BA7" i="67"/>
  <c r="BB5" i="67"/>
  <c r="CA6" i="67"/>
  <c r="CA14" i="66"/>
  <c r="AL78" i="73" s="1"/>
  <c r="BA6" i="67"/>
  <c r="BO8" i="67"/>
  <c r="BB6" i="67"/>
  <c r="CB17" i="69"/>
  <c r="AM73" i="73" s="1"/>
  <c r="CB14" i="66"/>
  <c r="AM78" i="73" s="1"/>
  <c r="CB15" i="66"/>
  <c r="AM79" i="73" s="1"/>
  <c r="CB16" i="66"/>
  <c r="AM80" i="73" s="1"/>
  <c r="BP17" i="66"/>
  <c r="AZ14" i="68" a="1"/>
  <c r="AZ14" i="68" s="1"/>
  <c r="BA14" i="68" a="1"/>
  <c r="BA14" i="68" s="1"/>
  <c r="P86" i="73" s="1"/>
  <c r="BP16" i="66"/>
  <c r="G23" i="67"/>
  <c r="I95" i="73" s="1"/>
  <c r="F23" i="67"/>
  <c r="G95" i="73" s="1"/>
  <c r="AI4" i="33"/>
  <c r="N23" i="67"/>
  <c r="D95" i="73"/>
  <c r="E23" i="67"/>
  <c r="G22" i="67"/>
  <c r="I94" i="73" s="1"/>
  <c r="AI3" i="33"/>
  <c r="H21" i="67" a="1"/>
  <c r="F22" i="67"/>
  <c r="G94" i="73" s="1"/>
  <c r="E22" i="67"/>
  <c r="N22" i="67"/>
  <c r="D94" i="73"/>
  <c r="M22" i="67" a="1"/>
  <c r="AI6" i="33"/>
  <c r="N25" i="67"/>
  <c r="E25" i="67"/>
  <c r="F25" i="67"/>
  <c r="G97" i="73" s="1"/>
  <c r="G25" i="67"/>
  <c r="I97" i="73" s="1"/>
  <c r="D97" i="73"/>
  <c r="C15" i="45"/>
  <c r="E24" i="67"/>
  <c r="N24" i="67"/>
  <c r="F24" i="67"/>
  <c r="G24" i="67"/>
  <c r="D96" i="73"/>
  <c r="AI5" i="33"/>
  <c r="AZ14" i="66"/>
  <c r="O78" i="73" s="1"/>
  <c r="T78" i="73" s="1"/>
  <c r="BO14" i="66"/>
  <c r="BO14" i="68" a="1"/>
  <c r="BO16" i="68" s="1"/>
  <c r="BQ17" i="66"/>
  <c r="BO17" i="66"/>
  <c r="BQ14" i="68" a="1"/>
  <c r="BQ15" i="68" s="1"/>
  <c r="BB16" i="66"/>
  <c r="Q80" i="73" s="1"/>
  <c r="CA17" i="69"/>
  <c r="AL73" i="73" s="1"/>
  <c r="BN17" i="69"/>
  <c r="BN14" i="68" a="1"/>
  <c r="BN14" i="68" s="1"/>
  <c r="BN16" i="69"/>
  <c r="CA16" i="69"/>
  <c r="AL72" i="73" s="1"/>
  <c r="BP14" i="68" a="1"/>
  <c r="BP14" i="68" s="1"/>
  <c r="BQ16" i="66"/>
  <c r="BN14" i="69"/>
  <c r="CA15" i="69"/>
  <c r="AL71" i="73" s="1"/>
  <c r="BQ15" i="66"/>
  <c r="BB15" i="66"/>
  <c r="Q79" i="73" s="1"/>
  <c r="CA16" i="66"/>
  <c r="AL80" i="73" s="1"/>
  <c r="BA16" i="69"/>
  <c r="P72" i="73" s="1"/>
  <c r="CC17" i="69"/>
  <c r="AN73" i="73" s="1"/>
  <c r="BA16" i="66"/>
  <c r="P80" i="73" s="1"/>
  <c r="CC14" i="69"/>
  <c r="AN70" i="73" s="1"/>
  <c r="BA14" i="66"/>
  <c r="P78" i="73" s="1"/>
  <c r="BA17" i="66"/>
  <c r="P81" i="73" s="1"/>
  <c r="CC15" i="69"/>
  <c r="AN71" i="73" s="1"/>
  <c r="CA14" i="68" a="1"/>
  <c r="CA15" i="68" s="1"/>
  <c r="AL87" i="73" s="1"/>
  <c r="BA22" i="68" a="1"/>
  <c r="BB22" i="68" a="1"/>
  <c r="AZ22" i="68" a="1"/>
  <c r="BC22" i="68" a="1"/>
  <c r="CA17" i="66"/>
  <c r="AL81" i="73" s="1"/>
  <c r="F89" i="73"/>
  <c r="BO16" i="66"/>
  <c r="BC16" i="66"/>
  <c r="R80" i="73" s="1"/>
  <c r="BZ14" i="68" a="1"/>
  <c r="BZ15" i="68" s="1"/>
  <c r="AK87" i="73" s="1"/>
  <c r="AP87" i="73" s="1"/>
  <c r="BZ15" i="66"/>
  <c r="AK79" i="73" s="1"/>
  <c r="AP79" i="73" s="1"/>
  <c r="CC14" i="68" a="1"/>
  <c r="CC15" i="68" s="1"/>
  <c r="AN87" i="73" s="1"/>
  <c r="BC14" i="66"/>
  <c r="R78" i="73" s="1"/>
  <c r="BZ16" i="66"/>
  <c r="AK80" i="73" s="1"/>
  <c r="AP80" i="73" s="1"/>
  <c r="CB14" i="68" a="1"/>
  <c r="CB16" i="68" s="1"/>
  <c r="AM88" i="73" s="1"/>
  <c r="BC17" i="66"/>
  <c r="R81" i="73" s="1"/>
  <c r="F87" i="73"/>
  <c r="E88" i="73"/>
  <c r="AG5" i="33"/>
  <c r="D14" i="45"/>
  <c r="L24" i="68"/>
  <c r="F86" i="73"/>
  <c r="AG6" i="33"/>
  <c r="E89" i="73"/>
  <c r="L25" i="68"/>
  <c r="L14" i="45"/>
  <c r="K14" i="45"/>
  <c r="AW86" i="73" a="1"/>
  <c r="AV86" i="73" a="1"/>
  <c r="L23" i="68"/>
  <c r="AG4" i="33"/>
  <c r="E87" i="73"/>
  <c r="K21" i="68"/>
  <c r="M85" i="73" s="1"/>
  <c r="H21" i="68"/>
  <c r="I21" i="68"/>
  <c r="K85" i="73" s="1"/>
  <c r="J21" i="68"/>
  <c r="L85" i="73" s="1"/>
  <c r="F14" i="45"/>
  <c r="G88" i="73"/>
  <c r="L22" i="68"/>
  <c r="E86" i="73"/>
  <c r="AG3" i="33"/>
  <c r="M25" i="68"/>
  <c r="M24" i="68"/>
  <c r="M23" i="68"/>
  <c r="M22" i="68"/>
  <c r="G14" i="45"/>
  <c r="I88" i="73"/>
  <c r="CC16" i="66"/>
  <c r="AN80" i="73" s="1"/>
  <c r="CC15" i="66"/>
  <c r="AN79" i="73" s="1"/>
  <c r="BN15" i="66"/>
  <c r="CC17" i="66"/>
  <c r="AN81" i="73" s="1"/>
  <c r="BN16" i="66"/>
  <c r="BN14" i="66"/>
  <c r="CB15" i="69"/>
  <c r="AM71" i="73" s="1"/>
  <c r="CB16" i="69"/>
  <c r="AM72" i="73" s="1"/>
  <c r="AZ15" i="69"/>
  <c r="O71" i="73" s="1"/>
  <c r="T71" i="73" s="1"/>
  <c r="AZ16" i="69"/>
  <c r="O72" i="73" s="1"/>
  <c r="T72" i="73" s="1"/>
  <c r="BO7" i="70"/>
  <c r="BQ15" i="69"/>
  <c r="BC16" i="69"/>
  <c r="R72" i="73" s="1"/>
  <c r="BC14" i="69"/>
  <c r="R70" i="73" s="1"/>
  <c r="AZ14" i="69"/>
  <c r="BZ16" i="69"/>
  <c r="AK72" i="73" s="1"/>
  <c r="AP72" i="73" s="1"/>
  <c r="BO14" i="69"/>
  <c r="BZ15" i="69"/>
  <c r="AK71" i="73" s="1"/>
  <c r="AP71" i="73" s="1"/>
  <c r="BA25" i="66"/>
  <c r="BA24" i="66"/>
  <c r="BA23" i="66"/>
  <c r="BA22" i="66"/>
  <c r="BZ14" i="69"/>
  <c r="AK70" i="73" s="1"/>
  <c r="AP70" i="73" s="1"/>
  <c r="AZ25" i="66"/>
  <c r="AZ22" i="66"/>
  <c r="AZ24" i="66"/>
  <c r="AZ23" i="66"/>
  <c r="BC22" i="66"/>
  <c r="BC23" i="66"/>
  <c r="BC25" i="66"/>
  <c r="BC24" i="66"/>
  <c r="BP17" i="69"/>
  <c r="BB24" i="66"/>
  <c r="BB25" i="66"/>
  <c r="BB22" i="66"/>
  <c r="BB23" i="66"/>
  <c r="BP16" i="69"/>
  <c r="F80" i="73"/>
  <c r="BP14" i="69"/>
  <c r="BA14" i="69"/>
  <c r="P70" i="73" s="1"/>
  <c r="BB14" i="69"/>
  <c r="Q70" i="73" s="1"/>
  <c r="AV81" i="73"/>
  <c r="AV80" i="73"/>
  <c r="AV78" i="73"/>
  <c r="AV79" i="73"/>
  <c r="AC43" i="33"/>
  <c r="N96" i="22" s="1"/>
  <c r="J88" i="22" s="1"/>
  <c r="AD43" i="33"/>
  <c r="AC42" i="33"/>
  <c r="N95" i="22" s="1"/>
  <c r="I90" i="22" s="1"/>
  <c r="AD42" i="33"/>
  <c r="AW79" i="73"/>
  <c r="AW81" i="73"/>
  <c r="AW80" i="73"/>
  <c r="AW78" i="73"/>
  <c r="AD44" i="33"/>
  <c r="AC44" i="33"/>
  <c r="BO15" i="69"/>
  <c r="AC45" i="33"/>
  <c r="AD45" i="33"/>
  <c r="E13" i="45"/>
  <c r="H13" i="45" s="1"/>
  <c r="BO16" i="69"/>
  <c r="J77" i="73"/>
  <c r="H22" i="66" a="1"/>
  <c r="B78" i="73" a="1"/>
  <c r="BB16" i="69"/>
  <c r="Q72" i="73" s="1"/>
  <c r="CA8" i="65"/>
  <c r="BB17" i="69"/>
  <c r="Q73" i="73" s="1"/>
  <c r="BC17" i="69"/>
  <c r="R73" i="73" s="1"/>
  <c r="H12" i="16"/>
  <c r="CA14" i="62" a="1"/>
  <c r="CA14" i="62" s="1"/>
  <c r="AL14" i="73" s="1"/>
  <c r="BZ14" i="64" a="1"/>
  <c r="BZ15" i="64" s="1"/>
  <c r="AK55" i="73" s="1"/>
  <c r="AP55" i="73" s="1"/>
  <c r="BA17" i="69"/>
  <c r="P73" i="73" s="1"/>
  <c r="BQ17" i="69"/>
  <c r="BO5" i="70"/>
  <c r="BQ16" i="69"/>
  <c r="BO6" i="70"/>
  <c r="BQ14" i="64" a="1"/>
  <c r="BQ14" i="64" s="1"/>
  <c r="BA24" i="69"/>
  <c r="BA25" i="69"/>
  <c r="BA23" i="69"/>
  <c r="BA22" i="69"/>
  <c r="AZ22" i="69"/>
  <c r="AZ25" i="69"/>
  <c r="AZ24" i="69"/>
  <c r="AZ23" i="69"/>
  <c r="BC22" i="69"/>
  <c r="BC23" i="69"/>
  <c r="BC25" i="69"/>
  <c r="BC24" i="69"/>
  <c r="BB25" i="69"/>
  <c r="BB24" i="69"/>
  <c r="BB23" i="69"/>
  <c r="BB22" i="69"/>
  <c r="BZ14" i="62" a="1"/>
  <c r="BZ17" i="62" s="1"/>
  <c r="AK17" i="73" s="1"/>
  <c r="AP17" i="73" s="1"/>
  <c r="AA43" i="33"/>
  <c r="Z43" i="33"/>
  <c r="N94" i="22" s="1"/>
  <c r="J82" i="22" s="1"/>
  <c r="AA42" i="33"/>
  <c r="Z42" i="33"/>
  <c r="N93" i="22" s="1"/>
  <c r="I81" i="22" s="1"/>
  <c r="AA44" i="33"/>
  <c r="Z44" i="33"/>
  <c r="B70" i="73" a="1"/>
  <c r="AV71" i="73"/>
  <c r="AV70" i="73"/>
  <c r="AV72" i="73"/>
  <c r="AV73" i="73"/>
  <c r="Z45" i="33"/>
  <c r="AA45" i="33"/>
  <c r="AW70" i="73"/>
  <c r="AW73" i="73"/>
  <c r="AW72" i="73"/>
  <c r="AW71" i="73"/>
  <c r="J69" i="73"/>
  <c r="H22" i="69" a="1"/>
  <c r="H12" i="45"/>
  <c r="BB14" i="64" a="1"/>
  <c r="BB14" i="64" s="1"/>
  <c r="Q54" i="73" s="1"/>
  <c r="BQ14" i="62" a="1"/>
  <c r="BQ17" i="62" s="1"/>
  <c r="BA5" i="70"/>
  <c r="CA6" i="70"/>
  <c r="BA14" i="64" a="1"/>
  <c r="BA16" i="64" s="1"/>
  <c r="P56" i="73" s="1"/>
  <c r="BO8" i="70"/>
  <c r="BO14" i="62" a="1"/>
  <c r="BO14" i="62" s="1"/>
  <c r="CA5" i="65"/>
  <c r="BO6" i="65"/>
  <c r="BN14" i="62" a="1"/>
  <c r="BN15" i="62" s="1"/>
  <c r="CA6" i="65"/>
  <c r="BA6" i="65"/>
  <c r="BP14" i="62" a="1"/>
  <c r="BP17" i="62" s="1"/>
  <c r="CA7" i="65"/>
  <c r="BO7" i="65"/>
  <c r="BO5" i="65"/>
  <c r="BO8" i="65"/>
  <c r="BO14" i="64" a="1"/>
  <c r="BO17" i="64" s="1"/>
  <c r="BA7" i="65"/>
  <c r="BP14" i="64" a="1"/>
  <c r="BP17" i="64" s="1"/>
  <c r="BA5" i="65"/>
  <c r="BN14" i="64" a="1"/>
  <c r="BN15" i="64" s="1"/>
  <c r="BA8" i="65"/>
  <c r="H11" i="16"/>
  <c r="BC14" i="64" a="1"/>
  <c r="BC16" i="64" s="1"/>
  <c r="R56" i="73" s="1"/>
  <c r="AZ14" i="64" a="1"/>
  <c r="AZ16" i="64" s="1"/>
  <c r="O56" i="73" s="1"/>
  <c r="CC14" i="64" a="1"/>
  <c r="CC15" i="64" s="1"/>
  <c r="AN55" i="73" s="1"/>
  <c r="BB5" i="65"/>
  <c r="BB6" i="65"/>
  <c r="BB7" i="65"/>
  <c r="BB8" i="65"/>
  <c r="BA14" i="62" a="1"/>
  <c r="BA14" i="62" s="1"/>
  <c r="P14" i="73" s="1"/>
  <c r="CA14" i="64" a="1"/>
  <c r="CA16" i="64" s="1"/>
  <c r="AL56" i="73" s="1"/>
  <c r="G24" i="65"/>
  <c r="F24" i="65"/>
  <c r="D64" i="73"/>
  <c r="N24" i="65"/>
  <c r="W5" i="33"/>
  <c r="C11" i="45"/>
  <c r="E24" i="65"/>
  <c r="BC14" i="62" a="1"/>
  <c r="BC15" i="62" s="1"/>
  <c r="R15" i="73" s="1"/>
  <c r="F23" i="65"/>
  <c r="G63" i="73" s="1"/>
  <c r="E23" i="65"/>
  <c r="D63" i="73"/>
  <c r="W4" i="33"/>
  <c r="G23" i="65"/>
  <c r="I63" i="73" s="1"/>
  <c r="N23" i="65"/>
  <c r="W6" i="33"/>
  <c r="N25" i="65"/>
  <c r="E25" i="65"/>
  <c r="G25" i="65"/>
  <c r="I65" i="73" s="1"/>
  <c r="F25" i="65"/>
  <c r="G65" i="73" s="1"/>
  <c r="D65" i="73"/>
  <c r="F22" i="65"/>
  <c r="G62" i="73" s="1"/>
  <c r="D62" i="73"/>
  <c r="H21" i="65" a="1"/>
  <c r="N22" i="65"/>
  <c r="G22" i="65"/>
  <c r="I62" i="73" s="1"/>
  <c r="W3" i="33"/>
  <c r="E22" i="65"/>
  <c r="M22" i="65" a="1"/>
  <c r="CB14" i="62" a="1"/>
  <c r="CB17" i="62" s="1"/>
  <c r="AM17" i="73" s="1"/>
  <c r="CC14" i="62" a="1"/>
  <c r="CC15" i="62" s="1"/>
  <c r="AN15" i="73" s="1"/>
  <c r="CB14" i="64" a="1"/>
  <c r="CB14" i="64" s="1"/>
  <c r="AM54" i="73" s="1"/>
  <c r="BB14" i="62" a="1"/>
  <c r="BB14" i="62" s="1"/>
  <c r="Q14" i="73" s="1"/>
  <c r="H10" i="16"/>
  <c r="AZ14" i="62" a="1"/>
  <c r="C5" i="45"/>
  <c r="E5" i="33"/>
  <c r="D16" i="73"/>
  <c r="F24" i="62"/>
  <c r="E24" i="62"/>
  <c r="G24" i="62"/>
  <c r="N24" i="62"/>
  <c r="G25" i="62"/>
  <c r="I17" i="73" s="1"/>
  <c r="E25" i="62"/>
  <c r="F25" i="62"/>
  <c r="G17" i="73" s="1"/>
  <c r="N25" i="62"/>
  <c r="E6" i="33"/>
  <c r="D17" i="73"/>
  <c r="D14" i="73"/>
  <c r="G22" i="62"/>
  <c r="I14" i="73" s="1"/>
  <c r="E22" i="62"/>
  <c r="F22" i="62"/>
  <c r="G14" i="73" s="1"/>
  <c r="N22" i="62"/>
  <c r="H21" i="62" a="1"/>
  <c r="M22" i="62" a="1"/>
  <c r="E3" i="33"/>
  <c r="F55" i="73"/>
  <c r="BO5" i="71"/>
  <c r="G23" i="62"/>
  <c r="I15" i="73" s="1"/>
  <c r="E4" i="33"/>
  <c r="D15" i="73"/>
  <c r="F23" i="62"/>
  <c r="G15" i="73" s="1"/>
  <c r="E23" i="62"/>
  <c r="N23" i="62"/>
  <c r="BA8" i="71"/>
  <c r="BO7" i="72"/>
  <c r="BA22" i="64" a="1"/>
  <c r="AZ22" i="64" a="1"/>
  <c r="BC22" i="64" a="1"/>
  <c r="BB22" i="64" a="1"/>
  <c r="F54" i="73"/>
  <c r="M22" i="64"/>
  <c r="M24" i="64"/>
  <c r="M23" i="64"/>
  <c r="M25" i="64"/>
  <c r="I21" i="64"/>
  <c r="K53" i="73" s="1"/>
  <c r="J21" i="64"/>
  <c r="L53" i="73" s="1"/>
  <c r="K21" i="64"/>
  <c r="M53" i="73" s="1"/>
  <c r="H21" i="64"/>
  <c r="U5" i="33"/>
  <c r="D10" i="45"/>
  <c r="L24" i="64"/>
  <c r="E56" i="73"/>
  <c r="AV54" i="73" a="1"/>
  <c r="AW54" i="73" a="1"/>
  <c r="E57" i="73"/>
  <c r="L25" i="64"/>
  <c r="U6" i="33"/>
  <c r="G10" i="45"/>
  <c r="I56" i="73"/>
  <c r="G56" i="73"/>
  <c r="F10" i="45"/>
  <c r="CA6" i="71"/>
  <c r="U4" i="33"/>
  <c r="E55" i="73"/>
  <c r="L23" i="64"/>
  <c r="BA7" i="71"/>
  <c r="CA7" i="71"/>
  <c r="F57" i="73"/>
  <c r="L10" i="45"/>
  <c r="K10" i="45"/>
  <c r="BA5" i="71"/>
  <c r="CA8" i="71"/>
  <c r="L22" i="64"/>
  <c r="U3" i="33"/>
  <c r="E54" i="73"/>
  <c r="BO8" i="71"/>
  <c r="CA7" i="72"/>
  <c r="BO7" i="71"/>
  <c r="BA6" i="71"/>
  <c r="BO6" i="71"/>
  <c r="CA5" i="71"/>
  <c r="BA7" i="72"/>
  <c r="BA8" i="72"/>
  <c r="BA6" i="72"/>
  <c r="BB8" i="71"/>
  <c r="BB7" i="71"/>
  <c r="BB5" i="71"/>
  <c r="BB6" i="71"/>
  <c r="CA8" i="70"/>
  <c r="BO6" i="72"/>
  <c r="CA5" i="70"/>
  <c r="H8" i="16"/>
  <c r="BO5" i="72"/>
  <c r="BA6" i="70"/>
  <c r="BA7" i="70"/>
  <c r="CA7" i="70"/>
  <c r="CA5" i="72"/>
  <c r="CA8" i="72"/>
  <c r="BA5" i="72"/>
  <c r="CA6" i="72"/>
  <c r="G25" i="71"/>
  <c r="I49" i="73" s="1"/>
  <c r="Q6" i="33"/>
  <c r="F25" i="71"/>
  <c r="G49" i="73" s="1"/>
  <c r="E25" i="71"/>
  <c r="D49" i="73"/>
  <c r="N25" i="71"/>
  <c r="F22" i="71"/>
  <c r="G46" i="73" s="1"/>
  <c r="E22" i="71"/>
  <c r="N22" i="71"/>
  <c r="D46" i="73"/>
  <c r="G22" i="71"/>
  <c r="I46" i="73" s="1"/>
  <c r="H21" i="71" a="1"/>
  <c r="Q3" i="33"/>
  <c r="M22" i="71" a="1"/>
  <c r="E23" i="71"/>
  <c r="G23" i="71"/>
  <c r="I47" i="73" s="1"/>
  <c r="D47" i="73"/>
  <c r="F23" i="71"/>
  <c r="G47" i="73" s="1"/>
  <c r="Q4" i="33"/>
  <c r="N23" i="71"/>
  <c r="BO8" i="72"/>
  <c r="N24" i="71"/>
  <c r="E24" i="71"/>
  <c r="C9" i="45"/>
  <c r="G24" i="71"/>
  <c r="F24" i="71"/>
  <c r="Q5" i="33"/>
  <c r="D48" i="73"/>
  <c r="BO6" i="63"/>
  <c r="BB5" i="72"/>
  <c r="BB7" i="72"/>
  <c r="BB6" i="72"/>
  <c r="BB8" i="72"/>
  <c r="E25" i="72"/>
  <c r="F25" i="72"/>
  <c r="G41" i="73" s="1"/>
  <c r="N25" i="72"/>
  <c r="G25" i="72"/>
  <c r="I41" i="73" s="1"/>
  <c r="D41" i="73"/>
  <c r="N6" i="33"/>
  <c r="BO5" i="63"/>
  <c r="E23" i="72"/>
  <c r="F23" i="72"/>
  <c r="G39" i="73" s="1"/>
  <c r="N23" i="72"/>
  <c r="G23" i="72"/>
  <c r="I39" i="73" s="1"/>
  <c r="N4" i="33"/>
  <c r="D39" i="73"/>
  <c r="CA6" i="63"/>
  <c r="G24" i="72"/>
  <c r="C8" i="45"/>
  <c r="D40" i="73"/>
  <c r="E24" i="72"/>
  <c r="F24" i="72"/>
  <c r="N5" i="33"/>
  <c r="N24" i="72"/>
  <c r="D38" i="73"/>
  <c r="E22" i="72"/>
  <c r="G22" i="72"/>
  <c r="I38" i="73" s="1"/>
  <c r="N3" i="33"/>
  <c r="F22" i="72"/>
  <c r="G38" i="73" s="1"/>
  <c r="N22" i="72"/>
  <c r="H21" i="72" a="1"/>
  <c r="M22" i="72" a="1"/>
  <c r="CA8" i="63"/>
  <c r="H7" i="16"/>
  <c r="BZ15" i="62"/>
  <c r="AK15" i="73" s="1"/>
  <c r="AP15" i="73" s="1"/>
  <c r="N25" i="70"/>
  <c r="K6" i="33"/>
  <c r="F25" i="70"/>
  <c r="G33" i="73" s="1"/>
  <c r="D33" i="73"/>
  <c r="E25" i="70"/>
  <c r="G25" i="70"/>
  <c r="I33" i="73" s="1"/>
  <c r="K4" i="33"/>
  <c r="E23" i="70"/>
  <c r="G23" i="70"/>
  <c r="I31" i="73" s="1"/>
  <c r="D31" i="73"/>
  <c r="F23" i="70"/>
  <c r="G31" i="73" s="1"/>
  <c r="N23" i="70"/>
  <c r="BA7" i="63"/>
  <c r="E22" i="70"/>
  <c r="K3" i="33"/>
  <c r="F22" i="70"/>
  <c r="G30" i="73" s="1"/>
  <c r="G22" i="70"/>
  <c r="I30" i="73" s="1"/>
  <c r="N22" i="70"/>
  <c r="D30" i="73"/>
  <c r="H21" i="70" a="1"/>
  <c r="M22" i="70" a="1"/>
  <c r="N24" i="70"/>
  <c r="F24" i="70"/>
  <c r="D32" i="73"/>
  <c r="E24" i="70"/>
  <c r="G24" i="70"/>
  <c r="C7" i="45"/>
  <c r="K5" i="33"/>
  <c r="CA7" i="63"/>
  <c r="BA8" i="63"/>
  <c r="BA5" i="63"/>
  <c r="BO8" i="63"/>
  <c r="BA6" i="63"/>
  <c r="BO7" i="63"/>
  <c r="CA5" i="63"/>
  <c r="BB5" i="63"/>
  <c r="BB8" i="63"/>
  <c r="BB7" i="63"/>
  <c r="BB6" i="63"/>
  <c r="H6" i="33"/>
  <c r="N25" i="63"/>
  <c r="D25" i="73"/>
  <c r="G25" i="63"/>
  <c r="I25" i="73" s="1"/>
  <c r="F25" i="63"/>
  <c r="G25" i="73" s="1"/>
  <c r="E25" i="63"/>
  <c r="E24" i="63"/>
  <c r="C6" i="45"/>
  <c r="N24" i="63"/>
  <c r="D24" i="73"/>
  <c r="H5" i="33"/>
  <c r="F24" i="63"/>
  <c r="G24" i="63"/>
  <c r="E23" i="63"/>
  <c r="H4" i="33"/>
  <c r="G23" i="63"/>
  <c r="I23" i="73" s="1"/>
  <c r="F23" i="63"/>
  <c r="G23" i="73" s="1"/>
  <c r="N23" i="63"/>
  <c r="D23" i="73"/>
  <c r="H3" i="33"/>
  <c r="H21" i="63" a="1"/>
  <c r="N22" i="63"/>
  <c r="D22" i="73"/>
  <c r="G22" i="63"/>
  <c r="I22" i="73" s="1"/>
  <c r="E22" i="63"/>
  <c r="F22" i="63"/>
  <c r="G22" i="73" s="1"/>
  <c r="M22" i="63" a="1"/>
  <c r="H5" i="16"/>
  <c r="BB14" i="61" a="1"/>
  <c r="BB15" i="61" s="1"/>
  <c r="Q7" i="73" s="1"/>
  <c r="BQ14" i="61" a="1"/>
  <c r="BQ14" i="61" s="1"/>
  <c r="CA14" i="61" a="1"/>
  <c r="CA16" i="61" s="1"/>
  <c r="AL8" i="73" s="1"/>
  <c r="BO14" i="61" a="1"/>
  <c r="BO17" i="61" s="1"/>
  <c r="CB14" i="61" a="1"/>
  <c r="CB17" i="61" s="1"/>
  <c r="AM9" i="73" s="1"/>
  <c r="AZ14" i="61" a="1"/>
  <c r="AZ14" i="61" s="1"/>
  <c r="BP14" i="61" a="1"/>
  <c r="BP17" i="61" s="1"/>
  <c r="BZ14" i="61" a="1"/>
  <c r="BZ17" i="61" s="1"/>
  <c r="AK9" i="73" s="1"/>
  <c r="AP9" i="73" s="1"/>
  <c r="BA14" i="61" a="1"/>
  <c r="BA15" i="61" s="1"/>
  <c r="P7" i="73" s="1"/>
  <c r="BN14" i="61" a="1"/>
  <c r="BN14" i="61" s="1"/>
  <c r="CC14" i="61" a="1"/>
  <c r="CC16" i="61" s="1"/>
  <c r="AN8" i="73" s="1"/>
  <c r="BC14" i="61" a="1"/>
  <c r="BC16" i="61" s="1"/>
  <c r="R8" i="73" s="1"/>
  <c r="T81" i="73"/>
  <c r="H4" i="16"/>
  <c r="BB22" i="61" a="1"/>
  <c r="BA22" i="61" a="1"/>
  <c r="AZ22" i="61" a="1"/>
  <c r="BC22" i="61" a="1"/>
  <c r="AV6" i="73" a="1"/>
  <c r="AV9" i="73" s="1"/>
  <c r="T79" i="73"/>
  <c r="C3" i="33"/>
  <c r="G6" i="73"/>
  <c r="F6" i="73" s="1"/>
  <c r="AW6" i="73" a="1"/>
  <c r="L23" i="61"/>
  <c r="C4" i="33"/>
  <c r="E7" i="73"/>
  <c r="F4" i="45"/>
  <c r="G8" i="73"/>
  <c r="M22" i="61"/>
  <c r="M23" i="61"/>
  <c r="M25" i="61"/>
  <c r="M24" i="61"/>
  <c r="K4" i="45"/>
  <c r="L4" i="45"/>
  <c r="C6" i="33"/>
  <c r="I9" i="73"/>
  <c r="F9" i="73" s="1"/>
  <c r="G4" i="45"/>
  <c r="I8" i="73"/>
  <c r="E9" i="73"/>
  <c r="L25" i="61"/>
  <c r="T73" i="73"/>
  <c r="K21" i="61"/>
  <c r="M5" i="73" s="1"/>
  <c r="J21" i="61"/>
  <c r="L5" i="73" s="1"/>
  <c r="H21" i="61"/>
  <c r="I21" i="61"/>
  <c r="K5" i="73" s="1"/>
  <c r="L22" i="61"/>
  <c r="E6" i="73"/>
  <c r="F7" i="73"/>
  <c r="E8" i="73"/>
  <c r="D4" i="45"/>
  <c r="L24" i="61"/>
  <c r="C5" i="33"/>
  <c r="AK78" i="73"/>
  <c r="AP78" i="73" s="1"/>
  <c r="BB17" i="68" l="1"/>
  <c r="Q89" i="73" s="1"/>
  <c r="BB16" i="68"/>
  <c r="Q88" i="73" s="1"/>
  <c r="BC14" i="68"/>
  <c r="R86" i="73" s="1"/>
  <c r="BC15" i="68"/>
  <c r="R87" i="73" s="1"/>
  <c r="BO15" i="68"/>
  <c r="BO14" i="68"/>
  <c r="BB14" i="68"/>
  <c r="Q86" i="73" s="1"/>
  <c r="AZ15" i="68"/>
  <c r="O87" i="73" s="1"/>
  <c r="T87" i="73" s="1"/>
  <c r="BO17" i="68"/>
  <c r="AZ16" i="68"/>
  <c r="O88" i="73" s="1"/>
  <c r="AZ17" i="68"/>
  <c r="O89" i="73" s="1"/>
  <c r="T89" i="73" s="1"/>
  <c r="BC17" i="68"/>
  <c r="R89" i="73" s="1"/>
  <c r="AZ14" i="67" a="1"/>
  <c r="AZ16" i="67" s="1"/>
  <c r="O96" i="73" s="1"/>
  <c r="CA16" i="68"/>
  <c r="AL88" i="73" s="1"/>
  <c r="BZ14" i="67" a="1"/>
  <c r="BZ16" i="67" s="1"/>
  <c r="AK96" i="73" s="1"/>
  <c r="AP96" i="73" s="1"/>
  <c r="BA17" i="68"/>
  <c r="P89" i="73" s="1"/>
  <c r="BZ14" i="68"/>
  <c r="BQ14" i="67" a="1"/>
  <c r="BQ16" i="67" s="1"/>
  <c r="BZ17" i="68"/>
  <c r="AK89" i="73" s="1"/>
  <c r="AP89" i="73" s="1"/>
  <c r="BC14" i="67" a="1"/>
  <c r="BC15" i="67" s="1"/>
  <c r="R95" i="73" s="1"/>
  <c r="BA15" i="68"/>
  <c r="P87" i="73" s="1"/>
  <c r="BA16" i="68"/>
  <c r="P88" i="73" s="1"/>
  <c r="CA14" i="67" a="1"/>
  <c r="CA14" i="67" s="1"/>
  <c r="AL94" i="73" s="1"/>
  <c r="CB14" i="67" a="1"/>
  <c r="CB17" i="67" s="1"/>
  <c r="AM97" i="73" s="1"/>
  <c r="BB14" i="67" a="1"/>
  <c r="BB14" i="67" s="1"/>
  <c r="Q94" i="73" s="1"/>
  <c r="CC17" i="68"/>
  <c r="AN89" i="73" s="1"/>
  <c r="BA14" i="67" a="1"/>
  <c r="BA15" i="67" s="1"/>
  <c r="P95" i="73" s="1"/>
  <c r="BP14" i="64"/>
  <c r="CC14" i="68"/>
  <c r="AN86" i="73" s="1"/>
  <c r="BE13" i="66" a="1"/>
  <c r="BF13" i="66" s="1"/>
  <c r="V77" i="73" s="1"/>
  <c r="CC14" i="67" a="1"/>
  <c r="CC17" i="67" s="1"/>
  <c r="AN97" i="73" s="1"/>
  <c r="BQ17" i="68"/>
  <c r="BO14" i="67" a="1"/>
  <c r="BO17" i="67" s="1"/>
  <c r="BP14" i="67" a="1"/>
  <c r="BP17" i="67" s="1"/>
  <c r="BN14" i="67" a="1"/>
  <c r="BN17" i="67" s="1"/>
  <c r="BQ14" i="68"/>
  <c r="CC16" i="68"/>
  <c r="AN88" i="73" s="1"/>
  <c r="BQ16" i="68"/>
  <c r="BC22" i="67" a="1"/>
  <c r="AZ22" i="67" a="1"/>
  <c r="BB22" i="67" a="1"/>
  <c r="BA22" i="67" a="1"/>
  <c r="F95" i="73"/>
  <c r="BN16" i="68"/>
  <c r="BN17" i="68"/>
  <c r="BN15" i="68"/>
  <c r="BP16" i="68"/>
  <c r="BP15" i="68"/>
  <c r="BP17" i="68"/>
  <c r="BZ16" i="68"/>
  <c r="AK88" i="73" s="1"/>
  <c r="AP88" i="73" s="1"/>
  <c r="D15" i="45"/>
  <c r="L24" i="67"/>
  <c r="E96" i="73"/>
  <c r="AJ5" i="33"/>
  <c r="M22" i="67"/>
  <c r="M25" i="67"/>
  <c r="M24" i="67"/>
  <c r="M23" i="67"/>
  <c r="K15" i="45"/>
  <c r="L15" i="45"/>
  <c r="L23" i="67"/>
  <c r="E95" i="73"/>
  <c r="AJ4" i="33"/>
  <c r="AV94" i="73" a="1"/>
  <c r="AW94" i="73" a="1"/>
  <c r="BE13" i="69" a="1"/>
  <c r="BE13" i="69" s="1"/>
  <c r="F97" i="73"/>
  <c r="E94" i="73"/>
  <c r="AJ3" i="33"/>
  <c r="L22" i="67"/>
  <c r="G15" i="45"/>
  <c r="I96" i="73"/>
  <c r="L25" i="67"/>
  <c r="AJ6" i="33"/>
  <c r="E97" i="73"/>
  <c r="F94" i="73"/>
  <c r="F15" i="45"/>
  <c r="G96" i="73"/>
  <c r="K21" i="67"/>
  <c r="M93" i="73" s="1"/>
  <c r="I21" i="67"/>
  <c r="K93" i="73" s="1"/>
  <c r="H21" i="67"/>
  <c r="J21" i="67"/>
  <c r="L93" i="73" s="1"/>
  <c r="E14" i="45"/>
  <c r="H14" i="45" s="1"/>
  <c r="O70" i="73"/>
  <c r="T70" i="73" s="1"/>
  <c r="AK76" i="73"/>
  <c r="CE13" i="66" a="1"/>
  <c r="CF13" i="66" s="1"/>
  <c r="AR77" i="73" s="1"/>
  <c r="Z68" i="73"/>
  <c r="CA17" i="68"/>
  <c r="AL89" i="73" s="1"/>
  <c r="CA14" i="68"/>
  <c r="AL86" i="73" s="1"/>
  <c r="BS13" i="66" a="1"/>
  <c r="BS13" i="66" s="1"/>
  <c r="BS13" i="69" a="1"/>
  <c r="BV13" i="69" s="1"/>
  <c r="Z76" i="73"/>
  <c r="B86" i="73" a="1"/>
  <c r="B87" i="73" s="1"/>
  <c r="BC25" i="68"/>
  <c r="BC22" i="68"/>
  <c r="BC24" i="68"/>
  <c r="BC23" i="68"/>
  <c r="AZ25" i="68"/>
  <c r="AZ23" i="68"/>
  <c r="AZ22" i="68"/>
  <c r="AZ24" i="68"/>
  <c r="BB22" i="68"/>
  <c r="BB23" i="68"/>
  <c r="BB25" i="68"/>
  <c r="BB24" i="68"/>
  <c r="BA22" i="68"/>
  <c r="BA24" i="68"/>
  <c r="BA25" i="68"/>
  <c r="BA23" i="68"/>
  <c r="CB14" i="68"/>
  <c r="AM86" i="73" s="1"/>
  <c r="CB15" i="68"/>
  <c r="AM87" i="73" s="1"/>
  <c r="CB17" i="68"/>
  <c r="AM89" i="73" s="1"/>
  <c r="AF45" i="33"/>
  <c r="AG45" i="33"/>
  <c r="AF42" i="33"/>
  <c r="N97" i="22" s="1"/>
  <c r="I91" i="22" s="1"/>
  <c r="AG42" i="33"/>
  <c r="F88" i="73"/>
  <c r="AF43" i="33"/>
  <c r="N98" i="22" s="1"/>
  <c r="I87" i="22" s="1"/>
  <c r="AG43" i="33"/>
  <c r="AV87" i="73"/>
  <c r="AV88" i="73"/>
  <c r="AV86" i="73"/>
  <c r="AV89" i="73"/>
  <c r="AF44" i="33"/>
  <c r="AG44" i="33"/>
  <c r="AW88" i="73"/>
  <c r="AW86" i="73"/>
  <c r="AW89" i="73"/>
  <c r="AW87" i="73"/>
  <c r="J85" i="73"/>
  <c r="H22" i="68" a="1"/>
  <c r="AK68" i="73"/>
  <c r="BQ17" i="64"/>
  <c r="CE13" i="69" a="1"/>
  <c r="CG13" i="69" s="1"/>
  <c r="AS69" i="73" s="1"/>
  <c r="BB17" i="64"/>
  <c r="Q57" i="73" s="1"/>
  <c r="CC14" i="64"/>
  <c r="AN54" i="73" s="1"/>
  <c r="BP16" i="64"/>
  <c r="CA17" i="62"/>
  <c r="AL17" i="73" s="1"/>
  <c r="BQ16" i="64"/>
  <c r="Z78" i="73" a="1"/>
  <c r="Z78" i="73" s="1"/>
  <c r="AE78" i="73" s="1"/>
  <c r="BZ16" i="64"/>
  <c r="AK56" i="73" s="1"/>
  <c r="AP56" i="73" s="1"/>
  <c r="BC14" i="65" a="1"/>
  <c r="BC14" i="65" s="1"/>
  <c r="R62" i="73" s="1"/>
  <c r="BE21" i="66" a="1"/>
  <c r="AB78" i="73" a="1"/>
  <c r="AB79" i="73" s="1"/>
  <c r="AC78" i="73" a="1"/>
  <c r="AC81" i="73" s="1"/>
  <c r="AA78" i="73" a="1"/>
  <c r="AA80" i="73" s="1"/>
  <c r="CA15" i="62"/>
  <c r="AL15" i="73" s="1"/>
  <c r="BP15" i="64"/>
  <c r="BZ16" i="62"/>
  <c r="AK16" i="73" s="1"/>
  <c r="AP16" i="73" s="1"/>
  <c r="BZ14" i="62"/>
  <c r="AK14" i="73" s="1"/>
  <c r="AP14" i="73" s="1"/>
  <c r="D113" i="48"/>
  <c r="AL50" i="33"/>
  <c r="T60" i="33" s="1"/>
  <c r="B80" i="73"/>
  <c r="B79" i="73"/>
  <c r="B78" i="73"/>
  <c r="B81" i="73"/>
  <c r="K24" i="66"/>
  <c r="M80" i="73" s="1"/>
  <c r="K23" i="66"/>
  <c r="M79" i="73" s="1"/>
  <c r="J25" i="66"/>
  <c r="L81" i="73" s="1"/>
  <c r="J23" i="66"/>
  <c r="L79" i="73" s="1"/>
  <c r="K25" i="66"/>
  <c r="M81" i="73" s="1"/>
  <c r="I23" i="66"/>
  <c r="K79" i="73" s="1"/>
  <c r="H25" i="66"/>
  <c r="J81" i="73" s="1"/>
  <c r="H23" i="66"/>
  <c r="J79" i="73" s="1"/>
  <c r="I25" i="66"/>
  <c r="K81" i="73" s="1"/>
  <c r="K22" i="66"/>
  <c r="M78" i="73" s="1"/>
  <c r="H22" i="66"/>
  <c r="J78" i="73" s="1"/>
  <c r="H24" i="66"/>
  <c r="J80" i="73" s="1"/>
  <c r="J24" i="66"/>
  <c r="L80" i="73" s="1"/>
  <c r="J22" i="66"/>
  <c r="L78" i="73" s="1"/>
  <c r="I22" i="66"/>
  <c r="K78" i="73" s="1"/>
  <c r="I24" i="66"/>
  <c r="K80" i="73" s="1"/>
  <c r="E108" i="48"/>
  <c r="R50" i="33"/>
  <c r="BZ14" i="64"/>
  <c r="AK54" i="73" s="1"/>
  <c r="AP54" i="73" s="1"/>
  <c r="BZ17" i="64"/>
  <c r="AK57" i="73" s="1"/>
  <c r="AP57" i="73" s="1"/>
  <c r="CA16" i="62"/>
  <c r="AL16" i="73" s="1"/>
  <c r="BA17" i="64"/>
  <c r="P57" i="73" s="1"/>
  <c r="BA15" i="64"/>
  <c r="P55" i="73" s="1"/>
  <c r="BN14" i="70" a="1"/>
  <c r="BN14" i="70" s="1"/>
  <c r="BP15" i="62"/>
  <c r="BA14" i="64"/>
  <c r="P54" i="73" s="1"/>
  <c r="BQ14" i="70" a="1"/>
  <c r="BQ14" i="70" s="1"/>
  <c r="BO14" i="70" a="1"/>
  <c r="BO15" i="70" s="1"/>
  <c r="BP14" i="70" a="1"/>
  <c r="BP17" i="70" s="1"/>
  <c r="BN14" i="62"/>
  <c r="BB16" i="64"/>
  <c r="Q56" i="73" s="1"/>
  <c r="T56" i="73" s="1"/>
  <c r="BQ15" i="64"/>
  <c r="AA70" i="73" a="1"/>
  <c r="AA73" i="73" s="1"/>
  <c r="BO17" i="62"/>
  <c r="BO15" i="62"/>
  <c r="AC70" i="73" a="1"/>
  <c r="AC72" i="73" s="1"/>
  <c r="BO16" i="64"/>
  <c r="BO15" i="64"/>
  <c r="BC17" i="64"/>
  <c r="R57" i="73" s="1"/>
  <c r="BO14" i="64"/>
  <c r="AZ17" i="64"/>
  <c r="O57" i="73" s="1"/>
  <c r="T57" i="73" s="1"/>
  <c r="AB70" i="73" a="1"/>
  <c r="AB71" i="73" s="1"/>
  <c r="Z70" i="73" a="1"/>
  <c r="Z73" i="73" s="1"/>
  <c r="AZ15" i="64"/>
  <c r="O55" i="73" s="1"/>
  <c r="BN17" i="62"/>
  <c r="BB15" i="64"/>
  <c r="Q55" i="73" s="1"/>
  <c r="AZ14" i="64"/>
  <c r="O54" i="73" s="1"/>
  <c r="T54" i="73" s="1"/>
  <c r="BO16" i="62"/>
  <c r="BQ16" i="62"/>
  <c r="BN16" i="62"/>
  <c r="BQ14" i="62"/>
  <c r="BQ15" i="62"/>
  <c r="BE21" i="69" a="1"/>
  <c r="CC14" i="62"/>
  <c r="AN14" i="73" s="1"/>
  <c r="CC17" i="62"/>
  <c r="AN17" i="73" s="1"/>
  <c r="BB14" i="65" a="1"/>
  <c r="BB15" i="65" s="1"/>
  <c r="Q63" i="73" s="1"/>
  <c r="CB14" i="65" a="1"/>
  <c r="CB15" i="65" s="1"/>
  <c r="AM63" i="73" s="1"/>
  <c r="CC16" i="64"/>
  <c r="AN56" i="73" s="1"/>
  <c r="AZ14" i="65" a="1"/>
  <c r="AZ14" i="65" s="1"/>
  <c r="CC17" i="64"/>
  <c r="AN57" i="73" s="1"/>
  <c r="BA14" i="65" a="1"/>
  <c r="BA15" i="65" s="1"/>
  <c r="P63" i="73" s="1"/>
  <c r="E10" i="45"/>
  <c r="H10" i="45" s="1"/>
  <c r="B72" i="73"/>
  <c r="B70" i="73"/>
  <c r="B73" i="73"/>
  <c r="B71" i="73"/>
  <c r="E50" i="33"/>
  <c r="C60" i="33" s="1"/>
  <c r="D101" i="48"/>
  <c r="H25" i="69"/>
  <c r="J73" i="73" s="1"/>
  <c r="I25" i="69"/>
  <c r="K73" i="73" s="1"/>
  <c r="I24" i="69"/>
  <c r="K72" i="73" s="1"/>
  <c r="K23" i="69"/>
  <c r="M71" i="73" s="1"/>
  <c r="J22" i="69"/>
  <c r="L70" i="73" s="1"/>
  <c r="K22" i="69"/>
  <c r="M70" i="73" s="1"/>
  <c r="H23" i="69"/>
  <c r="J71" i="73" s="1"/>
  <c r="H22" i="69"/>
  <c r="J70" i="73" s="1"/>
  <c r="J25" i="69"/>
  <c r="L73" i="73" s="1"/>
  <c r="K24" i="69"/>
  <c r="M72" i="73" s="1"/>
  <c r="I23" i="69"/>
  <c r="K71" i="73" s="1"/>
  <c r="I22" i="69"/>
  <c r="K70" i="73" s="1"/>
  <c r="J23" i="69"/>
  <c r="L71" i="73" s="1"/>
  <c r="J24" i="69"/>
  <c r="L72" i="73" s="1"/>
  <c r="H24" i="69"/>
  <c r="J72" i="73" s="1"/>
  <c r="K25" i="69"/>
  <c r="M73" i="73" s="1"/>
  <c r="AD50" i="33"/>
  <c r="O60" i="33" s="1"/>
  <c r="E100" i="48"/>
  <c r="BC14" i="64"/>
  <c r="R54" i="73" s="1"/>
  <c r="CA14" i="65" a="1"/>
  <c r="CA14" i="65" s="1"/>
  <c r="AL62" i="73" s="1"/>
  <c r="BC15" i="64"/>
  <c r="R55" i="73" s="1"/>
  <c r="BP16" i="62"/>
  <c r="BP14" i="62"/>
  <c r="BN17" i="64"/>
  <c r="BN14" i="64"/>
  <c r="CC14" i="65" a="1"/>
  <c r="CC14" i="65" s="1"/>
  <c r="AN62" i="73" s="1"/>
  <c r="BN16" i="64"/>
  <c r="BZ14" i="65" a="1"/>
  <c r="BZ17" i="65" s="1"/>
  <c r="AK65" i="73" s="1"/>
  <c r="AP65" i="73" s="1"/>
  <c r="BO14" i="65" a="1"/>
  <c r="BO16" i="65" s="1"/>
  <c r="BA14" i="71" a="1"/>
  <c r="BA17" i="71" s="1"/>
  <c r="P49" i="73" s="1"/>
  <c r="BA16" i="62"/>
  <c r="P16" i="73" s="1"/>
  <c r="BN14" i="65" a="1"/>
  <c r="BN14" i="65" s="1"/>
  <c r="BP14" i="65" a="1"/>
  <c r="BP15" i="65" s="1"/>
  <c r="BQ14" i="65" a="1"/>
  <c r="BQ14" i="65" s="1"/>
  <c r="CC16" i="62"/>
  <c r="AN16" i="73" s="1"/>
  <c r="BA15" i="62"/>
  <c r="P15" i="73" s="1"/>
  <c r="BA17" i="62"/>
  <c r="P17" i="73" s="1"/>
  <c r="CB16" i="64"/>
  <c r="AM56" i="73" s="1"/>
  <c r="CA14" i="64"/>
  <c r="AL54" i="73" s="1"/>
  <c r="CB15" i="64"/>
  <c r="AM55" i="73" s="1"/>
  <c r="BC17" i="62"/>
  <c r="R17" i="73" s="1"/>
  <c r="CA17" i="64"/>
  <c r="AL57" i="73" s="1"/>
  <c r="CB17" i="64"/>
  <c r="AM57" i="73" s="1"/>
  <c r="CA15" i="64"/>
  <c r="AL55" i="73" s="1"/>
  <c r="CB16" i="62"/>
  <c r="AM16" i="73" s="1"/>
  <c r="BC14" i="62"/>
  <c r="R14" i="73" s="1"/>
  <c r="BC16" i="62"/>
  <c r="R16" i="73" s="1"/>
  <c r="CB15" i="62"/>
  <c r="AM15" i="73" s="1"/>
  <c r="F62" i="73"/>
  <c r="BB22" i="65" a="1"/>
  <c r="AZ22" i="65" a="1"/>
  <c r="BC22" i="65" a="1"/>
  <c r="BA22" i="65" a="1"/>
  <c r="CB14" i="62"/>
  <c r="AM14" i="73" s="1"/>
  <c r="AV62" i="73" a="1"/>
  <c r="AW62" i="73" a="1"/>
  <c r="L11" i="45"/>
  <c r="K11" i="45"/>
  <c r="M22" i="65"/>
  <c r="M23" i="65"/>
  <c r="M24" i="65"/>
  <c r="M25" i="65"/>
  <c r="L22" i="65"/>
  <c r="E62" i="73"/>
  <c r="X3" i="33"/>
  <c r="F65" i="73"/>
  <c r="X4" i="33"/>
  <c r="L23" i="65"/>
  <c r="E63" i="73"/>
  <c r="F11" i="45"/>
  <c r="G64" i="73"/>
  <c r="E65" i="73"/>
  <c r="X6" i="33"/>
  <c r="L25" i="65"/>
  <c r="F63" i="73"/>
  <c r="G11" i="45"/>
  <c r="I64" i="73"/>
  <c r="K21" i="65"/>
  <c r="M61" i="73" s="1"/>
  <c r="H21" i="65"/>
  <c r="J21" i="65"/>
  <c r="L61" i="73" s="1"/>
  <c r="I21" i="65"/>
  <c r="K61" i="73" s="1"/>
  <c r="L24" i="65"/>
  <c r="X5" i="33"/>
  <c r="D11" i="45"/>
  <c r="E64" i="73"/>
  <c r="BB17" i="62"/>
  <c r="Q17" i="73" s="1"/>
  <c r="BB15" i="62"/>
  <c r="Q15" i="73" s="1"/>
  <c r="BB16" i="62"/>
  <c r="Q16" i="73" s="1"/>
  <c r="F15" i="73"/>
  <c r="AZ14" i="62"/>
  <c r="AZ17" i="62"/>
  <c r="O17" i="73" s="1"/>
  <c r="AZ15" i="62"/>
  <c r="O15" i="73" s="1"/>
  <c r="AZ16" i="62"/>
  <c r="O16" i="73" s="1"/>
  <c r="F17" i="73"/>
  <c r="F14" i="73"/>
  <c r="L23" i="62"/>
  <c r="E15" i="73"/>
  <c r="F4" i="33"/>
  <c r="M25" i="62"/>
  <c r="M22" i="62"/>
  <c r="M23" i="62"/>
  <c r="M24" i="62"/>
  <c r="F5" i="45"/>
  <c r="G16" i="73"/>
  <c r="I21" i="62"/>
  <c r="K13" i="73" s="1"/>
  <c r="J21" i="62"/>
  <c r="L13" i="73" s="1"/>
  <c r="H21" i="62"/>
  <c r="K21" i="62"/>
  <c r="M13" i="73" s="1"/>
  <c r="L25" i="62"/>
  <c r="F6" i="33"/>
  <c r="E17" i="73"/>
  <c r="L5" i="45"/>
  <c r="K5" i="45"/>
  <c r="E14" i="73"/>
  <c r="L22" i="62"/>
  <c r="F3" i="33"/>
  <c r="AW14" i="73" a="1"/>
  <c r="AV14" i="73" a="1"/>
  <c r="I16" i="73"/>
  <c r="G5" i="45"/>
  <c r="BZ14" i="71" a="1"/>
  <c r="BZ16" i="71" s="1"/>
  <c r="AK48" i="73" s="1"/>
  <c r="AP48" i="73" s="1"/>
  <c r="L24" i="62"/>
  <c r="D5" i="45"/>
  <c r="E16" i="73"/>
  <c r="F5" i="33"/>
  <c r="CC14" i="71" a="1"/>
  <c r="CC16" i="71" s="1"/>
  <c r="AN48" i="73" s="1"/>
  <c r="BC14" i="70" a="1"/>
  <c r="BC14" i="70" s="1"/>
  <c r="R30" i="73" s="1"/>
  <c r="AZ14" i="71" a="1"/>
  <c r="AZ15" i="71" s="1"/>
  <c r="O47" i="73" s="1"/>
  <c r="BC14" i="71" a="1"/>
  <c r="BC15" i="71" s="1"/>
  <c r="R47" i="73" s="1"/>
  <c r="BP14" i="71" a="1"/>
  <c r="BP16" i="71" s="1"/>
  <c r="F56" i="73"/>
  <c r="BB22" i="64"/>
  <c r="BB25" i="64"/>
  <c r="BB24" i="64"/>
  <c r="BB23" i="64"/>
  <c r="BC24" i="64"/>
  <c r="BC22" i="64"/>
  <c r="BC25" i="64"/>
  <c r="BC23" i="64"/>
  <c r="AZ23" i="64"/>
  <c r="AZ25" i="64"/>
  <c r="AZ24" i="64"/>
  <c r="AZ22" i="64"/>
  <c r="BB14" i="71" a="1"/>
  <c r="BB16" i="71" s="1"/>
  <c r="Q48" i="73" s="1"/>
  <c r="BA23" i="64"/>
  <c r="BA24" i="64"/>
  <c r="BA25" i="64"/>
  <c r="BA22" i="64"/>
  <c r="BN14" i="71" a="1"/>
  <c r="BN15" i="71" s="1"/>
  <c r="CA14" i="71" a="1"/>
  <c r="CA15" i="71" s="1"/>
  <c r="AL47" i="73" s="1"/>
  <c r="BQ14" i="71" a="1"/>
  <c r="BQ17" i="71" s="1"/>
  <c r="J53" i="73"/>
  <c r="H22" i="64" a="1"/>
  <c r="BA14" i="70" a="1"/>
  <c r="BA16" i="70" s="1"/>
  <c r="P32" i="73" s="1"/>
  <c r="AW55" i="73"/>
  <c r="AW57" i="73"/>
  <c r="AW56" i="73"/>
  <c r="AW54" i="73"/>
  <c r="AV55" i="73"/>
  <c r="AV57" i="73"/>
  <c r="AV56" i="73"/>
  <c r="AV54" i="73"/>
  <c r="T45" i="33"/>
  <c r="U45" i="33"/>
  <c r="BO14" i="71" a="1"/>
  <c r="BO14" i="71" s="1"/>
  <c r="CB14" i="71" a="1"/>
  <c r="CB16" i="71" s="1"/>
  <c r="AM48" i="73" s="1"/>
  <c r="T44" i="33"/>
  <c r="U44" i="33"/>
  <c r="BZ14" i="72" a="1"/>
  <c r="BZ15" i="72" s="1"/>
  <c r="AK39" i="73" s="1"/>
  <c r="AP39" i="73" s="1"/>
  <c r="AZ14" i="72" a="1"/>
  <c r="AZ14" i="72" s="1"/>
  <c r="T42" i="33"/>
  <c r="N89" i="22" s="1"/>
  <c r="I86" i="22" s="1"/>
  <c r="U42" i="33"/>
  <c r="U43" i="33"/>
  <c r="T43" i="33"/>
  <c r="N90" i="22" s="1"/>
  <c r="J92" i="22" s="1"/>
  <c r="B54" i="73" a="1"/>
  <c r="BA14" i="72" a="1"/>
  <c r="BA17" i="72" s="1"/>
  <c r="P41" i="73" s="1"/>
  <c r="BC14" i="72" a="1"/>
  <c r="BC17" i="72" s="1"/>
  <c r="R41" i="73" s="1"/>
  <c r="BB14" i="72" a="1"/>
  <c r="BB16" i="72" s="1"/>
  <c r="Q40" i="73" s="1"/>
  <c r="F47" i="73"/>
  <c r="BP14" i="72" a="1"/>
  <c r="BP17" i="72" s="1"/>
  <c r="AZ14" i="70" a="1"/>
  <c r="AZ14" i="70" s="1"/>
  <c r="BZ14" i="70" a="1"/>
  <c r="BZ17" i="70" s="1"/>
  <c r="AK33" i="73" s="1"/>
  <c r="AP33" i="73" s="1"/>
  <c r="BQ14" i="72" a="1"/>
  <c r="BQ15" i="72" s="1"/>
  <c r="CA14" i="70" a="1"/>
  <c r="CA17" i="70" s="1"/>
  <c r="AL33" i="73" s="1"/>
  <c r="BN14" i="72" a="1"/>
  <c r="BN17" i="72" s="1"/>
  <c r="AZ22" i="71" a="1"/>
  <c r="BB22" i="71" a="1"/>
  <c r="BA22" i="71" a="1"/>
  <c r="BC22" i="71" a="1"/>
  <c r="BO14" i="72" a="1"/>
  <c r="BO15" i="72" s="1"/>
  <c r="CA14" i="72" a="1"/>
  <c r="CA15" i="72" s="1"/>
  <c r="AL39" i="73" s="1"/>
  <c r="CB14" i="72" a="1"/>
  <c r="CB17" i="72" s="1"/>
  <c r="AM41" i="73" s="1"/>
  <c r="BB14" i="70" a="1"/>
  <c r="BB17" i="70" s="1"/>
  <c r="Q33" i="73" s="1"/>
  <c r="CC14" i="72" a="1"/>
  <c r="CC17" i="72" s="1"/>
  <c r="AN41" i="73" s="1"/>
  <c r="CC14" i="70" a="1"/>
  <c r="CC15" i="70" s="1"/>
  <c r="AN31" i="73" s="1"/>
  <c r="CB14" i="70" a="1"/>
  <c r="CB14" i="70" s="1"/>
  <c r="AM30" i="73" s="1"/>
  <c r="F49" i="73"/>
  <c r="F9" i="45"/>
  <c r="G48" i="73"/>
  <c r="G9" i="45"/>
  <c r="I48" i="73"/>
  <c r="AW46" i="73" a="1"/>
  <c r="AV46" i="73" a="1"/>
  <c r="K21" i="71"/>
  <c r="M45" i="73" s="1"/>
  <c r="H21" i="71"/>
  <c r="J21" i="71"/>
  <c r="L45" i="73" s="1"/>
  <c r="I21" i="71"/>
  <c r="K45" i="73" s="1"/>
  <c r="L9" i="45"/>
  <c r="K9" i="45"/>
  <c r="E48" i="73"/>
  <c r="D9" i="45"/>
  <c r="L24" i="71"/>
  <c r="R5" i="33"/>
  <c r="R4" i="33"/>
  <c r="L23" i="71"/>
  <c r="E47" i="73"/>
  <c r="E46" i="73"/>
  <c r="R3" i="33"/>
  <c r="L22" i="71"/>
  <c r="M25" i="71"/>
  <c r="M22" i="71"/>
  <c r="M23" i="71"/>
  <c r="M24" i="71"/>
  <c r="F46" i="73"/>
  <c r="R6" i="33"/>
  <c r="L25" i="71"/>
  <c r="E49" i="73"/>
  <c r="BQ14" i="63" a="1"/>
  <c r="BQ14" i="63" s="1"/>
  <c r="BO14" i="63" a="1"/>
  <c r="BO17" i="63" s="1"/>
  <c r="BN14" i="63" a="1"/>
  <c r="BN14" i="63" s="1"/>
  <c r="BP14" i="63" a="1"/>
  <c r="BP15" i="63" s="1"/>
  <c r="BC14" i="63" a="1"/>
  <c r="BC17" i="63" s="1"/>
  <c r="R25" i="73" s="1"/>
  <c r="F38" i="73"/>
  <c r="BA14" i="63" a="1"/>
  <c r="BA15" i="63" s="1"/>
  <c r="P23" i="73" s="1"/>
  <c r="BB14" i="63" a="1"/>
  <c r="BB16" i="63" s="1"/>
  <c r="Q24" i="73" s="1"/>
  <c r="AZ14" i="63" a="1"/>
  <c r="AZ14" i="63" s="1"/>
  <c r="BZ14" i="63" a="1"/>
  <c r="BZ16" i="63" s="1"/>
  <c r="AK24" i="73" s="1"/>
  <c r="AP24" i="73" s="1"/>
  <c r="AZ22" i="72" a="1"/>
  <c r="BC22" i="72" a="1"/>
  <c r="BB22" i="72" a="1"/>
  <c r="BA22" i="72" a="1"/>
  <c r="E38" i="73"/>
  <c r="O3" i="33"/>
  <c r="L22" i="72"/>
  <c r="G8" i="45"/>
  <c r="I40" i="73"/>
  <c r="M24" i="72"/>
  <c r="M23" i="72"/>
  <c r="M22" i="72"/>
  <c r="M25" i="72"/>
  <c r="AV38" i="73" a="1"/>
  <c r="AW38" i="73" a="1"/>
  <c r="I21" i="72"/>
  <c r="K37" i="73" s="1"/>
  <c r="H21" i="72"/>
  <c r="K21" i="72"/>
  <c r="M37" i="73" s="1"/>
  <c r="J21" i="72"/>
  <c r="L37" i="73" s="1"/>
  <c r="F8" i="45"/>
  <c r="G40" i="73"/>
  <c r="D8" i="45"/>
  <c r="L24" i="72"/>
  <c r="O5" i="33"/>
  <c r="E40" i="73"/>
  <c r="F39" i="73"/>
  <c r="F41" i="73"/>
  <c r="L8" i="45"/>
  <c r="K8" i="45"/>
  <c r="O4" i="33"/>
  <c r="E39" i="73"/>
  <c r="L23" i="72"/>
  <c r="E41" i="73"/>
  <c r="L25" i="72"/>
  <c r="O6" i="33"/>
  <c r="F31" i="73"/>
  <c r="M24" i="70"/>
  <c r="M23" i="70"/>
  <c r="M25" i="70"/>
  <c r="M22" i="70"/>
  <c r="L25" i="70"/>
  <c r="L6" i="33"/>
  <c r="E33" i="73"/>
  <c r="L22" i="70"/>
  <c r="E30" i="73"/>
  <c r="L3" i="33"/>
  <c r="L7" i="45"/>
  <c r="K7" i="45"/>
  <c r="K21" i="70"/>
  <c r="M29" i="73" s="1"/>
  <c r="H21" i="70"/>
  <c r="J21" i="70"/>
  <c r="L29" i="73" s="1"/>
  <c r="I21" i="70"/>
  <c r="K29" i="73" s="1"/>
  <c r="G7" i="45"/>
  <c r="I32" i="73"/>
  <c r="AW30" i="73" a="1"/>
  <c r="AV30" i="73" a="1"/>
  <c r="F33" i="73"/>
  <c r="L24" i="70"/>
  <c r="D7" i="45"/>
  <c r="E32" i="73"/>
  <c r="L5" i="33"/>
  <c r="F7" i="45"/>
  <c r="G32" i="73"/>
  <c r="F30" i="73"/>
  <c r="E31" i="73"/>
  <c r="L4" i="33"/>
  <c r="L23" i="70"/>
  <c r="CB14" i="63" a="1"/>
  <c r="CB14" i="63" s="1"/>
  <c r="AM22" i="73" s="1"/>
  <c r="CC14" i="63" a="1"/>
  <c r="CC15" i="63" s="1"/>
  <c r="AN23" i="73" s="1"/>
  <c r="CA14" i="63" a="1"/>
  <c r="CA17" i="63" s="1"/>
  <c r="AL25" i="73" s="1"/>
  <c r="BO16" i="61"/>
  <c r="BB22" i="63" a="1"/>
  <c r="BC22" i="63" a="1"/>
  <c r="BA22" i="63" a="1"/>
  <c r="AZ22" i="63" a="1"/>
  <c r="F25" i="73"/>
  <c r="L6" i="45"/>
  <c r="K6" i="45"/>
  <c r="AW22" i="73" a="1"/>
  <c r="AV22" i="73" a="1"/>
  <c r="I5" i="33"/>
  <c r="L24" i="63"/>
  <c r="D6" i="45"/>
  <c r="E24" i="73"/>
  <c r="L23" i="63"/>
  <c r="E23" i="73"/>
  <c r="I4" i="33"/>
  <c r="I6" i="33"/>
  <c r="L25" i="63"/>
  <c r="E25" i="73"/>
  <c r="J21" i="63"/>
  <c r="L21" i="73" s="1"/>
  <c r="I21" i="63"/>
  <c r="K21" i="73" s="1"/>
  <c r="K21" i="63"/>
  <c r="M21" i="73" s="1"/>
  <c r="H21" i="63"/>
  <c r="G6" i="45"/>
  <c r="I24" i="73"/>
  <c r="M23" i="63"/>
  <c r="M24" i="63"/>
  <c r="M22" i="63"/>
  <c r="M25" i="63"/>
  <c r="F6" i="45"/>
  <c r="G24" i="73"/>
  <c r="F22" i="73"/>
  <c r="L22" i="63"/>
  <c r="I3" i="33"/>
  <c r="E22" i="73"/>
  <c r="F23" i="73"/>
  <c r="CC14" i="61"/>
  <c r="AN6" i="73" s="1"/>
  <c r="K13" i="16"/>
  <c r="J4" i="16" s="1"/>
  <c r="B7" i="33" s="1"/>
  <c r="Z7" i="33" s="1"/>
  <c r="BB14" i="61"/>
  <c r="Q6" i="73" s="1"/>
  <c r="BB16" i="61"/>
  <c r="Q8" i="73" s="1"/>
  <c r="CA14" i="61"/>
  <c r="AL6" i="73" s="1"/>
  <c r="BQ16" i="61"/>
  <c r="CA15" i="61"/>
  <c r="AL7" i="73" s="1"/>
  <c r="BQ15" i="61"/>
  <c r="CA17" i="61"/>
  <c r="AL9" i="73" s="1"/>
  <c r="BQ17" i="61"/>
  <c r="CC17" i="61"/>
  <c r="AN9" i="73" s="1"/>
  <c r="CC15" i="61"/>
  <c r="AN7" i="73" s="1"/>
  <c r="BC15" i="61"/>
  <c r="R7" i="73" s="1"/>
  <c r="BC17" i="61"/>
  <c r="R9" i="73" s="1"/>
  <c r="BC14" i="61"/>
  <c r="R6" i="73" s="1"/>
  <c r="BO14" i="61"/>
  <c r="BO15" i="61"/>
  <c r="BB17" i="61"/>
  <c r="Q9" i="73" s="1"/>
  <c r="BA17" i="61"/>
  <c r="P9" i="73" s="1"/>
  <c r="BP15" i="61"/>
  <c r="CB14" i="61"/>
  <c r="AM6" i="73" s="1"/>
  <c r="CB16" i="61"/>
  <c r="AM8" i="73" s="1"/>
  <c r="CB15" i="61"/>
  <c r="AM7" i="73" s="1"/>
  <c r="BP16" i="61"/>
  <c r="BZ15" i="61"/>
  <c r="AK7" i="73" s="1"/>
  <c r="AP7" i="73" s="1"/>
  <c r="BP14" i="61"/>
  <c r="AZ15" i="61"/>
  <c r="O7" i="73" s="1"/>
  <c r="T7" i="73" s="1"/>
  <c r="BZ14" i="61"/>
  <c r="AK6" i="73" s="1"/>
  <c r="AP6" i="73" s="1"/>
  <c r="BZ16" i="61"/>
  <c r="AK8" i="73" s="1"/>
  <c r="AP8" i="73" s="1"/>
  <c r="AZ17" i="61"/>
  <c r="O9" i="73" s="1"/>
  <c r="AZ16" i="61"/>
  <c r="O8" i="73" s="1"/>
  <c r="T8" i="73" s="1"/>
  <c r="BA16" i="61"/>
  <c r="P8" i="73" s="1"/>
  <c r="BN15" i="61"/>
  <c r="BA14" i="61"/>
  <c r="P6" i="73" s="1"/>
  <c r="BN17" i="61"/>
  <c r="BN16" i="61"/>
  <c r="BC25" i="61"/>
  <c r="BC24" i="61"/>
  <c r="BC22" i="61"/>
  <c r="BC23" i="61"/>
  <c r="AZ22" i="61"/>
  <c r="AZ25" i="61"/>
  <c r="AZ23" i="61"/>
  <c r="AZ24" i="61"/>
  <c r="BA24" i="61"/>
  <c r="BA23" i="61"/>
  <c r="BA22" i="61"/>
  <c r="BA25" i="61"/>
  <c r="AV7" i="73"/>
  <c r="BB23" i="61"/>
  <c r="BB24" i="61"/>
  <c r="BB22" i="61"/>
  <c r="BB25" i="61"/>
  <c r="AV8" i="73"/>
  <c r="AV6" i="73"/>
  <c r="E4" i="45"/>
  <c r="H4" i="45" s="1"/>
  <c r="B44" i="33"/>
  <c r="C44" i="33"/>
  <c r="B6" i="73" a="1"/>
  <c r="J5" i="73"/>
  <c r="H22" i="61" a="1"/>
  <c r="C43" i="33"/>
  <c r="B43" i="33"/>
  <c r="N78" i="22" s="1"/>
  <c r="I77" i="22" s="1"/>
  <c r="AW7" i="73"/>
  <c r="AW8" i="73"/>
  <c r="AW6" i="73"/>
  <c r="AW9" i="73"/>
  <c r="B42" i="33"/>
  <c r="N77" i="22" s="1"/>
  <c r="I83" i="22" s="1"/>
  <c r="C42" i="33"/>
  <c r="B45" i="33"/>
  <c r="C45" i="33"/>
  <c r="F8" i="73"/>
  <c r="AK86" i="73"/>
  <c r="AP86" i="73" s="1"/>
  <c r="O6" i="73"/>
  <c r="BB16" i="67"/>
  <c r="Q96" i="73" s="1"/>
  <c r="BO15" i="67"/>
  <c r="O86" i="73"/>
  <c r="T86" i="73" s="1"/>
  <c r="T88" i="73"/>
  <c r="BN15" i="67" l="1"/>
  <c r="BA14" i="67"/>
  <c r="P94" i="73" s="1"/>
  <c r="T6" i="73"/>
  <c r="BH13" i="69"/>
  <c r="X69" i="73" s="1"/>
  <c r="BQ15" i="67"/>
  <c r="AZ14" i="67"/>
  <c r="BC14" i="67"/>
  <c r="R94" i="73" s="1"/>
  <c r="BC17" i="67"/>
  <c r="R97" i="73" s="1"/>
  <c r="U70" i="33"/>
  <c r="C113" i="47"/>
  <c r="B113" i="47" s="1"/>
  <c r="D126" i="48"/>
  <c r="C113" i="28"/>
  <c r="B113" i="28" s="1"/>
  <c r="AZ15" i="67"/>
  <c r="O95" i="73" s="1"/>
  <c r="E107" i="47"/>
  <c r="D107" i="47" s="1"/>
  <c r="C70" i="33"/>
  <c r="E107" i="28"/>
  <c r="D107" i="28" s="1"/>
  <c r="E118" i="48"/>
  <c r="E111" i="47"/>
  <c r="D111" i="47" s="1"/>
  <c r="E111" i="28"/>
  <c r="D111" i="28" s="1"/>
  <c r="E120" i="48"/>
  <c r="BZ14" i="67"/>
  <c r="BZ17" i="67"/>
  <c r="AK97" i="73" s="1"/>
  <c r="AP97" i="73" s="1"/>
  <c r="BZ15" i="67"/>
  <c r="AK95" i="73" s="1"/>
  <c r="AP95" i="73" s="1"/>
  <c r="CA15" i="67"/>
  <c r="AL95" i="73" s="1"/>
  <c r="BO14" i="65"/>
  <c r="CB17" i="65"/>
  <c r="AM65" i="73" s="1"/>
  <c r="CB14" i="65"/>
  <c r="AM62" i="73" s="1"/>
  <c r="BP14" i="67"/>
  <c r="CE13" i="68" a="1"/>
  <c r="CH13" i="68" s="1"/>
  <c r="AT85" i="73" s="1"/>
  <c r="BG13" i="69"/>
  <c r="W69" i="73" s="1"/>
  <c r="BP16" i="67"/>
  <c r="BC16" i="67"/>
  <c r="R96" i="73" s="1"/>
  <c r="BG13" i="66"/>
  <c r="W77" i="73" s="1"/>
  <c r="AZ17" i="67"/>
  <c r="O97" i="73" s="1"/>
  <c r="BQ17" i="67"/>
  <c r="BH13" i="66"/>
  <c r="X77" i="73" s="1"/>
  <c r="CB16" i="67"/>
  <c r="AM96" i="73" s="1"/>
  <c r="CB14" i="67"/>
  <c r="AM94" i="73" s="1"/>
  <c r="CB15" i="67"/>
  <c r="AM95" i="73" s="1"/>
  <c r="BU13" i="69"/>
  <c r="AK84" i="73"/>
  <c r="BF13" i="69"/>
  <c r="V69" i="73" s="1"/>
  <c r="BN16" i="67"/>
  <c r="BA16" i="67"/>
  <c r="P96" i="73" s="1"/>
  <c r="BB17" i="67"/>
  <c r="Q97" i="73" s="1"/>
  <c r="BS13" i="69"/>
  <c r="BN14" i="67"/>
  <c r="BA17" i="67"/>
  <c r="P97" i="73" s="1"/>
  <c r="BT13" i="69"/>
  <c r="BO14" i="67"/>
  <c r="BO16" i="67"/>
  <c r="BB15" i="67"/>
  <c r="Q95" i="73" s="1"/>
  <c r="BE13" i="68" a="1"/>
  <c r="BH13" i="68" s="1"/>
  <c r="X85" i="73" s="1"/>
  <c r="BP15" i="67"/>
  <c r="BQ14" i="67"/>
  <c r="CA17" i="67"/>
  <c r="AL97" i="73" s="1"/>
  <c r="CA16" i="67"/>
  <c r="AL96" i="73" s="1"/>
  <c r="BE13" i="66"/>
  <c r="U77" i="73" s="1"/>
  <c r="CC14" i="67"/>
  <c r="AN94" i="73" s="1"/>
  <c r="AB81" i="73"/>
  <c r="CC16" i="67"/>
  <c r="AN96" i="73" s="1"/>
  <c r="AB80" i="73"/>
  <c r="CC15" i="67"/>
  <c r="AN95" i="73" s="1"/>
  <c r="AB78" i="73"/>
  <c r="BS13" i="68" a="1"/>
  <c r="BT13" i="68" s="1"/>
  <c r="Z84" i="73"/>
  <c r="BO15" i="71"/>
  <c r="BA22" i="67"/>
  <c r="BA25" i="67"/>
  <c r="BA24" i="67"/>
  <c r="BA23" i="67"/>
  <c r="BB24" i="67"/>
  <c r="BB22" i="67"/>
  <c r="BB25" i="67"/>
  <c r="BB23" i="67"/>
  <c r="AZ22" i="67"/>
  <c r="AZ23" i="67"/>
  <c r="AZ25" i="67"/>
  <c r="AZ24" i="67"/>
  <c r="BC25" i="67"/>
  <c r="BC23" i="67"/>
  <c r="BC22" i="67"/>
  <c r="BC24" i="67"/>
  <c r="CB15" i="71"/>
  <c r="AM47" i="73" s="1"/>
  <c r="CH13" i="66"/>
  <c r="AT77" i="73" s="1"/>
  <c r="CF13" i="69"/>
  <c r="AR69" i="73" s="1"/>
  <c r="CE13" i="66"/>
  <c r="AQ77" i="73" s="1"/>
  <c r="BC15" i="65"/>
  <c r="R63" i="73" s="1"/>
  <c r="J93" i="73"/>
  <c r="H22" i="67" a="1"/>
  <c r="AV94" i="73"/>
  <c r="AV95" i="73"/>
  <c r="AV96" i="73"/>
  <c r="AV97" i="73"/>
  <c r="AI45" i="33"/>
  <c r="AJ45" i="33"/>
  <c r="B94" i="73" a="1"/>
  <c r="AW96" i="73"/>
  <c r="AW97" i="73"/>
  <c r="AW94" i="73"/>
  <c r="AW95" i="73"/>
  <c r="F96" i="73"/>
  <c r="AJ42" i="33"/>
  <c r="AI42" i="33"/>
  <c r="N99" i="22" s="1"/>
  <c r="I84" i="22" s="1"/>
  <c r="E15" i="45"/>
  <c r="H15" i="45" s="1"/>
  <c r="AI43" i="33"/>
  <c r="N100" i="22" s="1"/>
  <c r="J87" i="22" s="1"/>
  <c r="AJ43" i="33"/>
  <c r="AI44" i="33"/>
  <c r="AJ44" i="33"/>
  <c r="AZ15" i="72"/>
  <c r="O39" i="73" s="1"/>
  <c r="Z80" i="73"/>
  <c r="AE80" i="73" s="1"/>
  <c r="AA86" i="73" a="1"/>
  <c r="AA86" i="73" s="1"/>
  <c r="Z86" i="73" a="1"/>
  <c r="Z89" i="73" s="1"/>
  <c r="BC17" i="65"/>
  <c r="R65" i="73" s="1"/>
  <c r="CG13" i="66"/>
  <c r="AS77" i="73" s="1"/>
  <c r="B88" i="73"/>
  <c r="AB86" i="73" a="1"/>
  <c r="AB89" i="73" s="1"/>
  <c r="B89" i="73"/>
  <c r="BU13" i="66"/>
  <c r="BV13" i="66"/>
  <c r="BT13" i="66"/>
  <c r="BQ17" i="70"/>
  <c r="CE13" i="64" a="1"/>
  <c r="CH13" i="64" s="1"/>
  <c r="AT53" i="73" s="1"/>
  <c r="CH13" i="69"/>
  <c r="AT69" i="73" s="1"/>
  <c r="AC86" i="73" a="1"/>
  <c r="AC86" i="73" s="1"/>
  <c r="B86" i="73"/>
  <c r="AA79" i="73"/>
  <c r="BC16" i="65"/>
  <c r="R64" i="73" s="1"/>
  <c r="CE13" i="69"/>
  <c r="AQ69" i="73" s="1"/>
  <c r="BE21" i="68" a="1"/>
  <c r="AC78" i="73"/>
  <c r="H23" i="68"/>
  <c r="J87" i="73" s="1"/>
  <c r="I24" i="68"/>
  <c r="K88" i="73" s="1"/>
  <c r="H24" i="68"/>
  <c r="J88" i="73" s="1"/>
  <c r="J25" i="68"/>
  <c r="L89" i="73" s="1"/>
  <c r="I23" i="68"/>
  <c r="K87" i="73" s="1"/>
  <c r="H25" i="68"/>
  <c r="J89" i="73" s="1"/>
  <c r="K24" i="68"/>
  <c r="M88" i="73" s="1"/>
  <c r="I25" i="68"/>
  <c r="K89" i="73" s="1"/>
  <c r="K23" i="68"/>
  <c r="M87" i="73" s="1"/>
  <c r="K25" i="68"/>
  <c r="M89" i="73" s="1"/>
  <c r="J23" i="68"/>
  <c r="L87" i="73" s="1"/>
  <c r="J24" i="68"/>
  <c r="L88" i="73" s="1"/>
  <c r="J22" i="68"/>
  <c r="L86" i="73" s="1"/>
  <c r="I22" i="68"/>
  <c r="K86" i="73" s="1"/>
  <c r="H22" i="68"/>
  <c r="J86" i="73" s="1"/>
  <c r="K22" i="68"/>
  <c r="M86" i="73" s="1"/>
  <c r="D109" i="48"/>
  <c r="N50" i="33"/>
  <c r="D114" i="48"/>
  <c r="AU50" i="33"/>
  <c r="X60" i="33" s="1"/>
  <c r="AK12" i="73"/>
  <c r="AC80" i="73"/>
  <c r="AC79" i="73"/>
  <c r="Z79" i="73"/>
  <c r="AE79" i="73" s="1"/>
  <c r="Z81" i="73"/>
  <c r="AE81" i="73" s="1"/>
  <c r="BN17" i="70"/>
  <c r="AA72" i="73"/>
  <c r="AA70" i="73"/>
  <c r="BQ16" i="70"/>
  <c r="AA71" i="73"/>
  <c r="AK52" i="73"/>
  <c r="CE13" i="62" a="1"/>
  <c r="CG13" i="62" s="1"/>
  <c r="AS13" i="73" s="1"/>
  <c r="AZ15" i="70"/>
  <c r="O31" i="73" s="1"/>
  <c r="T31" i="73" s="1"/>
  <c r="BQ15" i="70"/>
  <c r="AZ16" i="70"/>
  <c r="O32" i="73" s="1"/>
  <c r="T32" i="73" s="1"/>
  <c r="BO17" i="71"/>
  <c r="BB14" i="72"/>
  <c r="Q38" i="73" s="1"/>
  <c r="AA78" i="73"/>
  <c r="AA81" i="73"/>
  <c r="CA15" i="65"/>
  <c r="AL63" i="73" s="1"/>
  <c r="BN16" i="70"/>
  <c r="BB14" i="65"/>
  <c r="Q62" i="73" s="1"/>
  <c r="BB16" i="65"/>
  <c r="Q64" i="73" s="1"/>
  <c r="CA16" i="65"/>
  <c r="AL64" i="73" s="1"/>
  <c r="BZ14" i="65"/>
  <c r="AK62" i="73" s="1"/>
  <c r="AP62" i="73" s="1"/>
  <c r="BB17" i="65"/>
  <c r="Q65" i="73" s="1"/>
  <c r="BZ16" i="65"/>
  <c r="AK64" i="73" s="1"/>
  <c r="AP64" i="73" s="1"/>
  <c r="BN15" i="70"/>
  <c r="CA17" i="65"/>
  <c r="AL65" i="73" s="1"/>
  <c r="BZ15" i="65"/>
  <c r="AK63" i="73" s="1"/>
  <c r="AP63" i="73" s="1"/>
  <c r="BG21" i="66"/>
  <c r="BH21" i="66"/>
  <c r="BF21" i="66"/>
  <c r="BE21" i="66"/>
  <c r="BP14" i="70"/>
  <c r="E95" i="28"/>
  <c r="D95" i="28" s="1"/>
  <c r="E95" i="47"/>
  <c r="C102" i="28"/>
  <c r="B102" i="28" s="1"/>
  <c r="C102" i="47"/>
  <c r="CA16" i="71"/>
  <c r="AL48" i="73" s="1"/>
  <c r="BQ16" i="63"/>
  <c r="CB16" i="70"/>
  <c r="AM32" i="73" s="1"/>
  <c r="AC71" i="73"/>
  <c r="AC70" i="73"/>
  <c r="AC73" i="73"/>
  <c r="BS13" i="64" a="1"/>
  <c r="BT13" i="64" s="1"/>
  <c r="BA17" i="65"/>
  <c r="P65" i="73" s="1"/>
  <c r="BB17" i="71"/>
  <c r="Q49" i="73" s="1"/>
  <c r="BP15" i="70"/>
  <c r="AB14" i="73" a="1"/>
  <c r="AB16" i="73" s="1"/>
  <c r="AA14" i="73" a="1"/>
  <c r="AA14" i="73" s="1"/>
  <c r="BP16" i="65"/>
  <c r="BP16" i="70"/>
  <c r="BO14" i="70"/>
  <c r="BO16" i="70"/>
  <c r="BO17" i="70"/>
  <c r="BN16" i="65"/>
  <c r="BN17" i="65"/>
  <c r="BO16" i="71"/>
  <c r="BO17" i="65"/>
  <c r="CB15" i="70"/>
  <c r="AM31" i="73" s="1"/>
  <c r="BA15" i="71"/>
  <c r="P47" i="73" s="1"/>
  <c r="AZ17" i="72"/>
  <c r="O41" i="73" s="1"/>
  <c r="T41" i="73" s="1"/>
  <c r="BB15" i="72"/>
  <c r="Q39" i="73" s="1"/>
  <c r="CB17" i="70"/>
  <c r="AM33" i="73" s="1"/>
  <c r="Z12" i="73"/>
  <c r="AB70" i="73"/>
  <c r="BA16" i="71"/>
  <c r="P48" i="73" s="1"/>
  <c r="AB73" i="73"/>
  <c r="CC17" i="71"/>
  <c r="AN49" i="73" s="1"/>
  <c r="CA14" i="71"/>
  <c r="AL46" i="73" s="1"/>
  <c r="BA14" i="71"/>
  <c r="P46" i="73" s="1"/>
  <c r="AB72" i="73"/>
  <c r="BE13" i="64" a="1"/>
  <c r="BH13" i="64" s="1"/>
  <c r="X53" i="73" s="1"/>
  <c r="BQ17" i="63"/>
  <c r="CA17" i="71"/>
  <c r="AL49" i="73" s="1"/>
  <c r="AE73" i="73"/>
  <c r="BB15" i="71"/>
  <c r="Q47" i="73" s="1"/>
  <c r="BP14" i="65"/>
  <c r="AZ17" i="71"/>
  <c r="O49" i="73" s="1"/>
  <c r="T49" i="73" s="1"/>
  <c r="BS13" i="62" a="1"/>
  <c r="BS13" i="62" s="1"/>
  <c r="BB14" i="71"/>
  <c r="Q46" i="73" s="1"/>
  <c r="Z14" i="73" a="1"/>
  <c r="Z16" i="73" s="1"/>
  <c r="AE16" i="73" s="1"/>
  <c r="BP17" i="65"/>
  <c r="AZ14" i="71"/>
  <c r="AZ16" i="71"/>
  <c r="O48" i="73" s="1"/>
  <c r="T48" i="73" s="1"/>
  <c r="BC16" i="71"/>
  <c r="R48" i="73" s="1"/>
  <c r="Z52" i="73"/>
  <c r="BN15" i="65"/>
  <c r="BA14" i="65"/>
  <c r="P62" i="73" s="1"/>
  <c r="BA16" i="65"/>
  <c r="P64" i="73" s="1"/>
  <c r="AC14" i="73" a="1"/>
  <c r="AC16" i="73" s="1"/>
  <c r="T55" i="73"/>
  <c r="AZ17" i="65"/>
  <c r="O65" i="73" s="1"/>
  <c r="BZ14" i="70"/>
  <c r="AK30" i="73" s="1"/>
  <c r="AP30" i="73" s="1"/>
  <c r="Z71" i="73"/>
  <c r="AE71" i="73" s="1"/>
  <c r="CC15" i="71"/>
  <c r="AN47" i="73" s="1"/>
  <c r="AZ16" i="65"/>
  <c r="O64" i="73" s="1"/>
  <c r="BZ15" i="70"/>
  <c r="AK31" i="73" s="1"/>
  <c r="AP31" i="73" s="1"/>
  <c r="Z72" i="73"/>
  <c r="AE72" i="73" s="1"/>
  <c r="Z70" i="73"/>
  <c r="AE70" i="73" s="1"/>
  <c r="CC14" i="71"/>
  <c r="AN46" i="73" s="1"/>
  <c r="AZ15" i="65"/>
  <c r="O63" i="73" s="1"/>
  <c r="T63" i="73" s="1"/>
  <c r="CB17" i="71"/>
  <c r="AM49" i="73" s="1"/>
  <c r="AZ17" i="63"/>
  <c r="O25" i="73" s="1"/>
  <c r="T25" i="73" s="1"/>
  <c r="BQ15" i="71"/>
  <c r="CB16" i="65"/>
  <c r="AM64" i="73" s="1"/>
  <c r="AZ17" i="70"/>
  <c r="O33" i="73" s="1"/>
  <c r="T33" i="73" s="1"/>
  <c r="BH21" i="69"/>
  <c r="BF21" i="69"/>
  <c r="BG21" i="69"/>
  <c r="BE21" i="69"/>
  <c r="BO15" i="65"/>
  <c r="BQ15" i="63"/>
  <c r="E99" i="47"/>
  <c r="E99" i="28"/>
  <c r="D99" i="28" s="1"/>
  <c r="C91" i="47"/>
  <c r="C91" i="28"/>
  <c r="B91" i="28" s="1"/>
  <c r="BC15" i="72"/>
  <c r="R39" i="73" s="1"/>
  <c r="BZ17" i="72"/>
  <c r="AK41" i="73" s="1"/>
  <c r="AP41" i="73" s="1"/>
  <c r="BZ17" i="71"/>
  <c r="AK49" i="73" s="1"/>
  <c r="AP49" i="73" s="1"/>
  <c r="BA17" i="70"/>
  <c r="P33" i="73" s="1"/>
  <c r="CC17" i="65"/>
  <c r="AN65" i="73" s="1"/>
  <c r="BQ16" i="65"/>
  <c r="CC15" i="65"/>
  <c r="AN63" i="73" s="1"/>
  <c r="BP15" i="71"/>
  <c r="BA14" i="70"/>
  <c r="P30" i="73" s="1"/>
  <c r="BC14" i="63"/>
  <c r="R22" i="73" s="1"/>
  <c r="BP17" i="71"/>
  <c r="BZ14" i="72"/>
  <c r="CC16" i="65"/>
  <c r="AN64" i="73" s="1"/>
  <c r="BQ17" i="65"/>
  <c r="BC16" i="72"/>
  <c r="R40" i="73" s="1"/>
  <c r="BQ15" i="65"/>
  <c r="BZ16" i="72"/>
  <c r="AK40" i="73" s="1"/>
  <c r="AP40" i="73" s="1"/>
  <c r="BP14" i="71"/>
  <c r="BC14" i="72"/>
  <c r="R38" i="73" s="1"/>
  <c r="BA15" i="70"/>
  <c r="P31" i="73" s="1"/>
  <c r="BQ16" i="71"/>
  <c r="BC15" i="70"/>
  <c r="R31" i="73" s="1"/>
  <c r="BQ14" i="71"/>
  <c r="BC16" i="70"/>
  <c r="R32" i="73" s="1"/>
  <c r="BC17" i="70"/>
  <c r="R33" i="73" s="1"/>
  <c r="CB14" i="71"/>
  <c r="AM46" i="73" s="1"/>
  <c r="T15" i="73"/>
  <c r="BC14" i="71"/>
  <c r="R46" i="73" s="1"/>
  <c r="BZ14" i="71"/>
  <c r="AK46" i="73" s="1"/>
  <c r="AP46" i="73" s="1"/>
  <c r="F64" i="73"/>
  <c r="BZ15" i="71"/>
  <c r="AK47" i="73" s="1"/>
  <c r="AP47" i="73" s="1"/>
  <c r="BC25" i="65"/>
  <c r="BC23" i="65"/>
  <c r="BC22" i="65"/>
  <c r="BC24" i="65"/>
  <c r="AZ22" i="65"/>
  <c r="AZ23" i="65"/>
  <c r="AZ25" i="65"/>
  <c r="AZ24" i="65"/>
  <c r="BB24" i="65"/>
  <c r="BB23" i="65"/>
  <c r="BB25" i="65"/>
  <c r="BB22" i="65"/>
  <c r="BA24" i="65"/>
  <c r="BA23" i="65"/>
  <c r="BA25" i="65"/>
  <c r="BA22" i="65"/>
  <c r="E11" i="45"/>
  <c r="H11" i="45" s="1"/>
  <c r="T16" i="73"/>
  <c r="AB54" i="73" a="1"/>
  <c r="AB57" i="73" s="1"/>
  <c r="X43" i="33"/>
  <c r="W43" i="33"/>
  <c r="N92" i="22" s="1"/>
  <c r="J90" i="22" s="1"/>
  <c r="T17" i="73"/>
  <c r="B62" i="73" a="1"/>
  <c r="X44" i="33"/>
  <c r="W44" i="33"/>
  <c r="W45" i="33"/>
  <c r="X45" i="33"/>
  <c r="AW62" i="73"/>
  <c r="AW63" i="73"/>
  <c r="AW64" i="73"/>
  <c r="AW65" i="73"/>
  <c r="J61" i="73"/>
  <c r="H22" i="65" a="1"/>
  <c r="W42" i="33"/>
  <c r="N91" i="22" s="1"/>
  <c r="I88" i="22" s="1"/>
  <c r="X42" i="33"/>
  <c r="AV62" i="73"/>
  <c r="AV63" i="73"/>
  <c r="AV64" i="73"/>
  <c r="AV65" i="73"/>
  <c r="BE13" i="62" a="1"/>
  <c r="O14" i="73"/>
  <c r="T14" i="73" s="1"/>
  <c r="E5" i="45"/>
  <c r="H5" i="45" s="1"/>
  <c r="AV15" i="73"/>
  <c r="AV17" i="73"/>
  <c r="AV16" i="73"/>
  <c r="AV14" i="73"/>
  <c r="Z54" i="73" a="1"/>
  <c r="Z54" i="73" s="1"/>
  <c r="AE54" i="73" s="1"/>
  <c r="AW17" i="73"/>
  <c r="AW16" i="73"/>
  <c r="AW15" i="73"/>
  <c r="AW14" i="73"/>
  <c r="E45" i="33"/>
  <c r="F45" i="33"/>
  <c r="B14" i="73" a="1"/>
  <c r="E42" i="33"/>
  <c r="N79" i="22" s="1"/>
  <c r="I89" i="22" s="1"/>
  <c r="F42" i="33"/>
  <c r="J13" i="73"/>
  <c r="H22" i="62" a="1"/>
  <c r="F44" i="33"/>
  <c r="E44" i="33"/>
  <c r="F16" i="73"/>
  <c r="F43" i="33"/>
  <c r="E43" i="33"/>
  <c r="N80" i="22" s="1"/>
  <c r="J77" i="22" s="1"/>
  <c r="BN16" i="71"/>
  <c r="BN17" i="71"/>
  <c r="BN14" i="71"/>
  <c r="BP16" i="72"/>
  <c r="BP14" i="72"/>
  <c r="AA54" i="73" a="1"/>
  <c r="AA56" i="73" s="1"/>
  <c r="BP15" i="72"/>
  <c r="BA14" i="72"/>
  <c r="P38" i="73" s="1"/>
  <c r="BA16" i="72"/>
  <c r="P40" i="73" s="1"/>
  <c r="BQ16" i="72"/>
  <c r="BC17" i="71"/>
  <c r="R49" i="73" s="1"/>
  <c r="AC54" i="73" a="1"/>
  <c r="AC55" i="73" s="1"/>
  <c r="BA15" i="72"/>
  <c r="P39" i="73" s="1"/>
  <c r="BC15" i="63"/>
  <c r="R23" i="73" s="1"/>
  <c r="BE21" i="64" a="1"/>
  <c r="AZ16" i="72"/>
  <c r="O40" i="73" s="1"/>
  <c r="BB17" i="72"/>
  <c r="Q41" i="73" s="1"/>
  <c r="E112" i="48"/>
  <c r="AP50" i="33"/>
  <c r="U60" i="33" s="1"/>
  <c r="D105" i="48"/>
  <c r="W50" i="33"/>
  <c r="L60" i="33" s="1"/>
  <c r="I22" i="64"/>
  <c r="K54" i="73" s="1"/>
  <c r="K22" i="64"/>
  <c r="M54" i="73" s="1"/>
  <c r="J24" i="64"/>
  <c r="L56" i="73" s="1"/>
  <c r="K23" i="64"/>
  <c r="M55" i="73" s="1"/>
  <c r="I23" i="64"/>
  <c r="K55" i="73" s="1"/>
  <c r="K25" i="64"/>
  <c r="M57" i="73" s="1"/>
  <c r="I24" i="64"/>
  <c r="K56" i="73" s="1"/>
  <c r="J23" i="64"/>
  <c r="L55" i="73" s="1"/>
  <c r="H23" i="64"/>
  <c r="J55" i="73" s="1"/>
  <c r="J25" i="64"/>
  <c r="L57" i="73" s="1"/>
  <c r="H22" i="64"/>
  <c r="J54" i="73" s="1"/>
  <c r="H24" i="64"/>
  <c r="J56" i="73" s="1"/>
  <c r="H25" i="64"/>
  <c r="J57" i="73" s="1"/>
  <c r="J22" i="64"/>
  <c r="L54" i="73" s="1"/>
  <c r="K24" i="64"/>
  <c r="M56" i="73" s="1"/>
  <c r="I25" i="64"/>
  <c r="K57" i="73" s="1"/>
  <c r="B54" i="73"/>
  <c r="B57" i="73"/>
  <c r="B56" i="73"/>
  <c r="B55" i="73"/>
  <c r="BZ16" i="70"/>
  <c r="AK32" i="73" s="1"/>
  <c r="AP32" i="73" s="1"/>
  <c r="BQ17" i="72"/>
  <c r="BQ14" i="72"/>
  <c r="CA16" i="70"/>
  <c r="AL32" i="73" s="1"/>
  <c r="CA17" i="72"/>
  <c r="AL41" i="73" s="1"/>
  <c r="CA15" i="70"/>
  <c r="AL31" i="73" s="1"/>
  <c r="CA14" i="70"/>
  <c r="AL30" i="73" s="1"/>
  <c r="CA14" i="72"/>
  <c r="AL38" i="73" s="1"/>
  <c r="BN15" i="72"/>
  <c r="CB15" i="72"/>
  <c r="AM39" i="73" s="1"/>
  <c r="CB14" i="72"/>
  <c r="AM38" i="73" s="1"/>
  <c r="BB15" i="70"/>
  <c r="Q31" i="73" s="1"/>
  <c r="CB16" i="72"/>
  <c r="AM40" i="73" s="1"/>
  <c r="BN14" i="72"/>
  <c r="BN16" i="72"/>
  <c r="BB16" i="70"/>
  <c r="Q32" i="73" s="1"/>
  <c r="BB14" i="70"/>
  <c r="Q30" i="73" s="1"/>
  <c r="CC15" i="72"/>
  <c r="AN39" i="73" s="1"/>
  <c r="CC16" i="70"/>
  <c r="AN32" i="73" s="1"/>
  <c r="CC14" i="70"/>
  <c r="AN30" i="73" s="1"/>
  <c r="CC17" i="70"/>
  <c r="AN33" i="73" s="1"/>
  <c r="CC16" i="72"/>
  <c r="AN40" i="73" s="1"/>
  <c r="BA14" i="63"/>
  <c r="P22" i="73" s="1"/>
  <c r="CC14" i="72"/>
  <c r="AN38" i="73" s="1"/>
  <c r="BA16" i="63"/>
  <c r="P24" i="73" s="1"/>
  <c r="BB15" i="63"/>
  <c r="Q23" i="73" s="1"/>
  <c r="BA17" i="63"/>
  <c r="P25" i="73" s="1"/>
  <c r="BB14" i="63"/>
  <c r="Q22" i="73" s="1"/>
  <c r="CA16" i="72"/>
  <c r="AL40" i="73" s="1"/>
  <c r="BP16" i="63"/>
  <c r="BZ17" i="63"/>
  <c r="AK25" i="73" s="1"/>
  <c r="AP25" i="73" s="1"/>
  <c r="CA16" i="63"/>
  <c r="AL24" i="73" s="1"/>
  <c r="BC23" i="71"/>
  <c r="BC22" i="71"/>
  <c r="BC24" i="71"/>
  <c r="BC25" i="71"/>
  <c r="BA22" i="71"/>
  <c r="BA24" i="71"/>
  <c r="BA25" i="71"/>
  <c r="BA23" i="71"/>
  <c r="BB22" i="71"/>
  <c r="BB24" i="71"/>
  <c r="BB23" i="71"/>
  <c r="BB25" i="71"/>
  <c r="BO14" i="72"/>
  <c r="AZ24" i="71"/>
  <c r="AZ22" i="71"/>
  <c r="AZ23" i="71"/>
  <c r="AZ25" i="71"/>
  <c r="BO17" i="72"/>
  <c r="BO16" i="72"/>
  <c r="B46" i="73" a="1"/>
  <c r="B49" i="73" s="1"/>
  <c r="BP17" i="63"/>
  <c r="BN16" i="63"/>
  <c r="BN15" i="63"/>
  <c r="BN17" i="63"/>
  <c r="BP14" i="63"/>
  <c r="R44" i="33"/>
  <c r="Q44" i="33"/>
  <c r="J45" i="73"/>
  <c r="H22" i="71" a="1"/>
  <c r="BO15" i="63"/>
  <c r="Q42" i="33"/>
  <c r="N87" i="22" s="1"/>
  <c r="I79" i="22" s="1"/>
  <c r="R42" i="33"/>
  <c r="AV48" i="73"/>
  <c r="AV46" i="73"/>
  <c r="AV49" i="73"/>
  <c r="AV47" i="73"/>
  <c r="BO16" i="63"/>
  <c r="BO14" i="63"/>
  <c r="R45" i="33"/>
  <c r="Q45" i="33"/>
  <c r="AW48" i="73"/>
  <c r="AW46" i="73"/>
  <c r="AW49" i="73"/>
  <c r="AW47" i="73"/>
  <c r="CA15" i="63"/>
  <c r="AL23" i="73" s="1"/>
  <c r="R43" i="33"/>
  <c r="Q43" i="33"/>
  <c r="N88" i="22" s="1"/>
  <c r="J80" i="22" s="1"/>
  <c r="F48" i="73"/>
  <c r="CA14" i="63"/>
  <c r="AL22" i="73" s="1"/>
  <c r="E9" i="45"/>
  <c r="H9" i="45" s="1"/>
  <c r="BC16" i="63"/>
  <c r="R24" i="73" s="1"/>
  <c r="BB17" i="63"/>
  <c r="Q25" i="73" s="1"/>
  <c r="AZ15" i="63"/>
  <c r="O23" i="73" s="1"/>
  <c r="T23" i="73" s="1"/>
  <c r="F32" i="73"/>
  <c r="CC16" i="63"/>
  <c r="AN24" i="73" s="1"/>
  <c r="CC14" i="63"/>
  <c r="AN22" i="73" s="1"/>
  <c r="AZ16" i="63"/>
  <c r="O24" i="73" s="1"/>
  <c r="T24" i="73" s="1"/>
  <c r="CC17" i="63"/>
  <c r="AN25" i="73" s="1"/>
  <c r="BZ15" i="63"/>
  <c r="AK23" i="73" s="1"/>
  <c r="AP23" i="73" s="1"/>
  <c r="BZ14" i="63"/>
  <c r="AK22" i="73" s="1"/>
  <c r="AP22" i="73" s="1"/>
  <c r="E8" i="45"/>
  <c r="H8" i="45" s="1"/>
  <c r="B38" i="73" a="1"/>
  <c r="B39" i="73" s="1"/>
  <c r="BA24" i="72"/>
  <c r="BA23" i="72"/>
  <c r="BA25" i="72"/>
  <c r="BA22" i="72"/>
  <c r="BB25" i="72"/>
  <c r="BB23" i="72"/>
  <c r="BB22" i="72"/>
  <c r="BB24" i="72"/>
  <c r="BC22" i="72"/>
  <c r="BC23" i="72"/>
  <c r="BC24" i="72"/>
  <c r="BC25" i="72"/>
  <c r="AZ22" i="72"/>
  <c r="AZ24" i="72"/>
  <c r="AZ25" i="72"/>
  <c r="AZ23" i="72"/>
  <c r="N45" i="33"/>
  <c r="O45" i="33"/>
  <c r="J37" i="73"/>
  <c r="H22" i="72" a="1"/>
  <c r="B30" i="73" a="1"/>
  <c r="B32" i="73" s="1"/>
  <c r="N43" i="33"/>
  <c r="N86" i="22" s="1"/>
  <c r="I82" i="22" s="1"/>
  <c r="O43" i="33"/>
  <c r="O44" i="33"/>
  <c r="N44" i="33"/>
  <c r="AW39" i="73"/>
  <c r="AW38" i="73"/>
  <c r="AW41" i="73"/>
  <c r="AW40" i="73"/>
  <c r="N42" i="33"/>
  <c r="N85" i="22" s="1"/>
  <c r="I78" i="22" s="1"/>
  <c r="O42" i="33"/>
  <c r="AV39" i="73"/>
  <c r="AV41" i="73"/>
  <c r="AV40" i="73"/>
  <c r="AV38" i="73"/>
  <c r="F40" i="73"/>
  <c r="E7" i="45"/>
  <c r="H7" i="45" s="1"/>
  <c r="CB16" i="63"/>
  <c r="AM24" i="73" s="1"/>
  <c r="CB15" i="63"/>
  <c r="AM23" i="73" s="1"/>
  <c r="K42" i="33"/>
  <c r="N83" i="22" s="1"/>
  <c r="I85" i="22" s="1"/>
  <c r="L42" i="33"/>
  <c r="CB17" i="63"/>
  <c r="AM25" i="73" s="1"/>
  <c r="K43" i="33"/>
  <c r="N84" i="22" s="1"/>
  <c r="I92" i="22" s="1"/>
  <c r="L43" i="33"/>
  <c r="L44" i="33"/>
  <c r="K44" i="33"/>
  <c r="J29" i="73"/>
  <c r="H22" i="70" a="1"/>
  <c r="L45" i="33"/>
  <c r="K45" i="33"/>
  <c r="AV30" i="73"/>
  <c r="AV32" i="73"/>
  <c r="AV31" i="73"/>
  <c r="AV33" i="73"/>
  <c r="AW33" i="73"/>
  <c r="AW31" i="73"/>
  <c r="AW30" i="73"/>
  <c r="AW32" i="73"/>
  <c r="E6" i="45"/>
  <c r="H6" i="45" s="1"/>
  <c r="AZ25" i="63"/>
  <c r="AZ23" i="63"/>
  <c r="AZ24" i="63"/>
  <c r="AZ22" i="63"/>
  <c r="BA24" i="63"/>
  <c r="BA22" i="63"/>
  <c r="BA25" i="63"/>
  <c r="BA23" i="63"/>
  <c r="BC25" i="63"/>
  <c r="BC24" i="63"/>
  <c r="BC23" i="63"/>
  <c r="BC22" i="63"/>
  <c r="BB23" i="63"/>
  <c r="BB22" i="63"/>
  <c r="BB25" i="63"/>
  <c r="BB24" i="63"/>
  <c r="B22" i="73" a="1"/>
  <c r="B24" i="73" s="1"/>
  <c r="I44" i="33"/>
  <c r="H44" i="33"/>
  <c r="H42" i="33"/>
  <c r="N81" i="22" s="1"/>
  <c r="I80" i="22" s="1"/>
  <c r="I42" i="33"/>
  <c r="H45" i="33"/>
  <c r="I45" i="33"/>
  <c r="AV23" i="73"/>
  <c r="AV22" i="73"/>
  <c r="AV25" i="73"/>
  <c r="AV24" i="73"/>
  <c r="F24" i="73"/>
  <c r="AW22" i="73"/>
  <c r="AW23" i="73"/>
  <c r="AW25" i="73"/>
  <c r="AW24" i="73"/>
  <c r="J21" i="73"/>
  <c r="H22" i="63" a="1"/>
  <c r="H43" i="33"/>
  <c r="N82" i="22" s="1"/>
  <c r="J79" i="22" s="1"/>
  <c r="I43" i="33"/>
  <c r="T9" i="73"/>
  <c r="CE13" i="61" a="1"/>
  <c r="CF13" i="61" s="1"/>
  <c r="AR5" i="73" s="1"/>
  <c r="Z4" i="73"/>
  <c r="AK4" i="73"/>
  <c r="BS13" i="61" a="1"/>
  <c r="BT13" i="61" s="1"/>
  <c r="BE13" i="61" a="1"/>
  <c r="BE13" i="61" s="1"/>
  <c r="Z6" i="73" a="1"/>
  <c r="Z9" i="73" s="1"/>
  <c r="AB6" i="73" a="1"/>
  <c r="AB8" i="73" s="1"/>
  <c r="AA6" i="73" a="1"/>
  <c r="AA9" i="73" s="1"/>
  <c r="AC6" i="73" a="1"/>
  <c r="AC8" i="73" s="1"/>
  <c r="BE21" i="61" a="1"/>
  <c r="K22" i="61"/>
  <c r="M6" i="73" s="1"/>
  <c r="I24" i="61"/>
  <c r="K8" i="73" s="1"/>
  <c r="K25" i="61"/>
  <c r="M9" i="73" s="1"/>
  <c r="H22" i="61"/>
  <c r="J6" i="73" s="1"/>
  <c r="H23" i="61"/>
  <c r="J7" i="73" s="1"/>
  <c r="H25" i="61"/>
  <c r="J9" i="73" s="1"/>
  <c r="I22" i="61"/>
  <c r="K6" i="73" s="1"/>
  <c r="K23" i="61"/>
  <c r="M7" i="73" s="1"/>
  <c r="J22" i="61"/>
  <c r="L6" i="73" s="1"/>
  <c r="I25" i="61"/>
  <c r="K9" i="73" s="1"/>
  <c r="K24" i="61"/>
  <c r="M8" i="73" s="1"/>
  <c r="H24" i="61"/>
  <c r="J8" i="73" s="1"/>
  <c r="J25" i="61"/>
  <c r="L9" i="73" s="1"/>
  <c r="J24" i="61"/>
  <c r="L8" i="73" s="1"/>
  <c r="J23" i="61"/>
  <c r="L7" i="73" s="1"/>
  <c r="I23" i="61"/>
  <c r="K7" i="73" s="1"/>
  <c r="B9" i="73"/>
  <c r="B6" i="73"/>
  <c r="B8" i="73"/>
  <c r="B7" i="73"/>
  <c r="D102" i="48"/>
  <c r="AF50" i="33"/>
  <c r="Q60" i="33" s="1"/>
  <c r="D94" i="48"/>
  <c r="H50" i="33"/>
  <c r="E60" i="33" s="1"/>
  <c r="T95" i="73"/>
  <c r="CF13" i="68"/>
  <c r="AR85" i="73" s="1"/>
  <c r="O30" i="73"/>
  <c r="T30" i="73" s="1"/>
  <c r="T96" i="73"/>
  <c r="T97" i="73"/>
  <c r="U69" i="73"/>
  <c r="O22" i="73"/>
  <c r="T22" i="73" s="1"/>
  <c r="O94" i="73"/>
  <c r="T94" i="73" s="1"/>
  <c r="O62" i="73"/>
  <c r="T62" i="73" s="1"/>
  <c r="AK94" i="73"/>
  <c r="AP94" i="73" s="1"/>
  <c r="O38" i="73"/>
  <c r="T38" i="73" s="1"/>
  <c r="T47" i="73"/>
  <c r="AK92" i="73" l="1"/>
  <c r="BE13" i="68"/>
  <c r="BE13" i="67" a="1"/>
  <c r="CG13" i="68"/>
  <c r="AS85" i="73" s="1"/>
  <c r="CE13" i="68"/>
  <c r="AQ85" i="73" s="1"/>
  <c r="BE14" i="69" a="1"/>
  <c r="BH15" i="69" s="1"/>
  <c r="X71" i="73" s="1"/>
  <c r="E110" i="47"/>
  <c r="D110" i="47" s="1"/>
  <c r="K70" i="33"/>
  <c r="E110" i="28"/>
  <c r="D110" i="28" s="1"/>
  <c r="E124" i="48"/>
  <c r="Z88" i="73"/>
  <c r="AE88" i="73" s="1"/>
  <c r="C108" i="28"/>
  <c r="B108" i="28" s="1"/>
  <c r="D117" i="48"/>
  <c r="C108" i="47"/>
  <c r="B108" i="47" s="1"/>
  <c r="CE13" i="67" a="1"/>
  <c r="CF13" i="67" s="1"/>
  <c r="AR93" i="73" s="1"/>
  <c r="E113" i="28"/>
  <c r="D113" i="28" s="1"/>
  <c r="E126" i="48"/>
  <c r="E113" i="47"/>
  <c r="D113" i="47" s="1"/>
  <c r="C112" i="28"/>
  <c r="B112" i="28" s="1"/>
  <c r="C112" i="47"/>
  <c r="B112" i="47" s="1"/>
  <c r="D121" i="48"/>
  <c r="W70" i="33"/>
  <c r="E114" i="28"/>
  <c r="D114" i="28" s="1"/>
  <c r="E127" i="48"/>
  <c r="E114" i="47"/>
  <c r="D114" i="47" s="1"/>
  <c r="F80" i="33"/>
  <c r="C116" i="47"/>
  <c r="C116" i="28"/>
  <c r="B116" i="28" s="1"/>
  <c r="D130" i="48"/>
  <c r="D135" i="48"/>
  <c r="C119" i="28"/>
  <c r="B119" i="28" s="1"/>
  <c r="C119" i="47"/>
  <c r="B119" i="47" s="1"/>
  <c r="AA17" i="73"/>
  <c r="CG13" i="64"/>
  <c r="AS53" i="73" s="1"/>
  <c r="BE14" i="66" a="1"/>
  <c r="BG14" i="66" s="1"/>
  <c r="W78" i="73" s="1"/>
  <c r="CE13" i="64"/>
  <c r="AQ53" i="73" s="1"/>
  <c r="CF13" i="64"/>
  <c r="AR53" i="73" s="1"/>
  <c r="CE13" i="62"/>
  <c r="AQ13" i="73" s="1"/>
  <c r="CE14" i="66" a="1"/>
  <c r="CG15" i="66" s="1"/>
  <c r="AS79" i="73" s="1"/>
  <c r="Z94" i="73" a="1"/>
  <c r="Z97" i="73" s="1"/>
  <c r="BS13" i="67" a="1"/>
  <c r="BV13" i="67" s="1"/>
  <c r="BS14" i="69" a="1"/>
  <c r="BS16" i="69" s="1"/>
  <c r="Z92" i="73"/>
  <c r="BG13" i="68"/>
  <c r="W85" i="73" s="1"/>
  <c r="BF13" i="68"/>
  <c r="V85" i="73" s="1"/>
  <c r="AB87" i="73"/>
  <c r="AC87" i="73"/>
  <c r="AB88" i="73"/>
  <c r="AB86" i="73"/>
  <c r="AC89" i="73"/>
  <c r="AC88" i="73"/>
  <c r="BS13" i="68"/>
  <c r="BU13" i="68"/>
  <c r="BV13" i="68"/>
  <c r="AC94" i="73" a="1"/>
  <c r="AC94" i="73" s="1"/>
  <c r="AB94" i="73" a="1"/>
  <c r="AB96" i="73" s="1"/>
  <c r="AA94" i="73" a="1"/>
  <c r="AA95" i="73" s="1"/>
  <c r="Z86" i="73"/>
  <c r="AE86" i="73" s="1"/>
  <c r="BE21" i="67" a="1"/>
  <c r="AA16" i="73"/>
  <c r="Z17" i="73"/>
  <c r="AE17" i="73" s="1"/>
  <c r="Z87" i="73"/>
  <c r="AE87" i="73" s="1"/>
  <c r="AA87" i="73"/>
  <c r="AA88" i="73"/>
  <c r="D104" i="48"/>
  <c r="AI50" i="33"/>
  <c r="R60" i="33" s="1"/>
  <c r="AA89" i="73"/>
  <c r="O50" i="33"/>
  <c r="H60" i="33" s="1"/>
  <c r="E109" i="48"/>
  <c r="J22" i="67"/>
  <c r="L94" i="73" s="1"/>
  <c r="K24" i="67"/>
  <c r="M96" i="73" s="1"/>
  <c r="J24" i="67"/>
  <c r="L96" i="73" s="1"/>
  <c r="K22" i="67"/>
  <c r="M94" i="73" s="1"/>
  <c r="K23" i="67"/>
  <c r="M95" i="73" s="1"/>
  <c r="H23" i="67"/>
  <c r="J95" i="73" s="1"/>
  <c r="K25" i="67"/>
  <c r="M97" i="73" s="1"/>
  <c r="I25" i="67"/>
  <c r="K97" i="73" s="1"/>
  <c r="I23" i="67"/>
  <c r="K95" i="73" s="1"/>
  <c r="J23" i="67"/>
  <c r="L95" i="73" s="1"/>
  <c r="H24" i="67"/>
  <c r="J96" i="73" s="1"/>
  <c r="J25" i="67"/>
  <c r="L97" i="73" s="1"/>
  <c r="H22" i="67"/>
  <c r="J94" i="73" s="1"/>
  <c r="I22" i="67"/>
  <c r="K94" i="73" s="1"/>
  <c r="H25" i="67"/>
  <c r="J97" i="73" s="1"/>
  <c r="I24" i="67"/>
  <c r="K96" i="73" s="1"/>
  <c r="B94" i="73"/>
  <c r="B97" i="73"/>
  <c r="B96" i="73"/>
  <c r="B95" i="73"/>
  <c r="BS14" i="66" a="1"/>
  <c r="BT16" i="66" s="1"/>
  <c r="BS13" i="64"/>
  <c r="Z28" i="73"/>
  <c r="CE14" i="69" a="1"/>
  <c r="CG16" i="69" s="1"/>
  <c r="AS72" i="73" s="1"/>
  <c r="Z30" i="73" a="1"/>
  <c r="Z33" i="73" s="1"/>
  <c r="AE33" i="73" s="1"/>
  <c r="BS13" i="70" a="1"/>
  <c r="BS13" i="70" s="1"/>
  <c r="AE89" i="73"/>
  <c r="BH21" i="68"/>
  <c r="BG21" i="68"/>
  <c r="BE21" i="68"/>
  <c r="BF21" i="68"/>
  <c r="AA15" i="73"/>
  <c r="Z14" i="73"/>
  <c r="AE14" i="73" s="1"/>
  <c r="Z15" i="73"/>
  <c r="AE15" i="73" s="1"/>
  <c r="CH13" i="62"/>
  <c r="AT13" i="73" s="1"/>
  <c r="C105" i="28"/>
  <c r="B105" i="28" s="1"/>
  <c r="C105" i="47"/>
  <c r="C94" i="47"/>
  <c r="C94" i="28"/>
  <c r="B94" i="28" s="1"/>
  <c r="CF13" i="62"/>
  <c r="AR13" i="73" s="1"/>
  <c r="AC30" i="73" a="1"/>
  <c r="AC33" i="73" s="1"/>
  <c r="T64" i="73"/>
  <c r="AF77" i="73" a="1"/>
  <c r="AF77" i="73" s="1"/>
  <c r="AK60" i="73"/>
  <c r="CE13" i="65" a="1"/>
  <c r="CH13" i="65" s="1"/>
  <c r="AT61" i="73" s="1"/>
  <c r="T65" i="73"/>
  <c r="BE22" i="66" a="1"/>
  <c r="BV13" i="62"/>
  <c r="AA30" i="73" a="1"/>
  <c r="AA31" i="73" s="1"/>
  <c r="BT13" i="62"/>
  <c r="J102" i="47"/>
  <c r="EW102" i="47"/>
  <c r="DW102" i="47"/>
  <c r="GJ102" i="47"/>
  <c r="JJ102" i="47"/>
  <c r="BW102" i="47"/>
  <c r="W102" i="47"/>
  <c r="AJ102" i="47"/>
  <c r="DJ102" i="47"/>
  <c r="KW102" i="47"/>
  <c r="CJ102" i="47"/>
  <c r="HW102" i="47"/>
  <c r="B102" i="47"/>
  <c r="IW102" i="47"/>
  <c r="AW102" i="47"/>
  <c r="BJ102" i="47"/>
  <c r="IJ102" i="47"/>
  <c r="LW102" i="47"/>
  <c r="HJ102" i="47"/>
  <c r="JW102" i="47"/>
  <c r="CW102" i="47"/>
  <c r="GW102" i="47"/>
  <c r="KJ102" i="47"/>
  <c r="LJ102" i="47"/>
  <c r="FW102" i="47"/>
  <c r="EJ102" i="47"/>
  <c r="FJ102" i="47"/>
  <c r="DY95" i="47"/>
  <c r="Y95" i="47"/>
  <c r="FL95" i="47"/>
  <c r="AY95" i="47"/>
  <c r="CL95" i="47"/>
  <c r="CY95" i="47"/>
  <c r="JL95" i="47"/>
  <c r="BL95" i="47"/>
  <c r="KY95" i="47"/>
  <c r="LY95" i="47"/>
  <c r="JY95" i="47"/>
  <c r="AL95" i="47"/>
  <c r="EL95" i="47"/>
  <c r="GL95" i="47"/>
  <c r="BY95" i="47"/>
  <c r="IL95" i="47"/>
  <c r="FY95" i="47"/>
  <c r="IY95" i="47"/>
  <c r="HY95" i="47"/>
  <c r="LL95" i="47"/>
  <c r="KL95" i="47"/>
  <c r="GY95" i="47"/>
  <c r="EY95" i="47"/>
  <c r="HL95" i="47"/>
  <c r="D95" i="47"/>
  <c r="L95" i="47"/>
  <c r="DL95" i="47"/>
  <c r="Z60" i="73"/>
  <c r="BV13" i="64"/>
  <c r="BU13" i="64"/>
  <c r="AB15" i="73"/>
  <c r="AB17" i="73"/>
  <c r="T39" i="73"/>
  <c r="BS13" i="65" a="1"/>
  <c r="BT13" i="65" s="1"/>
  <c r="AB30" i="73" a="1"/>
  <c r="AB32" i="73" s="1"/>
  <c r="AB14" i="73"/>
  <c r="BE13" i="64"/>
  <c r="U53" i="73" s="1"/>
  <c r="BF13" i="64"/>
  <c r="V53" i="73" s="1"/>
  <c r="BG13" i="64"/>
  <c r="W53" i="73" s="1"/>
  <c r="BE13" i="65" a="1"/>
  <c r="BF13" i="65" s="1"/>
  <c r="V61" i="73" s="1"/>
  <c r="BU13" i="62"/>
  <c r="AC17" i="73"/>
  <c r="CE13" i="72" a="1"/>
  <c r="CH13" i="72" s="1"/>
  <c r="AT37" i="73" s="1"/>
  <c r="BE13" i="71" a="1"/>
  <c r="BE13" i="71" s="1"/>
  <c r="AK44" i="73"/>
  <c r="O46" i="73"/>
  <c r="T46" i="73" s="1"/>
  <c r="AC15" i="73"/>
  <c r="AC14" i="73"/>
  <c r="BE13" i="70" a="1"/>
  <c r="BG13" i="70" s="1"/>
  <c r="W29" i="73" s="1"/>
  <c r="BE22" i="69" a="1"/>
  <c r="BH22" i="69" s="1"/>
  <c r="AF69" i="73" a="1"/>
  <c r="AI69" i="73" s="1"/>
  <c r="AK36" i="73"/>
  <c r="Z44" i="73"/>
  <c r="B91" i="47"/>
  <c r="IJ91" i="47"/>
  <c r="AW91" i="47"/>
  <c r="BJ91" i="47"/>
  <c r="AJ91" i="47"/>
  <c r="GJ91" i="47"/>
  <c r="HW91" i="47"/>
  <c r="KW91" i="47"/>
  <c r="LJ91" i="47"/>
  <c r="LW91" i="47"/>
  <c r="DW91" i="47"/>
  <c r="JJ91" i="47"/>
  <c r="FW91" i="47"/>
  <c r="IW91" i="47"/>
  <c r="CW91" i="47"/>
  <c r="W91" i="47"/>
  <c r="EW91" i="47"/>
  <c r="J91" i="47"/>
  <c r="GW91" i="47"/>
  <c r="BW91" i="47"/>
  <c r="CJ91" i="47"/>
  <c r="DJ91" i="47"/>
  <c r="EJ91" i="47"/>
  <c r="KJ91" i="47"/>
  <c r="FJ91" i="47"/>
  <c r="HJ91" i="47"/>
  <c r="JW91" i="47"/>
  <c r="AK38" i="73"/>
  <c r="AP38" i="73" s="1"/>
  <c r="CE13" i="71" a="1"/>
  <c r="CH13" i="71" s="1"/>
  <c r="AT45" i="73" s="1"/>
  <c r="T40" i="73"/>
  <c r="GL99" i="47"/>
  <c r="D99" i="47"/>
  <c r="JY99" i="47"/>
  <c r="Y99" i="47"/>
  <c r="AL99" i="47"/>
  <c r="EY99" i="47"/>
  <c r="DL99" i="47"/>
  <c r="L99" i="47"/>
  <c r="IL99" i="47"/>
  <c r="IY99" i="47"/>
  <c r="KL99" i="47"/>
  <c r="CL99" i="47"/>
  <c r="LL99" i="47"/>
  <c r="BY99" i="47"/>
  <c r="FY99" i="47"/>
  <c r="CY99" i="47"/>
  <c r="HY99" i="47"/>
  <c r="JL99" i="47"/>
  <c r="FL99" i="47"/>
  <c r="BL99" i="47"/>
  <c r="AY99" i="47"/>
  <c r="HL99" i="47"/>
  <c r="KY99" i="47"/>
  <c r="DY99" i="47"/>
  <c r="LY99" i="47"/>
  <c r="GY99" i="47"/>
  <c r="EL99" i="47"/>
  <c r="Z62" i="73" a="1"/>
  <c r="Z65" i="73" s="1"/>
  <c r="AA55" i="73"/>
  <c r="AA57" i="73"/>
  <c r="AA54" i="73"/>
  <c r="AB56" i="73"/>
  <c r="AC62" i="73" a="1"/>
  <c r="AC64" i="73" s="1"/>
  <c r="AB62" i="73" a="1"/>
  <c r="AB64" i="73" s="1"/>
  <c r="AA62" i="73" a="1"/>
  <c r="AA65" i="73" s="1"/>
  <c r="AC57" i="73"/>
  <c r="AB55" i="73"/>
  <c r="AB54" i="73"/>
  <c r="AC54" i="73"/>
  <c r="BE21" i="65" a="1"/>
  <c r="B62" i="73"/>
  <c r="B65" i="73"/>
  <c r="B64" i="73"/>
  <c r="B63" i="73"/>
  <c r="AK28" i="73"/>
  <c r="CE13" i="70" a="1"/>
  <c r="CE13" i="70" s="1"/>
  <c r="AM50" i="33"/>
  <c r="E113" i="48"/>
  <c r="BS13" i="71" a="1"/>
  <c r="BV13" i="71" s="1"/>
  <c r="Q50" i="33"/>
  <c r="I60" i="33" s="1"/>
  <c r="D108" i="48"/>
  <c r="J24" i="65"/>
  <c r="L64" i="73" s="1"/>
  <c r="H24" i="65"/>
  <c r="J64" i="73" s="1"/>
  <c r="K24" i="65"/>
  <c r="M64" i="73" s="1"/>
  <c r="I25" i="65"/>
  <c r="K65" i="73" s="1"/>
  <c r="J23" i="65"/>
  <c r="L63" i="73" s="1"/>
  <c r="H23" i="65"/>
  <c r="J63" i="73" s="1"/>
  <c r="K22" i="65"/>
  <c r="M62" i="73" s="1"/>
  <c r="I23" i="65"/>
  <c r="K63" i="73" s="1"/>
  <c r="K23" i="65"/>
  <c r="M63" i="73" s="1"/>
  <c r="I24" i="65"/>
  <c r="K64" i="73" s="1"/>
  <c r="J22" i="65"/>
  <c r="L62" i="73" s="1"/>
  <c r="H22" i="65"/>
  <c r="J62" i="73" s="1"/>
  <c r="H25" i="65"/>
  <c r="J65" i="73" s="1"/>
  <c r="J25" i="65"/>
  <c r="L65" i="73" s="1"/>
  <c r="I22" i="65"/>
  <c r="K62" i="73" s="1"/>
  <c r="K25" i="65"/>
  <c r="M65" i="73" s="1"/>
  <c r="Z55" i="73"/>
  <c r="AE55" i="73" s="1"/>
  <c r="BE13" i="62"/>
  <c r="BF13" i="62"/>
  <c r="V13" i="73" s="1"/>
  <c r="BG13" i="62"/>
  <c r="W13" i="73" s="1"/>
  <c r="BH13" i="62"/>
  <c r="X13" i="73" s="1"/>
  <c r="Z57" i="73"/>
  <c r="AE57" i="73" s="1"/>
  <c r="Z56" i="73"/>
  <c r="AE56" i="73" s="1"/>
  <c r="I50" i="33"/>
  <c r="E94" i="48"/>
  <c r="B14" i="73"/>
  <c r="B17" i="73"/>
  <c r="B16" i="73"/>
  <c r="B15" i="73"/>
  <c r="AR50" i="33"/>
  <c r="W60" i="33" s="1"/>
  <c r="D110" i="48"/>
  <c r="I25" i="62"/>
  <c r="K17" i="73" s="1"/>
  <c r="H24" i="62"/>
  <c r="J16" i="73" s="1"/>
  <c r="K24" i="62"/>
  <c r="M16" i="73" s="1"/>
  <c r="J25" i="62"/>
  <c r="L17" i="73" s="1"/>
  <c r="H25" i="62"/>
  <c r="J17" i="73" s="1"/>
  <c r="K23" i="62"/>
  <c r="M15" i="73" s="1"/>
  <c r="J22" i="62"/>
  <c r="L14" i="73" s="1"/>
  <c r="J24" i="62"/>
  <c r="L16" i="73" s="1"/>
  <c r="I24" i="62"/>
  <c r="K16" i="73" s="1"/>
  <c r="H22" i="62"/>
  <c r="J14" i="73" s="1"/>
  <c r="K25" i="62"/>
  <c r="M17" i="73" s="1"/>
  <c r="J23" i="62"/>
  <c r="L15" i="73" s="1"/>
  <c r="I23" i="62"/>
  <c r="K15" i="73" s="1"/>
  <c r="K22" i="62"/>
  <c r="M14" i="73" s="1"/>
  <c r="H23" i="62"/>
  <c r="J15" i="73" s="1"/>
  <c r="I22" i="62"/>
  <c r="K14" i="73" s="1"/>
  <c r="BE13" i="72" a="1"/>
  <c r="BE13" i="72" s="1"/>
  <c r="AC56" i="73"/>
  <c r="BF21" i="64"/>
  <c r="BG21" i="64"/>
  <c r="BH21" i="64"/>
  <c r="BE21" i="64"/>
  <c r="C97" i="28"/>
  <c r="B97" i="28" s="1"/>
  <c r="C97" i="47"/>
  <c r="E103" i="47"/>
  <c r="E103" i="28"/>
  <c r="D103" i="28" s="1"/>
  <c r="BS13" i="72" a="1"/>
  <c r="BS13" i="72" s="1"/>
  <c r="Z36" i="73"/>
  <c r="B46" i="73"/>
  <c r="AC46" i="73" a="1"/>
  <c r="AC48" i="73" s="1"/>
  <c r="AA46" i="73" a="1"/>
  <c r="AA46" i="73" s="1"/>
  <c r="B30" i="73"/>
  <c r="Z20" i="73"/>
  <c r="AB46" i="73" a="1"/>
  <c r="AB46" i="73" s="1"/>
  <c r="B48" i="73"/>
  <c r="BE21" i="71" a="1"/>
  <c r="Z46" i="73" a="1"/>
  <c r="Z46" i="73" s="1"/>
  <c r="AE46" i="73" s="1"/>
  <c r="BE13" i="63" a="1"/>
  <c r="BF13" i="63" s="1"/>
  <c r="V21" i="73" s="1"/>
  <c r="BS13" i="63" a="1"/>
  <c r="BT13" i="63" s="1"/>
  <c r="B47" i="73"/>
  <c r="B31" i="73"/>
  <c r="H23" i="71"/>
  <c r="J47" i="73" s="1"/>
  <c r="J23" i="71"/>
  <c r="L47" i="73" s="1"/>
  <c r="J22" i="71"/>
  <c r="L46" i="73" s="1"/>
  <c r="I22" i="71"/>
  <c r="K46" i="73" s="1"/>
  <c r="K22" i="71"/>
  <c r="M46" i="73" s="1"/>
  <c r="H22" i="71"/>
  <c r="J46" i="73" s="1"/>
  <c r="I24" i="71"/>
  <c r="K48" i="73" s="1"/>
  <c r="K25" i="71"/>
  <c r="M49" i="73" s="1"/>
  <c r="J25" i="71"/>
  <c r="L49" i="73" s="1"/>
  <c r="I23" i="71"/>
  <c r="K47" i="73" s="1"/>
  <c r="I25" i="71"/>
  <c r="K49" i="73" s="1"/>
  <c r="K24" i="71"/>
  <c r="M48" i="73" s="1"/>
  <c r="K23" i="71"/>
  <c r="M47" i="73" s="1"/>
  <c r="H25" i="71"/>
  <c r="J49" i="73" s="1"/>
  <c r="H24" i="71"/>
  <c r="J48" i="73" s="1"/>
  <c r="J24" i="71"/>
  <c r="L48" i="73" s="1"/>
  <c r="B33" i="73"/>
  <c r="AA50" i="33"/>
  <c r="E96" i="48"/>
  <c r="D98" i="48"/>
  <c r="K50" i="33"/>
  <c r="F60" i="33" s="1"/>
  <c r="AK20" i="73"/>
  <c r="CE13" i="63" a="1"/>
  <c r="CE13" i="63" s="1"/>
  <c r="B40" i="73"/>
  <c r="B38" i="73"/>
  <c r="AC38" i="73" a="1"/>
  <c r="AC39" i="73" s="1"/>
  <c r="B41" i="73"/>
  <c r="AB38" i="73" a="1"/>
  <c r="AB39" i="73" s="1"/>
  <c r="Z38" i="73" a="1"/>
  <c r="Z40" i="73" s="1"/>
  <c r="AA38" i="73" a="1"/>
  <c r="AA40" i="73" s="1"/>
  <c r="BE21" i="72" a="1"/>
  <c r="B50" i="33"/>
  <c r="B60" i="33" s="1"/>
  <c r="D97" i="48"/>
  <c r="AC50" i="33"/>
  <c r="D100" i="48"/>
  <c r="K22" i="72"/>
  <c r="M38" i="73" s="1"/>
  <c r="I22" i="72"/>
  <c r="K38" i="73" s="1"/>
  <c r="H25" i="72"/>
  <c r="J41" i="73" s="1"/>
  <c r="J25" i="72"/>
  <c r="L41" i="73" s="1"/>
  <c r="I25" i="72"/>
  <c r="K41" i="73" s="1"/>
  <c r="K25" i="72"/>
  <c r="M41" i="73" s="1"/>
  <c r="J24" i="72"/>
  <c r="L40" i="73" s="1"/>
  <c r="H24" i="72"/>
  <c r="J40" i="73" s="1"/>
  <c r="K24" i="72"/>
  <c r="M40" i="73" s="1"/>
  <c r="I24" i="72"/>
  <c r="K40" i="73" s="1"/>
  <c r="H23" i="72"/>
  <c r="J39" i="73" s="1"/>
  <c r="I23" i="72"/>
  <c r="K39" i="73" s="1"/>
  <c r="J23" i="72"/>
  <c r="L39" i="73" s="1"/>
  <c r="J22" i="72"/>
  <c r="L38" i="73" s="1"/>
  <c r="H22" i="72"/>
  <c r="J38" i="73" s="1"/>
  <c r="K23" i="72"/>
  <c r="M39" i="73" s="1"/>
  <c r="AC22" i="73" a="1"/>
  <c r="AC24" i="73" s="1"/>
  <c r="Z22" i="73" a="1"/>
  <c r="Z23" i="73" s="1"/>
  <c r="AE23" i="73" s="1"/>
  <c r="H20" i="45"/>
  <c r="D20" i="45" s="1"/>
  <c r="H21" i="45"/>
  <c r="G21" i="45" s="1"/>
  <c r="P21" i="45" s="1"/>
  <c r="H26" i="45"/>
  <c r="D26" i="45" s="1"/>
  <c r="H28" i="45"/>
  <c r="I28" i="45" s="1"/>
  <c r="H24" i="45"/>
  <c r="F24" i="45" s="1"/>
  <c r="N24" i="45" s="1"/>
  <c r="H19" i="45"/>
  <c r="D19" i="45" s="1"/>
  <c r="H25" i="45"/>
  <c r="D25" i="45" s="1"/>
  <c r="H17" i="45"/>
  <c r="E17" i="45" s="1"/>
  <c r="H27" i="45"/>
  <c r="F27" i="45" s="1"/>
  <c r="N27" i="45" s="1"/>
  <c r="H18" i="45"/>
  <c r="C18" i="45" s="1"/>
  <c r="D112" i="48"/>
  <c r="AO50" i="33"/>
  <c r="H23" i="45"/>
  <c r="F23" i="45" s="1"/>
  <c r="N23" i="45" s="1"/>
  <c r="H22" i="45"/>
  <c r="D22" i="45" s="1"/>
  <c r="J23" i="70"/>
  <c r="L31" i="73" s="1"/>
  <c r="I23" i="70"/>
  <c r="K31" i="73" s="1"/>
  <c r="I22" i="70"/>
  <c r="K30" i="73" s="1"/>
  <c r="K22" i="70"/>
  <c r="M30" i="73" s="1"/>
  <c r="J22" i="70"/>
  <c r="L30" i="73" s="1"/>
  <c r="H22" i="70"/>
  <c r="J30" i="73" s="1"/>
  <c r="H25" i="70"/>
  <c r="J33" i="73" s="1"/>
  <c r="K25" i="70"/>
  <c r="M33" i="73" s="1"/>
  <c r="J25" i="70"/>
  <c r="L33" i="73" s="1"/>
  <c r="I25" i="70"/>
  <c r="K33" i="73" s="1"/>
  <c r="I24" i="70"/>
  <c r="K32" i="73" s="1"/>
  <c r="K24" i="70"/>
  <c r="M32" i="73" s="1"/>
  <c r="J24" i="70"/>
  <c r="L32" i="73" s="1"/>
  <c r="H24" i="70"/>
  <c r="J32" i="73" s="1"/>
  <c r="H23" i="70"/>
  <c r="J31" i="73" s="1"/>
  <c r="K23" i="70"/>
  <c r="M31" i="73" s="1"/>
  <c r="D106" i="48"/>
  <c r="T50" i="33"/>
  <c r="K60" i="33" s="1"/>
  <c r="AB22" i="73" a="1"/>
  <c r="AB22" i="73" s="1"/>
  <c r="AA22" i="73" a="1"/>
  <c r="AA22" i="73" s="1"/>
  <c r="B22" i="73"/>
  <c r="B23" i="73"/>
  <c r="B25" i="73"/>
  <c r="BE21" i="63" a="1"/>
  <c r="Z50" i="33"/>
  <c r="N60" i="33" s="1"/>
  <c r="D96" i="48"/>
  <c r="E98" i="48"/>
  <c r="L50" i="33"/>
  <c r="I24" i="63"/>
  <c r="K24" i="73" s="1"/>
  <c r="J24" i="63"/>
  <c r="L24" i="73" s="1"/>
  <c r="I22" i="63"/>
  <c r="K22" i="73" s="1"/>
  <c r="J22" i="63"/>
  <c r="L22" i="73" s="1"/>
  <c r="K23" i="63"/>
  <c r="M23" i="73" s="1"/>
  <c r="H23" i="63"/>
  <c r="J23" i="73" s="1"/>
  <c r="I23" i="63"/>
  <c r="K23" i="73" s="1"/>
  <c r="J23" i="63"/>
  <c r="L23" i="73" s="1"/>
  <c r="K25" i="63"/>
  <c r="M25" i="73" s="1"/>
  <c r="H25" i="63"/>
  <c r="J25" i="73" s="1"/>
  <c r="K22" i="63"/>
  <c r="M22" i="73" s="1"/>
  <c r="H22" i="63"/>
  <c r="J22" i="73" s="1"/>
  <c r="I25" i="63"/>
  <c r="K25" i="73" s="1"/>
  <c r="J25" i="63"/>
  <c r="L25" i="73" s="1"/>
  <c r="K24" i="63"/>
  <c r="M24" i="73" s="1"/>
  <c r="H24" i="63"/>
  <c r="J24" i="73" s="1"/>
  <c r="Z6" i="73"/>
  <c r="AE6" i="73" s="1"/>
  <c r="BV13" i="61"/>
  <c r="AC40" i="73"/>
  <c r="CE13" i="61"/>
  <c r="AQ5" i="73" s="1"/>
  <c r="CH13" i="61"/>
  <c r="AT5" i="73" s="1"/>
  <c r="CG13" i="61"/>
  <c r="AS5" i="73" s="1"/>
  <c r="BG13" i="61"/>
  <c r="W5" i="73" s="1"/>
  <c r="BU13" i="61"/>
  <c r="BF13" i="61"/>
  <c r="V5" i="73" s="1"/>
  <c r="BH13" i="61"/>
  <c r="X5" i="73" s="1"/>
  <c r="BS13" i="61"/>
  <c r="AB6" i="73"/>
  <c r="AA7" i="73"/>
  <c r="Z8" i="73"/>
  <c r="AE8" i="73" s="1"/>
  <c r="AB9" i="73"/>
  <c r="AB7" i="73"/>
  <c r="AA8" i="73"/>
  <c r="AA6" i="73"/>
  <c r="Z7" i="73"/>
  <c r="AE7" i="73" s="1"/>
  <c r="AC7" i="73"/>
  <c r="AC6" i="73"/>
  <c r="AC9" i="73"/>
  <c r="AE9" i="73" s="1"/>
  <c r="BH21" i="61"/>
  <c r="BE21" i="61"/>
  <c r="BG21" i="61"/>
  <c r="BF21" i="61"/>
  <c r="C92" i="28"/>
  <c r="B92" i="28" s="1"/>
  <c r="C92" i="47"/>
  <c r="C100" i="28"/>
  <c r="B100" i="28" s="1"/>
  <c r="C100" i="47"/>
  <c r="BF13" i="67"/>
  <c r="V93" i="73" s="1"/>
  <c r="BH13" i="67"/>
  <c r="X93" i="73" s="1"/>
  <c r="BG13" i="67"/>
  <c r="W93" i="73" s="1"/>
  <c r="BE13" i="67"/>
  <c r="U85" i="73"/>
  <c r="CE14" i="68" a="1"/>
  <c r="U5" i="73"/>
  <c r="BE16" i="69"/>
  <c r="U72" i="73" s="1"/>
  <c r="BH16" i="69"/>
  <c r="X72" i="73" s="1"/>
  <c r="BE15" i="69"/>
  <c r="U71" i="73" s="1"/>
  <c r="BH17" i="69"/>
  <c r="X73" i="73" s="1"/>
  <c r="BF14" i="69"/>
  <c r="V70" i="73" s="1"/>
  <c r="BH14" i="69"/>
  <c r="X70" i="73" s="1"/>
  <c r="BG16" i="69"/>
  <c r="W72" i="73" s="1"/>
  <c r="BF15" i="69"/>
  <c r="V71" i="73" s="1"/>
  <c r="CG13" i="67"/>
  <c r="AS93" i="73" s="1"/>
  <c r="CE13" i="67"/>
  <c r="BV17" i="69"/>
  <c r="BV15" i="69"/>
  <c r="BH16" i="66"/>
  <c r="X80" i="73" s="1"/>
  <c r="BF16" i="66"/>
  <c r="V80" i="73" s="1"/>
  <c r="BE15" i="66"/>
  <c r="U79" i="73" s="1"/>
  <c r="BG15" i="66"/>
  <c r="W79" i="73" s="1"/>
  <c r="BE17" i="66"/>
  <c r="U81" i="73" s="1"/>
  <c r="BE14" i="66"/>
  <c r="U78" i="73" s="1"/>
  <c r="BF15" i="66"/>
  <c r="V79" i="73" s="1"/>
  <c r="BH17" i="66"/>
  <c r="X81" i="73" s="1"/>
  <c r="BF14" i="66"/>
  <c r="V78" i="73" s="1"/>
  <c r="BH15" i="66"/>
  <c r="X79" i="73" s="1"/>
  <c r="CG17" i="66" l="1"/>
  <c r="AS81" i="73" s="1"/>
  <c r="CG16" i="66"/>
  <c r="AS80" i="73" s="1"/>
  <c r="CF16" i="66"/>
  <c r="AR80" i="73" s="1"/>
  <c r="BS14" i="68" a="1"/>
  <c r="CH13" i="67"/>
  <c r="AT93" i="73" s="1"/>
  <c r="BG14" i="69"/>
  <c r="W70" i="73" s="1"/>
  <c r="BG17" i="69"/>
  <c r="W73" i="73" s="1"/>
  <c r="CH17" i="69"/>
  <c r="AT73" i="73" s="1"/>
  <c r="Z96" i="73"/>
  <c r="AE96" i="73" s="1"/>
  <c r="AB94" i="73"/>
  <c r="CG14" i="66"/>
  <c r="AS78" i="73" s="1"/>
  <c r="BF16" i="69"/>
  <c r="V72" i="73" s="1"/>
  <c r="BE17" i="69"/>
  <c r="U73" i="73" s="1"/>
  <c r="BS13" i="67"/>
  <c r="BE14" i="69"/>
  <c r="U70" i="73" s="1"/>
  <c r="BF17" i="69"/>
  <c r="V73" i="73" s="1"/>
  <c r="BU13" i="67"/>
  <c r="BG15" i="69"/>
  <c r="W71" i="73" s="1"/>
  <c r="CF16" i="69"/>
  <c r="AR72" i="73" s="1"/>
  <c r="CG17" i="69"/>
  <c r="AS73" i="73" s="1"/>
  <c r="CE14" i="64" a="1"/>
  <c r="Q70" i="33"/>
  <c r="E121" i="48"/>
  <c r="E112" i="47"/>
  <c r="D112" i="47" s="1"/>
  <c r="E112" i="28"/>
  <c r="D112" i="28" s="1"/>
  <c r="L88" i="33"/>
  <c r="C121" i="47"/>
  <c r="C121" i="28"/>
  <c r="B121" i="28" s="1"/>
  <c r="D138" i="48"/>
  <c r="B116" i="47"/>
  <c r="BG16" i="66"/>
  <c r="W80" i="73" s="1"/>
  <c r="BF17" i="66"/>
  <c r="V81" i="73" s="1"/>
  <c r="BG17" i="66"/>
  <c r="W81" i="73" s="1"/>
  <c r="BE16" i="66"/>
  <c r="U80" i="73" s="1"/>
  <c r="C107" i="47"/>
  <c r="C107" i="28"/>
  <c r="B107" i="28" s="1"/>
  <c r="D118" i="48"/>
  <c r="T80" i="33"/>
  <c r="E135" i="48"/>
  <c r="E119" i="47"/>
  <c r="D119" i="47" s="1"/>
  <c r="E119" i="28"/>
  <c r="D119" i="28" s="1"/>
  <c r="BH14" i="66"/>
  <c r="X78" i="73" s="1"/>
  <c r="I70" i="33"/>
  <c r="E123" i="48"/>
  <c r="E109" i="28"/>
  <c r="D109" i="28" s="1"/>
  <c r="E109" i="47"/>
  <c r="D109" i="47" s="1"/>
  <c r="E117" i="28"/>
  <c r="D117" i="28" s="1"/>
  <c r="E117" i="47"/>
  <c r="D117" i="47" s="1"/>
  <c r="E132" i="48"/>
  <c r="C110" i="28"/>
  <c r="B110" i="28" s="1"/>
  <c r="C110" i="47"/>
  <c r="B110" i="47" s="1"/>
  <c r="D124" i="48"/>
  <c r="E70" i="33"/>
  <c r="E108" i="47"/>
  <c r="D108" i="47" s="1"/>
  <c r="E108" i="28"/>
  <c r="D108" i="28" s="1"/>
  <c r="E117" i="48"/>
  <c r="O70" i="33"/>
  <c r="D120" i="48"/>
  <c r="C111" i="47"/>
  <c r="B111" i="47" s="1"/>
  <c r="C111" i="28"/>
  <c r="B111" i="28" s="1"/>
  <c r="BE14" i="68" a="1"/>
  <c r="BF14" i="68" s="1"/>
  <c r="V86" i="73" s="1"/>
  <c r="C109" i="47"/>
  <c r="B109" i="47" s="1"/>
  <c r="C109" i="28"/>
  <c r="B109" i="28" s="1"/>
  <c r="D123" i="48"/>
  <c r="D127" i="48"/>
  <c r="C114" i="47"/>
  <c r="B114" i="47" s="1"/>
  <c r="C114" i="28"/>
  <c r="B114" i="28" s="1"/>
  <c r="Z94" i="73"/>
  <c r="AE94" i="73" s="1"/>
  <c r="CE14" i="66"/>
  <c r="AQ78" i="73" s="1"/>
  <c r="CF17" i="66"/>
  <c r="AR81" i="73" s="1"/>
  <c r="CE16" i="66"/>
  <c r="AQ80" i="73" s="1"/>
  <c r="CF14" i="66"/>
  <c r="AR78" i="73" s="1"/>
  <c r="CE17" i="66"/>
  <c r="AQ81" i="73" s="1"/>
  <c r="CH17" i="66"/>
  <c r="AT81" i="73" s="1"/>
  <c r="CH15" i="66"/>
  <c r="AT79" i="73" s="1"/>
  <c r="CH14" i="66"/>
  <c r="AT78" i="73" s="1"/>
  <c r="BV13" i="70"/>
  <c r="AC95" i="73"/>
  <c r="CH16" i="66"/>
  <c r="AT80" i="73" s="1"/>
  <c r="CE15" i="66"/>
  <c r="AQ79" i="73" s="1"/>
  <c r="CF15" i="66"/>
  <c r="AR79" i="73" s="1"/>
  <c r="BU15" i="69"/>
  <c r="BT13" i="67"/>
  <c r="BS14" i="67" s="1" a="1"/>
  <c r="BT15" i="66"/>
  <c r="Z95" i="73"/>
  <c r="AE95" i="73" s="1"/>
  <c r="BS17" i="69"/>
  <c r="BT15" i="69"/>
  <c r="BU14" i="69"/>
  <c r="BS14" i="69"/>
  <c r="BS15" i="69"/>
  <c r="BU16" i="69"/>
  <c r="BT14" i="69"/>
  <c r="BT17" i="69"/>
  <c r="BT16" i="69"/>
  <c r="BV16" i="69"/>
  <c r="BU17" i="69"/>
  <c r="BV14" i="69"/>
  <c r="AF85" i="73" a="1"/>
  <c r="AF85" i="73" s="1"/>
  <c r="CH15" i="69"/>
  <c r="AT71" i="73" s="1"/>
  <c r="BS17" i="66"/>
  <c r="BS16" i="66"/>
  <c r="BU15" i="66"/>
  <c r="AB95" i="73"/>
  <c r="BT13" i="70"/>
  <c r="AB97" i="73"/>
  <c r="AA97" i="73"/>
  <c r="BV16" i="66"/>
  <c r="BS14" i="66"/>
  <c r="BU13" i="70"/>
  <c r="BV14" i="66"/>
  <c r="BS15" i="66"/>
  <c r="BU14" i="66"/>
  <c r="BU17" i="66"/>
  <c r="AC96" i="73"/>
  <c r="BT14" i="66"/>
  <c r="BU16" i="66"/>
  <c r="AC97" i="73"/>
  <c r="BV15" i="66"/>
  <c r="BT17" i="66"/>
  <c r="BV17" i="66"/>
  <c r="AC30" i="73"/>
  <c r="Z30" i="73"/>
  <c r="AE30" i="73" s="1"/>
  <c r="AA96" i="73"/>
  <c r="AA94" i="73"/>
  <c r="AE97" i="73"/>
  <c r="BE21" i="67"/>
  <c r="BG21" i="67"/>
  <c r="BH21" i="67"/>
  <c r="BF21" i="67"/>
  <c r="E94" i="47"/>
  <c r="E94" i="28"/>
  <c r="D94" i="28" s="1"/>
  <c r="CG15" i="69"/>
  <c r="AS71" i="73" s="1"/>
  <c r="CG14" i="69"/>
  <c r="AS70" i="73" s="1"/>
  <c r="CE15" i="69"/>
  <c r="AQ71" i="73" s="1"/>
  <c r="CE17" i="69"/>
  <c r="AQ73" i="73" s="1"/>
  <c r="C101" i="47"/>
  <c r="C101" i="28"/>
  <c r="B101" i="28" s="1"/>
  <c r="CE14" i="69"/>
  <c r="AQ70" i="73" s="1"/>
  <c r="CH16" i="69"/>
  <c r="AT72" i="73" s="1"/>
  <c r="CF15" i="69"/>
  <c r="AR71" i="73" s="1"/>
  <c r="CE16" i="69"/>
  <c r="AQ72" i="73" s="1"/>
  <c r="Z31" i="73"/>
  <c r="AE31" i="73" s="1"/>
  <c r="CF14" i="69"/>
  <c r="AR70" i="73" s="1"/>
  <c r="CF17" i="69"/>
  <c r="AR73" i="73" s="1"/>
  <c r="Z32" i="73"/>
  <c r="AE32" i="73" s="1"/>
  <c r="CH14" i="69"/>
  <c r="AT70" i="73" s="1"/>
  <c r="AB65" i="73"/>
  <c r="AB63" i="73"/>
  <c r="CE14" i="62" a="1"/>
  <c r="CH15" i="62" s="1"/>
  <c r="AT15" i="73" s="1"/>
  <c r="CG13" i="65"/>
  <c r="AS61" i="73" s="1"/>
  <c r="CF13" i="65"/>
  <c r="AR61" i="73" s="1"/>
  <c r="BE22" i="68" a="1"/>
  <c r="AC32" i="73"/>
  <c r="AC31" i="73"/>
  <c r="CF13" i="70"/>
  <c r="AR29" i="73" s="1"/>
  <c r="AF53" i="73" a="1"/>
  <c r="AG53" i="73" s="1"/>
  <c r="AH77" i="73"/>
  <c r="AI77" i="73"/>
  <c r="AG77" i="73"/>
  <c r="AJ94" i="47"/>
  <c r="AW94" i="47"/>
  <c r="GW94" i="47"/>
  <c r="CJ94" i="47"/>
  <c r="JW94" i="47"/>
  <c r="LW94" i="47"/>
  <c r="GJ94" i="47"/>
  <c r="DJ94" i="47"/>
  <c r="W94" i="47"/>
  <c r="JJ94" i="47"/>
  <c r="FW94" i="47"/>
  <c r="DW94" i="47"/>
  <c r="CW94" i="47"/>
  <c r="BJ94" i="47"/>
  <c r="BW94" i="47"/>
  <c r="B94" i="47"/>
  <c r="LJ94" i="47"/>
  <c r="IJ94" i="47"/>
  <c r="KJ94" i="47"/>
  <c r="KW94" i="47"/>
  <c r="IW94" i="47"/>
  <c r="HW94" i="47"/>
  <c r="EJ94" i="47"/>
  <c r="FJ94" i="47"/>
  <c r="EW94" i="47"/>
  <c r="J94" i="47"/>
  <c r="HJ94" i="47"/>
  <c r="BS14" i="64" a="1"/>
  <c r="BU15" i="64" s="1"/>
  <c r="IW105" i="47"/>
  <c r="AJ105" i="47"/>
  <c r="J105" i="47"/>
  <c r="CW105" i="47"/>
  <c r="EJ105" i="47"/>
  <c r="GW105" i="47"/>
  <c r="FW105" i="47"/>
  <c r="KW105" i="47"/>
  <c r="LW105" i="47"/>
  <c r="LJ105" i="47"/>
  <c r="DW105" i="47"/>
  <c r="B105" i="47"/>
  <c r="W105" i="47"/>
  <c r="IJ105" i="47"/>
  <c r="HJ105" i="47"/>
  <c r="KJ105" i="47"/>
  <c r="JW105" i="47"/>
  <c r="JJ105" i="47"/>
  <c r="HW105" i="47"/>
  <c r="AW105" i="47"/>
  <c r="BJ105" i="47"/>
  <c r="CJ105" i="47"/>
  <c r="DJ105" i="47"/>
  <c r="GJ105" i="47"/>
  <c r="FJ105" i="47"/>
  <c r="BW105" i="47"/>
  <c r="EW105" i="47"/>
  <c r="AA64" i="73"/>
  <c r="AF13" i="73" a="1"/>
  <c r="AI13" i="73" s="1"/>
  <c r="Z47" i="73"/>
  <c r="AE47" i="73" s="1"/>
  <c r="CE13" i="65"/>
  <c r="AQ61" i="73" s="1"/>
  <c r="Z49" i="73"/>
  <c r="AE49" i="73" s="1"/>
  <c r="BG13" i="65"/>
  <c r="W61" i="73" s="1"/>
  <c r="AB33" i="73"/>
  <c r="Z48" i="73"/>
  <c r="AE48" i="73" s="1"/>
  <c r="AA30" i="73"/>
  <c r="AA33" i="73"/>
  <c r="AA32" i="73"/>
  <c r="BV13" i="65"/>
  <c r="AB62" i="73"/>
  <c r="BS14" i="62" a="1"/>
  <c r="BU16" i="62" s="1"/>
  <c r="BE13" i="65"/>
  <c r="U61" i="73" s="1"/>
  <c r="BH13" i="65"/>
  <c r="X61" i="73" s="1"/>
  <c r="BE14" i="64" a="1"/>
  <c r="BE15" i="64" s="1"/>
  <c r="U55" i="73" s="1"/>
  <c r="BG22" i="66"/>
  <c r="BG25" i="66"/>
  <c r="BF24" i="66"/>
  <c r="BE22" i="66"/>
  <c r="BE23" i="66"/>
  <c r="BH23" i="66"/>
  <c r="BG24" i="66"/>
  <c r="BE24" i="66"/>
  <c r="BE25" i="66"/>
  <c r="BG23" i="66"/>
  <c r="BH22" i="66"/>
  <c r="BF25" i="66"/>
  <c r="BH24" i="66"/>
  <c r="BF22" i="66"/>
  <c r="BH25" i="66"/>
  <c r="BF23" i="66"/>
  <c r="BE13" i="70"/>
  <c r="U29" i="73" s="1"/>
  <c r="BF13" i="70"/>
  <c r="V29" i="73" s="1"/>
  <c r="BU13" i="65"/>
  <c r="CG13" i="70"/>
  <c r="AS29" i="73" s="1"/>
  <c r="CH13" i="70"/>
  <c r="AT29" i="73" s="1"/>
  <c r="BS13" i="65"/>
  <c r="II102" i="47"/>
  <c r="FI102" i="47"/>
  <c r="IV102" i="47"/>
  <c r="DI102" i="47"/>
  <c r="CI102" i="47"/>
  <c r="BI102" i="47"/>
  <c r="CV102" i="47"/>
  <c r="AV102" i="47"/>
  <c r="EV102" i="47"/>
  <c r="I102" i="47"/>
  <c r="FV102" i="47"/>
  <c r="LV102" i="47"/>
  <c r="KI102" i="47"/>
  <c r="JI102" i="47"/>
  <c r="V102" i="47"/>
  <c r="EI102" i="47"/>
  <c r="JV102" i="47"/>
  <c r="AI102" i="47"/>
  <c r="KV102" i="47"/>
  <c r="HV102" i="47"/>
  <c r="DV102" i="47"/>
  <c r="GV102" i="47"/>
  <c r="GI102" i="47"/>
  <c r="BV102" i="47"/>
  <c r="LI102" i="47"/>
  <c r="HI102" i="47"/>
  <c r="EK95" i="47"/>
  <c r="KX95" i="47"/>
  <c r="KK95" i="47"/>
  <c r="K95" i="47"/>
  <c r="CK95" i="47"/>
  <c r="BX95" i="47"/>
  <c r="DK95" i="47"/>
  <c r="GK95" i="47"/>
  <c r="IX95" i="47"/>
  <c r="LX95" i="47"/>
  <c r="GX95" i="47"/>
  <c r="FX95" i="47"/>
  <c r="AX95" i="47"/>
  <c r="AK95" i="47"/>
  <c r="LK95" i="47"/>
  <c r="JK95" i="47"/>
  <c r="FK95" i="47"/>
  <c r="IK95" i="47"/>
  <c r="HX95" i="47"/>
  <c r="HK95" i="47"/>
  <c r="BK95" i="47"/>
  <c r="DX95" i="47"/>
  <c r="X95" i="47"/>
  <c r="EX95" i="47"/>
  <c r="JX95" i="47"/>
  <c r="CX95" i="47"/>
  <c r="AB30" i="73"/>
  <c r="AB31" i="73"/>
  <c r="AC63" i="73"/>
  <c r="AC47" i="73"/>
  <c r="AC46" i="73"/>
  <c r="AA63" i="73"/>
  <c r="AC49" i="73"/>
  <c r="AA62" i="73"/>
  <c r="BF13" i="71"/>
  <c r="V45" i="73" s="1"/>
  <c r="CE13" i="72"/>
  <c r="AQ37" i="73" s="1"/>
  <c r="BG13" i="71"/>
  <c r="W45" i="73" s="1"/>
  <c r="CG13" i="72"/>
  <c r="AS37" i="73" s="1"/>
  <c r="CF13" i="72"/>
  <c r="AR37" i="73" s="1"/>
  <c r="BH13" i="71"/>
  <c r="X45" i="73" s="1"/>
  <c r="AG69" i="73"/>
  <c r="CE13" i="71"/>
  <c r="AQ45" i="73" s="1"/>
  <c r="AC23" i="73"/>
  <c r="BH13" i="70"/>
  <c r="X29" i="73" s="1"/>
  <c r="BF24" i="69"/>
  <c r="BF25" i="69"/>
  <c r="BE23" i="69"/>
  <c r="Z62" i="73"/>
  <c r="AE62" i="73" s="1"/>
  <c r="AH69" i="73"/>
  <c r="BG24" i="69"/>
  <c r="BG25" i="69"/>
  <c r="AF69" i="73"/>
  <c r="BE22" i="69"/>
  <c r="BE25" i="69"/>
  <c r="BH23" i="69"/>
  <c r="BH25" i="69"/>
  <c r="BH24" i="69"/>
  <c r="BG22" i="69"/>
  <c r="BF22" i="69"/>
  <c r="Z63" i="73"/>
  <c r="AE63" i="73" s="1"/>
  <c r="BE24" i="69"/>
  <c r="BG23" i="69"/>
  <c r="Z64" i="73"/>
  <c r="AE64" i="73" s="1"/>
  <c r="BF23" i="69"/>
  <c r="CF13" i="71"/>
  <c r="AR45" i="73" s="1"/>
  <c r="CG13" i="71"/>
  <c r="AS45" i="73" s="1"/>
  <c r="AC62" i="73"/>
  <c r="BU13" i="71"/>
  <c r="AC65" i="73"/>
  <c r="BT13" i="71"/>
  <c r="BS13" i="71"/>
  <c r="JV91" i="47"/>
  <c r="KV91" i="47"/>
  <c r="FV91" i="47"/>
  <c r="EI91" i="47"/>
  <c r="LV91" i="47"/>
  <c r="JI91" i="47"/>
  <c r="II91" i="47"/>
  <c r="GI91" i="47"/>
  <c r="FI91" i="47"/>
  <c r="HV91" i="47"/>
  <c r="AI91" i="47"/>
  <c r="EV91" i="47"/>
  <c r="IV91" i="47"/>
  <c r="KI91" i="47"/>
  <c r="GV91" i="47"/>
  <c r="V91" i="47"/>
  <c r="BI91" i="47"/>
  <c r="I91" i="47"/>
  <c r="BV91" i="47"/>
  <c r="HI91" i="47"/>
  <c r="DV91" i="47"/>
  <c r="CV91" i="47"/>
  <c r="LI91" i="47"/>
  <c r="CI91" i="47"/>
  <c r="DI91" i="47"/>
  <c r="AV91" i="47"/>
  <c r="AX99" i="47"/>
  <c r="GK99" i="47"/>
  <c r="IX99" i="47"/>
  <c r="AK99" i="47"/>
  <c r="BK99" i="47"/>
  <c r="K99" i="47"/>
  <c r="DK99" i="47"/>
  <c r="GX99" i="47"/>
  <c r="DX99" i="47"/>
  <c r="LK99" i="47"/>
  <c r="BX99" i="47"/>
  <c r="HX99" i="47"/>
  <c r="X99" i="47"/>
  <c r="CX99" i="47"/>
  <c r="LX99" i="47"/>
  <c r="IK99" i="47"/>
  <c r="JK99" i="47"/>
  <c r="FX99" i="47"/>
  <c r="EX99" i="47"/>
  <c r="EK99" i="47"/>
  <c r="KX99" i="47"/>
  <c r="FK99" i="47"/>
  <c r="JX99" i="47"/>
  <c r="HK99" i="47"/>
  <c r="KK99" i="47"/>
  <c r="CK99" i="47"/>
  <c r="BU13" i="63"/>
  <c r="C28" i="45"/>
  <c r="AE65" i="73"/>
  <c r="BE21" i="65"/>
  <c r="BF21" i="65"/>
  <c r="BG21" i="65"/>
  <c r="BH21" i="65"/>
  <c r="E102" i="47"/>
  <c r="E102" i="28"/>
  <c r="D102" i="28" s="1"/>
  <c r="C95" i="28"/>
  <c r="B95" i="28" s="1"/>
  <c r="C95" i="47"/>
  <c r="BF13" i="72"/>
  <c r="V37" i="73" s="1"/>
  <c r="BG13" i="72"/>
  <c r="W37" i="73" s="1"/>
  <c r="BH13" i="72"/>
  <c r="X37" i="73" s="1"/>
  <c r="BE14" i="62" a="1"/>
  <c r="U13" i="73"/>
  <c r="E92" i="47"/>
  <c r="E92" i="28"/>
  <c r="D92" i="28" s="1"/>
  <c r="C104" i="28"/>
  <c r="B104" i="28" s="1"/>
  <c r="C104" i="47"/>
  <c r="BE22" i="64" a="1"/>
  <c r="BU13" i="72"/>
  <c r="BV13" i="72"/>
  <c r="BT13" i="72"/>
  <c r="AC41" i="73"/>
  <c r="AC38" i="73"/>
  <c r="AL103" i="47"/>
  <c r="JL103" i="47"/>
  <c r="IL103" i="47"/>
  <c r="Y103" i="47"/>
  <c r="KL103" i="47"/>
  <c r="CY103" i="47"/>
  <c r="JY103" i="47"/>
  <c r="FY103" i="47"/>
  <c r="DL103" i="47"/>
  <c r="L103" i="47"/>
  <c r="D103" i="47"/>
  <c r="BL103" i="47"/>
  <c r="FL103" i="47"/>
  <c r="IY103" i="47"/>
  <c r="AY103" i="47"/>
  <c r="KY103" i="47"/>
  <c r="LY103" i="47"/>
  <c r="GL103" i="47"/>
  <c r="EY103" i="47"/>
  <c r="HY103" i="47"/>
  <c r="CL103" i="47"/>
  <c r="BY103" i="47"/>
  <c r="LL103" i="47"/>
  <c r="HL103" i="47"/>
  <c r="GY103" i="47"/>
  <c r="DY103" i="47"/>
  <c r="EL103" i="47"/>
  <c r="B97" i="47"/>
  <c r="DW97" i="47"/>
  <c r="J97" i="47"/>
  <c r="FJ97" i="47"/>
  <c r="AW97" i="47"/>
  <c r="EW97" i="47"/>
  <c r="KJ97" i="47"/>
  <c r="W97" i="47"/>
  <c r="GW97" i="47"/>
  <c r="EJ97" i="47"/>
  <c r="HJ97" i="47"/>
  <c r="LW97" i="47"/>
  <c r="DJ97" i="47"/>
  <c r="AJ97" i="47"/>
  <c r="BJ97" i="47"/>
  <c r="JW97" i="47"/>
  <c r="KW97" i="47"/>
  <c r="IW97" i="47"/>
  <c r="IJ97" i="47"/>
  <c r="CW97" i="47"/>
  <c r="BW97" i="47"/>
  <c r="HW97" i="47"/>
  <c r="GJ97" i="47"/>
  <c r="CJ97" i="47"/>
  <c r="FW97" i="47"/>
  <c r="LJ97" i="47"/>
  <c r="JJ97" i="47"/>
  <c r="BS13" i="63"/>
  <c r="BV13" i="63"/>
  <c r="AA49" i="73"/>
  <c r="CF13" i="63"/>
  <c r="AR21" i="73" s="1"/>
  <c r="CH13" i="63"/>
  <c r="AT21" i="73" s="1"/>
  <c r="CG13" i="63"/>
  <c r="AS21" i="73" s="1"/>
  <c r="AA47" i="73"/>
  <c r="AA48" i="73"/>
  <c r="AB49" i="73"/>
  <c r="AB48" i="73"/>
  <c r="AB47" i="73"/>
  <c r="BE13" i="63"/>
  <c r="U21" i="73" s="1"/>
  <c r="BH13" i="63"/>
  <c r="X21" i="73" s="1"/>
  <c r="BG13" i="63"/>
  <c r="W21" i="73" s="1"/>
  <c r="AC22" i="73"/>
  <c r="AC25" i="73"/>
  <c r="AB40" i="73"/>
  <c r="AB41" i="73"/>
  <c r="AB38" i="73"/>
  <c r="BH21" i="71"/>
  <c r="BE21" i="71"/>
  <c r="BG21" i="71"/>
  <c r="BF21" i="71"/>
  <c r="C20" i="45"/>
  <c r="C93" i="28"/>
  <c r="B93" i="28" s="1"/>
  <c r="C93" i="47"/>
  <c r="G26" i="45"/>
  <c r="P26" i="45" s="1"/>
  <c r="E98" i="28"/>
  <c r="D98" i="28" s="1"/>
  <c r="E98" i="47"/>
  <c r="F20" i="45"/>
  <c r="N20" i="45" s="1"/>
  <c r="C27" i="45"/>
  <c r="G20" i="45"/>
  <c r="P20" i="45" s="1"/>
  <c r="AB25" i="73"/>
  <c r="AB24" i="73"/>
  <c r="G27" i="45"/>
  <c r="P27" i="45" s="1"/>
  <c r="E20" i="45"/>
  <c r="AA39" i="73"/>
  <c r="AB23" i="73"/>
  <c r="D27" i="45"/>
  <c r="M27" i="45" s="1"/>
  <c r="E27" i="45"/>
  <c r="AA41" i="73"/>
  <c r="I27" i="45"/>
  <c r="I20" i="45"/>
  <c r="AA38" i="73"/>
  <c r="Z24" i="73"/>
  <c r="AE24" i="73" s="1"/>
  <c r="Z41" i="73"/>
  <c r="AE41" i="73" s="1"/>
  <c r="Z25" i="73"/>
  <c r="AE25" i="73" s="1"/>
  <c r="Z39" i="73"/>
  <c r="AE39" i="73" s="1"/>
  <c r="Z38" i="73"/>
  <c r="AE38" i="73" s="1"/>
  <c r="Z22" i="73"/>
  <c r="AE22" i="73" s="1"/>
  <c r="C26" i="45"/>
  <c r="E26" i="45"/>
  <c r="F26" i="45"/>
  <c r="N26" i="45" s="1"/>
  <c r="I21" i="45"/>
  <c r="I26" i="45"/>
  <c r="G24" i="45"/>
  <c r="P24" i="45" s="1"/>
  <c r="E24" i="45"/>
  <c r="AE40" i="73"/>
  <c r="E23" i="45"/>
  <c r="E28" i="45"/>
  <c r="F28" i="45"/>
  <c r="N28" i="45" s="1"/>
  <c r="G28" i="45"/>
  <c r="P28" i="45" s="1"/>
  <c r="BH21" i="72"/>
  <c r="BE21" i="72"/>
  <c r="BG21" i="72"/>
  <c r="BF21" i="72"/>
  <c r="D28" i="45"/>
  <c r="M28" i="45" s="1"/>
  <c r="I19" i="45"/>
  <c r="I22" i="45"/>
  <c r="D21" i="45"/>
  <c r="C21" i="45"/>
  <c r="AA23" i="73"/>
  <c r="F18" i="45"/>
  <c r="N18" i="45" s="1"/>
  <c r="F21" i="45"/>
  <c r="N21" i="45" s="1"/>
  <c r="C99" i="47"/>
  <c r="C99" i="28"/>
  <c r="B99" i="28" s="1"/>
  <c r="AA24" i="73"/>
  <c r="E21" i="45"/>
  <c r="C90" i="47"/>
  <c r="C90" i="28"/>
  <c r="B90" i="28" s="1"/>
  <c r="F19" i="45"/>
  <c r="N19" i="45" s="1"/>
  <c r="C24" i="45"/>
  <c r="C22" i="45"/>
  <c r="G19" i="45"/>
  <c r="P19" i="45" s="1"/>
  <c r="G23" i="45"/>
  <c r="P23" i="45" s="1"/>
  <c r="E19" i="45"/>
  <c r="C23" i="45"/>
  <c r="I24" i="45"/>
  <c r="E22" i="45"/>
  <c r="D23" i="45"/>
  <c r="M23" i="45" s="1"/>
  <c r="D24" i="45"/>
  <c r="F22" i="45"/>
  <c r="N22" i="45" s="1"/>
  <c r="I23" i="45"/>
  <c r="C19" i="45"/>
  <c r="G22" i="45"/>
  <c r="P22" i="45" s="1"/>
  <c r="G25" i="45"/>
  <c r="P25" i="45" s="1"/>
  <c r="F25" i="45"/>
  <c r="N25" i="45" s="1"/>
  <c r="E25" i="45"/>
  <c r="I25" i="45"/>
  <c r="C25" i="45"/>
  <c r="I33" i="45"/>
  <c r="AL30" i="33" s="1"/>
  <c r="I17" i="45"/>
  <c r="D17" i="45"/>
  <c r="G17" i="45"/>
  <c r="P17" i="45" s="1"/>
  <c r="F17" i="45"/>
  <c r="N17" i="45" s="1"/>
  <c r="C17" i="45"/>
  <c r="D18" i="45"/>
  <c r="M18" i="45" s="1"/>
  <c r="I18" i="45"/>
  <c r="C96" i="47"/>
  <c r="C96" i="28"/>
  <c r="B96" i="28" s="1"/>
  <c r="E18" i="45"/>
  <c r="G18" i="45"/>
  <c r="P18" i="45" s="1"/>
  <c r="AA25" i="73"/>
  <c r="C103" i="47"/>
  <c r="C103" i="28"/>
  <c r="B103" i="28" s="1"/>
  <c r="BS14" i="61" a="1"/>
  <c r="BU15" i="61" s="1"/>
  <c r="BH21" i="63"/>
  <c r="BE21" i="63"/>
  <c r="BG21" i="63"/>
  <c r="BF21" i="63"/>
  <c r="BE14" i="61" a="1"/>
  <c r="BG15" i="61" s="1"/>
  <c r="W7" i="73" s="1"/>
  <c r="E93" i="28"/>
  <c r="D93" i="28" s="1"/>
  <c r="E93" i="47"/>
  <c r="C98" i="47"/>
  <c r="C98" i="28"/>
  <c r="B98" i="28" s="1"/>
  <c r="CE14" i="61" a="1"/>
  <c r="CH17" i="61" s="1"/>
  <c r="AT9" i="73" s="1"/>
  <c r="AF5" i="73" a="1"/>
  <c r="AG5" i="73" s="1"/>
  <c r="BE22" i="61" a="1"/>
  <c r="M20" i="45"/>
  <c r="M26" i="45"/>
  <c r="B100" i="47"/>
  <c r="DW100" i="47"/>
  <c r="AW100" i="47"/>
  <c r="KW100" i="47"/>
  <c r="BW100" i="47"/>
  <c r="IJ100" i="47"/>
  <c r="CJ100" i="47"/>
  <c r="LJ100" i="47"/>
  <c r="CW100" i="47"/>
  <c r="GW100" i="47"/>
  <c r="FJ100" i="47"/>
  <c r="FW100" i="47"/>
  <c r="JJ100" i="47"/>
  <c r="J100" i="47"/>
  <c r="DJ100" i="47"/>
  <c r="BJ100" i="47"/>
  <c r="IW100" i="47"/>
  <c r="HJ100" i="47"/>
  <c r="EJ100" i="47"/>
  <c r="GJ100" i="47"/>
  <c r="EW100" i="47"/>
  <c r="KJ100" i="47"/>
  <c r="LW100" i="47"/>
  <c r="AJ100" i="47"/>
  <c r="JW100" i="47"/>
  <c r="HW100" i="47"/>
  <c r="W100" i="47"/>
  <c r="M25" i="45"/>
  <c r="M19" i="45"/>
  <c r="EJ92" i="47"/>
  <c r="IW92" i="47"/>
  <c r="HJ92" i="47"/>
  <c r="CJ92" i="47"/>
  <c r="BW92" i="47"/>
  <c r="LW92" i="47"/>
  <c r="LJ92" i="47"/>
  <c r="B92" i="47"/>
  <c r="DJ92" i="47"/>
  <c r="J92" i="47"/>
  <c r="FW92" i="47"/>
  <c r="IJ92" i="47"/>
  <c r="CW92" i="47"/>
  <c r="JJ92" i="47"/>
  <c r="AW92" i="47"/>
  <c r="GJ92" i="47"/>
  <c r="EW92" i="47"/>
  <c r="KW92" i="47"/>
  <c r="DW92" i="47"/>
  <c r="GW92" i="47"/>
  <c r="W92" i="47"/>
  <c r="AJ92" i="47"/>
  <c r="JW92" i="47"/>
  <c r="HW92" i="47"/>
  <c r="KJ92" i="47"/>
  <c r="FJ92" i="47"/>
  <c r="BJ92" i="47"/>
  <c r="M22" i="45"/>
  <c r="BV17" i="68"/>
  <c r="BT15" i="68"/>
  <c r="BV16" i="68"/>
  <c r="BT14" i="68"/>
  <c r="BV15" i="68"/>
  <c r="BT17" i="68"/>
  <c r="BV14" i="68"/>
  <c r="BT16" i="68"/>
  <c r="BS17" i="68"/>
  <c r="BU17" i="68"/>
  <c r="BS16" i="68"/>
  <c r="BU16" i="68"/>
  <c r="BS15" i="68"/>
  <c r="BU15" i="68"/>
  <c r="BS14" i="68"/>
  <c r="BU14" i="68"/>
  <c r="U45" i="73"/>
  <c r="U93" i="73"/>
  <c r="BE14" i="67" a="1"/>
  <c r="U37" i="73"/>
  <c r="BG16" i="68"/>
  <c r="W88" i="73" s="1"/>
  <c r="BE16" i="68"/>
  <c r="U88" i="73" s="1"/>
  <c r="BH14" i="68"/>
  <c r="X86" i="73" s="1"/>
  <c r="BE14" i="68"/>
  <c r="U86" i="73" s="1"/>
  <c r="BG17" i="68"/>
  <c r="W89" i="73" s="1"/>
  <c r="BE17" i="68"/>
  <c r="U89" i="73" s="1"/>
  <c r="BG15" i="68"/>
  <c r="W87" i="73" s="1"/>
  <c r="BF16" i="68"/>
  <c r="V88" i="73" s="1"/>
  <c r="CH16" i="68"/>
  <c r="AT88" i="73" s="1"/>
  <c r="CG15" i="68"/>
  <c r="AS87" i="73" s="1"/>
  <c r="CF16" i="68"/>
  <c r="AR88" i="73" s="1"/>
  <c r="CE16" i="68"/>
  <c r="AQ88" i="73" s="1"/>
  <c r="CH17" i="68"/>
  <c r="AT89" i="73" s="1"/>
  <c r="CG16" i="68"/>
  <c r="AS88" i="73" s="1"/>
  <c r="CH14" i="68"/>
  <c r="AT86" i="73" s="1"/>
  <c r="CF15" i="68"/>
  <c r="AR87" i="73" s="1"/>
  <c r="CE14" i="68"/>
  <c r="AQ86" i="73" s="1"/>
  <c r="CF14" i="68"/>
  <c r="AR86" i="73" s="1"/>
  <c r="CG14" i="68"/>
  <c r="AS86" i="73" s="1"/>
  <c r="CE17" i="68"/>
  <c r="AQ89" i="73" s="1"/>
  <c r="CH15" i="68"/>
  <c r="AT87" i="73" s="1"/>
  <c r="CG17" i="68"/>
  <c r="AS89" i="73" s="1"/>
  <c r="CF17" i="68"/>
  <c r="AR89" i="73" s="1"/>
  <c r="CE15" i="68"/>
  <c r="AQ87" i="73" s="1"/>
  <c r="AQ93" i="73"/>
  <c r="CE14" i="67" a="1"/>
  <c r="CG15" i="64"/>
  <c r="AS55" i="73" s="1"/>
  <c r="CE15" i="64"/>
  <c r="AQ55" i="73" s="1"/>
  <c r="CG14" i="64"/>
  <c r="AS54" i="73" s="1"/>
  <c r="CE17" i="64"/>
  <c r="AQ57" i="73" s="1"/>
  <c r="CH15" i="64"/>
  <c r="AT55" i="73" s="1"/>
  <c r="CF15" i="64"/>
  <c r="AR55" i="73" s="1"/>
  <c r="CH14" i="64"/>
  <c r="AT54" i="73" s="1"/>
  <c r="CF14" i="64"/>
  <c r="AR54" i="73" s="1"/>
  <c r="CF17" i="64"/>
  <c r="AR57" i="73" s="1"/>
  <c r="CF16" i="64"/>
  <c r="AR56" i="73" s="1"/>
  <c r="CE16" i="64"/>
  <c r="AQ56" i="73" s="1"/>
  <c r="CE14" i="64"/>
  <c r="AQ54" i="73" s="1"/>
  <c r="CH17" i="64"/>
  <c r="AT57" i="73" s="1"/>
  <c r="CH16" i="64"/>
  <c r="AT56" i="73" s="1"/>
  <c r="CG16" i="64"/>
  <c r="AS56" i="73" s="1"/>
  <c r="CG17" i="64"/>
  <c r="AS57" i="73" s="1"/>
  <c r="AQ29" i="73"/>
  <c r="AQ21" i="73"/>
  <c r="BH16" i="68" l="1"/>
  <c r="X88" i="73" s="1"/>
  <c r="BG14" i="68"/>
  <c r="W86" i="73" s="1"/>
  <c r="BF17" i="68"/>
  <c r="V89" i="73" s="1"/>
  <c r="BF15" i="68"/>
  <c r="V87" i="73" s="1"/>
  <c r="BH17" i="68"/>
  <c r="X89" i="73" s="1"/>
  <c r="BH15" i="68"/>
  <c r="X87" i="73" s="1"/>
  <c r="BE15" i="68"/>
  <c r="U87" i="73" s="1"/>
  <c r="AI85" i="73"/>
  <c r="C124" i="47"/>
  <c r="C124" i="28"/>
  <c r="B124" i="28" s="1"/>
  <c r="D143" i="48"/>
  <c r="AH85" i="73"/>
  <c r="AG85" i="73"/>
  <c r="C117" i="28"/>
  <c r="B117" i="28" s="1"/>
  <c r="H80" i="33"/>
  <c r="C117" i="47"/>
  <c r="D132" i="48"/>
  <c r="DE132" i="47"/>
  <c r="KS135" i="47"/>
  <c r="JS137" i="47"/>
  <c r="HS136" i="47"/>
  <c r="EF139" i="47"/>
  <c r="ER138" i="47"/>
  <c r="ER133" i="47"/>
  <c r="AE134" i="47"/>
  <c r="KS133" i="47"/>
  <c r="EF136" i="47"/>
  <c r="LS132" i="47"/>
  <c r="R136" i="47"/>
  <c r="BR133" i="47"/>
  <c r="AR134" i="47"/>
  <c r="CS139" i="47"/>
  <c r="AE138" i="47"/>
  <c r="JS135" i="47"/>
  <c r="ES136" i="47"/>
  <c r="JS138" i="47"/>
  <c r="ME136" i="47"/>
  <c r="HF138" i="47"/>
  <c r="GE138" i="47"/>
  <c r="DE134" i="47"/>
  <c r="ES138" i="47"/>
  <c r="GR139" i="47"/>
  <c r="HF133" i="47"/>
  <c r="HE132" i="47"/>
  <c r="EE134" i="47"/>
  <c r="KS139" i="47"/>
  <c r="BE139" i="47"/>
  <c r="LS137" i="47"/>
  <c r="EE135" i="47"/>
  <c r="LF135" i="47"/>
  <c r="CE139" i="47"/>
  <c r="CR133" i="47"/>
  <c r="DR133" i="47"/>
  <c r="JR135" i="47"/>
  <c r="FF138" i="47"/>
  <c r="BE138" i="47"/>
  <c r="CS138" i="47"/>
  <c r="ER134" i="47"/>
  <c r="HF139" i="47"/>
  <c r="HS139" i="47"/>
  <c r="KF133" i="47"/>
  <c r="ER139" i="47"/>
  <c r="KE132" i="47"/>
  <c r="CE132" i="47"/>
  <c r="JS139" i="47"/>
  <c r="HF132" i="47"/>
  <c r="ME139" i="47"/>
  <c r="EF135" i="47"/>
  <c r="IF133" i="47"/>
  <c r="JE132" i="47"/>
  <c r="EE139" i="47"/>
  <c r="HR134" i="47"/>
  <c r="CE136" i="47"/>
  <c r="GF134" i="47"/>
  <c r="AS139" i="47"/>
  <c r="KF132" i="47"/>
  <c r="DE138" i="47"/>
  <c r="BR134" i="47"/>
  <c r="EF134" i="47"/>
  <c r="DE136" i="47"/>
  <c r="GR133" i="47"/>
  <c r="FF137" i="47"/>
  <c r="AF134" i="47"/>
  <c r="IS139" i="47"/>
  <c r="GR132" i="47"/>
  <c r="IS136" i="47"/>
  <c r="BR138" i="47"/>
  <c r="GE137" i="47"/>
  <c r="CF138" i="47"/>
  <c r="CE137" i="47"/>
  <c r="BE132" i="47"/>
  <c r="BF135" i="47"/>
  <c r="DR135" i="47"/>
  <c r="KE137" i="47"/>
  <c r="HF134" i="47"/>
  <c r="FF135" i="47"/>
  <c r="MF138" i="47"/>
  <c r="HS135" i="47"/>
  <c r="HS138" i="47"/>
  <c r="BE133" i="47"/>
  <c r="DF132" i="47"/>
  <c r="ES132" i="47"/>
  <c r="IE138" i="47"/>
  <c r="AR132" i="47"/>
  <c r="DR132" i="47"/>
  <c r="DF138" i="47"/>
  <c r="CS132" i="47"/>
  <c r="GS133" i="47"/>
  <c r="AF139" i="47"/>
  <c r="LE136" i="47"/>
  <c r="CF137" i="47"/>
  <c r="BF132" i="47"/>
  <c r="JR133" i="47"/>
  <c r="JE137" i="47"/>
  <c r="LE133" i="47"/>
  <c r="KR134" i="47"/>
  <c r="IF135" i="47"/>
  <c r="KS137" i="47"/>
  <c r="AE132" i="47"/>
  <c r="BF139" i="47"/>
  <c r="MF135" i="47"/>
  <c r="JS132" i="47"/>
  <c r="FE135" i="47"/>
  <c r="HE136" i="47"/>
  <c r="BF137" i="47"/>
  <c r="HR137" i="47"/>
  <c r="MF137" i="47"/>
  <c r="LR134" i="47"/>
  <c r="FE138" i="47"/>
  <c r="KR137" i="47"/>
  <c r="ER136" i="47"/>
  <c r="KF135" i="47"/>
  <c r="KR139" i="47"/>
  <c r="DF133" i="47"/>
  <c r="FS139" i="47"/>
  <c r="HS137" i="47"/>
  <c r="AE139" i="47"/>
  <c r="LF139" i="47"/>
  <c r="IF134" i="47"/>
  <c r="S136" i="47"/>
  <c r="HE135" i="47"/>
  <c r="FS137" i="47"/>
  <c r="LE137" i="47"/>
  <c r="IF136" i="47"/>
  <c r="EF133" i="47"/>
  <c r="AE136" i="47"/>
  <c r="BE135" i="47"/>
  <c r="FS133" i="47"/>
  <c r="FS136" i="47"/>
  <c r="GF136" i="47"/>
  <c r="BF138" i="47"/>
  <c r="DS133" i="47"/>
  <c r="IS135" i="47"/>
  <c r="AR136" i="47"/>
  <c r="AF138" i="47"/>
  <c r="GE136" i="47"/>
  <c r="R137" i="47"/>
  <c r="DE137" i="47"/>
  <c r="DR138" i="47"/>
  <c r="ME134" i="47"/>
  <c r="DR134" i="47"/>
  <c r="JF139" i="47"/>
  <c r="CF134" i="47"/>
  <c r="GF138" i="47"/>
  <c r="BE136" i="47"/>
  <c r="HS132" i="47"/>
  <c r="AS133" i="47"/>
  <c r="AS134" i="47"/>
  <c r="GE139" i="47"/>
  <c r="ER135" i="47"/>
  <c r="DF134" i="47"/>
  <c r="IR136" i="47"/>
  <c r="CR132" i="47"/>
  <c r="BR132" i="47"/>
  <c r="MF139" i="47"/>
  <c r="HR132" i="47"/>
  <c r="JR138" i="47"/>
  <c r="DS134" i="47"/>
  <c r="ME137" i="47"/>
  <c r="JS136" i="47"/>
  <c r="FE134" i="47"/>
  <c r="CS133" i="47"/>
  <c r="FR133" i="47"/>
  <c r="BS135" i="47"/>
  <c r="FE132" i="47"/>
  <c r="AR133" i="47"/>
  <c r="EF137" i="47"/>
  <c r="JF132" i="47"/>
  <c r="EE137" i="47"/>
  <c r="IF139" i="47"/>
  <c r="LF138" i="47"/>
  <c r="FR134" i="47"/>
  <c r="JF135" i="47"/>
  <c r="JF138" i="47"/>
  <c r="FR136" i="47"/>
  <c r="KR132" i="47"/>
  <c r="MF134" i="47"/>
  <c r="CF135" i="47"/>
  <c r="IE134" i="47"/>
  <c r="ES137" i="47"/>
  <c r="MF136" i="47"/>
  <c r="AR137" i="47"/>
  <c r="GF132" i="47"/>
  <c r="CE135" i="47"/>
  <c r="KR136" i="47"/>
  <c r="LE135" i="47"/>
  <c r="IE136" i="47"/>
  <c r="HF136" i="47"/>
  <c r="DF135" i="47"/>
  <c r="KE133" i="47"/>
  <c r="CS137" i="47"/>
  <c r="FF133" i="47"/>
  <c r="EE132" i="47"/>
  <c r="ER137" i="47"/>
  <c r="KF136" i="47"/>
  <c r="GF139" i="47"/>
  <c r="AS137" i="47"/>
  <c r="LS136" i="47"/>
  <c r="IF138" i="47"/>
  <c r="BE137" i="47"/>
  <c r="BS139" i="47"/>
  <c r="FS138" i="47"/>
  <c r="JE139" i="47"/>
  <c r="FR132" i="47"/>
  <c r="JE133" i="47"/>
  <c r="DF137" i="47"/>
  <c r="BF133" i="47"/>
  <c r="R134" i="47"/>
  <c r="FE137" i="47"/>
  <c r="FF134" i="47"/>
  <c r="EE133" i="47"/>
  <c r="KR138" i="47"/>
  <c r="S139" i="47"/>
  <c r="IE137" i="47"/>
  <c r="CF139" i="47"/>
  <c r="JR134" i="47"/>
  <c r="DF136" i="47"/>
  <c r="LR136" i="47"/>
  <c r="BS132" i="47"/>
  <c r="IS133" i="47"/>
  <c r="KR133" i="47"/>
  <c r="AS132" i="47"/>
  <c r="LR137" i="47"/>
  <c r="MF132" i="47"/>
  <c r="R138" i="47"/>
  <c r="HS133" i="47"/>
  <c r="KE134" i="47"/>
  <c r="DE139" i="47"/>
  <c r="FR135" i="47"/>
  <c r="AS138" i="47"/>
  <c r="LE139" i="47"/>
  <c r="R135" i="47"/>
  <c r="CR136" i="47"/>
  <c r="EF138" i="47"/>
  <c r="IS132" i="47"/>
  <c r="DS137" i="47"/>
  <c r="DE135" i="47"/>
  <c r="GS132" i="47"/>
  <c r="CS135" i="47"/>
  <c r="BR139" i="47"/>
  <c r="S132" i="47"/>
  <c r="IR134" i="47"/>
  <c r="LS138" i="47"/>
  <c r="HR136" i="47"/>
  <c r="DS138" i="47"/>
  <c r="HE137" i="47"/>
  <c r="FF132" i="47"/>
  <c r="HF137" i="47"/>
  <c r="GR136" i="47"/>
  <c r="JF133" i="47"/>
  <c r="KS134" i="47"/>
  <c r="FE136" i="47"/>
  <c r="BR136" i="47"/>
  <c r="KE135" i="47"/>
  <c r="HR133" i="47"/>
  <c r="IF137" i="47"/>
  <c r="CF136" i="47"/>
  <c r="HF135" i="47"/>
  <c r="S134" i="47"/>
  <c r="FF139" i="47"/>
  <c r="CR139" i="47"/>
  <c r="DS132" i="47"/>
  <c r="GS137" i="47"/>
  <c r="AR139" i="47"/>
  <c r="KE136" i="47"/>
  <c r="LS133" i="47"/>
  <c r="CR137" i="47"/>
  <c r="LS135" i="47"/>
  <c r="GS138" i="47"/>
  <c r="IE139" i="47"/>
  <c r="FF136" i="47"/>
  <c r="ME138" i="47"/>
  <c r="EE138" i="47"/>
  <c r="HR138" i="47"/>
  <c r="DS135" i="47"/>
  <c r="ME132" i="47"/>
  <c r="KE139" i="47"/>
  <c r="HR135" i="47"/>
  <c r="FR139" i="47"/>
  <c r="AE133" i="47"/>
  <c r="ER132" i="47"/>
  <c r="LE138" i="47"/>
  <c r="KF138" i="47"/>
  <c r="MF133" i="47"/>
  <c r="CE138" i="47"/>
  <c r="ME133" i="47"/>
  <c r="KF139" i="47"/>
  <c r="R132" i="47"/>
  <c r="EE136" i="47"/>
  <c r="DR139" i="47"/>
  <c r="LE134" i="47"/>
  <c r="IF132" i="47"/>
  <c r="JS134" i="47"/>
  <c r="DE133" i="47"/>
  <c r="AF133" i="47"/>
  <c r="GS136" i="47"/>
  <c r="CF133" i="47"/>
  <c r="IR137" i="47"/>
  <c r="IR135" i="47"/>
  <c r="GR137" i="47"/>
  <c r="KF137" i="47"/>
  <c r="CE133" i="47"/>
  <c r="GE135" i="47"/>
  <c r="AF136" i="47"/>
  <c r="IS138" i="47"/>
  <c r="IS137" i="47"/>
  <c r="JF136" i="47"/>
  <c r="JR137" i="47"/>
  <c r="GS135" i="47"/>
  <c r="AS135" i="47"/>
  <c r="CS134" i="47"/>
  <c r="GF133" i="47"/>
  <c r="AS136" i="47"/>
  <c r="HE139" i="47"/>
  <c r="HE133" i="47"/>
  <c r="IR138" i="47"/>
  <c r="JR132" i="47"/>
  <c r="FS134" i="47"/>
  <c r="JF137" i="47"/>
  <c r="JE136" i="47"/>
  <c r="S137" i="47"/>
  <c r="AR138" i="47"/>
  <c r="ES135" i="47"/>
  <c r="GE133" i="47"/>
  <c r="AR135" i="47"/>
  <c r="KR135" i="47"/>
  <c r="CR138" i="47"/>
  <c r="CR134" i="47"/>
  <c r="S135" i="47"/>
  <c r="JE134" i="47"/>
  <c r="IE135" i="47"/>
  <c r="KE138" i="47"/>
  <c r="GF137" i="47"/>
  <c r="DS136" i="47"/>
  <c r="LE132" i="47"/>
  <c r="HR139" i="47"/>
  <c r="GE132" i="47"/>
  <c r="DS139" i="47"/>
  <c r="FS132" i="47"/>
  <c r="LR138" i="47"/>
  <c r="FS135" i="47"/>
  <c r="GF135" i="47"/>
  <c r="CF132" i="47"/>
  <c r="LF133" i="47"/>
  <c r="LF132" i="47"/>
  <c r="LF136" i="47"/>
  <c r="FE133" i="47"/>
  <c r="HE138" i="47"/>
  <c r="HE134" i="47"/>
  <c r="LS134" i="47"/>
  <c r="AE137" i="47"/>
  <c r="BR135" i="47"/>
  <c r="LR133" i="47"/>
  <c r="CR135" i="47"/>
  <c r="GR134" i="47"/>
  <c r="JF134" i="47"/>
  <c r="FR138" i="47"/>
  <c r="JE138" i="47"/>
  <c r="LR139" i="47"/>
  <c r="JE135" i="47"/>
  <c r="GR138" i="47"/>
  <c r="BR137" i="47"/>
  <c r="EF132" i="47"/>
  <c r="R139" i="47"/>
  <c r="LS139" i="47"/>
  <c r="GR135" i="47"/>
  <c r="LR135" i="47"/>
  <c r="BS138" i="47"/>
  <c r="IS134" i="47"/>
  <c r="BS134" i="47"/>
  <c r="ME135" i="47"/>
  <c r="LR132" i="47"/>
  <c r="DR136" i="47"/>
  <c r="R133" i="47"/>
  <c r="KS132" i="47"/>
  <c r="BS136" i="47"/>
  <c r="GS134" i="47"/>
  <c r="HS134" i="47"/>
  <c r="FR137" i="47"/>
  <c r="FE139" i="47"/>
  <c r="LF134" i="47"/>
  <c r="JS133" i="47"/>
  <c r="KS138" i="47"/>
  <c r="GE134" i="47"/>
  <c r="ES139" i="47"/>
  <c r="BF136" i="47"/>
  <c r="IE133" i="47"/>
  <c r="CE134" i="47"/>
  <c r="S138" i="47"/>
  <c r="BE134" i="47"/>
  <c r="S133" i="47"/>
  <c r="IR133" i="47"/>
  <c r="AF132" i="47"/>
  <c r="DF139" i="47"/>
  <c r="BS133" i="47"/>
  <c r="JR136" i="47"/>
  <c r="KF134" i="47"/>
  <c r="BF134" i="47"/>
  <c r="JR139" i="47"/>
  <c r="LF137" i="47"/>
  <c r="ES134" i="47"/>
  <c r="DR137" i="47"/>
  <c r="AF137" i="47"/>
  <c r="AE135" i="47"/>
  <c r="KS136" i="47"/>
  <c r="IR139" i="47"/>
  <c r="GS139" i="47"/>
  <c r="IE132" i="47"/>
  <c r="BS137" i="47"/>
  <c r="ES133" i="47"/>
  <c r="AF135" i="47"/>
  <c r="CS136" i="47"/>
  <c r="IR132" i="47"/>
  <c r="N98" i="33"/>
  <c r="E140" i="48"/>
  <c r="E122" i="28"/>
  <c r="D122" i="28" s="1"/>
  <c r="E122" i="47"/>
  <c r="D122" i="47" s="1"/>
  <c r="E118" i="28"/>
  <c r="D118" i="28" s="1"/>
  <c r="E134" i="48"/>
  <c r="E118" i="47"/>
  <c r="D118" i="47" s="1"/>
  <c r="B121" i="47"/>
  <c r="R80" i="33"/>
  <c r="C118" i="28"/>
  <c r="B118" i="28" s="1"/>
  <c r="C118" i="47"/>
  <c r="B118" i="47" s="1"/>
  <c r="D134" i="48"/>
  <c r="E116" i="28"/>
  <c r="D116" i="28" s="1"/>
  <c r="E130" i="48"/>
  <c r="E116" i="47"/>
  <c r="D116" i="47" s="1"/>
  <c r="B107" i="47"/>
  <c r="IG108" i="47"/>
  <c r="FG107" i="47"/>
  <c r="AG111" i="47"/>
  <c r="AB136" i="47" s="1"/>
  <c r="GG111" i="47"/>
  <c r="LT110" i="47"/>
  <c r="LG107" i="47"/>
  <c r="JT112" i="47"/>
  <c r="CG113" i="47"/>
  <c r="JT109" i="47"/>
  <c r="CT112" i="47"/>
  <c r="BG111" i="47"/>
  <c r="BB136" i="47" s="1"/>
  <c r="DG114" i="47"/>
  <c r="JG113" i="47"/>
  <c r="KG107" i="47"/>
  <c r="HG107" i="47"/>
  <c r="FT113" i="47"/>
  <c r="MG110" i="47"/>
  <c r="LT109" i="47"/>
  <c r="BG107" i="47"/>
  <c r="BB132" i="47" s="1"/>
  <c r="MG107" i="47"/>
  <c r="DT108" i="47"/>
  <c r="KT110" i="47"/>
  <c r="CG109" i="47"/>
  <c r="FG113" i="47"/>
  <c r="KG112" i="47"/>
  <c r="KB137" i="47" s="1"/>
  <c r="GG113" i="47"/>
  <c r="GB138" i="47" s="1"/>
  <c r="GG107" i="47"/>
  <c r="GB132" i="47" s="1"/>
  <c r="DG109" i="47"/>
  <c r="AG112" i="47"/>
  <c r="HG108" i="47"/>
  <c r="AT109" i="47"/>
  <c r="HT109" i="47"/>
  <c r="HO134" i="47" s="1"/>
  <c r="KG108" i="47"/>
  <c r="KB133" i="47" s="1"/>
  <c r="IG113" i="47"/>
  <c r="IB138" i="47" s="1"/>
  <c r="BG113" i="47"/>
  <c r="BB138" i="47" s="1"/>
  <c r="KG114" i="47"/>
  <c r="KT112" i="47"/>
  <c r="DG108" i="47"/>
  <c r="KT113" i="47"/>
  <c r="T112" i="47"/>
  <c r="O137" i="47" s="1"/>
  <c r="CG114" i="47"/>
  <c r="CB139" i="47" s="1"/>
  <c r="AT110" i="47"/>
  <c r="AO135" i="47" s="1"/>
  <c r="FT109" i="47"/>
  <c r="FO134" i="47" s="1"/>
  <c r="DG113" i="47"/>
  <c r="HT113" i="47"/>
  <c r="EG113" i="47"/>
  <c r="BT110" i="47"/>
  <c r="IT113" i="47"/>
  <c r="IO138" i="47" s="1"/>
  <c r="GG114" i="47"/>
  <c r="GB139" i="47" s="1"/>
  <c r="CG112" i="47"/>
  <c r="CB137" i="47" s="1"/>
  <c r="MG109" i="47"/>
  <c r="MB134" i="47" s="1"/>
  <c r="HG109" i="47"/>
  <c r="FG108" i="47"/>
  <c r="IT110" i="47"/>
  <c r="AT107" i="47"/>
  <c r="IT108" i="47"/>
  <c r="IO133" i="47" s="1"/>
  <c r="AG113" i="47"/>
  <c r="AB138" i="47" s="1"/>
  <c r="ET110" i="47"/>
  <c r="EO135" i="47" s="1"/>
  <c r="HG110" i="47"/>
  <c r="HB135" i="47" s="1"/>
  <c r="IT114" i="47"/>
  <c r="IT109" i="47"/>
  <c r="IG114" i="47"/>
  <c r="HG113" i="47"/>
  <c r="KG110" i="47"/>
  <c r="KB135" i="47" s="1"/>
  <c r="T109" i="47"/>
  <c r="O134" i="47" s="1"/>
  <c r="DG111" i="47"/>
  <c r="DB136" i="47" s="1"/>
  <c r="CT110" i="47"/>
  <c r="CO135" i="47" s="1"/>
  <c r="EG114" i="47"/>
  <c r="JT110" i="47"/>
  <c r="JG108" i="47"/>
  <c r="EG111" i="47"/>
  <c r="LG113" i="47"/>
  <c r="LB138" i="47" s="1"/>
  <c r="LG109" i="47"/>
  <c r="LB134" i="47" s="1"/>
  <c r="BT113" i="47"/>
  <c r="BO138" i="47" s="1"/>
  <c r="LT107" i="47"/>
  <c r="LO132" i="47" s="1"/>
  <c r="FG109" i="47"/>
  <c r="MG111" i="47"/>
  <c r="GG109" i="47"/>
  <c r="ET109" i="47"/>
  <c r="ET108" i="47"/>
  <c r="EO133" i="47" s="1"/>
  <c r="MG114" i="47"/>
  <c r="MB139" i="47" s="1"/>
  <c r="IT112" i="47"/>
  <c r="IO137" i="47" s="1"/>
  <c r="FG111" i="47"/>
  <c r="FB136" i="47" s="1"/>
  <c r="T108" i="47"/>
  <c r="EG108" i="47"/>
  <c r="BG114" i="47"/>
  <c r="JT111" i="47"/>
  <c r="AG110" i="47"/>
  <c r="AB135" i="47" s="1"/>
  <c r="T111" i="47"/>
  <c r="O136" i="47" s="1"/>
  <c r="AT108" i="47"/>
  <c r="AO133" i="47" s="1"/>
  <c r="DT109" i="47"/>
  <c r="DO134" i="47" s="1"/>
  <c r="GG110" i="47"/>
  <c r="HG112" i="47"/>
  <c r="ET111" i="47"/>
  <c r="CT111" i="47"/>
  <c r="HG114" i="47"/>
  <c r="HB139" i="47" s="1"/>
  <c r="LG110" i="47"/>
  <c r="LB135" i="47" s="1"/>
  <c r="IG112" i="47"/>
  <c r="IB137" i="47" s="1"/>
  <c r="CG107" i="47"/>
  <c r="BG112" i="47"/>
  <c r="JG109" i="47"/>
  <c r="JG107" i="47"/>
  <c r="KT109" i="47"/>
  <c r="BT112" i="47"/>
  <c r="BO137" i="47" s="1"/>
  <c r="T107" i="47"/>
  <c r="FT111" i="47"/>
  <c r="FO136" i="47" s="1"/>
  <c r="KT107" i="47"/>
  <c r="GT108" i="47"/>
  <c r="CT114" i="47"/>
  <c r="DG107" i="47"/>
  <c r="KT108" i="47"/>
  <c r="BT109" i="47"/>
  <c r="BO134" i="47" s="1"/>
  <c r="GT110" i="47"/>
  <c r="GO135" i="47" s="1"/>
  <c r="GT111" i="47"/>
  <c r="GO136" i="47" s="1"/>
  <c r="KG111" i="47"/>
  <c r="KB136" i="47" s="1"/>
  <c r="DT113" i="47"/>
  <c r="HT107" i="47"/>
  <c r="HT114" i="47"/>
  <c r="ET112" i="47"/>
  <c r="MG112" i="47"/>
  <c r="MB137" i="47" s="1"/>
  <c r="DT114" i="47"/>
  <c r="DO139" i="47" s="1"/>
  <c r="CG108" i="47"/>
  <c r="CB133" i="47" s="1"/>
  <c r="CT108" i="47"/>
  <c r="CO133" i="47" s="1"/>
  <c r="ET107" i="47"/>
  <c r="MG113" i="47"/>
  <c r="FT114" i="47"/>
  <c r="CT109" i="47"/>
  <c r="IG107" i="47"/>
  <c r="BG109" i="47"/>
  <c r="BB134" i="47" s="1"/>
  <c r="HG111" i="47"/>
  <c r="HB136" i="47" s="1"/>
  <c r="AT112" i="47"/>
  <c r="AO137" i="47" s="1"/>
  <c r="FT108" i="47"/>
  <c r="JT114" i="47"/>
  <c r="AG114" i="47"/>
  <c r="T114" i="47"/>
  <c r="LT113" i="47"/>
  <c r="LO138" i="47" s="1"/>
  <c r="GT109" i="47"/>
  <c r="GO134" i="47" s="1"/>
  <c r="FG110" i="47"/>
  <c r="FB135" i="47" s="1"/>
  <c r="FG114" i="47"/>
  <c r="FB139" i="47" s="1"/>
  <c r="FT110" i="47"/>
  <c r="GT107" i="47"/>
  <c r="ET114" i="47"/>
  <c r="GT113" i="47"/>
  <c r="IT107" i="47"/>
  <c r="JG114" i="47"/>
  <c r="JB139" i="47" s="1"/>
  <c r="LG111" i="47"/>
  <c r="LB136" i="47" s="1"/>
  <c r="FG112" i="47"/>
  <c r="FB137" i="47" s="1"/>
  <c r="DT111" i="47"/>
  <c r="JT107" i="47"/>
  <c r="AT114" i="47"/>
  <c r="LT108" i="47"/>
  <c r="AG108" i="47"/>
  <c r="AB133" i="47" s="1"/>
  <c r="KG113" i="47"/>
  <c r="KB138" i="47" s="1"/>
  <c r="EG112" i="47"/>
  <c r="EB137" i="47" s="1"/>
  <c r="BT111" i="47"/>
  <c r="BO136" i="47" s="1"/>
  <c r="FT112" i="47"/>
  <c r="JG110" i="47"/>
  <c r="GG112" i="47"/>
  <c r="FT107" i="47"/>
  <c r="KT111" i="47"/>
  <c r="KO136" i="47" s="1"/>
  <c r="CT107" i="47"/>
  <c r="BT108" i="47"/>
  <c r="BO133" i="47" s="1"/>
  <c r="LT111" i="47"/>
  <c r="LO136" i="47" s="1"/>
  <c r="T110" i="47"/>
  <c r="KG109" i="47"/>
  <c r="T113" i="47"/>
  <c r="IG111" i="47"/>
  <c r="EG110" i="47"/>
  <c r="EB135" i="47" s="1"/>
  <c r="EG107" i="47"/>
  <c r="EB132" i="47" s="1"/>
  <c r="GT114" i="47"/>
  <c r="GO139" i="47" s="1"/>
  <c r="HT110" i="47"/>
  <c r="HO135" i="47" s="1"/>
  <c r="CG111" i="47"/>
  <c r="IT111" i="47"/>
  <c r="JT113" i="47"/>
  <c r="KT114" i="47"/>
  <c r="BT107" i="47"/>
  <c r="LG112" i="47"/>
  <c r="LB137" i="47" s="1"/>
  <c r="JT108" i="47"/>
  <c r="JO133" i="47" s="1"/>
  <c r="LG108" i="47"/>
  <c r="LB133" i="47" s="1"/>
  <c r="DG112" i="47"/>
  <c r="CT113" i="47"/>
  <c r="HT112" i="47"/>
  <c r="HT108" i="47"/>
  <c r="DT107" i="47"/>
  <c r="BG110" i="47"/>
  <c r="BB135" i="47" s="1"/>
  <c r="ET113" i="47"/>
  <c r="EO138" i="47" s="1"/>
  <c r="DT112" i="47"/>
  <c r="DO137" i="47" s="1"/>
  <c r="BG108" i="47"/>
  <c r="IG110" i="47"/>
  <c r="GT112" i="47"/>
  <c r="AT111" i="47"/>
  <c r="IG109" i="47"/>
  <c r="IB134" i="47" s="1"/>
  <c r="HT111" i="47"/>
  <c r="HO136" i="47" s="1"/>
  <c r="MG108" i="47"/>
  <c r="MB133" i="47" s="1"/>
  <c r="JG112" i="47"/>
  <c r="JB137" i="47" s="1"/>
  <c r="JG111" i="47"/>
  <c r="DT110" i="47"/>
  <c r="LT114" i="47"/>
  <c r="LG114" i="47"/>
  <c r="GG108" i="47"/>
  <c r="GB133" i="47" s="1"/>
  <c r="BT114" i="47"/>
  <c r="BO139" i="47" s="1"/>
  <c r="CG110" i="47"/>
  <c r="CB135" i="47" s="1"/>
  <c r="AG107" i="47"/>
  <c r="EG109" i="47"/>
  <c r="LT112" i="47"/>
  <c r="AT113" i="47"/>
  <c r="DG110" i="47"/>
  <c r="AG109" i="47"/>
  <c r="AB134" i="47" s="1"/>
  <c r="AF93" i="73" a="1"/>
  <c r="AH93" i="73" s="1"/>
  <c r="AH13" i="73"/>
  <c r="AF29" i="73" a="1"/>
  <c r="AH29" i="73" s="1"/>
  <c r="CG14" i="62"/>
  <c r="AS14" i="73" s="1"/>
  <c r="CE14" i="62"/>
  <c r="AQ14" i="73" s="1"/>
  <c r="BS14" i="70" a="1"/>
  <c r="BT17" i="70" s="1"/>
  <c r="AF78" i="73" a="1"/>
  <c r="AH79" i="73" s="1"/>
  <c r="CF16" i="62"/>
  <c r="AR16" i="73" s="1"/>
  <c r="CF14" i="62"/>
  <c r="AR14" i="73" s="1"/>
  <c r="CE15" i="62"/>
  <c r="AQ15" i="73" s="1"/>
  <c r="CH17" i="62"/>
  <c r="AT17" i="73" s="1"/>
  <c r="BS17" i="64"/>
  <c r="BV16" i="64"/>
  <c r="BS15" i="64"/>
  <c r="BE22" i="67" a="1"/>
  <c r="BT14" i="64"/>
  <c r="BU14" i="64"/>
  <c r="CF17" i="62"/>
  <c r="AR17" i="73" s="1"/>
  <c r="CH16" i="62"/>
  <c r="AT16" i="73" s="1"/>
  <c r="DW101" i="47"/>
  <c r="EJ101" i="47"/>
  <c r="EW101" i="47"/>
  <c r="HW101" i="47"/>
  <c r="LJ101" i="47"/>
  <c r="JJ101" i="47"/>
  <c r="CJ101" i="47"/>
  <c r="KJ101" i="47"/>
  <c r="HJ101" i="47"/>
  <c r="LW101" i="47"/>
  <c r="GW101" i="47"/>
  <c r="KW101" i="47"/>
  <c r="IW101" i="47"/>
  <c r="FW101" i="47"/>
  <c r="W101" i="47"/>
  <c r="JW101" i="47"/>
  <c r="GJ101" i="47"/>
  <c r="DJ101" i="47"/>
  <c r="IJ101" i="47"/>
  <c r="FJ101" i="47"/>
  <c r="AJ101" i="47"/>
  <c r="AW101" i="47"/>
  <c r="B101" i="47"/>
  <c r="CW101" i="47"/>
  <c r="BJ101" i="47"/>
  <c r="BW101" i="47"/>
  <c r="J101" i="47"/>
  <c r="CF15" i="62"/>
  <c r="AR15" i="73" s="1"/>
  <c r="CH14" i="62"/>
  <c r="AT14" i="73" s="1"/>
  <c r="CG17" i="62"/>
  <c r="AS17" i="73" s="1"/>
  <c r="CE17" i="62"/>
  <c r="AQ17" i="73" s="1"/>
  <c r="CG15" i="62"/>
  <c r="AS15" i="73" s="1"/>
  <c r="CG16" i="62"/>
  <c r="AS16" i="73" s="1"/>
  <c r="FY94" i="47"/>
  <c r="KL94" i="47"/>
  <c r="JL94" i="47"/>
  <c r="CL94" i="47"/>
  <c r="DL94" i="47"/>
  <c r="GY94" i="47"/>
  <c r="HL94" i="47"/>
  <c r="IL94" i="47"/>
  <c r="HY94" i="47"/>
  <c r="GL94" i="47"/>
  <c r="BY94" i="47"/>
  <c r="AY94" i="47"/>
  <c r="AL94" i="47"/>
  <c r="CY94" i="47"/>
  <c r="EY94" i="47"/>
  <c r="LL94" i="47"/>
  <c r="KY94" i="47"/>
  <c r="D94" i="47"/>
  <c r="L94" i="47"/>
  <c r="FL94" i="47"/>
  <c r="JY94" i="47"/>
  <c r="DY94" i="47"/>
  <c r="EL94" i="47"/>
  <c r="BL94" i="47"/>
  <c r="LY94" i="47"/>
  <c r="Y94" i="47"/>
  <c r="IY94" i="47"/>
  <c r="CE16" i="62"/>
  <c r="AQ16" i="73" s="1"/>
  <c r="AI53" i="73"/>
  <c r="BU17" i="64"/>
  <c r="BS14" i="64"/>
  <c r="BT15" i="64"/>
  <c r="AF53" i="73"/>
  <c r="AH53" i="73"/>
  <c r="BV14" i="64"/>
  <c r="BS16" i="64"/>
  <c r="BT16" i="64"/>
  <c r="BV17" i="64"/>
  <c r="CE14" i="70" a="1"/>
  <c r="CH15" i="70" s="1"/>
  <c r="AT31" i="73" s="1"/>
  <c r="BV15" i="64"/>
  <c r="BU16" i="64"/>
  <c r="BT17" i="64"/>
  <c r="BG22" i="68"/>
  <c r="BF24" i="68"/>
  <c r="BE22" i="68"/>
  <c r="BH23" i="68"/>
  <c r="BE24" i="68"/>
  <c r="BF22" i="68"/>
  <c r="BE23" i="68"/>
  <c r="BH25" i="68"/>
  <c r="BF25" i="68"/>
  <c r="BG24" i="68"/>
  <c r="BH22" i="68"/>
  <c r="BG23" i="68"/>
  <c r="BE25" i="68"/>
  <c r="BF23" i="68"/>
  <c r="BG25" i="68"/>
  <c r="BH24" i="68"/>
  <c r="CE14" i="65" a="1"/>
  <c r="CG17" i="65" s="1"/>
  <c r="AS65" i="73" s="1"/>
  <c r="V105" i="47"/>
  <c r="LI105" i="47"/>
  <c r="AV105" i="47"/>
  <c r="JI105" i="47"/>
  <c r="JV105" i="47"/>
  <c r="DV105" i="47"/>
  <c r="CV105" i="47"/>
  <c r="I105" i="47"/>
  <c r="KV105" i="47"/>
  <c r="EI105" i="47"/>
  <c r="GI105" i="47"/>
  <c r="HV105" i="47"/>
  <c r="FI105" i="47"/>
  <c r="HI105" i="47"/>
  <c r="DI105" i="47"/>
  <c r="BI105" i="47"/>
  <c r="CI105" i="47"/>
  <c r="LV105" i="47"/>
  <c r="BV105" i="47"/>
  <c r="IV105" i="47"/>
  <c r="AI105" i="47"/>
  <c r="GV105" i="47"/>
  <c r="FV105" i="47"/>
  <c r="KI105" i="47"/>
  <c r="EV105" i="47"/>
  <c r="II105" i="47"/>
  <c r="BS14" i="65" a="1"/>
  <c r="BU16" i="65" s="1"/>
  <c r="JV94" i="47"/>
  <c r="V94" i="47"/>
  <c r="DI94" i="47"/>
  <c r="HV94" i="47"/>
  <c r="CV94" i="47"/>
  <c r="KV94" i="47"/>
  <c r="LV94" i="47"/>
  <c r="GI94" i="47"/>
  <c r="EI94" i="47"/>
  <c r="I94" i="47"/>
  <c r="DV94" i="47"/>
  <c r="EV94" i="47"/>
  <c r="GV94" i="47"/>
  <c r="JI94" i="47"/>
  <c r="II94" i="47"/>
  <c r="FV94" i="47"/>
  <c r="FI94" i="47"/>
  <c r="CI94" i="47"/>
  <c r="KI94" i="47"/>
  <c r="HI94" i="47"/>
  <c r="AI94" i="47"/>
  <c r="BI94" i="47"/>
  <c r="AV94" i="47"/>
  <c r="LI94" i="47"/>
  <c r="IV94" i="47"/>
  <c r="BV94" i="47"/>
  <c r="BU14" i="62"/>
  <c r="BF14" i="64"/>
  <c r="V54" i="73" s="1"/>
  <c r="BH17" i="64"/>
  <c r="X57" i="73" s="1"/>
  <c r="BE14" i="65" a="1"/>
  <c r="BH16" i="65" s="1"/>
  <c r="X64" i="73" s="1"/>
  <c r="BT16" i="62"/>
  <c r="BE16" i="64"/>
  <c r="U56" i="73" s="1"/>
  <c r="BG15" i="64"/>
  <c r="W55" i="73" s="1"/>
  <c r="BF16" i="64"/>
  <c r="V56" i="73" s="1"/>
  <c r="BG14" i="64"/>
  <c r="W54" i="73" s="1"/>
  <c r="BG16" i="64"/>
  <c r="W56" i="73" s="1"/>
  <c r="BH14" i="64"/>
  <c r="X54" i="73" s="1"/>
  <c r="BH16" i="64"/>
  <c r="X56" i="73" s="1"/>
  <c r="AG13" i="73"/>
  <c r="AF13" i="73"/>
  <c r="BF15" i="64"/>
  <c r="V55" i="73" s="1"/>
  <c r="BF17" i="64"/>
  <c r="V57" i="73" s="1"/>
  <c r="BT15" i="62"/>
  <c r="BU15" i="62"/>
  <c r="BS16" i="62"/>
  <c r="BS14" i="62"/>
  <c r="BT14" i="62"/>
  <c r="BE17" i="64"/>
  <c r="U57" i="73" s="1"/>
  <c r="BV15" i="62"/>
  <c r="BE14" i="64"/>
  <c r="U54" i="73" s="1"/>
  <c r="BG17" i="64"/>
  <c r="W57" i="73" s="1"/>
  <c r="BV16" i="62"/>
  <c r="BU17" i="62"/>
  <c r="BH15" i="64"/>
  <c r="X55" i="73" s="1"/>
  <c r="BS17" i="62"/>
  <c r="BV14" i="62"/>
  <c r="BT17" i="62"/>
  <c r="BV17" i="62"/>
  <c r="BS15" i="62"/>
  <c r="BE14" i="71" a="1"/>
  <c r="BH15" i="71" s="1"/>
  <c r="X47" i="73" s="1"/>
  <c r="BE14" i="70" a="1"/>
  <c r="BG16" i="70" s="1"/>
  <c r="W32" i="73" s="1"/>
  <c r="CE14" i="71" a="1"/>
  <c r="CG17" i="71" s="1"/>
  <c r="AS49" i="73" s="1"/>
  <c r="CE14" i="72" a="1"/>
  <c r="CE14" i="72" s="1"/>
  <c r="AQ38" i="73" s="1"/>
  <c r="AF70" i="73" a="1"/>
  <c r="AI71" i="73" s="1"/>
  <c r="AF45" i="73" a="1"/>
  <c r="AF45" i="73" s="1"/>
  <c r="BS14" i="71" a="1"/>
  <c r="BV15" i="71" s="1"/>
  <c r="AF61" i="73" a="1"/>
  <c r="AH61" i="73" s="1"/>
  <c r="AF37" i="73" a="1"/>
  <c r="AH37" i="73" s="1"/>
  <c r="BE22" i="65" a="1"/>
  <c r="BS14" i="72" a="1"/>
  <c r="BS15" i="72" s="1"/>
  <c r="IJ95" i="47"/>
  <c r="CJ95" i="47"/>
  <c r="BJ95" i="47"/>
  <c r="JJ95" i="47"/>
  <c r="LW95" i="47"/>
  <c r="KJ95" i="47"/>
  <c r="W95" i="47"/>
  <c r="DW95" i="47"/>
  <c r="B95" i="47"/>
  <c r="BW95" i="47"/>
  <c r="FW95" i="47"/>
  <c r="HJ95" i="47"/>
  <c r="DJ95" i="47"/>
  <c r="EW95" i="47"/>
  <c r="JW95" i="47"/>
  <c r="KW95" i="47"/>
  <c r="AW95" i="47"/>
  <c r="IW95" i="47"/>
  <c r="FJ95" i="47"/>
  <c r="J95" i="47"/>
  <c r="LJ95" i="47"/>
  <c r="HW95" i="47"/>
  <c r="GJ95" i="47"/>
  <c r="CW95" i="47"/>
  <c r="AJ95" i="47"/>
  <c r="GW95" i="47"/>
  <c r="EJ95" i="47"/>
  <c r="IL102" i="47"/>
  <c r="GY102" i="47"/>
  <c r="IY102" i="47"/>
  <c r="AL102" i="47"/>
  <c r="JL102" i="47"/>
  <c r="HY102" i="47"/>
  <c r="CY102" i="47"/>
  <c r="DL102" i="47"/>
  <c r="AY102" i="47"/>
  <c r="D102" i="47"/>
  <c r="EL102" i="47"/>
  <c r="JY102" i="47"/>
  <c r="KY102" i="47"/>
  <c r="Y102" i="47"/>
  <c r="L102" i="47"/>
  <c r="DY102" i="47"/>
  <c r="LL102" i="47"/>
  <c r="KL102" i="47"/>
  <c r="LY102" i="47"/>
  <c r="HL102" i="47"/>
  <c r="BY102" i="47"/>
  <c r="FY102" i="47"/>
  <c r="BL102" i="47"/>
  <c r="EY102" i="47"/>
  <c r="GL102" i="47"/>
  <c r="FL102" i="47"/>
  <c r="CL102" i="47"/>
  <c r="BE14" i="72" a="1"/>
  <c r="BE17" i="72" s="1"/>
  <c r="U41" i="73" s="1"/>
  <c r="BE17" i="62"/>
  <c r="U17" i="73" s="1"/>
  <c r="BE15" i="62"/>
  <c r="U15" i="73" s="1"/>
  <c r="BH17" i="62"/>
  <c r="X17" i="73" s="1"/>
  <c r="BF15" i="62"/>
  <c r="V15" i="73" s="1"/>
  <c r="BG15" i="62"/>
  <c r="W15" i="73" s="1"/>
  <c r="BH15" i="62"/>
  <c r="X15" i="73" s="1"/>
  <c r="BG17" i="62"/>
  <c r="W17" i="73" s="1"/>
  <c r="BF17" i="62"/>
  <c r="V17" i="73" s="1"/>
  <c r="BG14" i="62"/>
  <c r="W14" i="73" s="1"/>
  <c r="BE14" i="62"/>
  <c r="U14" i="73" s="1"/>
  <c r="BE16" i="62"/>
  <c r="U16" i="73" s="1"/>
  <c r="BG16" i="62"/>
  <c r="W16" i="73" s="1"/>
  <c r="BF14" i="62"/>
  <c r="V14" i="73" s="1"/>
  <c r="BF16" i="62"/>
  <c r="V16" i="73" s="1"/>
  <c r="BH16" i="62"/>
  <c r="X16" i="73" s="1"/>
  <c r="BH14" i="62"/>
  <c r="X14" i="73" s="1"/>
  <c r="EJ104" i="47"/>
  <c r="W104" i="47"/>
  <c r="BW104" i="47"/>
  <c r="IW104" i="47"/>
  <c r="FW104" i="47"/>
  <c r="CW104" i="47"/>
  <c r="LW104" i="47"/>
  <c r="FJ104" i="47"/>
  <c r="DW104" i="47"/>
  <c r="KW104" i="47"/>
  <c r="AW104" i="47"/>
  <c r="IJ104" i="47"/>
  <c r="LJ104" i="47"/>
  <c r="JW104" i="47"/>
  <c r="AJ104" i="47"/>
  <c r="EW104" i="47"/>
  <c r="HW104" i="47"/>
  <c r="B104" i="47"/>
  <c r="HJ104" i="47"/>
  <c r="GJ104" i="47"/>
  <c r="CJ104" i="47"/>
  <c r="DJ104" i="47"/>
  <c r="JJ104" i="47"/>
  <c r="GW104" i="47"/>
  <c r="J104" i="47"/>
  <c r="BJ104" i="47"/>
  <c r="KJ104" i="47"/>
  <c r="GL92" i="47"/>
  <c r="L92" i="47"/>
  <c r="EY92" i="47"/>
  <c r="BL92" i="47"/>
  <c r="HY92" i="47"/>
  <c r="AY92" i="47"/>
  <c r="DL92" i="47"/>
  <c r="KY92" i="47"/>
  <c r="CL92" i="47"/>
  <c r="D92" i="47"/>
  <c r="HL92" i="47"/>
  <c r="JL92" i="47"/>
  <c r="Y92" i="47"/>
  <c r="IL92" i="47"/>
  <c r="EL92" i="47"/>
  <c r="LL92" i="47"/>
  <c r="LY92" i="47"/>
  <c r="AL92" i="47"/>
  <c r="GY92" i="47"/>
  <c r="JY92" i="47"/>
  <c r="KL92" i="47"/>
  <c r="CY92" i="47"/>
  <c r="FL92" i="47"/>
  <c r="DY92" i="47"/>
  <c r="FY92" i="47"/>
  <c r="BY92" i="47"/>
  <c r="IY92" i="47"/>
  <c r="AH5" i="73"/>
  <c r="AF5" i="73"/>
  <c r="AI5" i="73"/>
  <c r="BE14" i="63" a="1"/>
  <c r="BH15" i="63" s="1"/>
  <c r="X23" i="73" s="1"/>
  <c r="CE14" i="63" a="1"/>
  <c r="CE15" i="63" s="1"/>
  <c r="AQ23" i="73" s="1"/>
  <c r="AF21" i="73" a="1"/>
  <c r="AF21" i="73" s="1"/>
  <c r="BE23" i="64"/>
  <c r="BH25" i="64"/>
  <c r="BH22" i="64"/>
  <c r="BF22" i="64"/>
  <c r="BH23" i="64"/>
  <c r="BH24" i="64"/>
  <c r="BE24" i="64"/>
  <c r="BE22" i="64"/>
  <c r="BG22" i="64"/>
  <c r="BG25" i="64"/>
  <c r="BF25" i="64"/>
  <c r="BF24" i="64"/>
  <c r="BG23" i="64"/>
  <c r="BE25" i="64"/>
  <c r="BG24" i="64"/>
  <c r="BF23" i="64"/>
  <c r="FI97" i="47"/>
  <c r="LI97" i="47"/>
  <c r="GV97" i="47"/>
  <c r="HV97" i="47"/>
  <c r="II97" i="47"/>
  <c r="GI97" i="47"/>
  <c r="DI97" i="47"/>
  <c r="LV97" i="47"/>
  <c r="HI97" i="47"/>
  <c r="FV97" i="47"/>
  <c r="IV97" i="47"/>
  <c r="DV97" i="47"/>
  <c r="I97" i="47"/>
  <c r="V97" i="47"/>
  <c r="KI97" i="47"/>
  <c r="AV97" i="47"/>
  <c r="EI97" i="47"/>
  <c r="BV97" i="47"/>
  <c r="BI97" i="47"/>
  <c r="CV97" i="47"/>
  <c r="JI97" i="47"/>
  <c r="CI97" i="47"/>
  <c r="EV97" i="47"/>
  <c r="KV97" i="47"/>
  <c r="AI97" i="47"/>
  <c r="JV97" i="47"/>
  <c r="HX103" i="47"/>
  <c r="K103" i="47"/>
  <c r="KK103" i="47"/>
  <c r="GX103" i="47"/>
  <c r="DX103" i="47"/>
  <c r="CK103" i="47"/>
  <c r="EK103" i="47"/>
  <c r="KX103" i="47"/>
  <c r="HK103" i="47"/>
  <c r="BK103" i="47"/>
  <c r="LK103" i="47"/>
  <c r="JK103" i="47"/>
  <c r="EX103" i="47"/>
  <c r="JX103" i="47"/>
  <c r="AK103" i="47"/>
  <c r="CX103" i="47"/>
  <c r="DK103" i="47"/>
  <c r="GK103" i="47"/>
  <c r="FK103" i="47"/>
  <c r="FX103" i="47"/>
  <c r="LX103" i="47"/>
  <c r="IK103" i="47"/>
  <c r="X103" i="47"/>
  <c r="BX103" i="47"/>
  <c r="IX103" i="47"/>
  <c r="AX103" i="47"/>
  <c r="BS14" i="63" a="1"/>
  <c r="BU17" i="63" s="1"/>
  <c r="AL35" i="33"/>
  <c r="AM35" i="33" s="1"/>
  <c r="AL37" i="33"/>
  <c r="AM37" i="33" s="1"/>
  <c r="AL41" i="33"/>
  <c r="AN41" i="33" s="1"/>
  <c r="AL40" i="33"/>
  <c r="AN40" i="33" s="1"/>
  <c r="BE22" i="71" a="1"/>
  <c r="AL42" i="33"/>
  <c r="AM42" i="33" s="1"/>
  <c r="GY98" i="47"/>
  <c r="EY98" i="47"/>
  <c r="L98" i="47"/>
  <c r="D98" i="47"/>
  <c r="CY98" i="47"/>
  <c r="IY98" i="47"/>
  <c r="BY98" i="47"/>
  <c r="LL98" i="47"/>
  <c r="EL98" i="47"/>
  <c r="HY98" i="47"/>
  <c r="IL98" i="47"/>
  <c r="Y98" i="47"/>
  <c r="FL98" i="47"/>
  <c r="CL98" i="47"/>
  <c r="LY98" i="47"/>
  <c r="DY98" i="47"/>
  <c r="JY98" i="47"/>
  <c r="AL98" i="47"/>
  <c r="JL98" i="47"/>
  <c r="HL98" i="47"/>
  <c r="KL98" i="47"/>
  <c r="GL98" i="47"/>
  <c r="FY98" i="47"/>
  <c r="AY98" i="47"/>
  <c r="DL98" i="47"/>
  <c r="KY98" i="47"/>
  <c r="BL98" i="47"/>
  <c r="CW93" i="47"/>
  <c r="CJ93" i="47"/>
  <c r="FW93" i="47"/>
  <c r="JJ93" i="47"/>
  <c r="W93" i="47"/>
  <c r="EJ93" i="47"/>
  <c r="IW93" i="47"/>
  <c r="BW93" i="47"/>
  <c r="HW93" i="47"/>
  <c r="IJ93" i="47"/>
  <c r="GJ93" i="47"/>
  <c r="AJ93" i="47"/>
  <c r="LJ93" i="47"/>
  <c r="BJ93" i="47"/>
  <c r="J93" i="47"/>
  <c r="KJ93" i="47"/>
  <c r="EW93" i="47"/>
  <c r="DJ93" i="47"/>
  <c r="JW93" i="47"/>
  <c r="KW93" i="47"/>
  <c r="B93" i="47"/>
  <c r="AW93" i="47"/>
  <c r="GW93" i="47"/>
  <c r="LW93" i="47"/>
  <c r="DW93" i="47"/>
  <c r="HJ93" i="47"/>
  <c r="FJ93" i="47"/>
  <c r="AL36" i="33"/>
  <c r="AN36" i="33" s="1"/>
  <c r="K20" i="45" a="1"/>
  <c r="K20" i="45" s="1"/>
  <c r="AL34" i="33"/>
  <c r="AN34" i="33" s="1"/>
  <c r="AL39" i="33"/>
  <c r="AM39" i="33" s="1"/>
  <c r="BT15" i="61"/>
  <c r="M21" i="45"/>
  <c r="AL43" i="33"/>
  <c r="AM43" i="33" s="1"/>
  <c r="BE22" i="72" a="1"/>
  <c r="M24" i="45"/>
  <c r="K21" i="45" a="1"/>
  <c r="K21" i="45" s="1"/>
  <c r="K22" i="45" a="1"/>
  <c r="K22" i="45" s="1"/>
  <c r="K17" i="45" a="1"/>
  <c r="K17" i="45" s="1"/>
  <c r="AL38" i="33"/>
  <c r="AN38" i="33" s="1"/>
  <c r="K23" i="45" a="1"/>
  <c r="K23" i="45" s="1"/>
  <c r="K19" i="45" a="1"/>
  <c r="K19" i="45" s="1"/>
  <c r="DJ99" i="47"/>
  <c r="DW99" i="47"/>
  <c r="LJ99" i="47"/>
  <c r="JW99" i="47"/>
  <c r="KW99" i="47"/>
  <c r="BJ99" i="47"/>
  <c r="GW99" i="47"/>
  <c r="KJ99" i="47"/>
  <c r="CW99" i="47"/>
  <c r="HW99" i="47"/>
  <c r="GJ99" i="47"/>
  <c r="BW99" i="47"/>
  <c r="FW99" i="47"/>
  <c r="HJ99" i="47"/>
  <c r="IW99" i="47"/>
  <c r="FJ99" i="47"/>
  <c r="J99" i="47"/>
  <c r="B99" i="47"/>
  <c r="EJ99" i="47"/>
  <c r="LW99" i="47"/>
  <c r="EW99" i="47"/>
  <c r="AJ99" i="47"/>
  <c r="AW99" i="47"/>
  <c r="IJ99" i="47"/>
  <c r="JJ99" i="47"/>
  <c r="CJ99" i="47"/>
  <c r="W99" i="47"/>
  <c r="AL32" i="33"/>
  <c r="AM32" i="33" s="1"/>
  <c r="LW90" i="47"/>
  <c r="CW90" i="47"/>
  <c r="J90" i="47"/>
  <c r="IW90" i="47"/>
  <c r="HJ90" i="47"/>
  <c r="W90" i="47"/>
  <c r="HW90" i="47"/>
  <c r="EW90" i="47"/>
  <c r="B90" i="47"/>
  <c r="BW90" i="47"/>
  <c r="JJ90" i="47"/>
  <c r="BJ90" i="47"/>
  <c r="DJ90" i="47"/>
  <c r="CJ90" i="47"/>
  <c r="GJ90" i="47"/>
  <c r="GW90" i="47"/>
  <c r="KW90" i="47"/>
  <c r="AJ90" i="47"/>
  <c r="EJ90" i="47"/>
  <c r="JW90" i="47"/>
  <c r="LJ90" i="47"/>
  <c r="DW90" i="47"/>
  <c r="IJ90" i="47"/>
  <c r="KJ90" i="47"/>
  <c r="FW90" i="47"/>
  <c r="AW90" i="47"/>
  <c r="FJ90" i="47"/>
  <c r="AL33" i="33"/>
  <c r="AN33" i="33" s="1"/>
  <c r="BT17" i="61"/>
  <c r="CF17" i="61"/>
  <c r="AR9" i="73" s="1"/>
  <c r="CG17" i="61"/>
  <c r="AS9" i="73" s="1"/>
  <c r="CH15" i="61"/>
  <c r="AT7" i="73" s="1"/>
  <c r="CE15" i="61"/>
  <c r="AQ7" i="73" s="1"/>
  <c r="CF15" i="61"/>
  <c r="AR7" i="73" s="1"/>
  <c r="CH16" i="61"/>
  <c r="AT8" i="73" s="1"/>
  <c r="CE14" i="61"/>
  <c r="AQ6" i="73" s="1"/>
  <c r="CG15" i="61"/>
  <c r="AS7" i="73" s="1"/>
  <c r="CE17" i="61"/>
  <c r="AQ9" i="73" s="1"/>
  <c r="CH14" i="61"/>
  <c r="AT6" i="73" s="1"/>
  <c r="CG16" i="61"/>
  <c r="AS8" i="73" s="1"/>
  <c r="CE16" i="61"/>
  <c r="AQ8" i="73" s="1"/>
  <c r="CF16" i="61"/>
  <c r="AR8" i="73" s="1"/>
  <c r="CF14" i="61"/>
  <c r="AR6" i="73" s="1"/>
  <c r="CG14" i="61"/>
  <c r="AS6" i="73" s="1"/>
  <c r="K18" i="45" a="1"/>
  <c r="K18" i="45" s="1"/>
  <c r="K24" i="45" a="1"/>
  <c r="K24" i="45" s="1"/>
  <c r="M17" i="45"/>
  <c r="BU16" i="61"/>
  <c r="BS15" i="61"/>
  <c r="BV14" i="61"/>
  <c r="BV16" i="61"/>
  <c r="BS17" i="61"/>
  <c r="BU14" i="61"/>
  <c r="BT16" i="61"/>
  <c r="BT14" i="61"/>
  <c r="BV17" i="61"/>
  <c r="BV15" i="61"/>
  <c r="BU17" i="61"/>
  <c r="BS14" i="61"/>
  <c r="BS16" i="61"/>
  <c r="IJ96" i="47"/>
  <c r="KJ96" i="47"/>
  <c r="IW96" i="47"/>
  <c r="HW96" i="47"/>
  <c r="B96" i="47"/>
  <c r="LJ96" i="47"/>
  <c r="KW96" i="47"/>
  <c r="DW96" i="47"/>
  <c r="GW96" i="47"/>
  <c r="BW96" i="47"/>
  <c r="AJ96" i="47"/>
  <c r="CJ96" i="47"/>
  <c r="JJ96" i="47"/>
  <c r="LW96" i="47"/>
  <c r="CW96" i="47"/>
  <c r="J96" i="47"/>
  <c r="EW96" i="47"/>
  <c r="GJ96" i="47"/>
  <c r="HJ96" i="47"/>
  <c r="EJ96" i="47"/>
  <c r="AW96" i="47"/>
  <c r="FW96" i="47"/>
  <c r="DJ96" i="47"/>
  <c r="FJ96" i="47"/>
  <c r="JW96" i="47"/>
  <c r="BJ96" i="47"/>
  <c r="W96" i="47"/>
  <c r="AW103" i="47"/>
  <c r="LW103" i="47"/>
  <c r="JJ103" i="47"/>
  <c r="JW103" i="47"/>
  <c r="DW103" i="47"/>
  <c r="CW103" i="47"/>
  <c r="IJ103" i="47"/>
  <c r="DJ103" i="47"/>
  <c r="FJ103" i="47"/>
  <c r="IW103" i="47"/>
  <c r="BW103" i="47"/>
  <c r="GW103" i="47"/>
  <c r="FW103" i="47"/>
  <c r="B103" i="47"/>
  <c r="CJ103" i="47"/>
  <c r="HW103" i="47"/>
  <c r="KW103" i="47"/>
  <c r="EJ103" i="47"/>
  <c r="HJ103" i="47"/>
  <c r="J103" i="47"/>
  <c r="EW103" i="47"/>
  <c r="LJ103" i="47"/>
  <c r="W103" i="47"/>
  <c r="AJ103" i="47"/>
  <c r="GJ103" i="47"/>
  <c r="KJ103" i="47"/>
  <c r="BJ103" i="47"/>
  <c r="BF16" i="61"/>
  <c r="V8" i="73" s="1"/>
  <c r="BE17" i="61"/>
  <c r="U9" i="73" s="1"/>
  <c r="BH17" i="61"/>
  <c r="X9" i="73" s="1"/>
  <c r="BE15" i="61"/>
  <c r="U7" i="73" s="1"/>
  <c r="BF14" i="61"/>
  <c r="V6" i="73" s="1"/>
  <c r="BG16" i="61"/>
  <c r="W8" i="73" s="1"/>
  <c r="BH14" i="61"/>
  <c r="X6" i="73" s="1"/>
  <c r="BH16" i="61"/>
  <c r="X8" i="73" s="1"/>
  <c r="BG14" i="61"/>
  <c r="W6" i="73" s="1"/>
  <c r="BH15" i="61"/>
  <c r="X7" i="73" s="1"/>
  <c r="BE14" i="61"/>
  <c r="U6" i="73" s="1"/>
  <c r="BE16" i="61"/>
  <c r="U8" i="73" s="1"/>
  <c r="BG17" i="61"/>
  <c r="W9" i="73" s="1"/>
  <c r="BF17" i="61"/>
  <c r="V9" i="73" s="1"/>
  <c r="BF15" i="61"/>
  <c r="V7" i="73" s="1"/>
  <c r="BE22" i="63" a="1"/>
  <c r="HJ98" i="47"/>
  <c r="BJ98" i="47"/>
  <c r="EW98" i="47"/>
  <c r="FW98" i="47"/>
  <c r="JJ98" i="47"/>
  <c r="KJ98" i="47"/>
  <c r="IW98" i="47"/>
  <c r="J98" i="47"/>
  <c r="W98" i="47"/>
  <c r="HW98" i="47"/>
  <c r="GW98" i="47"/>
  <c r="DW98" i="47"/>
  <c r="GJ98" i="47"/>
  <c r="CW98" i="47"/>
  <c r="AJ98" i="47"/>
  <c r="DJ98" i="47"/>
  <c r="AW98" i="47"/>
  <c r="IJ98" i="47"/>
  <c r="B98" i="47"/>
  <c r="EJ98" i="47"/>
  <c r="KW98" i="47"/>
  <c r="LJ98" i="47"/>
  <c r="JW98" i="47"/>
  <c r="LW98" i="47"/>
  <c r="FJ98" i="47"/>
  <c r="CJ98" i="47"/>
  <c r="BW98" i="47"/>
  <c r="AY93" i="47"/>
  <c r="LL93" i="47"/>
  <c r="DL93" i="47"/>
  <c r="EY93" i="47"/>
  <c r="JL93" i="47"/>
  <c r="HL93" i="47"/>
  <c r="JY93" i="47"/>
  <c r="D93" i="47"/>
  <c r="BL93" i="47"/>
  <c r="KY93" i="47"/>
  <c r="AL93" i="47"/>
  <c r="FY93" i="47"/>
  <c r="BY93" i="47"/>
  <c r="Y93" i="47"/>
  <c r="LY93" i="47"/>
  <c r="EL93" i="47"/>
  <c r="KL93" i="47"/>
  <c r="CY93" i="47"/>
  <c r="IY93" i="47"/>
  <c r="DY93" i="47"/>
  <c r="FL93" i="47"/>
  <c r="CL93" i="47"/>
  <c r="L93" i="47"/>
  <c r="GL93" i="47"/>
  <c r="IL93" i="47"/>
  <c r="GY93" i="47"/>
  <c r="HY93" i="47"/>
  <c r="BH23" i="61"/>
  <c r="BH22" i="61"/>
  <c r="BE22" i="61"/>
  <c r="BH24" i="61"/>
  <c r="BF24" i="61"/>
  <c r="BH25" i="61"/>
  <c r="BF22" i="61"/>
  <c r="BG25" i="61"/>
  <c r="BG22" i="61"/>
  <c r="BG24" i="61"/>
  <c r="BF25" i="61"/>
  <c r="BE25" i="61"/>
  <c r="BE24" i="61"/>
  <c r="BG23" i="61"/>
  <c r="BF23" i="61"/>
  <c r="BE23" i="61"/>
  <c r="II100" i="47"/>
  <c r="CV100" i="47"/>
  <c r="CI100" i="47"/>
  <c r="JI100" i="47"/>
  <c r="EI100" i="47"/>
  <c r="LI100" i="47"/>
  <c r="DV100" i="47"/>
  <c r="I100" i="47"/>
  <c r="IV100" i="47"/>
  <c r="EV100" i="47"/>
  <c r="HV100" i="47"/>
  <c r="JV100" i="47"/>
  <c r="DI100" i="47"/>
  <c r="FV100" i="47"/>
  <c r="V100" i="47"/>
  <c r="KI100" i="47"/>
  <c r="AI100" i="47"/>
  <c r="BI100" i="47"/>
  <c r="GI100" i="47"/>
  <c r="AV100" i="47"/>
  <c r="GV100" i="47"/>
  <c r="FI100" i="47"/>
  <c r="KV100" i="47"/>
  <c r="HI100" i="47"/>
  <c r="BV100" i="47"/>
  <c r="LV100" i="47"/>
  <c r="HI92" i="47"/>
  <c r="FV92" i="47"/>
  <c r="DI92" i="47"/>
  <c r="BV92" i="47"/>
  <c r="CI92" i="47"/>
  <c r="KI92" i="47"/>
  <c r="AI92" i="47"/>
  <c r="DV92" i="47"/>
  <c r="JV92" i="47"/>
  <c r="FI92" i="47"/>
  <c r="IV92" i="47"/>
  <c r="BI92" i="47"/>
  <c r="LV92" i="47"/>
  <c r="EI92" i="47"/>
  <c r="AV92" i="47"/>
  <c r="LI92" i="47"/>
  <c r="V92" i="47"/>
  <c r="KV92" i="47"/>
  <c r="JI92" i="47"/>
  <c r="HV92" i="47"/>
  <c r="GV92" i="47"/>
  <c r="II92" i="47"/>
  <c r="GI92" i="47"/>
  <c r="EV92" i="47"/>
  <c r="I92" i="47"/>
  <c r="CV92" i="47"/>
  <c r="CH14" i="67"/>
  <c r="AT94" i="73" s="1"/>
  <c r="CG16" i="67"/>
  <c r="AS96" i="73" s="1"/>
  <c r="CF14" i="67"/>
  <c r="AR94" i="73" s="1"/>
  <c r="CE17" i="67"/>
  <c r="AQ97" i="73" s="1"/>
  <c r="CH16" i="67"/>
  <c r="AT96" i="73" s="1"/>
  <c r="CG14" i="67"/>
  <c r="AS94" i="73" s="1"/>
  <c r="CE16" i="67"/>
  <c r="AQ96" i="73" s="1"/>
  <c r="CF17" i="67"/>
  <c r="AR97" i="73" s="1"/>
  <c r="CF15" i="67"/>
  <c r="AR95" i="73" s="1"/>
  <c r="CE15" i="67"/>
  <c r="AQ95" i="73" s="1"/>
  <c r="CH15" i="67"/>
  <c r="AT95" i="73" s="1"/>
  <c r="CG17" i="67"/>
  <c r="AS97" i="73" s="1"/>
  <c r="CF16" i="67"/>
  <c r="AR96" i="73" s="1"/>
  <c r="CE14" i="67"/>
  <c r="AQ94" i="73" s="1"/>
  <c r="CG15" i="67"/>
  <c r="AS95" i="73" s="1"/>
  <c r="CH17" i="67"/>
  <c r="AT97" i="73" s="1"/>
  <c r="BH15" i="67"/>
  <c r="X95" i="73" s="1"/>
  <c r="BG15" i="67"/>
  <c r="W95" i="73" s="1"/>
  <c r="BF15" i="67"/>
  <c r="V95" i="73" s="1"/>
  <c r="BE15" i="67"/>
  <c r="U95" i="73" s="1"/>
  <c r="BH14" i="67"/>
  <c r="X94" i="73" s="1"/>
  <c r="BG14" i="67"/>
  <c r="W94" i="73" s="1"/>
  <c r="BF14" i="67"/>
  <c r="V94" i="73" s="1"/>
  <c r="BE14" i="67"/>
  <c r="U94" i="73" s="1"/>
  <c r="BF17" i="67"/>
  <c r="V97" i="73" s="1"/>
  <c r="BE17" i="67"/>
  <c r="U97" i="73" s="1"/>
  <c r="BH16" i="67"/>
  <c r="X96" i="73" s="1"/>
  <c r="BG16" i="67"/>
  <c r="W96" i="73" s="1"/>
  <c r="BF16" i="67"/>
  <c r="V96" i="73" s="1"/>
  <c r="BE16" i="67"/>
  <c r="U96" i="73" s="1"/>
  <c r="BH17" i="67"/>
  <c r="X97" i="73" s="1"/>
  <c r="BG17" i="67"/>
  <c r="W97" i="73" s="1"/>
  <c r="BT17" i="67"/>
  <c r="BV16" i="67"/>
  <c r="BT14" i="67"/>
  <c r="BU15" i="67"/>
  <c r="BT15" i="67"/>
  <c r="BV14" i="67"/>
  <c r="BV15" i="67"/>
  <c r="BS14" i="67"/>
  <c r="BU14" i="67"/>
  <c r="BS15" i="67"/>
  <c r="BU17" i="67"/>
  <c r="BV17" i="67"/>
  <c r="BU16" i="67"/>
  <c r="BT16" i="67"/>
  <c r="BS16" i="67"/>
  <c r="BS17" i="67"/>
  <c r="MB135" i="47" l="1"/>
  <c r="JO134" i="47"/>
  <c r="IB133" i="47"/>
  <c r="LO134" i="47"/>
  <c r="CO137" i="47"/>
  <c r="AG93" i="73"/>
  <c r="AF93" i="73"/>
  <c r="AI93" i="73"/>
  <c r="BS16" i="70"/>
  <c r="BS17" i="70"/>
  <c r="BV15" i="70"/>
  <c r="KO132" i="47"/>
  <c r="FB132" i="47"/>
  <c r="IO132" i="47"/>
  <c r="JD139" i="47"/>
  <c r="JP133" i="47"/>
  <c r="BC132" i="47"/>
  <c r="GD133" i="47"/>
  <c r="KQ139" i="47"/>
  <c r="JD135" i="47"/>
  <c r="KQ133" i="47"/>
  <c r="ID132" i="47"/>
  <c r="KP137" i="47"/>
  <c r="JD136" i="47"/>
  <c r="LC138" i="47"/>
  <c r="JP138" i="47"/>
  <c r="IC138" i="47"/>
  <c r="AD138" i="47"/>
  <c r="P138" i="47"/>
  <c r="MC133" i="47"/>
  <c r="KD138" i="47"/>
  <c r="P136" i="47"/>
  <c r="CQ136" i="47"/>
  <c r="KP132" i="47"/>
  <c r="FQ133" i="47"/>
  <c r="DP132" i="47"/>
  <c r="FC133" i="47"/>
  <c r="EP132" i="47"/>
  <c r="FP134" i="47"/>
  <c r="AD139" i="47"/>
  <c r="DD136" i="47"/>
  <c r="JQ138" i="47"/>
  <c r="CD133" i="47"/>
  <c r="HC133" i="47"/>
  <c r="IC139" i="47"/>
  <c r="HQ139" i="47"/>
  <c r="CP139" i="47"/>
  <c r="CC137" i="47"/>
  <c r="CD134" i="47"/>
  <c r="EQ133" i="47"/>
  <c r="GC137" i="47"/>
  <c r="JC132" i="47"/>
  <c r="HP139" i="47"/>
  <c r="DD139" i="47"/>
  <c r="JD137" i="47"/>
  <c r="GP139" i="47"/>
  <c r="JC138" i="47"/>
  <c r="AC138" i="47"/>
  <c r="FP135" i="47"/>
  <c r="CC134" i="47"/>
  <c r="FC139" i="47"/>
  <c r="HC136" i="47"/>
  <c r="LP132" i="47"/>
  <c r="DQ132" i="47"/>
  <c r="DQ138" i="47"/>
  <c r="CC113" i="47"/>
  <c r="BC114" i="47"/>
  <c r="FC107" i="47"/>
  <c r="LC114" i="47"/>
  <c r="HP110" i="47"/>
  <c r="FP107" i="47"/>
  <c r="HC112" i="47"/>
  <c r="DP109" i="47"/>
  <c r="HC114" i="47"/>
  <c r="AP111" i="47"/>
  <c r="JP110" i="47"/>
  <c r="EC108" i="47"/>
  <c r="P108" i="47"/>
  <c r="IC110" i="47"/>
  <c r="GP107" i="47"/>
  <c r="LP109" i="47"/>
  <c r="BC110" i="47"/>
  <c r="LP108" i="47"/>
  <c r="KP112" i="47"/>
  <c r="FP113" i="47"/>
  <c r="GC112" i="47"/>
  <c r="KC113" i="47"/>
  <c r="EP107" i="47"/>
  <c r="EP108" i="47"/>
  <c r="MC108" i="47"/>
  <c r="BP112" i="47"/>
  <c r="HC109" i="47"/>
  <c r="FD136" i="47"/>
  <c r="DC139" i="47"/>
  <c r="HP136" i="47"/>
  <c r="EC135" i="47"/>
  <c r="EP138" i="47"/>
  <c r="GC134" i="47"/>
  <c r="GP136" i="47"/>
  <c r="Q132" i="47"/>
  <c r="MC136" i="47"/>
  <c r="FD134" i="47"/>
  <c r="KP139" i="47"/>
  <c r="GC138" i="47"/>
  <c r="LD136" i="47"/>
  <c r="KC132" i="47"/>
  <c r="IP139" i="47"/>
  <c r="DP134" i="47"/>
  <c r="JQ134" i="47"/>
  <c r="LD138" i="47"/>
  <c r="LC134" i="47"/>
  <c r="IQ138" i="47"/>
  <c r="FP110" i="47"/>
  <c r="EP110" i="47"/>
  <c r="IC109" i="47"/>
  <c r="HP108" i="47"/>
  <c r="GC133" i="47"/>
  <c r="IP111" i="47"/>
  <c r="JC110" i="47"/>
  <c r="KC108" i="47"/>
  <c r="CP113" i="47"/>
  <c r="CC111" i="47"/>
  <c r="DC109" i="47"/>
  <c r="P139" i="47"/>
  <c r="JC134" i="47"/>
  <c r="EP137" i="47"/>
  <c r="JD132" i="47"/>
  <c r="GP134" i="47"/>
  <c r="BQ136" i="47"/>
  <c r="HQ138" i="47"/>
  <c r="DQ135" i="47"/>
  <c r="AD137" i="47"/>
  <c r="AD135" i="47"/>
  <c r="P137" i="47"/>
  <c r="AP134" i="47"/>
  <c r="BC137" i="47"/>
  <c r="ED138" i="47"/>
  <c r="JC137" i="47"/>
  <c r="GQ135" i="47"/>
  <c r="DQ134" i="47"/>
  <c r="JD134" i="47"/>
  <c r="LC139" i="47"/>
  <c r="ED137" i="47"/>
  <c r="ID134" i="47"/>
  <c r="GP138" i="47"/>
  <c r="LD139" i="47"/>
  <c r="LP139" i="47"/>
  <c r="MD137" i="47"/>
  <c r="AC137" i="47"/>
  <c r="BD138" i="47"/>
  <c r="JP136" i="47"/>
  <c r="GD134" i="47"/>
  <c r="KD134" i="47"/>
  <c r="KQ132" i="47"/>
  <c r="HC135" i="47"/>
  <c r="CC135" i="47"/>
  <c r="HQ136" i="47"/>
  <c r="CD136" i="47"/>
  <c r="LD135" i="47"/>
  <c r="MD136" i="47"/>
  <c r="LP136" i="47"/>
  <c r="BQ132" i="47"/>
  <c r="DC135" i="47"/>
  <c r="KQ134" i="47"/>
  <c r="LC133" i="47"/>
  <c r="MC138" i="47"/>
  <c r="MC132" i="47"/>
  <c r="LQ139" i="47"/>
  <c r="DQ139" i="47"/>
  <c r="CC139" i="47"/>
  <c r="FC137" i="47"/>
  <c r="LQ134" i="47"/>
  <c r="BC107" i="47"/>
  <c r="HD133" i="47"/>
  <c r="KC110" i="47"/>
  <c r="AP113" i="47"/>
  <c r="LP110" i="47"/>
  <c r="FC112" i="47"/>
  <c r="GC107" i="47"/>
  <c r="IP114" i="47"/>
  <c r="HC108" i="47"/>
  <c r="P111" i="47"/>
  <c r="AC109" i="47"/>
  <c r="HC113" i="47"/>
  <c r="FP136" i="47"/>
  <c r="GC110" i="47"/>
  <c r="LP112" i="47"/>
  <c r="BP109" i="47"/>
  <c r="DC107" i="47"/>
  <c r="FP112" i="47"/>
  <c r="FC114" i="47"/>
  <c r="LP114" i="47"/>
  <c r="EC114" i="47"/>
  <c r="KP113" i="47"/>
  <c r="KP114" i="47"/>
  <c r="IP112" i="47"/>
  <c r="GP111" i="47"/>
  <c r="FP111" i="47"/>
  <c r="IC112" i="47"/>
  <c r="KC107" i="47"/>
  <c r="EC112" i="47"/>
  <c r="FC132" i="47"/>
  <c r="KP133" i="47"/>
  <c r="EQ137" i="47"/>
  <c r="IC135" i="47"/>
  <c r="DC132" i="47"/>
  <c r="BD133" i="47"/>
  <c r="AD134" i="47"/>
  <c r="Q135" i="47"/>
  <c r="CP138" i="47"/>
  <c r="JP137" i="47"/>
  <c r="HC137" i="47"/>
  <c r="BP137" i="47"/>
  <c r="FD138" i="47"/>
  <c r="EC139" i="47"/>
  <c r="LC137" i="47"/>
  <c r="DD138" i="47"/>
  <c r="GP135" i="47"/>
  <c r="HP114" i="47"/>
  <c r="AP110" i="47"/>
  <c r="BC138" i="47"/>
  <c r="LC111" i="47"/>
  <c r="JC107" i="47"/>
  <c r="BC113" i="47"/>
  <c r="GC114" i="47"/>
  <c r="JP114" i="47"/>
  <c r="DC110" i="47"/>
  <c r="GC111" i="47"/>
  <c r="P110" i="47"/>
  <c r="DP113" i="47"/>
  <c r="BD137" i="47"/>
  <c r="BQ133" i="47"/>
  <c r="AC136" i="47"/>
  <c r="JQ137" i="47"/>
  <c r="IP135" i="47"/>
  <c r="DC138" i="47"/>
  <c r="CP137" i="47"/>
  <c r="DQ137" i="47"/>
  <c r="CQ132" i="47"/>
  <c r="CD135" i="47"/>
  <c r="KP136" i="47"/>
  <c r="MD133" i="47"/>
  <c r="HC139" i="47"/>
  <c r="HP112" i="47"/>
  <c r="GC113" i="47"/>
  <c r="HP109" i="47"/>
  <c r="CC112" i="47"/>
  <c r="DC112" i="47"/>
  <c r="GC136" i="47"/>
  <c r="HD132" i="47"/>
  <c r="MC134" i="47"/>
  <c r="MD139" i="47"/>
  <c r="IQ132" i="47"/>
  <c r="AQ134" i="47"/>
  <c r="BC136" i="47"/>
  <c r="KQ135" i="47"/>
  <c r="JC136" i="47"/>
  <c r="AC135" i="47"/>
  <c r="HQ132" i="47"/>
  <c r="CC138" i="47"/>
  <c r="P134" i="47"/>
  <c r="CP135" i="47"/>
  <c r="FC135" i="47"/>
  <c r="KC134" i="47"/>
  <c r="FP133" i="47"/>
  <c r="BP134" i="47"/>
  <c r="HP137" i="47"/>
  <c r="DD137" i="47"/>
  <c r="GQ133" i="47"/>
  <c r="CC132" i="47"/>
  <c r="DD133" i="47"/>
  <c r="GP133" i="47"/>
  <c r="HQ137" i="47"/>
  <c r="ID133" i="47"/>
  <c r="LP134" i="47"/>
  <c r="FP132" i="47"/>
  <c r="AD132" i="47"/>
  <c r="BP139" i="47"/>
  <c r="Q136" i="47"/>
  <c r="AD133" i="47"/>
  <c r="AP139" i="47"/>
  <c r="IQ134" i="47"/>
  <c r="LD132" i="47"/>
  <c r="GP132" i="47"/>
  <c r="MC139" i="47"/>
  <c r="KQ137" i="47"/>
  <c r="DD134" i="47"/>
  <c r="IC133" i="47"/>
  <c r="DC134" i="47"/>
  <c r="HD134" i="47"/>
  <c r="LC132" i="47"/>
  <c r="JP135" i="47"/>
  <c r="GD136" i="47"/>
  <c r="FP139" i="47"/>
  <c r="AC134" i="47"/>
  <c r="Q139" i="47"/>
  <c r="FD135" i="47"/>
  <c r="DC133" i="47"/>
  <c r="CQ135" i="47"/>
  <c r="AC111" i="47"/>
  <c r="BP113" i="47"/>
  <c r="IP110" i="47"/>
  <c r="JQ132" i="47"/>
  <c r="GD139" i="47"/>
  <c r="AC110" i="47"/>
  <c r="JC111" i="47"/>
  <c r="CP109" i="47"/>
  <c r="P107" i="47"/>
  <c r="FC108" i="47"/>
  <c r="MC112" i="47"/>
  <c r="ID137" i="47"/>
  <c r="CQ138" i="47"/>
  <c r="ID138" i="47"/>
  <c r="JC135" i="47"/>
  <c r="HQ133" i="47"/>
  <c r="IC136" i="47"/>
  <c r="FC134" i="47"/>
  <c r="BC139" i="47"/>
  <c r="IQ139" i="47"/>
  <c r="IQ135" i="47"/>
  <c r="LQ138" i="47"/>
  <c r="HP133" i="47"/>
  <c r="BC134" i="47"/>
  <c r="JP139" i="47"/>
  <c r="HD138" i="47"/>
  <c r="EP139" i="47"/>
  <c r="CQ139" i="47"/>
  <c r="DD132" i="47"/>
  <c r="LP133" i="47"/>
  <c r="AP135" i="47"/>
  <c r="AC133" i="47"/>
  <c r="GC132" i="47"/>
  <c r="IC134" i="47"/>
  <c r="CP132" i="47"/>
  <c r="BC135" i="47"/>
  <c r="FD132" i="47"/>
  <c r="DP139" i="47"/>
  <c r="EQ136" i="47"/>
  <c r="IP133" i="47"/>
  <c r="DC136" i="47"/>
  <c r="HC134" i="47"/>
  <c r="CD137" i="47"/>
  <c r="KD132" i="47"/>
  <c r="ED133" i="47"/>
  <c r="ED134" i="47"/>
  <c r="LP137" i="47"/>
  <c r="FQ135" i="47"/>
  <c r="CQ133" i="47"/>
  <c r="AQ137" i="47"/>
  <c r="JQ135" i="47"/>
  <c r="EQ138" i="47"/>
  <c r="Q133" i="47"/>
  <c r="BP138" i="47"/>
  <c r="DP138" i="47"/>
  <c r="ED139" i="47"/>
  <c r="ID135" i="47"/>
  <c r="DC114" i="47"/>
  <c r="EQ135" i="47"/>
  <c r="BD135" i="47"/>
  <c r="DP137" i="47"/>
  <c r="AC139" i="47"/>
  <c r="HP113" i="47"/>
  <c r="DC111" i="47"/>
  <c r="ED135" i="47"/>
  <c r="KC133" i="47"/>
  <c r="BQ137" i="47"/>
  <c r="EQ139" i="47"/>
  <c r="ID136" i="47"/>
  <c r="DD135" i="47"/>
  <c r="AD136" i="47"/>
  <c r="GQ139" i="47"/>
  <c r="KC138" i="47"/>
  <c r="BP132" i="47"/>
  <c r="LC135" i="47"/>
  <c r="LQ135" i="47"/>
  <c r="IP137" i="47"/>
  <c r="BQ135" i="47"/>
  <c r="DP135" i="47"/>
  <c r="KP135" i="47"/>
  <c r="BP135" i="47"/>
  <c r="FP109" i="47"/>
  <c r="GP137" i="47"/>
  <c r="CC109" i="47"/>
  <c r="BP133" i="47"/>
  <c r="DP114" i="47"/>
  <c r="BP107" i="47"/>
  <c r="KP109" i="47"/>
  <c r="FC136" i="47"/>
  <c r="GP110" i="47"/>
  <c r="KC112" i="47"/>
  <c r="CP110" i="47"/>
  <c r="EC109" i="47"/>
  <c r="DC113" i="47"/>
  <c r="BP110" i="47"/>
  <c r="HC107" i="47"/>
  <c r="HP111" i="47"/>
  <c r="LC113" i="47"/>
  <c r="FQ139" i="47"/>
  <c r="KC136" i="47"/>
  <c r="HC132" i="47"/>
  <c r="JP113" i="47"/>
  <c r="LP107" i="47"/>
  <c r="P114" i="47"/>
  <c r="CQ134" i="47"/>
  <c r="JP107" i="47"/>
  <c r="MC114" i="47"/>
  <c r="HD136" i="47"/>
  <c r="KD137" i="47"/>
  <c r="CC133" i="47"/>
  <c r="AQ138" i="47"/>
  <c r="EC134" i="47"/>
  <c r="EQ134" i="47"/>
  <c r="GC139" i="47"/>
  <c r="AP132" i="47"/>
  <c r="AP133" i="47"/>
  <c r="GD138" i="47"/>
  <c r="DQ136" i="47"/>
  <c r="AQ135" i="47"/>
  <c r="JD138" i="47"/>
  <c r="FQ132" i="47"/>
  <c r="IP134" i="47"/>
  <c r="KQ138" i="47"/>
  <c r="JQ139" i="47"/>
  <c r="IP113" i="47"/>
  <c r="KC139" i="47"/>
  <c r="JC114" i="47"/>
  <c r="CQ137" i="47"/>
  <c r="LC109" i="47"/>
  <c r="AP136" i="47"/>
  <c r="AP108" i="47"/>
  <c r="HP132" i="47"/>
  <c r="BP114" i="47"/>
  <c r="LC107" i="47"/>
  <c r="EC107" i="47"/>
  <c r="FC110" i="47"/>
  <c r="MC113" i="47"/>
  <c r="GP114" i="47"/>
  <c r="CP114" i="47"/>
  <c r="KP108" i="47"/>
  <c r="AC108" i="47"/>
  <c r="AQ139" i="47"/>
  <c r="LQ136" i="47"/>
  <c r="IC132" i="47"/>
  <c r="DP133" i="47"/>
  <c r="DP112" i="47"/>
  <c r="KC111" i="47"/>
  <c r="IP109" i="47"/>
  <c r="EC136" i="47"/>
  <c r="MC137" i="47"/>
  <c r="JP108" i="47"/>
  <c r="MC107" i="47"/>
  <c r="BQ138" i="47"/>
  <c r="HD135" i="47"/>
  <c r="KD136" i="47"/>
  <c r="GD135" i="47"/>
  <c r="HP135" i="47"/>
  <c r="AQ136" i="47"/>
  <c r="FC138" i="47"/>
  <c r="FQ137" i="47"/>
  <c r="JP132" i="47"/>
  <c r="Q137" i="47"/>
  <c r="FP137" i="47"/>
  <c r="FD137" i="47"/>
  <c r="MD138" i="47"/>
  <c r="GQ138" i="47"/>
  <c r="IP132" i="47"/>
  <c r="KD133" i="47"/>
  <c r="KC135" i="47"/>
  <c r="JC139" i="47"/>
  <c r="JP134" i="47"/>
  <c r="HP107" i="47"/>
  <c r="CD139" i="47"/>
  <c r="FC113" i="47"/>
  <c r="GQ134" i="47"/>
  <c r="P112" i="47"/>
  <c r="MC110" i="47"/>
  <c r="AC114" i="47"/>
  <c r="LC110" i="47"/>
  <c r="DC108" i="47"/>
  <c r="CP108" i="47"/>
  <c r="EC110" i="47"/>
  <c r="IC113" i="47"/>
  <c r="EC111" i="47"/>
  <c r="GC109" i="47"/>
  <c r="CC108" i="47"/>
  <c r="HC138" i="47"/>
  <c r="BP136" i="47"/>
  <c r="IC137" i="47"/>
  <c r="KQ136" i="47"/>
  <c r="LC136" i="47"/>
  <c r="HC110" i="47"/>
  <c r="LP111" i="47"/>
  <c r="AC113" i="47"/>
  <c r="GQ132" i="47"/>
  <c r="CP112" i="47"/>
  <c r="AC107" i="47"/>
  <c r="CP134" i="47"/>
  <c r="EC133" i="47"/>
  <c r="KP138" i="47"/>
  <c r="FD133" i="47"/>
  <c r="GD137" i="47"/>
  <c r="BD136" i="47"/>
  <c r="BQ139" i="47"/>
  <c r="JQ136" i="47"/>
  <c r="FQ134" i="47"/>
  <c r="BD139" i="47"/>
  <c r="EC137" i="47"/>
  <c r="ED132" i="47"/>
  <c r="EC138" i="47"/>
  <c r="P135" i="47"/>
  <c r="GQ137" i="47"/>
  <c r="KP134" i="47"/>
  <c r="CD138" i="47"/>
  <c r="HD137" i="47"/>
  <c r="HP138" i="47"/>
  <c r="EC113" i="47"/>
  <c r="EP111" i="47"/>
  <c r="DP110" i="47"/>
  <c r="FP108" i="47"/>
  <c r="EP114" i="47"/>
  <c r="CP111" i="47"/>
  <c r="IC107" i="47"/>
  <c r="GP108" i="47"/>
  <c r="IP107" i="47"/>
  <c r="BC111" i="47"/>
  <c r="CC110" i="47"/>
  <c r="KP107" i="47"/>
  <c r="P109" i="47"/>
  <c r="CC114" i="47"/>
  <c r="LC108" i="47"/>
  <c r="IP138" i="47"/>
  <c r="KC137" i="47"/>
  <c r="P133" i="47"/>
  <c r="CP136" i="47"/>
  <c r="BC112" i="47"/>
  <c r="IP108" i="47"/>
  <c r="BC108" i="47"/>
  <c r="LD133" i="47"/>
  <c r="KD135" i="47"/>
  <c r="DP111" i="47"/>
  <c r="MD134" i="47"/>
  <c r="DP136" i="47"/>
  <c r="FQ136" i="47"/>
  <c r="LQ133" i="47"/>
  <c r="EP109" i="47"/>
  <c r="JC112" i="47"/>
  <c r="AP112" i="47"/>
  <c r="CD132" i="47"/>
  <c r="Q138" i="47"/>
  <c r="JQ133" i="47"/>
  <c r="IC111" i="47"/>
  <c r="JC113" i="47"/>
  <c r="EP134" i="47"/>
  <c r="HD139" i="47"/>
  <c r="EP136" i="47"/>
  <c r="BQ134" i="47"/>
  <c r="FP138" i="47"/>
  <c r="IQ136" i="47"/>
  <c r="IP136" i="47"/>
  <c r="CP133" i="47"/>
  <c r="ID139" i="47"/>
  <c r="AQ132" i="47"/>
  <c r="LQ137" i="47"/>
  <c r="BD132" i="47"/>
  <c r="EP133" i="47"/>
  <c r="EQ132" i="47"/>
  <c r="ED136" i="47"/>
  <c r="LQ132" i="47"/>
  <c r="DQ133" i="47"/>
  <c r="HQ134" i="47"/>
  <c r="FQ138" i="47"/>
  <c r="LD137" i="47"/>
  <c r="CC107" i="47"/>
  <c r="HC111" i="47"/>
  <c r="MC109" i="47"/>
  <c r="DP107" i="47"/>
  <c r="GP113" i="47"/>
  <c r="JP112" i="47"/>
  <c r="IC114" i="47"/>
  <c r="AP109" i="47"/>
  <c r="GP109" i="47"/>
  <c r="FC111" i="47"/>
  <c r="AP107" i="47"/>
  <c r="JP111" i="47"/>
  <c r="LC112" i="47"/>
  <c r="MC111" i="47"/>
  <c r="JC109" i="47"/>
  <c r="LP138" i="47"/>
  <c r="MD135" i="47"/>
  <c r="GD132" i="47"/>
  <c r="AQ133" i="47"/>
  <c r="Q134" i="47"/>
  <c r="LP135" i="47"/>
  <c r="GQ136" i="47"/>
  <c r="AC132" i="47"/>
  <c r="KD139" i="47"/>
  <c r="JD133" i="47"/>
  <c r="P132" i="47"/>
  <c r="DC137" i="47"/>
  <c r="GC135" i="47"/>
  <c r="MD132" i="47"/>
  <c r="JC133" i="47"/>
  <c r="CC136" i="47"/>
  <c r="IQ133" i="47"/>
  <c r="EP113" i="47"/>
  <c r="LP113" i="47"/>
  <c r="IC108" i="47"/>
  <c r="BP108" i="47"/>
  <c r="GC108" i="47"/>
  <c r="EP112" i="47"/>
  <c r="AC112" i="47"/>
  <c r="GP112" i="47"/>
  <c r="KC109" i="47"/>
  <c r="KP110" i="47"/>
  <c r="KC114" i="47"/>
  <c r="FC109" i="47"/>
  <c r="JP109" i="47"/>
  <c r="IQ137" i="47"/>
  <c r="HP134" i="47"/>
  <c r="MC135" i="47"/>
  <c r="FD139" i="47"/>
  <c r="HQ135" i="47"/>
  <c r="BC109" i="47"/>
  <c r="CP107" i="47"/>
  <c r="AP114" i="47"/>
  <c r="DP108" i="47"/>
  <c r="BD134" i="47"/>
  <c r="LD134" i="47"/>
  <c r="FP114" i="47"/>
  <c r="P113" i="47"/>
  <c r="BP111" i="47"/>
  <c r="EP135" i="47"/>
  <c r="AP138" i="47"/>
  <c r="EC132" i="47"/>
  <c r="AP137" i="47"/>
  <c r="BC133" i="47"/>
  <c r="JC108" i="47"/>
  <c r="KP111" i="47"/>
  <c r="AG29" i="73"/>
  <c r="DB135" i="47"/>
  <c r="LB139" i="47"/>
  <c r="AO136" i="47"/>
  <c r="HO133" i="47"/>
  <c r="KO139" i="47"/>
  <c r="IB136" i="47"/>
  <c r="FO132" i="47"/>
  <c r="LO133" i="47"/>
  <c r="GO138" i="47"/>
  <c r="O139" i="47"/>
  <c r="CO134" i="47"/>
  <c r="EO137" i="47"/>
  <c r="KO133" i="47"/>
  <c r="KO134" i="47"/>
  <c r="CO136" i="47"/>
  <c r="JO136" i="47"/>
  <c r="EO134" i="47"/>
  <c r="EB136" i="47"/>
  <c r="HB138" i="47"/>
  <c r="AO132" i="47"/>
  <c r="BO135" i="47"/>
  <c r="KO138" i="47"/>
  <c r="AO134" i="47"/>
  <c r="CB134" i="47"/>
  <c r="HB132" i="47"/>
  <c r="JO137" i="47"/>
  <c r="DR144" i="47"/>
  <c r="GS142" i="47"/>
  <c r="HR141" i="47"/>
  <c r="BE141" i="47"/>
  <c r="GS143" i="47"/>
  <c r="EF144" i="47"/>
  <c r="FF144" i="47"/>
  <c r="GR142" i="47"/>
  <c r="LE144" i="47"/>
  <c r="KR142" i="47"/>
  <c r="R144" i="47"/>
  <c r="DR143" i="47"/>
  <c r="BR143" i="47"/>
  <c r="ME141" i="47"/>
  <c r="BS143" i="47"/>
  <c r="FS144" i="47"/>
  <c r="S144" i="47"/>
  <c r="IE143" i="47"/>
  <c r="IF142" i="47"/>
  <c r="S143" i="47"/>
  <c r="BE143" i="47"/>
  <c r="HE142" i="47"/>
  <c r="ES143" i="47"/>
  <c r="KS143" i="47"/>
  <c r="GS144" i="47"/>
  <c r="AR144" i="47"/>
  <c r="GR141" i="47"/>
  <c r="FS142" i="47"/>
  <c r="CF141" i="47"/>
  <c r="GR143" i="47"/>
  <c r="DS144" i="47"/>
  <c r="HE143" i="47"/>
  <c r="GS141" i="47"/>
  <c r="HF142" i="47"/>
  <c r="JE142" i="47"/>
  <c r="BE144" i="47"/>
  <c r="KS144" i="47"/>
  <c r="S141" i="47"/>
  <c r="CE144" i="47"/>
  <c r="FE141" i="47"/>
  <c r="FF142" i="47"/>
  <c r="AF141" i="47"/>
  <c r="DE143" i="47"/>
  <c r="ER141" i="47"/>
  <c r="FF141" i="47"/>
  <c r="IS143" i="47"/>
  <c r="KF141" i="47"/>
  <c r="LS142" i="47"/>
  <c r="GE142" i="47"/>
  <c r="AS143" i="47"/>
  <c r="AS141" i="47"/>
  <c r="R143" i="47"/>
  <c r="IS142" i="47"/>
  <c r="ME143" i="47"/>
  <c r="S142" i="47"/>
  <c r="IS144" i="47"/>
  <c r="JS142" i="47"/>
  <c r="AE143" i="47"/>
  <c r="EF143" i="47"/>
  <c r="ES144" i="47"/>
  <c r="CF143" i="47"/>
  <c r="LR143" i="47"/>
  <c r="CR143" i="47"/>
  <c r="FS141" i="47"/>
  <c r="LS143" i="47"/>
  <c r="DF141" i="47"/>
  <c r="R142" i="47"/>
  <c r="AE144" i="47"/>
  <c r="BF142" i="47"/>
  <c r="AS142" i="47"/>
  <c r="MF142" i="47"/>
  <c r="EF142" i="47"/>
  <c r="AE142" i="47"/>
  <c r="LE141" i="47"/>
  <c r="KE141" i="47"/>
  <c r="HS144" i="47"/>
  <c r="GE143" i="47"/>
  <c r="BR141" i="47"/>
  <c r="KR144" i="47"/>
  <c r="IF141" i="47"/>
  <c r="EF141" i="47"/>
  <c r="BF143" i="47"/>
  <c r="CS144" i="47"/>
  <c r="AR143" i="47"/>
  <c r="FS143" i="47"/>
  <c r="EE141" i="47"/>
  <c r="ME142" i="47"/>
  <c r="AE141" i="47"/>
  <c r="FR143" i="47"/>
  <c r="LF144" i="47"/>
  <c r="IE142" i="47"/>
  <c r="KF142" i="47"/>
  <c r="LS144" i="47"/>
  <c r="IR143" i="47"/>
  <c r="KS141" i="47"/>
  <c r="HR142" i="47"/>
  <c r="IS141" i="47"/>
  <c r="BE142" i="47"/>
  <c r="HE144" i="47"/>
  <c r="IE141" i="47"/>
  <c r="DE141" i="47"/>
  <c r="LF143" i="47"/>
  <c r="FE142" i="47"/>
  <c r="MF141" i="47"/>
  <c r="KE143" i="47"/>
  <c r="GF144" i="47"/>
  <c r="BF144" i="47"/>
  <c r="JF142" i="47"/>
  <c r="IF143" i="47"/>
  <c r="JF141" i="47"/>
  <c r="DE144" i="47"/>
  <c r="JR144" i="47"/>
  <c r="GE144" i="47"/>
  <c r="JR142" i="47"/>
  <c r="HR143" i="47"/>
  <c r="CF144" i="47"/>
  <c r="FE143" i="47"/>
  <c r="ES141" i="47"/>
  <c r="CS142" i="47"/>
  <c r="ME144" i="47"/>
  <c r="CS143" i="47"/>
  <c r="BS142" i="47"/>
  <c r="LE142" i="47"/>
  <c r="GE141" i="47"/>
  <c r="HE141" i="47"/>
  <c r="MF144" i="47"/>
  <c r="JE143" i="47"/>
  <c r="FE144" i="47"/>
  <c r="AR142" i="47"/>
  <c r="JR143" i="47"/>
  <c r="FF143" i="47"/>
  <c r="LE143" i="47"/>
  <c r="LS141" i="47"/>
  <c r="DR141" i="47"/>
  <c r="IR142" i="47"/>
  <c r="IF144" i="47"/>
  <c r="CR144" i="47"/>
  <c r="GF143" i="47"/>
  <c r="BS144" i="47"/>
  <c r="FR141" i="47"/>
  <c r="DF142" i="47"/>
  <c r="R141" i="47"/>
  <c r="IE144" i="47"/>
  <c r="JS143" i="47"/>
  <c r="LF141" i="47"/>
  <c r="KS142" i="47"/>
  <c r="CE143" i="47"/>
  <c r="IR141" i="47"/>
  <c r="GF141" i="47"/>
  <c r="HS143" i="47"/>
  <c r="JR141" i="47"/>
  <c r="LF142" i="47"/>
  <c r="DF143" i="47"/>
  <c r="EE143" i="47"/>
  <c r="JE141" i="47"/>
  <c r="DS141" i="47"/>
  <c r="KR141" i="47"/>
  <c r="JF143" i="47"/>
  <c r="KE144" i="47"/>
  <c r="DF144" i="47"/>
  <c r="KE142" i="47"/>
  <c r="AF142" i="47"/>
  <c r="LR142" i="47"/>
  <c r="EE144" i="47"/>
  <c r="HS142" i="47"/>
  <c r="KR143" i="47"/>
  <c r="ER142" i="47"/>
  <c r="EE142" i="47"/>
  <c r="AR141" i="47"/>
  <c r="BS141" i="47"/>
  <c r="KF144" i="47"/>
  <c r="HF143" i="47"/>
  <c r="CF142" i="47"/>
  <c r="CR142" i="47"/>
  <c r="LR144" i="47"/>
  <c r="JE144" i="47"/>
  <c r="GR144" i="47"/>
  <c r="KF143" i="47"/>
  <c r="CE141" i="47"/>
  <c r="DS142" i="47"/>
  <c r="GF142" i="47"/>
  <c r="AF144" i="47"/>
  <c r="CS141" i="47"/>
  <c r="JF144" i="47"/>
  <c r="DS143" i="47"/>
  <c r="BR142" i="47"/>
  <c r="CE142" i="47"/>
  <c r="BF141" i="47"/>
  <c r="CR141" i="47"/>
  <c r="BR144" i="47"/>
  <c r="FR142" i="47"/>
  <c r="FR144" i="47"/>
  <c r="HR144" i="47"/>
  <c r="HS141" i="47"/>
  <c r="IR144" i="47"/>
  <c r="DE142" i="47"/>
  <c r="JS141" i="47"/>
  <c r="ES142" i="47"/>
  <c r="AF143" i="47"/>
  <c r="ER143" i="47"/>
  <c r="AS144" i="47"/>
  <c r="JS144" i="47"/>
  <c r="HF141" i="47"/>
  <c r="DR142" i="47"/>
  <c r="LR141" i="47"/>
  <c r="MF143" i="47"/>
  <c r="HF144" i="47"/>
  <c r="ER144" i="47"/>
  <c r="CB132" i="47"/>
  <c r="B117" i="47"/>
  <c r="MG117" i="47"/>
  <c r="T119" i="47"/>
  <c r="AG119" i="47"/>
  <c r="DT116" i="47"/>
  <c r="LT119" i="47"/>
  <c r="BG117" i="47"/>
  <c r="FG118" i="47"/>
  <c r="KT116" i="47"/>
  <c r="GG116" i="47"/>
  <c r="CG118" i="47"/>
  <c r="CG119" i="47"/>
  <c r="AT117" i="47"/>
  <c r="AT119" i="47"/>
  <c r="CT119" i="47"/>
  <c r="KG116" i="47"/>
  <c r="AT118" i="47"/>
  <c r="IG118" i="47"/>
  <c r="HG119" i="47"/>
  <c r="BT116" i="47"/>
  <c r="JG118" i="47"/>
  <c r="GG118" i="47"/>
  <c r="HT116" i="47"/>
  <c r="ET117" i="47"/>
  <c r="DG116" i="47"/>
  <c r="EG119" i="47"/>
  <c r="ET116" i="47"/>
  <c r="DG117" i="47"/>
  <c r="BT119" i="47"/>
  <c r="IT118" i="47"/>
  <c r="T117" i="47"/>
  <c r="ET118" i="47"/>
  <c r="FT119" i="47"/>
  <c r="EG117" i="47"/>
  <c r="MG119" i="47"/>
  <c r="BG116" i="47"/>
  <c r="FT116" i="47"/>
  <c r="IT119" i="47"/>
  <c r="HG116" i="47"/>
  <c r="CT117" i="47"/>
  <c r="EG118" i="47"/>
  <c r="HG118" i="47"/>
  <c r="ET119" i="47"/>
  <c r="JT116" i="47"/>
  <c r="JT117" i="47"/>
  <c r="T118" i="47"/>
  <c r="LG119" i="47"/>
  <c r="EG116" i="47"/>
  <c r="FT117" i="47"/>
  <c r="BT117" i="47"/>
  <c r="JG117" i="47"/>
  <c r="IG119" i="47"/>
  <c r="LT116" i="47"/>
  <c r="KT118" i="47"/>
  <c r="LT118" i="47"/>
  <c r="LG116" i="47"/>
  <c r="IT117" i="47"/>
  <c r="DG118" i="47"/>
  <c r="CG116" i="47"/>
  <c r="FT118" i="47"/>
  <c r="AG118" i="47"/>
  <c r="CG117" i="47"/>
  <c r="AG117" i="47"/>
  <c r="JG119" i="47"/>
  <c r="DT119" i="47"/>
  <c r="DO144" i="47" s="1"/>
  <c r="BT118" i="47"/>
  <c r="GT119" i="47"/>
  <c r="LT117" i="47"/>
  <c r="GT117" i="47"/>
  <c r="AG116" i="47"/>
  <c r="FG119" i="47"/>
  <c r="HG117" i="47"/>
  <c r="KG117" i="47"/>
  <c r="BG118" i="47"/>
  <c r="IG117" i="47"/>
  <c r="BG119" i="47"/>
  <c r="KT117" i="47"/>
  <c r="HT119" i="47"/>
  <c r="T116" i="47"/>
  <c r="JG116" i="47"/>
  <c r="CT118" i="47"/>
  <c r="FG117" i="47"/>
  <c r="DG119" i="47"/>
  <c r="HT118" i="47"/>
  <c r="IG116" i="47"/>
  <c r="KG118" i="47"/>
  <c r="GT118" i="47"/>
  <c r="KG119" i="47"/>
  <c r="HT117" i="47"/>
  <c r="KT119" i="47"/>
  <c r="IT116" i="47"/>
  <c r="AT116" i="47"/>
  <c r="DT117" i="47"/>
  <c r="MG118" i="47"/>
  <c r="GT116" i="47"/>
  <c r="JT119" i="47"/>
  <c r="LG117" i="47"/>
  <c r="MG116" i="47"/>
  <c r="LG118" i="47"/>
  <c r="GG117" i="47"/>
  <c r="GG119" i="47"/>
  <c r="DT118" i="47"/>
  <c r="JT118" i="47"/>
  <c r="CT116" i="47"/>
  <c r="FG116" i="47"/>
  <c r="E138" i="48"/>
  <c r="L98" i="33"/>
  <c r="E121" i="28"/>
  <c r="D121" i="28" s="1"/>
  <c r="E121" i="47"/>
  <c r="D121" i="47" s="1"/>
  <c r="O132" i="47"/>
  <c r="IB132" i="47"/>
  <c r="FO138" i="47"/>
  <c r="AF29" i="73"/>
  <c r="AO138" i="47"/>
  <c r="LO139" i="47"/>
  <c r="GO137" i="47"/>
  <c r="HO137" i="47"/>
  <c r="JO138" i="47"/>
  <c r="O138" i="47"/>
  <c r="GB137" i="47"/>
  <c r="AO139" i="47"/>
  <c r="EO139" i="47"/>
  <c r="AB139" i="47"/>
  <c r="FO139" i="47"/>
  <c r="HO139" i="47"/>
  <c r="DB132" i="47"/>
  <c r="JB132" i="47"/>
  <c r="EO136" i="47"/>
  <c r="BB139" i="47"/>
  <c r="GB134" i="47"/>
  <c r="JB133" i="47"/>
  <c r="IB139" i="47"/>
  <c r="IO135" i="47"/>
  <c r="EB138" i="47"/>
  <c r="DB133" i="47"/>
  <c r="HB133" i="47"/>
  <c r="KO135" i="47"/>
  <c r="KB132" i="47"/>
  <c r="LB132" i="47"/>
  <c r="AB132" i="47"/>
  <c r="CO132" i="47"/>
  <c r="BO132" i="47"/>
  <c r="CB138" i="47"/>
  <c r="AI29" i="73"/>
  <c r="LO137" i="47"/>
  <c r="DO135" i="47"/>
  <c r="IB135" i="47"/>
  <c r="CO138" i="47"/>
  <c r="IO136" i="47"/>
  <c r="KB134" i="47"/>
  <c r="JB135" i="47"/>
  <c r="JO132" i="47"/>
  <c r="GO132" i="47"/>
  <c r="JO139" i="47"/>
  <c r="MB138" i="47"/>
  <c r="HO132" i="47"/>
  <c r="CO139" i="47"/>
  <c r="JB134" i="47"/>
  <c r="HB137" i="47"/>
  <c r="EB133" i="47"/>
  <c r="MB136" i="47"/>
  <c r="JO135" i="47"/>
  <c r="IO134" i="47"/>
  <c r="FB133" i="47"/>
  <c r="HO138" i="47"/>
  <c r="KO137" i="47"/>
  <c r="AB137" i="47"/>
  <c r="DO133" i="47"/>
  <c r="JB138" i="47"/>
  <c r="LO135" i="47"/>
  <c r="E126" i="47"/>
  <c r="D126" i="47" s="1"/>
  <c r="E146" i="48"/>
  <c r="E126" i="28"/>
  <c r="D126" i="28" s="1"/>
  <c r="N88" i="33"/>
  <c r="D140" i="48"/>
  <c r="C122" i="28"/>
  <c r="B122" i="28" s="1"/>
  <c r="C122" i="47"/>
  <c r="DO132" i="47"/>
  <c r="FB138" i="47"/>
  <c r="EB134" i="47"/>
  <c r="JB136" i="47"/>
  <c r="BB133" i="47"/>
  <c r="DB137" i="47"/>
  <c r="CB136" i="47"/>
  <c r="O135" i="47"/>
  <c r="FO137" i="47"/>
  <c r="DO136" i="47"/>
  <c r="FO135" i="47"/>
  <c r="FO133" i="47"/>
  <c r="EO132" i="47"/>
  <c r="DO138" i="47"/>
  <c r="GO133" i="47"/>
  <c r="BB137" i="47"/>
  <c r="GB135" i="47"/>
  <c r="O133" i="47"/>
  <c r="FB134" i="47"/>
  <c r="EB139" i="47"/>
  <c r="IO139" i="47"/>
  <c r="HB134" i="47"/>
  <c r="DB138" i="47"/>
  <c r="KB139" i="47"/>
  <c r="DB134" i="47"/>
  <c r="MB132" i="47"/>
  <c r="DB139" i="47"/>
  <c r="GB136" i="47"/>
  <c r="B124" i="47"/>
  <c r="BU15" i="70"/>
  <c r="BV16" i="70"/>
  <c r="BT14" i="70"/>
  <c r="AI81" i="73"/>
  <c r="BT16" i="70"/>
  <c r="BT15" i="70"/>
  <c r="AI80" i="73"/>
  <c r="AG80" i="73"/>
  <c r="AG81" i="73"/>
  <c r="AG78" i="73"/>
  <c r="AG79" i="73"/>
  <c r="AH78" i="73"/>
  <c r="AI79" i="73"/>
  <c r="BU17" i="70"/>
  <c r="BV14" i="70"/>
  <c r="AI78" i="73"/>
  <c r="AF81" i="73"/>
  <c r="AF80" i="73"/>
  <c r="BE14" i="70"/>
  <c r="U30" i="73" s="1"/>
  <c r="BU14" i="70"/>
  <c r="AH80" i="73"/>
  <c r="BS14" i="70"/>
  <c r="AH81" i="73"/>
  <c r="BS15" i="70"/>
  <c r="BU16" i="70"/>
  <c r="AF79" i="73"/>
  <c r="BV17" i="70"/>
  <c r="AF78" i="73"/>
  <c r="AG73" i="73"/>
  <c r="CH17" i="65"/>
  <c r="AT65" i="73" s="1"/>
  <c r="CH16" i="65"/>
  <c r="AT64" i="73" s="1"/>
  <c r="CH15" i="65"/>
  <c r="AT63" i="73" s="1"/>
  <c r="BF14" i="70"/>
  <c r="V30" i="73" s="1"/>
  <c r="CE16" i="65"/>
  <c r="AQ64" i="73" s="1"/>
  <c r="BG24" i="67"/>
  <c r="BF24" i="67"/>
  <c r="BH25" i="67"/>
  <c r="BH24" i="67"/>
  <c r="BE24" i="67"/>
  <c r="BF23" i="67"/>
  <c r="BF25" i="67"/>
  <c r="BH23" i="67"/>
  <c r="BE25" i="67"/>
  <c r="BG23" i="67"/>
  <c r="BE22" i="67"/>
  <c r="BG25" i="67"/>
  <c r="BG22" i="67"/>
  <c r="BF22" i="67"/>
  <c r="BH22" i="67"/>
  <c r="BE23" i="67"/>
  <c r="AG71" i="73"/>
  <c r="EI101" i="47"/>
  <c r="KI101" i="47"/>
  <c r="DV101" i="47"/>
  <c r="AV101" i="47"/>
  <c r="CV101" i="47"/>
  <c r="HV101" i="47"/>
  <c r="FI101" i="47"/>
  <c r="BV101" i="47"/>
  <c r="BI101" i="47"/>
  <c r="V101" i="47"/>
  <c r="II101" i="47"/>
  <c r="LI101" i="47"/>
  <c r="JV101" i="47"/>
  <c r="I101" i="47"/>
  <c r="LV101" i="47"/>
  <c r="GV101" i="47"/>
  <c r="AI101" i="47"/>
  <c r="IV101" i="47"/>
  <c r="HI101" i="47"/>
  <c r="GI101" i="47"/>
  <c r="CI101" i="47"/>
  <c r="EV101" i="47"/>
  <c r="FV101" i="47"/>
  <c r="JI101" i="47"/>
  <c r="DI101" i="47"/>
  <c r="KV101" i="47"/>
  <c r="CH14" i="70"/>
  <c r="AT30" i="73" s="1"/>
  <c r="CF14" i="70"/>
  <c r="AR30" i="73" s="1"/>
  <c r="BS15" i="65"/>
  <c r="DK94" i="47"/>
  <c r="DT94" i="47" s="1"/>
  <c r="DX94" i="47"/>
  <c r="EG94" i="47" s="1"/>
  <c r="EX94" i="47"/>
  <c r="FG94" i="47" s="1"/>
  <c r="LK94" i="47"/>
  <c r="LT94" i="47" s="1"/>
  <c r="HX94" i="47"/>
  <c r="IG94" i="47" s="1"/>
  <c r="X94" i="47"/>
  <c r="AG94" i="47" s="1"/>
  <c r="KK94" i="47"/>
  <c r="KT94" i="47" s="1"/>
  <c r="FX94" i="47"/>
  <c r="GG94" i="47" s="1"/>
  <c r="FK94" i="47"/>
  <c r="FT94" i="47" s="1"/>
  <c r="IK94" i="47"/>
  <c r="IT94" i="47" s="1"/>
  <c r="BX94" i="47"/>
  <c r="CG94" i="47" s="1"/>
  <c r="AX94" i="47"/>
  <c r="BG94" i="47" s="1"/>
  <c r="GX94" i="47"/>
  <c r="HG94" i="47" s="1"/>
  <c r="GK94" i="47"/>
  <c r="GT94" i="47" s="1"/>
  <c r="HK94" i="47"/>
  <c r="HT94" i="47" s="1"/>
  <c r="JX94" i="47"/>
  <c r="KG94" i="47" s="1"/>
  <c r="KX94" i="47"/>
  <c r="LG94" i="47" s="1"/>
  <c r="K94" i="47"/>
  <c r="T94" i="47" s="1"/>
  <c r="LX94" i="47"/>
  <c r="MG94" i="47" s="1"/>
  <c r="CK94" i="47"/>
  <c r="CT94" i="47" s="1"/>
  <c r="BK94" i="47"/>
  <c r="BT94" i="47" s="1"/>
  <c r="CX94" i="47"/>
  <c r="DG94" i="47" s="1"/>
  <c r="JK94" i="47"/>
  <c r="JT94" i="47" s="1"/>
  <c r="EK94" i="47"/>
  <c r="ET94" i="47" s="1"/>
  <c r="AK94" i="47"/>
  <c r="AT94" i="47" s="1"/>
  <c r="IX94" i="47"/>
  <c r="JG94" i="47" s="1"/>
  <c r="CG14" i="70"/>
  <c r="AS30" i="73" s="1"/>
  <c r="CH17" i="70"/>
  <c r="AT33" i="73" s="1"/>
  <c r="BT17" i="65"/>
  <c r="CG15" i="70"/>
  <c r="AS31" i="73" s="1"/>
  <c r="CG16" i="70"/>
  <c r="AS32" i="73" s="1"/>
  <c r="BG17" i="70"/>
  <c r="W33" i="73" s="1"/>
  <c r="CF16" i="65"/>
  <c r="AR64" i="73" s="1"/>
  <c r="BE17" i="70"/>
  <c r="U33" i="73" s="1"/>
  <c r="CF14" i="65"/>
  <c r="AR62" i="73" s="1"/>
  <c r="CG14" i="65"/>
  <c r="AS62" i="73" s="1"/>
  <c r="CE17" i="65"/>
  <c r="AQ65" i="73" s="1"/>
  <c r="CF15" i="65"/>
  <c r="AR63" i="73" s="1"/>
  <c r="CE14" i="65"/>
  <c r="AQ62" i="73" s="1"/>
  <c r="CF17" i="65"/>
  <c r="AR65" i="73" s="1"/>
  <c r="CG16" i="65"/>
  <c r="AS64" i="73" s="1"/>
  <c r="CG15" i="65"/>
  <c r="AS63" i="73" s="1"/>
  <c r="CE15" i="65"/>
  <c r="AQ63" i="73" s="1"/>
  <c r="BE15" i="70"/>
  <c r="U31" i="73" s="1"/>
  <c r="CH14" i="65"/>
  <c r="AT62" i="73" s="1"/>
  <c r="CE17" i="72"/>
  <c r="AQ41" i="73" s="1"/>
  <c r="CG15" i="72"/>
  <c r="AS39" i="73" s="1"/>
  <c r="CE15" i="72"/>
  <c r="AQ39" i="73" s="1"/>
  <c r="CH15" i="72"/>
  <c r="AT39" i="73" s="1"/>
  <c r="BF16" i="65"/>
  <c r="V64" i="73" s="1"/>
  <c r="CF15" i="72"/>
  <c r="AR39" i="73" s="1"/>
  <c r="BE15" i="65"/>
  <c r="U63" i="73" s="1"/>
  <c r="CF17" i="72"/>
  <c r="AR41" i="73" s="1"/>
  <c r="CH17" i="71"/>
  <c r="AT49" i="73" s="1"/>
  <c r="CH17" i="72"/>
  <c r="AT41" i="73" s="1"/>
  <c r="BG15" i="65"/>
  <c r="W63" i="73" s="1"/>
  <c r="BG16" i="63"/>
  <c r="W24" i="73" s="1"/>
  <c r="CH16" i="72"/>
  <c r="AT40" i="73" s="1"/>
  <c r="CF14" i="72"/>
  <c r="AR38" i="73" s="1"/>
  <c r="CG16" i="72"/>
  <c r="AS40" i="73" s="1"/>
  <c r="CE16" i="72"/>
  <c r="AQ40" i="73" s="1"/>
  <c r="CG14" i="72"/>
  <c r="AS38" i="73" s="1"/>
  <c r="AG70" i="73"/>
  <c r="BU15" i="65"/>
  <c r="AI73" i="73"/>
  <c r="BT15" i="65"/>
  <c r="BS14" i="65"/>
  <c r="AF71" i="73"/>
  <c r="BV14" i="65"/>
  <c r="AH70" i="73"/>
  <c r="AF72" i="73"/>
  <c r="AH71" i="73"/>
  <c r="BU14" i="65"/>
  <c r="BV15" i="65"/>
  <c r="AI70" i="73"/>
  <c r="BT16" i="65"/>
  <c r="AH72" i="73"/>
  <c r="BV17" i="65"/>
  <c r="AG72" i="73"/>
  <c r="BV16" i="65"/>
  <c r="BS17" i="65"/>
  <c r="CE17" i="70"/>
  <c r="AQ33" i="73" s="1"/>
  <c r="CG17" i="70"/>
  <c r="AS33" i="73" s="1"/>
  <c r="CE15" i="70"/>
  <c r="AQ31" i="73" s="1"/>
  <c r="CF15" i="70"/>
  <c r="AR31" i="73" s="1"/>
  <c r="CE16" i="70"/>
  <c r="AQ32" i="73" s="1"/>
  <c r="CF17" i="70"/>
  <c r="AR33" i="73" s="1"/>
  <c r="CF16" i="70"/>
  <c r="AR32" i="73" s="1"/>
  <c r="CH16" i="70"/>
  <c r="AT32" i="73" s="1"/>
  <c r="CE14" i="70"/>
  <c r="AQ30" i="73" s="1"/>
  <c r="AF54" i="73" a="1"/>
  <c r="AG55" i="73" s="1"/>
  <c r="AF86" i="73" a="1"/>
  <c r="AI87" i="73" s="1"/>
  <c r="BH14" i="70"/>
  <c r="X30" i="73" s="1"/>
  <c r="BH15" i="70"/>
  <c r="X31" i="73" s="1"/>
  <c r="AI72" i="73"/>
  <c r="BH17" i="70"/>
  <c r="X33" i="73" s="1"/>
  <c r="BG16" i="65"/>
  <c r="W64" i="73" s="1"/>
  <c r="BE14" i="65"/>
  <c r="U62" i="73" s="1"/>
  <c r="BH16" i="71"/>
  <c r="X48" i="73" s="1"/>
  <c r="BE14" i="71"/>
  <c r="U46" i="73" s="1"/>
  <c r="AG37" i="73"/>
  <c r="BF14" i="65"/>
  <c r="V62" i="73" s="1"/>
  <c r="AF37" i="73"/>
  <c r="BF17" i="65"/>
  <c r="V65" i="73" s="1"/>
  <c r="CE15" i="71"/>
  <c r="AQ47" i="73" s="1"/>
  <c r="BG17" i="65"/>
  <c r="W65" i="73" s="1"/>
  <c r="BF16" i="71"/>
  <c r="V48" i="73" s="1"/>
  <c r="BG14" i="71"/>
  <c r="W46" i="73" s="1"/>
  <c r="CG14" i="71"/>
  <c r="AS46" i="73" s="1"/>
  <c r="BH15" i="65"/>
  <c r="X63" i="73" s="1"/>
  <c r="CF17" i="71"/>
  <c r="AR49" i="73" s="1"/>
  <c r="CG17" i="72"/>
  <c r="AS41" i="73" s="1"/>
  <c r="CF16" i="72"/>
  <c r="AR40" i="73" s="1"/>
  <c r="AF73" i="73"/>
  <c r="AF70" i="73"/>
  <c r="BU17" i="65"/>
  <c r="BS16" i="65"/>
  <c r="BG14" i="70"/>
  <c r="W30" i="73" s="1"/>
  <c r="BF16" i="70"/>
  <c r="V32" i="73" s="1"/>
  <c r="BE16" i="65"/>
  <c r="U64" i="73" s="1"/>
  <c r="BE17" i="65"/>
  <c r="U65" i="73" s="1"/>
  <c r="BF15" i="70"/>
  <c r="V31" i="73" s="1"/>
  <c r="BE16" i="70"/>
  <c r="U32" i="73" s="1"/>
  <c r="BH16" i="70"/>
  <c r="X32" i="73" s="1"/>
  <c r="BF17" i="70"/>
  <c r="V33" i="73" s="1"/>
  <c r="CH14" i="72"/>
  <c r="AT38" i="73" s="1"/>
  <c r="AH73" i="73"/>
  <c r="BT14" i="65"/>
  <c r="BG15" i="70"/>
  <c r="W31" i="73" s="1"/>
  <c r="CH15" i="71"/>
  <c r="AT47" i="73" s="1"/>
  <c r="BG14" i="65"/>
  <c r="W62" i="73" s="1"/>
  <c r="CF15" i="71"/>
  <c r="AR47" i="73" s="1"/>
  <c r="BV14" i="71"/>
  <c r="CF14" i="71"/>
  <c r="AR46" i="73" s="1"/>
  <c r="CH16" i="71"/>
  <c r="AT48" i="73" s="1"/>
  <c r="BT16" i="72"/>
  <c r="BS14" i="71"/>
  <c r="CE17" i="71"/>
  <c r="AQ49" i="73" s="1"/>
  <c r="BH14" i="65"/>
  <c r="X62" i="73" s="1"/>
  <c r="BF15" i="65"/>
  <c r="V63" i="73" s="1"/>
  <c r="BS14" i="72"/>
  <c r="CH14" i="71"/>
  <c r="AT46" i="73" s="1"/>
  <c r="CE16" i="71"/>
  <c r="AQ48" i="73" s="1"/>
  <c r="CG16" i="71"/>
  <c r="AS48" i="73" s="1"/>
  <c r="BH17" i="65"/>
  <c r="X65" i="73" s="1"/>
  <c r="BT17" i="72"/>
  <c r="CF16" i="71"/>
  <c r="AR48" i="73" s="1"/>
  <c r="CE14" i="71"/>
  <c r="AQ46" i="73" s="1"/>
  <c r="BU15" i="72"/>
  <c r="AG45" i="73"/>
  <c r="CG15" i="71"/>
  <c r="AS47" i="73" s="1"/>
  <c r="AF14" i="73" a="1"/>
  <c r="AG17" i="73" s="1"/>
  <c r="BE16" i="71"/>
  <c r="U48" i="73" s="1"/>
  <c r="BG16" i="71"/>
  <c r="W48" i="73" s="1"/>
  <c r="BG17" i="71"/>
  <c r="W49" i="73" s="1"/>
  <c r="BE17" i="71"/>
  <c r="U49" i="73" s="1"/>
  <c r="BG15" i="71"/>
  <c r="W47" i="73" s="1"/>
  <c r="BE15" i="71"/>
  <c r="U47" i="73" s="1"/>
  <c r="BH17" i="71"/>
  <c r="X49" i="73" s="1"/>
  <c r="BF14" i="71"/>
  <c r="V46" i="73" s="1"/>
  <c r="BF17" i="71"/>
  <c r="V49" i="73" s="1"/>
  <c r="BH14" i="71"/>
  <c r="X46" i="73" s="1"/>
  <c r="BF15" i="71"/>
  <c r="V47" i="73" s="1"/>
  <c r="AI45" i="73"/>
  <c r="AH45" i="73"/>
  <c r="BV17" i="71"/>
  <c r="BS16" i="71"/>
  <c r="BS15" i="71"/>
  <c r="BT16" i="71"/>
  <c r="AF61" i="73"/>
  <c r="BV16" i="71"/>
  <c r="BU15" i="71"/>
  <c r="BT15" i="71"/>
  <c r="AG61" i="73"/>
  <c r="BU14" i="71"/>
  <c r="AI61" i="73"/>
  <c r="BT17" i="71"/>
  <c r="BV16" i="72"/>
  <c r="BT14" i="71"/>
  <c r="BU16" i="71"/>
  <c r="BU17" i="71"/>
  <c r="BV17" i="72"/>
  <c r="BS17" i="71"/>
  <c r="BT15" i="72"/>
  <c r="BV15" i="72"/>
  <c r="BT14" i="72"/>
  <c r="BV14" i="72"/>
  <c r="BU16" i="72"/>
  <c r="BS17" i="72"/>
  <c r="BS16" i="72"/>
  <c r="BG17" i="63"/>
  <c r="W25" i="73" s="1"/>
  <c r="BU17" i="72"/>
  <c r="BU14" i="72"/>
  <c r="BF14" i="63"/>
  <c r="V22" i="73" s="1"/>
  <c r="BS15" i="63"/>
  <c r="BF16" i="63"/>
  <c r="V24" i="73" s="1"/>
  <c r="BT17" i="63"/>
  <c r="BE14" i="63"/>
  <c r="U22" i="73" s="1"/>
  <c r="BU15" i="63"/>
  <c r="BG14" i="63"/>
  <c r="W22" i="73" s="1"/>
  <c r="BV16" i="63"/>
  <c r="BF17" i="63"/>
  <c r="V25" i="73" s="1"/>
  <c r="BE15" i="63"/>
  <c r="U23" i="73" s="1"/>
  <c r="CH16" i="63"/>
  <c r="AT24" i="73" s="1"/>
  <c r="CG16" i="63"/>
  <c r="AS24" i="73" s="1"/>
  <c r="AI37" i="73"/>
  <c r="CH17" i="63"/>
  <c r="AT25" i="73" s="1"/>
  <c r="CG17" i="63"/>
  <c r="AS25" i="73" s="1"/>
  <c r="CF17" i="63"/>
  <c r="AR25" i="73" s="1"/>
  <c r="CE17" i="63"/>
  <c r="AQ25" i="73" s="1"/>
  <c r="CE16" i="63"/>
  <c r="AQ24" i="73" s="1"/>
  <c r="CH14" i="63"/>
  <c r="AT22" i="73" s="1"/>
  <c r="CE14" i="63"/>
  <c r="AQ22" i="73" s="1"/>
  <c r="CF14" i="63"/>
  <c r="AR22" i="73" s="1"/>
  <c r="CH15" i="63"/>
  <c r="AT23" i="73" s="1"/>
  <c r="CG15" i="63"/>
  <c r="AS23" i="73" s="1"/>
  <c r="CF16" i="63"/>
  <c r="AR24" i="73" s="1"/>
  <c r="CG14" i="63"/>
  <c r="AS22" i="73" s="1"/>
  <c r="CF15" i="63"/>
  <c r="AR23" i="73" s="1"/>
  <c r="AI21" i="73"/>
  <c r="AH21" i="73"/>
  <c r="AG21" i="73"/>
  <c r="BV14" i="63"/>
  <c r="BT14" i="63"/>
  <c r="BV15" i="63"/>
  <c r="BH17" i="63"/>
  <c r="X25" i="73" s="1"/>
  <c r="BH16" i="63"/>
  <c r="X24" i="73" s="1"/>
  <c r="BT15" i="63"/>
  <c r="BU16" i="63"/>
  <c r="BF15" i="63"/>
  <c r="V23" i="73" s="1"/>
  <c r="BG15" i="63"/>
  <c r="W23" i="73" s="1"/>
  <c r="BS17" i="63"/>
  <c r="BU14" i="63"/>
  <c r="BS14" i="63"/>
  <c r="BE16" i="63"/>
  <c r="U24" i="73" s="1"/>
  <c r="BE17" i="63"/>
  <c r="U25" i="73" s="1"/>
  <c r="BE14" i="72"/>
  <c r="U38" i="73" s="1"/>
  <c r="BT16" i="63"/>
  <c r="BV17" i="63"/>
  <c r="BH14" i="63"/>
  <c r="X22" i="73" s="1"/>
  <c r="BE15" i="72"/>
  <c r="U39" i="73" s="1"/>
  <c r="BF15" i="72"/>
  <c r="V39" i="73" s="1"/>
  <c r="BG16" i="72"/>
  <c r="W40" i="73" s="1"/>
  <c r="BH15" i="72"/>
  <c r="X39" i="73" s="1"/>
  <c r="BH16" i="72"/>
  <c r="X40" i="73" s="1"/>
  <c r="BE16" i="72"/>
  <c r="U40" i="73" s="1"/>
  <c r="BF16" i="72"/>
  <c r="V40" i="73" s="1"/>
  <c r="BG17" i="72"/>
  <c r="W41" i="73" s="1"/>
  <c r="BH17" i="72"/>
  <c r="X41" i="73" s="1"/>
  <c r="BH14" i="72"/>
  <c r="X38" i="73" s="1"/>
  <c r="BG14" i="72"/>
  <c r="W38" i="73" s="1"/>
  <c r="BF14" i="72"/>
  <c r="V38" i="73" s="1"/>
  <c r="BE24" i="65"/>
  <c r="BG24" i="65"/>
  <c r="BF23" i="65"/>
  <c r="BG25" i="65"/>
  <c r="BH22" i="65"/>
  <c r="BH24" i="65"/>
  <c r="BF25" i="65"/>
  <c r="BH23" i="65"/>
  <c r="BH25" i="65"/>
  <c r="BG23" i="65"/>
  <c r="BE22" i="65"/>
  <c r="BE23" i="65"/>
  <c r="BG22" i="65"/>
  <c r="BF24" i="65"/>
  <c r="BE25" i="65"/>
  <c r="BF22" i="65"/>
  <c r="BG15" i="72"/>
  <c r="W39" i="73" s="1"/>
  <c r="K102" i="47"/>
  <c r="T102" i="47" s="1"/>
  <c r="CK102" i="47"/>
  <c r="CT102" i="47" s="1"/>
  <c r="DX102" i="47"/>
  <c r="EG102" i="47" s="1"/>
  <c r="HX102" i="47"/>
  <c r="IG102" i="47" s="1"/>
  <c r="IX102" i="47"/>
  <c r="JG102" i="47" s="1"/>
  <c r="LK102" i="47"/>
  <c r="LT102" i="47" s="1"/>
  <c r="AX102" i="47"/>
  <c r="BG102" i="47" s="1"/>
  <c r="KK102" i="47"/>
  <c r="KT102" i="47" s="1"/>
  <c r="JX102" i="47"/>
  <c r="KG102" i="47" s="1"/>
  <c r="DK102" i="47"/>
  <c r="DT102" i="47" s="1"/>
  <c r="EK102" i="47"/>
  <c r="ET102" i="47" s="1"/>
  <c r="GK102" i="47"/>
  <c r="GT102" i="47" s="1"/>
  <c r="IK102" i="47"/>
  <c r="IT102" i="47" s="1"/>
  <c r="HK102" i="47"/>
  <c r="HT102" i="47" s="1"/>
  <c r="FK102" i="47"/>
  <c r="FT102" i="47" s="1"/>
  <c r="GX102" i="47"/>
  <c r="HG102" i="47" s="1"/>
  <c r="FX102" i="47"/>
  <c r="GG102" i="47" s="1"/>
  <c r="BX102" i="47"/>
  <c r="CG102" i="47" s="1"/>
  <c r="EX102" i="47"/>
  <c r="FG102" i="47" s="1"/>
  <c r="KX102" i="47"/>
  <c r="LG102" i="47" s="1"/>
  <c r="CX102" i="47"/>
  <c r="DG102" i="47" s="1"/>
  <c r="X102" i="47"/>
  <c r="AG102" i="47" s="1"/>
  <c r="JK102" i="47"/>
  <c r="JT102" i="47" s="1"/>
  <c r="BK102" i="47"/>
  <c r="BT102" i="47" s="1"/>
  <c r="LX102" i="47"/>
  <c r="MG102" i="47" s="1"/>
  <c r="AK102" i="47"/>
  <c r="AT102" i="47" s="1"/>
  <c r="BS16" i="63"/>
  <c r="BF17" i="72"/>
  <c r="V41" i="73" s="1"/>
  <c r="AV95" i="47"/>
  <c r="BG95" i="47" s="1"/>
  <c r="II95" i="47"/>
  <c r="IT95" i="47" s="1"/>
  <c r="CV95" i="47"/>
  <c r="DG95" i="47" s="1"/>
  <c r="AI95" i="47"/>
  <c r="AT95" i="47" s="1"/>
  <c r="BV95" i="47"/>
  <c r="CG95" i="47" s="1"/>
  <c r="CI95" i="47"/>
  <c r="CT95" i="47" s="1"/>
  <c r="HI95" i="47"/>
  <c r="HT95" i="47" s="1"/>
  <c r="FI95" i="47"/>
  <c r="FT95" i="47" s="1"/>
  <c r="V95" i="47"/>
  <c r="AG95" i="47" s="1"/>
  <c r="EI95" i="47"/>
  <c r="ET95" i="47" s="1"/>
  <c r="FV95" i="47"/>
  <c r="GG95" i="47" s="1"/>
  <c r="HV95" i="47"/>
  <c r="IG95" i="47" s="1"/>
  <c r="KV95" i="47"/>
  <c r="LG95" i="47" s="1"/>
  <c r="BI95" i="47"/>
  <c r="BT95" i="47" s="1"/>
  <c r="LV95" i="47"/>
  <c r="MG95" i="47" s="1"/>
  <c r="DV95" i="47"/>
  <c r="EG95" i="47" s="1"/>
  <c r="LI95" i="47"/>
  <c r="LT95" i="47" s="1"/>
  <c r="GI95" i="47"/>
  <c r="GT95" i="47" s="1"/>
  <c r="IV95" i="47"/>
  <c r="JG95" i="47" s="1"/>
  <c r="EV95" i="47"/>
  <c r="FG95" i="47" s="1"/>
  <c r="DI95" i="47"/>
  <c r="DT95" i="47" s="1"/>
  <c r="JV95" i="47"/>
  <c r="KG95" i="47" s="1"/>
  <c r="JI95" i="47"/>
  <c r="JT95" i="47" s="1"/>
  <c r="GV95" i="47"/>
  <c r="HG95" i="47" s="1"/>
  <c r="KI95" i="47"/>
  <c r="KT95" i="47" s="1"/>
  <c r="I95" i="47"/>
  <c r="T95" i="47" s="1"/>
  <c r="KK92" i="47"/>
  <c r="KT92" i="47" s="1"/>
  <c r="HX92" i="47"/>
  <c r="IG92" i="47" s="1"/>
  <c r="EK92" i="47"/>
  <c r="ET92" i="47" s="1"/>
  <c r="EX92" i="47"/>
  <c r="FG92" i="47" s="1"/>
  <c r="FX92" i="47"/>
  <c r="GG92" i="47" s="1"/>
  <c r="HK92" i="47"/>
  <c r="HT92" i="47" s="1"/>
  <c r="BK92" i="47"/>
  <c r="BT92" i="47" s="1"/>
  <c r="CK92" i="47"/>
  <c r="CT92" i="47" s="1"/>
  <c r="IK92" i="47"/>
  <c r="IT92" i="47" s="1"/>
  <c r="GX92" i="47"/>
  <c r="HG92" i="47" s="1"/>
  <c r="X92" i="47"/>
  <c r="AG92" i="47" s="1"/>
  <c r="LK92" i="47"/>
  <c r="LT92" i="47" s="1"/>
  <c r="JX92" i="47"/>
  <c r="KG92" i="47" s="1"/>
  <c r="BX92" i="47"/>
  <c r="CG92" i="47" s="1"/>
  <c r="K92" i="47"/>
  <c r="T92" i="47" s="1"/>
  <c r="AX92" i="47"/>
  <c r="BG92" i="47" s="1"/>
  <c r="LX92" i="47"/>
  <c r="MG92" i="47" s="1"/>
  <c r="KX92" i="47"/>
  <c r="LG92" i="47" s="1"/>
  <c r="AK92" i="47"/>
  <c r="AT92" i="47" s="1"/>
  <c r="GK92" i="47"/>
  <c r="GT92" i="47" s="1"/>
  <c r="IX92" i="47"/>
  <c r="JG92" i="47" s="1"/>
  <c r="DX92" i="47"/>
  <c r="EG92" i="47" s="1"/>
  <c r="FK92" i="47"/>
  <c r="FT92" i="47" s="1"/>
  <c r="DK92" i="47"/>
  <c r="DT92" i="47" s="1"/>
  <c r="CX92" i="47"/>
  <c r="DG92" i="47" s="1"/>
  <c r="JK92" i="47"/>
  <c r="JT92" i="47" s="1"/>
  <c r="HI104" i="47"/>
  <c r="FV104" i="47"/>
  <c r="LV104" i="47"/>
  <c r="JV104" i="47"/>
  <c r="KV104" i="47"/>
  <c r="IV104" i="47"/>
  <c r="KI104" i="47"/>
  <c r="V104" i="47"/>
  <c r="HV104" i="47"/>
  <c r="GV104" i="47"/>
  <c r="GI104" i="47"/>
  <c r="BV104" i="47"/>
  <c r="LI104" i="47"/>
  <c r="FI104" i="47"/>
  <c r="EI104" i="47"/>
  <c r="JI104" i="47"/>
  <c r="DI104" i="47"/>
  <c r="I104" i="47"/>
  <c r="II104" i="47"/>
  <c r="CV104" i="47"/>
  <c r="DV104" i="47"/>
  <c r="BI104" i="47"/>
  <c r="AV104" i="47"/>
  <c r="EV104" i="47"/>
  <c r="CI104" i="47"/>
  <c r="AI104" i="47"/>
  <c r="AM34" i="33"/>
  <c r="AN35" i="33"/>
  <c r="AN37" i="33"/>
  <c r="AM41" i="33"/>
  <c r="AM40" i="33"/>
  <c r="AM38" i="33"/>
  <c r="AN42" i="33"/>
  <c r="AN39" i="33"/>
  <c r="AN43" i="33"/>
  <c r="BE23" i="71"/>
  <c r="BF25" i="71"/>
  <c r="BF24" i="71"/>
  <c r="BH24" i="71"/>
  <c r="BH22" i="71"/>
  <c r="BE25" i="71"/>
  <c r="BG25" i="71"/>
  <c r="BE24" i="71"/>
  <c r="BG24" i="71"/>
  <c r="BF22" i="71"/>
  <c r="BG23" i="71"/>
  <c r="BH25" i="71"/>
  <c r="BF23" i="71"/>
  <c r="BH23" i="71"/>
  <c r="BE22" i="71"/>
  <c r="BG22" i="71"/>
  <c r="AM36" i="33"/>
  <c r="X98" i="47"/>
  <c r="LK98" i="47"/>
  <c r="BX98" i="47"/>
  <c r="IK98" i="47"/>
  <c r="BK98" i="47"/>
  <c r="CX98" i="47"/>
  <c r="GX98" i="47"/>
  <c r="CK98" i="47"/>
  <c r="HX98" i="47"/>
  <c r="K98" i="47"/>
  <c r="LX98" i="47"/>
  <c r="KK98" i="47"/>
  <c r="EK98" i="47"/>
  <c r="GK98" i="47"/>
  <c r="JX98" i="47"/>
  <c r="AK98" i="47"/>
  <c r="EX98" i="47"/>
  <c r="DX98" i="47"/>
  <c r="JK98" i="47"/>
  <c r="KX98" i="47"/>
  <c r="HK98" i="47"/>
  <c r="AX98" i="47"/>
  <c r="DK98" i="47"/>
  <c r="IX98" i="47"/>
  <c r="FX98" i="47"/>
  <c r="FK98" i="47"/>
  <c r="JI93" i="47"/>
  <c r="BV93" i="47"/>
  <c r="CI93" i="47"/>
  <c r="HI93" i="47"/>
  <c r="FI93" i="47"/>
  <c r="BI93" i="47"/>
  <c r="KV93" i="47"/>
  <c r="JV93" i="47"/>
  <c r="II93" i="47"/>
  <c r="I93" i="47"/>
  <c r="DI93" i="47"/>
  <c r="GI93" i="47"/>
  <c r="CV93" i="47"/>
  <c r="V93" i="47"/>
  <c r="EV93" i="47"/>
  <c r="LI93" i="47"/>
  <c r="AI93" i="47"/>
  <c r="GV93" i="47"/>
  <c r="EI93" i="47"/>
  <c r="KI93" i="47"/>
  <c r="FV93" i="47"/>
  <c r="DV93" i="47"/>
  <c r="HV93" i="47"/>
  <c r="AV93" i="47"/>
  <c r="IV93" i="47"/>
  <c r="LV93" i="47"/>
  <c r="AM33" i="33"/>
  <c r="AN32" i="33"/>
  <c r="L17" i="45"/>
  <c r="L20" i="45"/>
  <c r="BE23" i="72"/>
  <c r="BG23" i="72"/>
  <c r="BE24" i="72"/>
  <c r="BE25" i="72"/>
  <c r="BF25" i="72"/>
  <c r="BH23" i="72"/>
  <c r="BF22" i="72"/>
  <c r="BH24" i="72"/>
  <c r="BG25" i="72"/>
  <c r="BG24" i="72"/>
  <c r="BF24" i="72"/>
  <c r="BH22" i="72"/>
  <c r="BH25" i="72"/>
  <c r="BG22" i="72"/>
  <c r="BF23" i="72"/>
  <c r="BE22" i="72"/>
  <c r="LV90" i="47"/>
  <c r="BI90" i="47"/>
  <c r="FI90" i="47"/>
  <c r="II90" i="47"/>
  <c r="EV90" i="47"/>
  <c r="DV90" i="47"/>
  <c r="AI90" i="47"/>
  <c r="KV90" i="47"/>
  <c r="EI90" i="47"/>
  <c r="JI90" i="47"/>
  <c r="BV90" i="47"/>
  <c r="CV90" i="47"/>
  <c r="HV90" i="47"/>
  <c r="V90" i="47"/>
  <c r="AV90" i="47"/>
  <c r="LI90" i="47"/>
  <c r="KI90" i="47"/>
  <c r="HI90" i="47"/>
  <c r="IV90" i="47"/>
  <c r="CI90" i="47"/>
  <c r="FV90" i="47"/>
  <c r="I90" i="47"/>
  <c r="DI90" i="47"/>
  <c r="GV90" i="47"/>
  <c r="GI90" i="47"/>
  <c r="JV90" i="47"/>
  <c r="CV99" i="47"/>
  <c r="DG99" i="47" s="1"/>
  <c r="EI99" i="47"/>
  <c r="ET99" i="47" s="1"/>
  <c r="V99" i="47"/>
  <c r="AG99" i="47" s="1"/>
  <c r="LI99" i="47"/>
  <c r="LT99" i="47" s="1"/>
  <c r="I99" i="47"/>
  <c r="T99" i="47" s="1"/>
  <c r="KI99" i="47"/>
  <c r="KT99" i="47" s="1"/>
  <c r="AV99" i="47"/>
  <c r="BG99" i="47" s="1"/>
  <c r="HV99" i="47"/>
  <c r="IG99" i="47" s="1"/>
  <c r="EV99" i="47"/>
  <c r="FG99" i="47" s="1"/>
  <c r="AI99" i="47"/>
  <c r="AT99" i="47" s="1"/>
  <c r="JV99" i="47"/>
  <c r="KG99" i="47" s="1"/>
  <c r="GV99" i="47"/>
  <c r="HG99" i="47" s="1"/>
  <c r="FI99" i="47"/>
  <c r="FT99" i="47" s="1"/>
  <c r="GI99" i="47"/>
  <c r="GT99" i="47" s="1"/>
  <c r="BI99" i="47"/>
  <c r="BT99" i="47" s="1"/>
  <c r="CI99" i="47"/>
  <c r="CT99" i="47" s="1"/>
  <c r="JI99" i="47"/>
  <c r="JT99" i="47" s="1"/>
  <c r="HI99" i="47"/>
  <c r="HT99" i="47" s="1"/>
  <c r="FV99" i="47"/>
  <c r="GG99" i="47" s="1"/>
  <c r="II99" i="47"/>
  <c r="IT99" i="47" s="1"/>
  <c r="IV99" i="47"/>
  <c r="JG99" i="47" s="1"/>
  <c r="BV99" i="47"/>
  <c r="CG99" i="47" s="1"/>
  <c r="DV99" i="47"/>
  <c r="EG99" i="47" s="1"/>
  <c r="KV99" i="47"/>
  <c r="LG99" i="47" s="1"/>
  <c r="DI99" i="47"/>
  <c r="DT99" i="47" s="1"/>
  <c r="LV99" i="47"/>
  <c r="MG99" i="47" s="1"/>
  <c r="L22" i="45"/>
  <c r="L18" i="45"/>
  <c r="L23" i="45"/>
  <c r="L19" i="45"/>
  <c r="L24" i="45"/>
  <c r="L21" i="45"/>
  <c r="AI96" i="47"/>
  <c r="AV96" i="47"/>
  <c r="LI96" i="47"/>
  <c r="FI96" i="47"/>
  <c r="HI96" i="47"/>
  <c r="FV96" i="47"/>
  <c r="KV96" i="47"/>
  <c r="CV96" i="47"/>
  <c r="CI96" i="47"/>
  <c r="EI96" i="47"/>
  <c r="BI96" i="47"/>
  <c r="JV96" i="47"/>
  <c r="EV96" i="47"/>
  <c r="LV96" i="47"/>
  <c r="KI96" i="47"/>
  <c r="DI96" i="47"/>
  <c r="I96" i="47"/>
  <c r="IV96" i="47"/>
  <c r="GI96" i="47"/>
  <c r="BV96" i="47"/>
  <c r="II96" i="47"/>
  <c r="HV96" i="47"/>
  <c r="JI96" i="47"/>
  <c r="GV96" i="47"/>
  <c r="DV96" i="47"/>
  <c r="V96" i="47"/>
  <c r="I103" i="47"/>
  <c r="T103" i="47" s="1"/>
  <c r="EV103" i="47"/>
  <c r="FG103" i="47" s="1"/>
  <c r="AI103" i="47"/>
  <c r="AT103" i="47" s="1"/>
  <c r="GV103" i="47"/>
  <c r="HG103" i="47" s="1"/>
  <c r="LV103" i="47"/>
  <c r="MG103" i="47" s="1"/>
  <c r="GI103" i="47"/>
  <c r="GT103" i="47" s="1"/>
  <c r="AV103" i="47"/>
  <c r="BG103" i="47" s="1"/>
  <c r="KV103" i="47"/>
  <c r="LG103" i="47" s="1"/>
  <c r="BV103" i="47"/>
  <c r="CG103" i="47" s="1"/>
  <c r="FI103" i="47"/>
  <c r="FT103" i="47" s="1"/>
  <c r="CV103" i="47"/>
  <c r="DG103" i="47" s="1"/>
  <c r="HI103" i="47"/>
  <c r="HT103" i="47" s="1"/>
  <c r="DI103" i="47"/>
  <c r="DT103" i="47" s="1"/>
  <c r="V103" i="47"/>
  <c r="AG103" i="47" s="1"/>
  <c r="CI103" i="47"/>
  <c r="CT103" i="47" s="1"/>
  <c r="II103" i="47"/>
  <c r="IT103" i="47" s="1"/>
  <c r="JI103" i="47"/>
  <c r="JT103" i="47" s="1"/>
  <c r="JV103" i="47"/>
  <c r="KG103" i="47" s="1"/>
  <c r="DV103" i="47"/>
  <c r="EG103" i="47" s="1"/>
  <c r="IV103" i="47"/>
  <c r="JG103" i="47" s="1"/>
  <c r="HV103" i="47"/>
  <c r="IG103" i="47" s="1"/>
  <c r="EI103" i="47"/>
  <c r="ET103" i="47" s="1"/>
  <c r="FV103" i="47"/>
  <c r="GG103" i="47" s="1"/>
  <c r="BI103" i="47"/>
  <c r="BT103" i="47" s="1"/>
  <c r="LI103" i="47"/>
  <c r="LT103" i="47" s="1"/>
  <c r="KI103" i="47"/>
  <c r="KT103" i="47" s="1"/>
  <c r="BF22" i="63"/>
  <c r="BE25" i="63"/>
  <c r="BH24" i="63"/>
  <c r="BE23" i="63"/>
  <c r="BH22" i="63"/>
  <c r="BH25" i="63"/>
  <c r="BG22" i="63"/>
  <c r="BE24" i="63"/>
  <c r="BG24" i="63"/>
  <c r="BG23" i="63"/>
  <c r="BF23" i="63"/>
  <c r="BG25" i="63"/>
  <c r="BF25" i="63"/>
  <c r="BE22" i="63"/>
  <c r="BH23" i="63"/>
  <c r="BF24" i="63"/>
  <c r="DV98" i="47"/>
  <c r="I98" i="47"/>
  <c r="HV98" i="47"/>
  <c r="IG98" i="47" s="1"/>
  <c r="GI98" i="47"/>
  <c r="CV98" i="47"/>
  <c r="JV98" i="47"/>
  <c r="IV98" i="47"/>
  <c r="LV98" i="47"/>
  <c r="CI98" i="47"/>
  <c r="BI98" i="47"/>
  <c r="JI98" i="47"/>
  <c r="EI98" i="47"/>
  <c r="EV98" i="47"/>
  <c r="AV98" i="47"/>
  <c r="LI98" i="47"/>
  <c r="AI98" i="47"/>
  <c r="DI98" i="47"/>
  <c r="DT98" i="47" s="1"/>
  <c r="II98" i="47"/>
  <c r="KI98" i="47"/>
  <c r="GV98" i="47"/>
  <c r="BV98" i="47"/>
  <c r="CG98" i="47" s="1"/>
  <c r="KV98" i="47"/>
  <c r="LG98" i="47" s="1"/>
  <c r="HI98" i="47"/>
  <c r="HT98" i="47" s="1"/>
  <c r="V98" i="47"/>
  <c r="FV98" i="47"/>
  <c r="FI98" i="47"/>
  <c r="LX93" i="47"/>
  <c r="IK93" i="47"/>
  <c r="AK93" i="47"/>
  <c r="AT93" i="47" s="1"/>
  <c r="KK93" i="47"/>
  <c r="CX93" i="47"/>
  <c r="BK93" i="47"/>
  <c r="CK93" i="47"/>
  <c r="DK93" i="47"/>
  <c r="EX93" i="47"/>
  <c r="FG93" i="47" s="1"/>
  <c r="HX93" i="47"/>
  <c r="JK93" i="47"/>
  <c r="JT93" i="47" s="1"/>
  <c r="AX93" i="47"/>
  <c r="BX93" i="47"/>
  <c r="FK93" i="47"/>
  <c r="X93" i="47"/>
  <c r="HK93" i="47"/>
  <c r="FX93" i="47"/>
  <c r="GX93" i="47"/>
  <c r="GK93" i="47"/>
  <c r="KX93" i="47"/>
  <c r="LK93" i="47"/>
  <c r="K93" i="47"/>
  <c r="EK93" i="47"/>
  <c r="IX93" i="47"/>
  <c r="JX93" i="47"/>
  <c r="DX93" i="47"/>
  <c r="AF6" i="73" a="1"/>
  <c r="AI9" i="73" s="1"/>
  <c r="AF94" i="73" a="1"/>
  <c r="LB142" i="47" l="1"/>
  <c r="CO143" i="47"/>
  <c r="IO142" i="47"/>
  <c r="HO142" i="47"/>
  <c r="FB141" i="47"/>
  <c r="KB142" i="47"/>
  <c r="MB141" i="47"/>
  <c r="KO144" i="47"/>
  <c r="FB142" i="47"/>
  <c r="BB143" i="47"/>
  <c r="BO143" i="47"/>
  <c r="DB143" i="47"/>
  <c r="BO142" i="47"/>
  <c r="HB143" i="47"/>
  <c r="EB142" i="47"/>
  <c r="EB144" i="47"/>
  <c r="IB143" i="47"/>
  <c r="GB141" i="47"/>
  <c r="MB142" i="47"/>
  <c r="FO144" i="47"/>
  <c r="LB143" i="47"/>
  <c r="DO143" i="47"/>
  <c r="MB143" i="47"/>
  <c r="KB143" i="47"/>
  <c r="HO144" i="47"/>
  <c r="AB141" i="47"/>
  <c r="CB142" i="47"/>
  <c r="KO143" i="47"/>
  <c r="O143" i="47"/>
  <c r="IO144" i="47"/>
  <c r="IO143" i="47"/>
  <c r="GB143" i="47"/>
  <c r="AO144" i="47"/>
  <c r="LO144" i="47"/>
  <c r="EB143" i="47"/>
  <c r="GB144" i="47"/>
  <c r="DO142" i="47"/>
  <c r="IB141" i="47"/>
  <c r="KO142" i="47"/>
  <c r="GO142" i="47"/>
  <c r="AB143" i="47"/>
  <c r="LO141" i="47"/>
  <c r="JO142" i="47"/>
  <c r="FO141" i="47"/>
  <c r="BO144" i="47"/>
  <c r="JB143" i="47"/>
  <c r="AO142" i="47"/>
  <c r="DO141" i="47"/>
  <c r="FO142" i="47"/>
  <c r="GB142" i="47"/>
  <c r="AO141" i="47"/>
  <c r="HO143" i="47"/>
  <c r="BB144" i="47"/>
  <c r="LO142" i="47"/>
  <c r="FO143" i="47"/>
  <c r="IB144" i="47"/>
  <c r="JO141" i="47"/>
  <c r="BB141" i="47"/>
  <c r="DB141" i="47"/>
  <c r="AO143" i="47"/>
  <c r="KO141" i="47"/>
  <c r="JO143" i="47"/>
  <c r="CS107" i="47"/>
  <c r="CQ107" i="47"/>
  <c r="FF109" i="47"/>
  <c r="FD109" i="47"/>
  <c r="FE109" i="47" s="1"/>
  <c r="BQ108" i="47"/>
  <c r="BR108" i="47" s="1"/>
  <c r="BS108" i="47"/>
  <c r="JQ111" i="47"/>
  <c r="JR111" i="47" s="1"/>
  <c r="JS111" i="47"/>
  <c r="DQ107" i="47"/>
  <c r="DS107" i="47"/>
  <c r="JD113" i="47"/>
  <c r="JE113" i="47" s="1"/>
  <c r="JF113" i="47"/>
  <c r="IQ108" i="47"/>
  <c r="IR108" i="47" s="1"/>
  <c r="IS108" i="47"/>
  <c r="Q109" i="47"/>
  <c r="R109" i="47" s="1"/>
  <c r="S109" i="47"/>
  <c r="EQ114" i="47"/>
  <c r="ER114" i="47" s="1"/>
  <c r="ES114" i="47"/>
  <c r="AF107" i="47"/>
  <c r="AD107" i="47"/>
  <c r="CQ108" i="47"/>
  <c r="CR108" i="47" s="1"/>
  <c r="CS108" i="47"/>
  <c r="AF108" i="47"/>
  <c r="AD108" i="47"/>
  <c r="AE108" i="47" s="1"/>
  <c r="BQ114" i="47"/>
  <c r="BR114" i="47" s="1"/>
  <c r="BS114" i="47"/>
  <c r="IS113" i="47"/>
  <c r="IQ113" i="47"/>
  <c r="IR113" i="47" s="1"/>
  <c r="EF109" i="47"/>
  <c r="ED109" i="47"/>
  <c r="EE109" i="47" s="1"/>
  <c r="DD112" i="47"/>
  <c r="DE112" i="47" s="1"/>
  <c r="DF112" i="47"/>
  <c r="BF113" i="47"/>
  <c r="BD113" i="47"/>
  <c r="BE113" i="47" s="1"/>
  <c r="KF107" i="47"/>
  <c r="KD107" i="47"/>
  <c r="LQ114" i="47"/>
  <c r="LR114" i="47" s="1"/>
  <c r="LS114" i="47"/>
  <c r="HF113" i="47"/>
  <c r="HD113" i="47"/>
  <c r="HE113" i="47" s="1"/>
  <c r="AQ113" i="47"/>
  <c r="AR113" i="47" s="1"/>
  <c r="AS113" i="47"/>
  <c r="KF108" i="47"/>
  <c r="KD108" i="47"/>
  <c r="KE108" i="47" s="1"/>
  <c r="ES107" i="47"/>
  <c r="EQ107" i="47"/>
  <c r="GQ107" i="47"/>
  <c r="GS107" i="47"/>
  <c r="HF112" i="47"/>
  <c r="HD112" i="47"/>
  <c r="HE112" i="47" s="1"/>
  <c r="JC117" i="47"/>
  <c r="HC116" i="47"/>
  <c r="LP144" i="47"/>
  <c r="DP117" i="47"/>
  <c r="KQ144" i="47"/>
  <c r="KP116" i="47"/>
  <c r="P116" i="47"/>
  <c r="LC142" i="47"/>
  <c r="HD144" i="47"/>
  <c r="LQ142" i="47"/>
  <c r="JC119" i="47"/>
  <c r="CC119" i="47"/>
  <c r="LC143" i="47"/>
  <c r="BP141" i="47"/>
  <c r="DP143" i="47"/>
  <c r="CP118" i="47"/>
  <c r="DC119" i="47"/>
  <c r="AD141" i="47"/>
  <c r="P144" i="47"/>
  <c r="KC141" i="47"/>
  <c r="IC118" i="47"/>
  <c r="CC141" i="47"/>
  <c r="BD143" i="47"/>
  <c r="JQ141" i="47"/>
  <c r="LD142" i="47"/>
  <c r="EP116" i="47"/>
  <c r="JQ143" i="47"/>
  <c r="IQ144" i="47"/>
  <c r="ED141" i="47"/>
  <c r="CC143" i="47"/>
  <c r="P119" i="47"/>
  <c r="EP142" i="47"/>
  <c r="BD142" i="47"/>
  <c r="CQ142" i="47"/>
  <c r="MC117" i="47"/>
  <c r="FD144" i="47"/>
  <c r="BC118" i="47"/>
  <c r="AQ141" i="47"/>
  <c r="JP117" i="47"/>
  <c r="DP142" i="47"/>
  <c r="JP142" i="47"/>
  <c r="HP119" i="47"/>
  <c r="BC142" i="47"/>
  <c r="ID143" i="47"/>
  <c r="JD143" i="47"/>
  <c r="KP143" i="47"/>
  <c r="HQ141" i="47"/>
  <c r="EP117" i="47"/>
  <c r="CD143" i="47"/>
  <c r="AC144" i="47"/>
  <c r="CP143" i="47"/>
  <c r="HC142" i="47"/>
  <c r="IC119" i="47"/>
  <c r="DD144" i="47"/>
  <c r="KC144" i="47"/>
  <c r="GC142" i="47"/>
  <c r="LC116" i="47"/>
  <c r="IP141" i="47"/>
  <c r="DC143" i="47"/>
  <c r="FD141" i="47"/>
  <c r="HC119" i="47"/>
  <c r="GP116" i="47"/>
  <c r="FC118" i="47"/>
  <c r="ID144" i="47"/>
  <c r="GD144" i="47"/>
  <c r="AC141" i="47"/>
  <c r="JP116" i="47"/>
  <c r="KP119" i="47"/>
  <c r="IP143" i="47"/>
  <c r="LP142" i="47"/>
  <c r="DC142" i="47"/>
  <c r="GP118" i="47"/>
  <c r="JC118" i="47"/>
  <c r="BQ143" i="47"/>
  <c r="AD143" i="47"/>
  <c r="LD143" i="47"/>
  <c r="P117" i="47"/>
  <c r="ID141" i="47"/>
  <c r="BC143" i="47"/>
  <c r="EQ141" i="47"/>
  <c r="JQ144" i="47"/>
  <c r="LP116" i="47"/>
  <c r="MC119" i="47"/>
  <c r="FP143" i="47"/>
  <c r="MD143" i="47"/>
  <c r="FC144" i="47"/>
  <c r="CC116" i="47"/>
  <c r="HC144" i="47"/>
  <c r="AC142" i="47"/>
  <c r="JP118" i="47"/>
  <c r="DP119" i="47"/>
  <c r="EC116" i="47"/>
  <c r="JC142" i="47"/>
  <c r="BD141" i="47"/>
  <c r="KP141" i="47"/>
  <c r="EP119" i="47"/>
  <c r="JQ142" i="47"/>
  <c r="GP142" i="47"/>
  <c r="BC116" i="47"/>
  <c r="LP143" i="47"/>
  <c r="AP118" i="47"/>
  <c r="CC117" i="47"/>
  <c r="CC118" i="47"/>
  <c r="AP119" i="47"/>
  <c r="P118" i="47"/>
  <c r="LP141" i="47"/>
  <c r="FP144" i="47"/>
  <c r="BP117" i="47"/>
  <c r="HP144" i="47"/>
  <c r="GP119" i="47"/>
  <c r="JD144" i="47"/>
  <c r="MC142" i="47"/>
  <c r="LP118" i="47"/>
  <c r="ED144" i="47"/>
  <c r="IC117" i="47"/>
  <c r="CP117" i="47"/>
  <c r="GP141" i="47"/>
  <c r="LQ144" i="47"/>
  <c r="BP118" i="47"/>
  <c r="KC117" i="47"/>
  <c r="FP141" i="47"/>
  <c r="EP141" i="47"/>
  <c r="DD142" i="47"/>
  <c r="HC117" i="47"/>
  <c r="EQ142" i="47"/>
  <c r="BP143" i="47"/>
  <c r="LP119" i="47"/>
  <c r="DP144" i="47"/>
  <c r="AC119" i="47"/>
  <c r="GD143" i="47"/>
  <c r="KQ141" i="47"/>
  <c r="HC118" i="47"/>
  <c r="AQ143" i="47"/>
  <c r="LC141" i="47"/>
  <c r="BC119" i="47"/>
  <c r="IP119" i="47"/>
  <c r="DQ143" i="47"/>
  <c r="CQ143" i="47"/>
  <c r="FQ141" i="47"/>
  <c r="GD142" i="47"/>
  <c r="CP141" i="47"/>
  <c r="HC143" i="47"/>
  <c r="KC116" i="47"/>
  <c r="MD141" i="47"/>
  <c r="FQ143" i="47"/>
  <c r="GC144" i="47"/>
  <c r="CQ141" i="47"/>
  <c r="FP116" i="47"/>
  <c r="HP142" i="47"/>
  <c r="ED143" i="47"/>
  <c r="AP117" i="47"/>
  <c r="BD144" i="47"/>
  <c r="Q142" i="47"/>
  <c r="AQ142" i="47"/>
  <c r="LD141" i="47"/>
  <c r="KC119" i="47"/>
  <c r="FP119" i="47"/>
  <c r="HD142" i="47"/>
  <c r="EP143" i="47"/>
  <c r="BP144" i="47"/>
  <c r="IP117" i="47"/>
  <c r="HP116" i="47"/>
  <c r="GP144" i="47"/>
  <c r="IQ142" i="47"/>
  <c r="JP144" i="47"/>
  <c r="AC118" i="47"/>
  <c r="BQ141" i="47"/>
  <c r="HP143" i="47"/>
  <c r="KQ143" i="47"/>
  <c r="HD143" i="47"/>
  <c r="FP118" i="47"/>
  <c r="CD144" i="47"/>
  <c r="GQ141" i="47"/>
  <c r="AP144" i="47"/>
  <c r="CP142" i="47"/>
  <c r="GP117" i="47"/>
  <c r="EC142" i="47"/>
  <c r="LQ141" i="47"/>
  <c r="AP141" i="47"/>
  <c r="AP116" i="47"/>
  <c r="FC119" i="47"/>
  <c r="DQ144" i="47"/>
  <c r="KC142" i="47"/>
  <c r="MD144" i="47"/>
  <c r="DC116" i="47"/>
  <c r="MC116" i="47"/>
  <c r="FC142" i="47"/>
  <c r="GQ144" i="47"/>
  <c r="HC141" i="47"/>
  <c r="GQ143" i="47"/>
  <c r="AD142" i="47"/>
  <c r="HP141" i="47"/>
  <c r="GC116" i="47"/>
  <c r="DD141" i="47"/>
  <c r="HQ144" i="47"/>
  <c r="P141" i="47"/>
  <c r="IQ141" i="47"/>
  <c r="DP141" i="47"/>
  <c r="BQ142" i="47"/>
  <c r="BC141" i="47"/>
  <c r="AD144" i="47"/>
  <c r="FC143" i="47"/>
  <c r="FC116" i="47"/>
  <c r="HP117" i="47"/>
  <c r="MC144" i="47"/>
  <c r="KP117" i="47"/>
  <c r="BP142" i="47"/>
  <c r="GP143" i="47"/>
  <c r="DP118" i="47"/>
  <c r="DQ142" i="47"/>
  <c r="LD144" i="47"/>
  <c r="GC141" i="47"/>
  <c r="FP117" i="47"/>
  <c r="DP116" i="47"/>
  <c r="AP143" i="47"/>
  <c r="BP119" i="47"/>
  <c r="Q143" i="47"/>
  <c r="EC144" i="47"/>
  <c r="IC144" i="47"/>
  <c r="LC117" i="47"/>
  <c r="HP118" i="47"/>
  <c r="IQ143" i="47"/>
  <c r="KP118" i="47"/>
  <c r="KC118" i="47"/>
  <c r="P142" i="47"/>
  <c r="AQ144" i="47"/>
  <c r="DC141" i="47"/>
  <c r="DC144" i="47"/>
  <c r="EC143" i="47"/>
  <c r="KQ142" i="47"/>
  <c r="IP118" i="47"/>
  <c r="CP116" i="47"/>
  <c r="IC142" i="47"/>
  <c r="EC141" i="47"/>
  <c r="JC141" i="47"/>
  <c r="GC119" i="47"/>
  <c r="CD142" i="47"/>
  <c r="JC143" i="47"/>
  <c r="ED142" i="47"/>
  <c r="GD141" i="47"/>
  <c r="AC117" i="47"/>
  <c r="KP142" i="47"/>
  <c r="EQ143" i="47"/>
  <c r="KP144" i="47"/>
  <c r="Q141" i="47"/>
  <c r="IC116" i="47"/>
  <c r="CC144" i="47"/>
  <c r="IC141" i="47"/>
  <c r="ID142" i="47"/>
  <c r="LC119" i="47"/>
  <c r="BP116" i="47"/>
  <c r="EC119" i="47"/>
  <c r="JC144" i="47"/>
  <c r="BQ144" i="47"/>
  <c r="IP116" i="47"/>
  <c r="MC118" i="47"/>
  <c r="CD141" i="47"/>
  <c r="KD144" i="47"/>
  <c r="EP144" i="47"/>
  <c r="JP119" i="47"/>
  <c r="GC117" i="47"/>
  <c r="HQ142" i="47"/>
  <c r="GC143" i="47"/>
  <c r="JP141" i="47"/>
  <c r="FD143" i="47"/>
  <c r="LC118" i="47"/>
  <c r="EQ144" i="47"/>
  <c r="JP143" i="47"/>
  <c r="LC144" i="47"/>
  <c r="JD142" i="47"/>
  <c r="KC143" i="47"/>
  <c r="JD141" i="47"/>
  <c r="MC141" i="47"/>
  <c r="DD143" i="47"/>
  <c r="BC117" i="47"/>
  <c r="MC143" i="47"/>
  <c r="FD142" i="47"/>
  <c r="HQ143" i="47"/>
  <c r="DC118" i="47"/>
  <c r="GQ142" i="47"/>
  <c r="HD141" i="47"/>
  <c r="KD141" i="47"/>
  <c r="FC141" i="47"/>
  <c r="DC117" i="47"/>
  <c r="CQ144" i="47"/>
  <c r="FQ144" i="47"/>
  <c r="KD143" i="47"/>
  <c r="FP142" i="47"/>
  <c r="CP119" i="47"/>
  <c r="IC143" i="47"/>
  <c r="DQ141" i="47"/>
  <c r="LQ143" i="47"/>
  <c r="JC116" i="47"/>
  <c r="LP117" i="47"/>
  <c r="AC143" i="47"/>
  <c r="BC144" i="47"/>
  <c r="AP142" i="47"/>
  <c r="KD142" i="47"/>
  <c r="GC118" i="47"/>
  <c r="FC117" i="47"/>
  <c r="FQ142" i="47"/>
  <c r="AC116" i="47"/>
  <c r="P143" i="47"/>
  <c r="CP144" i="47"/>
  <c r="CC142" i="47"/>
  <c r="EC117" i="47"/>
  <c r="MD142" i="47"/>
  <c r="Q144" i="47"/>
  <c r="EP118" i="47"/>
  <c r="IP142" i="47"/>
  <c r="IP144" i="47"/>
  <c r="EC118" i="47"/>
  <c r="BS111" i="47"/>
  <c r="BQ111" i="47"/>
  <c r="BR111" i="47" s="1"/>
  <c r="BD109" i="47"/>
  <c r="BE109" i="47" s="1"/>
  <c r="BF109" i="47"/>
  <c r="KF114" i="47"/>
  <c r="KD114" i="47"/>
  <c r="KE114" i="47" s="1"/>
  <c r="IF108" i="47"/>
  <c r="ID108" i="47"/>
  <c r="IE108" i="47" s="1"/>
  <c r="AS107" i="47"/>
  <c r="AQ107" i="47"/>
  <c r="MD109" i="47"/>
  <c r="ME109" i="47" s="1"/>
  <c r="MF109" i="47"/>
  <c r="ID111" i="47"/>
  <c r="IE111" i="47" s="1"/>
  <c r="IF111" i="47"/>
  <c r="BD112" i="47"/>
  <c r="BE112" i="47" s="1"/>
  <c r="BF112" i="47"/>
  <c r="KS107" i="47"/>
  <c r="KQ107" i="47"/>
  <c r="FQ108" i="47"/>
  <c r="FR108" i="47" s="1"/>
  <c r="FS108" i="47"/>
  <c r="CQ112" i="47"/>
  <c r="CR112" i="47" s="1"/>
  <c r="CS112" i="47"/>
  <c r="DF108" i="47"/>
  <c r="DD108" i="47"/>
  <c r="DE108" i="47" s="1"/>
  <c r="HQ107" i="47"/>
  <c r="HS107" i="47"/>
  <c r="IS109" i="47"/>
  <c r="IQ109" i="47"/>
  <c r="IR109" i="47" s="1"/>
  <c r="KQ108" i="47"/>
  <c r="KR108" i="47" s="1"/>
  <c r="KS108" i="47"/>
  <c r="CQ110" i="47"/>
  <c r="CR110" i="47" s="1"/>
  <c r="CS110" i="47"/>
  <c r="CD109" i="47"/>
  <c r="CE109" i="47" s="1"/>
  <c r="CF109" i="47"/>
  <c r="CF112" i="47"/>
  <c r="CD112" i="47"/>
  <c r="CE112" i="47" s="1"/>
  <c r="JF107" i="47"/>
  <c r="JD107" i="47"/>
  <c r="IF112" i="47"/>
  <c r="ID112" i="47"/>
  <c r="IE112" i="47" s="1"/>
  <c r="FD114" i="47"/>
  <c r="FE114" i="47" s="1"/>
  <c r="FF114" i="47"/>
  <c r="AD109" i="47"/>
  <c r="AE109" i="47" s="1"/>
  <c r="AF109" i="47"/>
  <c r="KF110" i="47"/>
  <c r="KD110" i="47"/>
  <c r="KE110" i="47" s="1"/>
  <c r="JD110" i="47"/>
  <c r="JE110" i="47" s="1"/>
  <c r="JF110" i="47"/>
  <c r="KF113" i="47"/>
  <c r="KD113" i="47"/>
  <c r="KE113" i="47" s="1"/>
  <c r="IF110" i="47"/>
  <c r="ID110" i="47"/>
  <c r="IE110" i="47" s="1"/>
  <c r="FQ107" i="47"/>
  <c r="FS107" i="47"/>
  <c r="B122" i="47"/>
  <c r="FG121" i="47"/>
  <c r="FB146" i="47" s="1"/>
  <c r="IG122" i="47"/>
  <c r="IB147" i="47" s="1"/>
  <c r="EG121" i="47"/>
  <c r="EB146" i="47" s="1"/>
  <c r="HT122" i="47"/>
  <c r="HO147" i="47" s="1"/>
  <c r="FT122" i="47"/>
  <c r="FO147" i="47" s="1"/>
  <c r="JG122" i="47"/>
  <c r="JB147" i="47" s="1"/>
  <c r="BG122" i="47"/>
  <c r="BB147" i="47" s="1"/>
  <c r="DG122" i="47"/>
  <c r="DB147" i="47" s="1"/>
  <c r="CT121" i="47"/>
  <c r="KT121" i="47"/>
  <c r="KO146" i="47" s="1"/>
  <c r="IT121" i="47"/>
  <c r="IO146" i="47" s="1"/>
  <c r="GT121" i="47"/>
  <c r="GO146" i="47" s="1"/>
  <c r="CG121" i="47"/>
  <c r="CB146" i="47" s="1"/>
  <c r="DT121" i="47"/>
  <c r="HT121" i="47"/>
  <c r="HO146" i="47" s="1"/>
  <c r="KG121" i="47"/>
  <c r="KB146" i="47" s="1"/>
  <c r="CG122" i="47"/>
  <c r="CB147" i="47" s="1"/>
  <c r="LG121" i="47"/>
  <c r="LB146" i="47" s="1"/>
  <c r="BT122" i="47"/>
  <c r="BO147" i="47" s="1"/>
  <c r="DT122" i="47"/>
  <c r="DO147" i="47" s="1"/>
  <c r="KT122" i="47"/>
  <c r="KO147" i="47" s="1"/>
  <c r="T121" i="47"/>
  <c r="O146" i="47" s="1"/>
  <c r="IG121" i="47"/>
  <c r="IB146" i="47" s="1"/>
  <c r="FT121" i="47"/>
  <c r="FO146" i="47" s="1"/>
  <c r="DG121" i="47"/>
  <c r="DB146" i="47" s="1"/>
  <c r="HG122" i="47"/>
  <c r="HB147" i="47" s="1"/>
  <c r="LT121" i="47"/>
  <c r="LO146" i="47" s="1"/>
  <c r="LG122" i="47"/>
  <c r="LB147" i="47" s="1"/>
  <c r="GT122" i="47"/>
  <c r="GO147" i="47" s="1"/>
  <c r="CT122" i="47"/>
  <c r="CO147" i="47" s="1"/>
  <c r="GG122" i="47"/>
  <c r="GB147" i="47" s="1"/>
  <c r="AT122" i="47"/>
  <c r="AO147" i="47" s="1"/>
  <c r="IT122" i="47"/>
  <c r="IO147" i="47" s="1"/>
  <c r="T122" i="47"/>
  <c r="O147" i="47" s="1"/>
  <c r="HG121" i="47"/>
  <c r="HB146" i="47" s="1"/>
  <c r="AG122" i="47"/>
  <c r="AB147" i="47" s="1"/>
  <c r="MG121" i="47"/>
  <c r="BT121" i="47"/>
  <c r="LT122" i="47"/>
  <c r="LO147" i="47" s="1"/>
  <c r="BG121" i="47"/>
  <c r="BB146" i="47" s="1"/>
  <c r="JG121" i="47"/>
  <c r="JB146" i="47" s="1"/>
  <c r="ET122" i="47"/>
  <c r="EO147" i="47" s="1"/>
  <c r="JT121" i="47"/>
  <c r="JO146" i="47" s="1"/>
  <c r="FG122" i="47"/>
  <c r="FB147" i="47" s="1"/>
  <c r="EG122" i="47"/>
  <c r="EB147" i="47" s="1"/>
  <c r="KG122" i="47"/>
  <c r="KB147" i="47" s="1"/>
  <c r="JT122" i="47"/>
  <c r="JO147" i="47" s="1"/>
  <c r="MG122" i="47"/>
  <c r="MB147" i="47" s="1"/>
  <c r="AT121" i="47"/>
  <c r="AO146" i="47" s="1"/>
  <c r="GG121" i="47"/>
  <c r="GB146" i="47" s="1"/>
  <c r="ET121" i="47"/>
  <c r="AG121" i="47"/>
  <c r="CO141" i="47"/>
  <c r="JO144" i="47"/>
  <c r="KB144" i="47"/>
  <c r="JB141" i="47"/>
  <c r="HB142" i="47"/>
  <c r="JB144" i="47"/>
  <c r="LB141" i="47"/>
  <c r="EB141" i="47"/>
  <c r="CO142" i="47"/>
  <c r="EO143" i="47"/>
  <c r="EO142" i="47"/>
  <c r="KB141" i="47"/>
  <c r="FB143" i="47"/>
  <c r="KS111" i="47"/>
  <c r="KQ111" i="47"/>
  <c r="KR111" i="47" s="1"/>
  <c r="Q113" i="47"/>
  <c r="R113" i="47" s="1"/>
  <c r="S113" i="47"/>
  <c r="KQ110" i="47"/>
  <c r="KR110" i="47" s="1"/>
  <c r="KS110" i="47"/>
  <c r="LQ113" i="47"/>
  <c r="LR113" i="47" s="1"/>
  <c r="LS113" i="47"/>
  <c r="FD111" i="47"/>
  <c r="FE111" i="47" s="1"/>
  <c r="FF111" i="47"/>
  <c r="HD111" i="47"/>
  <c r="HE111" i="47" s="1"/>
  <c r="HF111" i="47"/>
  <c r="CF110" i="47"/>
  <c r="CD110" i="47"/>
  <c r="CE110" i="47" s="1"/>
  <c r="DS110" i="47"/>
  <c r="DQ110" i="47"/>
  <c r="DR110" i="47" s="1"/>
  <c r="LD110" i="47"/>
  <c r="LE110" i="47" s="1"/>
  <c r="LF110" i="47"/>
  <c r="KD111" i="47"/>
  <c r="KE111" i="47" s="1"/>
  <c r="KF111" i="47"/>
  <c r="CQ114" i="47"/>
  <c r="CR114" i="47" s="1"/>
  <c r="CS114" i="47"/>
  <c r="AS108" i="47"/>
  <c r="AQ108" i="47"/>
  <c r="AR108" i="47" s="1"/>
  <c r="MD114" i="47"/>
  <c r="ME114" i="47" s="1"/>
  <c r="MF114" i="47"/>
  <c r="KF112" i="47"/>
  <c r="KD112" i="47"/>
  <c r="KE112" i="47" s="1"/>
  <c r="MD112" i="47"/>
  <c r="ME112" i="47" s="1"/>
  <c r="MF112" i="47"/>
  <c r="IQ110" i="47"/>
  <c r="IR110" i="47" s="1"/>
  <c r="IS110" i="47"/>
  <c r="HS109" i="47"/>
  <c r="HQ109" i="47"/>
  <c r="HR109" i="47" s="1"/>
  <c r="DQ113" i="47"/>
  <c r="DR113" i="47" s="1"/>
  <c r="DS113" i="47"/>
  <c r="LF111" i="47"/>
  <c r="LD111" i="47"/>
  <c r="LE111" i="47" s="1"/>
  <c r="FS111" i="47"/>
  <c r="FQ111" i="47"/>
  <c r="FR111" i="47" s="1"/>
  <c r="FQ112" i="47"/>
  <c r="FR112" i="47" s="1"/>
  <c r="FS112" i="47"/>
  <c r="Q111" i="47"/>
  <c r="R111" i="47" s="1"/>
  <c r="S111" i="47"/>
  <c r="IS111" i="47"/>
  <c r="IQ111" i="47"/>
  <c r="IR111" i="47" s="1"/>
  <c r="GF112" i="47"/>
  <c r="GD112" i="47"/>
  <c r="GE112" i="47" s="1"/>
  <c r="Q108" i="47"/>
  <c r="R108" i="47" s="1"/>
  <c r="S108" i="47"/>
  <c r="HS110" i="47"/>
  <c r="HQ110" i="47"/>
  <c r="HR110" i="47" s="1"/>
  <c r="GO141" i="47"/>
  <c r="GO143" i="47"/>
  <c r="O141" i="47"/>
  <c r="FB144" i="47"/>
  <c r="AB142" i="47"/>
  <c r="LO143" i="47"/>
  <c r="LB144" i="47"/>
  <c r="HB141" i="47"/>
  <c r="O142" i="47"/>
  <c r="HO141" i="47"/>
  <c r="CO144" i="47"/>
  <c r="BB142" i="47"/>
  <c r="JD108" i="47"/>
  <c r="JE108" i="47" s="1"/>
  <c r="JF108" i="47"/>
  <c r="FQ114" i="47"/>
  <c r="FR114" i="47" s="1"/>
  <c r="FS114" i="47"/>
  <c r="KF109" i="47"/>
  <c r="KD109" i="47"/>
  <c r="KE109" i="47" s="1"/>
  <c r="ES113" i="47"/>
  <c r="EQ113" i="47"/>
  <c r="ER113" i="47" s="1"/>
  <c r="GQ109" i="47"/>
  <c r="GR109" i="47" s="1"/>
  <c r="GS109" i="47"/>
  <c r="CF107" i="47"/>
  <c r="CD107" i="47"/>
  <c r="BF111" i="47"/>
  <c r="BD111" i="47"/>
  <c r="BE111" i="47" s="1"/>
  <c r="EQ111" i="47"/>
  <c r="ER111" i="47" s="1"/>
  <c r="ES111" i="47"/>
  <c r="AF113" i="47"/>
  <c r="AD113" i="47"/>
  <c r="AE113" i="47" s="1"/>
  <c r="CF108" i="47"/>
  <c r="CD108" i="47"/>
  <c r="CE108" i="47" s="1"/>
  <c r="AD114" i="47"/>
  <c r="AE114" i="47" s="1"/>
  <c r="AF114" i="47"/>
  <c r="DS112" i="47"/>
  <c r="DQ112" i="47"/>
  <c r="DR112" i="47" s="1"/>
  <c r="GQ114" i="47"/>
  <c r="GR114" i="47" s="1"/>
  <c r="GS114" i="47"/>
  <c r="JQ107" i="47"/>
  <c r="JS107" i="47"/>
  <c r="LF113" i="47"/>
  <c r="LD113" i="47"/>
  <c r="LE113" i="47" s="1"/>
  <c r="GS110" i="47"/>
  <c r="GQ110" i="47"/>
  <c r="GR110" i="47" s="1"/>
  <c r="FQ109" i="47"/>
  <c r="FR109" i="47" s="1"/>
  <c r="FS109" i="47"/>
  <c r="DF114" i="47"/>
  <c r="DD114" i="47"/>
  <c r="DE114" i="47" s="1"/>
  <c r="FD108" i="47"/>
  <c r="FE108" i="47" s="1"/>
  <c r="FF108" i="47"/>
  <c r="BQ113" i="47"/>
  <c r="BR113" i="47" s="1"/>
  <c r="BS113" i="47"/>
  <c r="GD113" i="47"/>
  <c r="GE113" i="47" s="1"/>
  <c r="GF113" i="47"/>
  <c r="S110" i="47"/>
  <c r="Q110" i="47"/>
  <c r="R110" i="47" s="1"/>
  <c r="GQ111" i="47"/>
  <c r="GR111" i="47" s="1"/>
  <c r="GS111" i="47"/>
  <c r="DD107" i="47"/>
  <c r="DF107" i="47"/>
  <c r="HD108" i="47"/>
  <c r="HE108" i="47" s="1"/>
  <c r="HF108" i="47"/>
  <c r="BD107" i="47"/>
  <c r="BF107" i="47"/>
  <c r="FQ113" i="47"/>
  <c r="FR113" i="47" s="1"/>
  <c r="FS113" i="47"/>
  <c r="ED108" i="47"/>
  <c r="EE108" i="47" s="1"/>
  <c r="EF108" i="47"/>
  <c r="LD114" i="47"/>
  <c r="LE114" i="47" s="1"/>
  <c r="LF114" i="47"/>
  <c r="GQ112" i="47"/>
  <c r="GR112" i="47" s="1"/>
  <c r="GS112" i="47"/>
  <c r="AS109" i="47"/>
  <c r="AQ109" i="47"/>
  <c r="AR109" i="47" s="1"/>
  <c r="DQ111" i="47"/>
  <c r="DR111" i="47" s="1"/>
  <c r="DS111" i="47"/>
  <c r="IQ107" i="47"/>
  <c r="IS107" i="47"/>
  <c r="EF113" i="47"/>
  <c r="ED113" i="47"/>
  <c r="EE113" i="47" s="1"/>
  <c r="LQ111" i="47"/>
  <c r="LR111" i="47" s="1"/>
  <c r="LS111" i="47"/>
  <c r="GD109" i="47"/>
  <c r="GE109" i="47" s="1"/>
  <c r="GF109" i="47"/>
  <c r="MF110" i="47"/>
  <c r="MD110" i="47"/>
  <c r="ME110" i="47" s="1"/>
  <c r="MD113" i="47"/>
  <c r="ME113" i="47" s="1"/>
  <c r="MF113" i="47"/>
  <c r="LF109" i="47"/>
  <c r="LD109" i="47"/>
  <c r="LE109" i="47" s="1"/>
  <c r="HQ111" i="47"/>
  <c r="HR111" i="47" s="1"/>
  <c r="HS111" i="47"/>
  <c r="Q107" i="47"/>
  <c r="S107" i="47"/>
  <c r="AF111" i="47"/>
  <c r="AD111" i="47"/>
  <c r="AE111" i="47" s="1"/>
  <c r="HQ112" i="47"/>
  <c r="HR112" i="47" s="1"/>
  <c r="HS112" i="47"/>
  <c r="GD111" i="47"/>
  <c r="GE111" i="47" s="1"/>
  <c r="GF111" i="47"/>
  <c r="AQ110" i="47"/>
  <c r="AR110" i="47" s="1"/>
  <c r="AS110" i="47"/>
  <c r="IS112" i="47"/>
  <c r="IQ112" i="47"/>
  <c r="IR112" i="47" s="1"/>
  <c r="BS109" i="47"/>
  <c r="BQ109" i="47"/>
  <c r="BR109" i="47" s="1"/>
  <c r="IS114" i="47"/>
  <c r="IQ114" i="47"/>
  <c r="IR114" i="47" s="1"/>
  <c r="HS108" i="47"/>
  <c r="HQ108" i="47"/>
  <c r="HR108" i="47" s="1"/>
  <c r="HF109" i="47"/>
  <c r="HD109" i="47"/>
  <c r="HE109" i="47" s="1"/>
  <c r="KS112" i="47"/>
  <c r="KQ112" i="47"/>
  <c r="KR112" i="47" s="1"/>
  <c r="JS110" i="47"/>
  <c r="JQ110" i="47"/>
  <c r="JR110" i="47" s="1"/>
  <c r="FF107" i="47"/>
  <c r="FD107" i="47"/>
  <c r="JL132" i="47"/>
  <c r="FN132" i="47"/>
  <c r="CS146" i="47"/>
  <c r="GE146" i="47"/>
  <c r="KS147" i="47"/>
  <c r="KA132" i="47"/>
  <c r="CA132" i="47"/>
  <c r="EF146" i="47"/>
  <c r="AA132" i="47"/>
  <c r="IA132" i="47"/>
  <c r="IL132" i="47"/>
  <c r="L132" i="47"/>
  <c r="AE147" i="47"/>
  <c r="HA132" i="47"/>
  <c r="ME147" i="47"/>
  <c r="LL132" i="47"/>
  <c r="CA133" i="47"/>
  <c r="LE146" i="47"/>
  <c r="LN132" i="47"/>
  <c r="KS146" i="47"/>
  <c r="MA132" i="47"/>
  <c r="DS146" i="47"/>
  <c r="IF146" i="47"/>
  <c r="AS146" i="47"/>
  <c r="MF147" i="47"/>
  <c r="CR146" i="47"/>
  <c r="AA133" i="47"/>
  <c r="IS147" i="47"/>
  <c r="DY132" i="47"/>
  <c r="FE147" i="47"/>
  <c r="FY133" i="47"/>
  <c r="DF147" i="47"/>
  <c r="IS146" i="47"/>
  <c r="ER146" i="47"/>
  <c r="GY132" i="47"/>
  <c r="FA133" i="47"/>
  <c r="S146" i="47"/>
  <c r="JN133" i="47"/>
  <c r="DR147" i="47"/>
  <c r="FR147" i="47"/>
  <c r="IN132" i="47"/>
  <c r="FF146" i="47"/>
  <c r="GN133" i="47"/>
  <c r="EA133" i="47"/>
  <c r="CY133" i="47"/>
  <c r="EF147" i="47"/>
  <c r="MF146" i="47"/>
  <c r="N132" i="47"/>
  <c r="IR146" i="47"/>
  <c r="DL132" i="47"/>
  <c r="KE147" i="47"/>
  <c r="JY132" i="47"/>
  <c r="HN133" i="47"/>
  <c r="AR146" i="47"/>
  <c r="GA132" i="47"/>
  <c r="JY133" i="47"/>
  <c r="CE146" i="47"/>
  <c r="IY133" i="47"/>
  <c r="EN132" i="47"/>
  <c r="GN132" i="47"/>
  <c r="DL133" i="47"/>
  <c r="DY133" i="47"/>
  <c r="GR146" i="47"/>
  <c r="LF147" i="47"/>
  <c r="BF147" i="47"/>
  <c r="EL133" i="47"/>
  <c r="Y133" i="47"/>
  <c r="LY132" i="47"/>
  <c r="KY133" i="47"/>
  <c r="HL132" i="47"/>
  <c r="N133" i="47"/>
  <c r="BY133" i="47"/>
  <c r="JF147" i="47"/>
  <c r="JF146" i="47"/>
  <c r="DA132" i="47"/>
  <c r="KA133" i="47"/>
  <c r="KF147" i="47"/>
  <c r="JR146" i="47"/>
  <c r="CN133" i="47"/>
  <c r="JS146" i="47"/>
  <c r="DE146" i="47"/>
  <c r="DR146" i="47"/>
  <c r="AE146" i="47"/>
  <c r="IE147" i="47"/>
  <c r="LN133" i="47"/>
  <c r="GF147" i="47"/>
  <c r="IL133" i="47"/>
  <c r="IR147" i="47"/>
  <c r="HN132" i="47"/>
  <c r="KE146" i="47"/>
  <c r="BE146" i="47"/>
  <c r="BE147" i="47"/>
  <c r="AS147" i="47"/>
  <c r="HF146" i="47"/>
  <c r="DN133" i="47"/>
  <c r="DS147" i="47"/>
  <c r="R147" i="47"/>
  <c r="EN133" i="47"/>
  <c r="HL133" i="47"/>
  <c r="AN133" i="47"/>
  <c r="IF147" i="47"/>
  <c r="FR146" i="47"/>
  <c r="FE146" i="47"/>
  <c r="CE147" i="47"/>
  <c r="GF146" i="47"/>
  <c r="GS147" i="47"/>
  <c r="JR147" i="47"/>
  <c r="BA133" i="47"/>
  <c r="HY132" i="47"/>
  <c r="LE147" i="47"/>
  <c r="Y132" i="47"/>
  <c r="FL133" i="47"/>
  <c r="CY132" i="47"/>
  <c r="EE147" i="47"/>
  <c r="LS147" i="47"/>
  <c r="LA132" i="47"/>
  <c r="BY132" i="47"/>
  <c r="HR147" i="47"/>
  <c r="CN132" i="47"/>
  <c r="LL133" i="47"/>
  <c r="LY133" i="47"/>
  <c r="KR146" i="47"/>
  <c r="LR147" i="47"/>
  <c r="FS146" i="47"/>
  <c r="JL133" i="47"/>
  <c r="KN132" i="47"/>
  <c r="CR147" i="47"/>
  <c r="JN132" i="47"/>
  <c r="JE147" i="47"/>
  <c r="HR146" i="47"/>
  <c r="CL133" i="47"/>
  <c r="IN133" i="47"/>
  <c r="AL133" i="47"/>
  <c r="R146" i="47"/>
  <c r="JS147" i="47"/>
  <c r="FL132" i="47"/>
  <c r="ER147" i="47"/>
  <c r="HF147" i="47"/>
  <c r="BS146" i="47"/>
  <c r="IA133" i="47"/>
  <c r="HE146" i="47"/>
  <c r="CL132" i="47"/>
  <c r="JA132" i="47"/>
  <c r="BF146" i="47"/>
  <c r="DF146" i="47"/>
  <c r="KR147" i="47"/>
  <c r="MA133" i="47"/>
  <c r="IY132" i="47"/>
  <c r="BS147" i="47"/>
  <c r="HE147" i="47"/>
  <c r="JE146" i="47"/>
  <c r="LF146" i="47"/>
  <c r="EY133" i="47"/>
  <c r="GR147" i="47"/>
  <c r="ES146" i="47"/>
  <c r="ME146" i="47"/>
  <c r="HY133" i="47"/>
  <c r="HA133" i="47"/>
  <c r="FS147" i="47"/>
  <c r="FY132" i="47"/>
  <c r="BL133" i="47"/>
  <c r="ES147" i="47"/>
  <c r="BR146" i="47"/>
  <c r="KF146" i="47"/>
  <c r="KL133" i="47"/>
  <c r="LA133" i="47"/>
  <c r="GY133" i="47"/>
  <c r="EA132" i="47"/>
  <c r="DA133" i="47"/>
  <c r="EL132" i="47"/>
  <c r="BA132" i="47"/>
  <c r="HS147" i="47"/>
  <c r="FN133" i="47"/>
  <c r="GL132" i="47"/>
  <c r="AF146" i="47"/>
  <c r="GL133" i="47"/>
  <c r="L133" i="47"/>
  <c r="FA132" i="47"/>
  <c r="HS146" i="47"/>
  <c r="BR147" i="47"/>
  <c r="LS146" i="47"/>
  <c r="CF146" i="47"/>
  <c r="AN132" i="47"/>
  <c r="JA133" i="47"/>
  <c r="BN132" i="47"/>
  <c r="IE146" i="47"/>
  <c r="AY133" i="47"/>
  <c r="FF147" i="47"/>
  <c r="AL132" i="47"/>
  <c r="GS146" i="47"/>
  <c r="GE147" i="47"/>
  <c r="LR146" i="47"/>
  <c r="CF147" i="47"/>
  <c r="KN133" i="47"/>
  <c r="EY132" i="47"/>
  <c r="KL132" i="47"/>
  <c r="BN133" i="47"/>
  <c r="DE147" i="47"/>
  <c r="S147" i="47"/>
  <c r="AY132" i="47"/>
  <c r="AR147" i="47"/>
  <c r="KY132" i="47"/>
  <c r="EE146" i="47"/>
  <c r="BL132" i="47"/>
  <c r="CS147" i="47"/>
  <c r="DN132" i="47"/>
  <c r="GA133" i="47"/>
  <c r="AF147" i="47"/>
  <c r="AD112" i="47"/>
  <c r="AE112" i="47" s="1"/>
  <c r="AF112" i="47"/>
  <c r="JF109" i="47"/>
  <c r="JD109" i="47"/>
  <c r="JE109" i="47" s="1"/>
  <c r="IF114" i="47"/>
  <c r="ID114" i="47"/>
  <c r="IE114" i="47" s="1"/>
  <c r="AS112" i="47"/>
  <c r="AQ112" i="47"/>
  <c r="AR112" i="47" s="1"/>
  <c r="GS108" i="47"/>
  <c r="GQ108" i="47"/>
  <c r="GR108" i="47" s="1"/>
  <c r="HD110" i="47"/>
  <c r="HE110" i="47" s="1"/>
  <c r="HF110" i="47"/>
  <c r="EF111" i="47"/>
  <c r="ED111" i="47"/>
  <c r="EE111" i="47" s="1"/>
  <c r="S112" i="47"/>
  <c r="Q112" i="47"/>
  <c r="R112" i="47" s="1"/>
  <c r="MF107" i="47"/>
  <c r="MD107" i="47"/>
  <c r="FF110" i="47"/>
  <c r="FD110" i="47"/>
  <c r="FE110" i="47" s="1"/>
  <c r="S114" i="47"/>
  <c r="Q114" i="47"/>
  <c r="R114" i="47" s="1"/>
  <c r="HD107" i="47"/>
  <c r="HF107" i="47"/>
  <c r="KS109" i="47"/>
  <c r="KQ109" i="47"/>
  <c r="KR109" i="47" s="1"/>
  <c r="DD111" i="47"/>
  <c r="DE111" i="47" s="1"/>
  <c r="DF111" i="47"/>
  <c r="CQ109" i="47"/>
  <c r="CR109" i="47" s="1"/>
  <c r="CS109" i="47"/>
  <c r="DF110" i="47"/>
  <c r="DD110" i="47"/>
  <c r="DE110" i="47" s="1"/>
  <c r="HS114" i="47"/>
  <c r="HQ114" i="47"/>
  <c r="HR114" i="47" s="1"/>
  <c r="KS114" i="47"/>
  <c r="KQ114" i="47"/>
  <c r="KR114" i="47" s="1"/>
  <c r="LS112" i="47"/>
  <c r="LQ112" i="47"/>
  <c r="LR112" i="47" s="1"/>
  <c r="GF107" i="47"/>
  <c r="GD107" i="47"/>
  <c r="DF109" i="47"/>
  <c r="DD109" i="47"/>
  <c r="DE109" i="47" s="1"/>
  <c r="ID109" i="47"/>
  <c r="IE109" i="47" s="1"/>
  <c r="IF109" i="47"/>
  <c r="BS112" i="47"/>
  <c r="BQ112" i="47"/>
  <c r="BR112" i="47" s="1"/>
  <c r="LS108" i="47"/>
  <c r="LQ108" i="47"/>
  <c r="LR108" i="47" s="1"/>
  <c r="AQ111" i="47"/>
  <c r="AR111" i="47" s="1"/>
  <c r="AS111" i="47"/>
  <c r="BD114" i="47"/>
  <c r="BE114" i="47" s="1"/>
  <c r="BF114" i="47"/>
  <c r="DB142" i="47"/>
  <c r="BO141" i="47"/>
  <c r="CB144" i="47"/>
  <c r="AB144" i="47"/>
  <c r="DQ108" i="47"/>
  <c r="DR108" i="47" s="1"/>
  <c r="DS108" i="47"/>
  <c r="ES112" i="47"/>
  <c r="EQ112" i="47"/>
  <c r="ER112" i="47" s="1"/>
  <c r="MD111" i="47"/>
  <c r="ME111" i="47" s="1"/>
  <c r="MF111" i="47"/>
  <c r="JQ112" i="47"/>
  <c r="JR112" i="47" s="1"/>
  <c r="JS112" i="47"/>
  <c r="JD112" i="47"/>
  <c r="JE112" i="47" s="1"/>
  <c r="JF112" i="47"/>
  <c r="LF108" i="47"/>
  <c r="LD108" i="47"/>
  <c r="LE108" i="47" s="1"/>
  <c r="ID107" i="47"/>
  <c r="IF107" i="47"/>
  <c r="IF113" i="47"/>
  <c r="ID113" i="47"/>
  <c r="IE113" i="47" s="1"/>
  <c r="JS108" i="47"/>
  <c r="JQ108" i="47"/>
  <c r="JR108" i="47" s="1"/>
  <c r="EF107" i="47"/>
  <c r="ED107" i="47"/>
  <c r="JF114" i="47"/>
  <c r="JD114" i="47"/>
  <c r="JE114" i="47" s="1"/>
  <c r="LS107" i="47"/>
  <c r="LQ107" i="47"/>
  <c r="BS110" i="47"/>
  <c r="BQ110" i="47"/>
  <c r="BR110" i="47" s="1"/>
  <c r="BQ107" i="47"/>
  <c r="BS107" i="47"/>
  <c r="HQ113" i="47"/>
  <c r="HR113" i="47" s="1"/>
  <c r="HS113" i="47"/>
  <c r="JF111" i="47"/>
  <c r="JD111" i="47"/>
  <c r="JE111" i="47" s="1"/>
  <c r="JS114" i="47"/>
  <c r="JQ114" i="47"/>
  <c r="JR114" i="47" s="1"/>
  <c r="KS113" i="47"/>
  <c r="KQ113" i="47"/>
  <c r="KR113" i="47" s="1"/>
  <c r="GD110" i="47"/>
  <c r="GE110" i="47" s="1"/>
  <c r="GF110" i="47"/>
  <c r="FF112" i="47"/>
  <c r="FD112" i="47"/>
  <c r="FE112" i="47" s="1"/>
  <c r="CF111" i="47"/>
  <c r="CD111" i="47"/>
  <c r="CE111" i="47" s="1"/>
  <c r="EQ110" i="47"/>
  <c r="ER110" i="47" s="1"/>
  <c r="ES110" i="47"/>
  <c r="MF108" i="47"/>
  <c r="MD108" i="47"/>
  <c r="ME108" i="47" s="1"/>
  <c r="BD110" i="47"/>
  <c r="BE110" i="47" s="1"/>
  <c r="BF110" i="47"/>
  <c r="HF114" i="47"/>
  <c r="HD114" i="47"/>
  <c r="HE114" i="47" s="1"/>
  <c r="CD113" i="47"/>
  <c r="CE113" i="47" s="1"/>
  <c r="CF113" i="47"/>
  <c r="E124" i="28"/>
  <c r="D124" i="28" s="1"/>
  <c r="E124" i="47"/>
  <c r="E143" i="48"/>
  <c r="D146" i="48"/>
  <c r="R98" i="33"/>
  <c r="C126" i="47"/>
  <c r="C126" i="28"/>
  <c r="B126" i="28" s="1"/>
  <c r="IO141" i="47"/>
  <c r="DB144" i="47"/>
  <c r="IB142" i="47"/>
  <c r="GO144" i="47"/>
  <c r="CB141" i="47"/>
  <c r="JB142" i="47"/>
  <c r="EO144" i="47"/>
  <c r="MB144" i="47"/>
  <c r="EO141" i="47"/>
  <c r="HB144" i="47"/>
  <c r="CB143" i="47"/>
  <c r="O144" i="47"/>
  <c r="AQ114" i="47"/>
  <c r="AR114" i="47" s="1"/>
  <c r="AS114" i="47"/>
  <c r="JS109" i="47"/>
  <c r="JQ109" i="47"/>
  <c r="JR109" i="47" s="1"/>
  <c r="GF108" i="47"/>
  <c r="GD108" i="47"/>
  <c r="GE108" i="47" s="1"/>
  <c r="LF112" i="47"/>
  <c r="LD112" i="47"/>
  <c r="LE112" i="47" s="1"/>
  <c r="GS113" i="47"/>
  <c r="GQ113" i="47"/>
  <c r="GR113" i="47" s="1"/>
  <c r="ES109" i="47"/>
  <c r="EQ109" i="47"/>
  <c r="ER109" i="47" s="1"/>
  <c r="BF108" i="47"/>
  <c r="BD108" i="47"/>
  <c r="BE108" i="47" s="1"/>
  <c r="CF114" i="47"/>
  <c r="CD114" i="47"/>
  <c r="CE114" i="47" s="1"/>
  <c r="CQ111" i="47"/>
  <c r="CR111" i="47" s="1"/>
  <c r="CS111" i="47"/>
  <c r="ED110" i="47"/>
  <c r="EE110" i="47" s="1"/>
  <c r="EF110" i="47"/>
  <c r="FD113" i="47"/>
  <c r="FE113" i="47" s="1"/>
  <c r="FF113" i="47"/>
  <c r="LF107" i="47"/>
  <c r="LD107" i="47"/>
  <c r="JS113" i="47"/>
  <c r="JQ113" i="47"/>
  <c r="JR113" i="47" s="1"/>
  <c r="DF113" i="47"/>
  <c r="DD113" i="47"/>
  <c r="DE113" i="47" s="1"/>
  <c r="DQ114" i="47"/>
  <c r="DR114" i="47" s="1"/>
  <c r="DS114" i="47"/>
  <c r="AD110" i="47"/>
  <c r="AE110" i="47" s="1"/>
  <c r="AF110" i="47"/>
  <c r="GD114" i="47"/>
  <c r="GE114" i="47" s="1"/>
  <c r="GF114" i="47"/>
  <c r="ED112" i="47"/>
  <c r="EE112" i="47" s="1"/>
  <c r="EF112" i="47"/>
  <c r="ED114" i="47"/>
  <c r="EE114" i="47" s="1"/>
  <c r="EF114" i="47"/>
  <c r="LQ110" i="47"/>
  <c r="LR110" i="47" s="1"/>
  <c r="LS110" i="47"/>
  <c r="CQ113" i="47"/>
  <c r="CR113" i="47" s="1"/>
  <c r="CS113" i="47"/>
  <c r="FQ110" i="47"/>
  <c r="FR110" i="47" s="1"/>
  <c r="FS110" i="47"/>
  <c r="ES108" i="47"/>
  <c r="EQ108" i="47"/>
  <c r="ER108" i="47" s="1"/>
  <c r="LS109" i="47"/>
  <c r="LQ109" i="47"/>
  <c r="LR109" i="47" s="1"/>
  <c r="DS109" i="47"/>
  <c r="DQ109" i="47"/>
  <c r="DR109" i="47" s="1"/>
  <c r="AF30" i="73" a="1"/>
  <c r="AI33" i="73" s="1"/>
  <c r="AF56" i="73"/>
  <c r="AH57" i="73"/>
  <c r="AH56" i="73"/>
  <c r="AH55" i="73"/>
  <c r="AF57" i="73"/>
  <c r="AF54" i="73"/>
  <c r="AF55" i="73"/>
  <c r="AH54" i="73"/>
  <c r="AI57" i="73"/>
  <c r="AG54" i="73"/>
  <c r="AI56" i="73"/>
  <c r="AG57" i="73"/>
  <c r="AI55" i="73"/>
  <c r="AG56" i="73"/>
  <c r="AI54" i="73"/>
  <c r="AH89" i="73"/>
  <c r="AF87" i="73"/>
  <c r="AH86" i="73"/>
  <c r="AI86" i="73"/>
  <c r="AG87" i="73"/>
  <c r="AI88" i="73"/>
  <c r="AF86" i="73"/>
  <c r="AI89" i="73"/>
  <c r="AG88" i="73"/>
  <c r="AH88" i="73"/>
  <c r="AG89" i="73"/>
  <c r="AF89" i="73"/>
  <c r="AH87" i="73"/>
  <c r="AG86" i="73"/>
  <c r="AF88" i="73"/>
  <c r="AF17" i="73"/>
  <c r="AF15" i="73"/>
  <c r="AF14" i="73"/>
  <c r="AG15" i="73"/>
  <c r="AH17" i="73"/>
  <c r="AH14" i="73"/>
  <c r="AG16" i="73"/>
  <c r="AI17" i="73"/>
  <c r="AI16" i="73"/>
  <c r="AF16" i="73"/>
  <c r="AH16" i="73"/>
  <c r="AI14" i="73"/>
  <c r="AH15" i="73"/>
  <c r="AI15" i="73"/>
  <c r="AG14" i="73"/>
  <c r="AF62" i="73" a="1"/>
  <c r="AI64" i="73" s="1"/>
  <c r="AF22" i="73" a="1"/>
  <c r="AF23" i="73" s="1"/>
  <c r="LG93" i="47"/>
  <c r="IG93" i="47"/>
  <c r="GG98" i="47"/>
  <c r="AG98" i="47"/>
  <c r="FG98" i="47"/>
  <c r="BG93" i="47"/>
  <c r="EG93" i="47"/>
  <c r="AG93" i="47"/>
  <c r="CT98" i="47"/>
  <c r="BT93" i="47"/>
  <c r="AT98" i="47"/>
  <c r="JG98" i="47"/>
  <c r="KG93" i="47"/>
  <c r="FT98" i="47"/>
  <c r="T98" i="47"/>
  <c r="EG98" i="47"/>
  <c r="T93" i="47"/>
  <c r="MG98" i="47"/>
  <c r="LT93" i="47"/>
  <c r="CG93" i="47"/>
  <c r="LT98" i="47"/>
  <c r="HG93" i="47"/>
  <c r="MG93" i="47"/>
  <c r="KT98" i="47"/>
  <c r="DT93" i="47"/>
  <c r="IT98" i="47"/>
  <c r="BT98" i="47"/>
  <c r="ET98" i="47"/>
  <c r="ET93" i="47"/>
  <c r="CT93" i="47"/>
  <c r="AF46" i="73" a="1"/>
  <c r="AF47" i="73" s="1"/>
  <c r="KT93" i="47"/>
  <c r="BG98" i="47"/>
  <c r="DG98" i="47"/>
  <c r="GT98" i="47"/>
  <c r="GT93" i="47"/>
  <c r="IT93" i="47"/>
  <c r="JT98" i="47"/>
  <c r="JG93" i="47"/>
  <c r="HT93" i="47"/>
  <c r="FT93" i="47"/>
  <c r="HG98" i="47"/>
  <c r="GG93" i="47"/>
  <c r="DG93" i="47"/>
  <c r="KG98" i="47"/>
  <c r="AF38" i="73" a="1"/>
  <c r="AH38" i="73" s="1"/>
  <c r="I30" i="45"/>
  <c r="O72" i="22" s="1"/>
  <c r="N72" i="22" s="1"/>
  <c r="L72" i="22" s="1"/>
  <c r="N104" i="22" s="1"/>
  <c r="J78" i="22" s="1"/>
  <c r="AF9" i="73"/>
  <c r="AH9" i="73"/>
  <c r="AI8" i="73"/>
  <c r="AG7" i="73"/>
  <c r="AF7" i="73"/>
  <c r="AI6" i="73"/>
  <c r="AG6" i="73"/>
  <c r="AG8" i="73"/>
  <c r="AF8" i="73"/>
  <c r="AH8" i="73"/>
  <c r="AI7" i="73"/>
  <c r="AG9" i="73"/>
  <c r="AH7" i="73"/>
  <c r="AF6" i="73"/>
  <c r="AH6" i="73"/>
  <c r="AI95" i="73"/>
  <c r="AH94" i="73"/>
  <c r="AF95" i="73"/>
  <c r="AF94" i="73"/>
  <c r="AF97" i="73"/>
  <c r="AH96" i="73"/>
  <c r="AH95" i="73"/>
  <c r="AG95" i="73"/>
  <c r="AI94" i="73"/>
  <c r="AG94" i="73"/>
  <c r="AF96" i="73"/>
  <c r="AG97" i="73"/>
  <c r="AI96" i="73"/>
  <c r="AG96" i="73"/>
  <c r="AI97" i="73"/>
  <c r="AH97" i="73"/>
  <c r="D124" i="47" l="1"/>
  <c r="BG124" i="47"/>
  <c r="LG124" i="47"/>
  <c r="GG124" i="47"/>
  <c r="LT124" i="47"/>
  <c r="HT124" i="47"/>
  <c r="BT124" i="47"/>
  <c r="DT124" i="47"/>
  <c r="JT124" i="47"/>
  <c r="GT124" i="47"/>
  <c r="IG124" i="47"/>
  <c r="CG124" i="47"/>
  <c r="EG124" i="47"/>
  <c r="FG124" i="47"/>
  <c r="MG124" i="47"/>
  <c r="T124" i="47"/>
  <c r="KG124" i="47"/>
  <c r="FT124" i="47"/>
  <c r="ET124" i="47"/>
  <c r="AG124" i="47"/>
  <c r="AT124" i="47"/>
  <c r="KT124" i="47"/>
  <c r="HG124" i="47"/>
  <c r="DG124" i="47"/>
  <c r="CT124" i="47"/>
  <c r="JG124" i="47"/>
  <c r="IT124" i="47"/>
  <c r="LR107" i="47"/>
  <c r="FE107" i="47"/>
  <c r="DE107" i="47"/>
  <c r="LX133" i="47"/>
  <c r="KZ132" i="47"/>
  <c r="HM132" i="47"/>
  <c r="HP122" i="47"/>
  <c r="CM133" i="47"/>
  <c r="KX132" i="47"/>
  <c r="BM133" i="47"/>
  <c r="CK132" i="47"/>
  <c r="EC122" i="47"/>
  <c r="HP121" i="47"/>
  <c r="IC121" i="47"/>
  <c r="FM133" i="47"/>
  <c r="IK133" i="47"/>
  <c r="MC122" i="47"/>
  <c r="HM133" i="47"/>
  <c r="EP122" i="47"/>
  <c r="IP122" i="47"/>
  <c r="CZ132" i="47"/>
  <c r="JX133" i="47"/>
  <c r="EM133" i="47"/>
  <c r="MC121" i="47"/>
  <c r="LM132" i="47"/>
  <c r="EZ132" i="47"/>
  <c r="DM132" i="47"/>
  <c r="CZ133" i="47"/>
  <c r="LC121" i="47"/>
  <c r="K132" i="47"/>
  <c r="JK132" i="47"/>
  <c r="AZ133" i="47"/>
  <c r="GK132" i="47"/>
  <c r="JZ132" i="47"/>
  <c r="FC121" i="47"/>
  <c r="DC122" i="47"/>
  <c r="LZ132" i="47"/>
  <c r="HK132" i="47"/>
  <c r="CM132" i="47"/>
  <c r="CC121" i="47"/>
  <c r="GZ133" i="47"/>
  <c r="AX132" i="47"/>
  <c r="HC121" i="47"/>
  <c r="BM132" i="47"/>
  <c r="GC122" i="47"/>
  <c r="JC121" i="47"/>
  <c r="LK133" i="47"/>
  <c r="DC121" i="47"/>
  <c r="LM133" i="47"/>
  <c r="IX133" i="47"/>
  <c r="FM132" i="47"/>
  <c r="CP122" i="47"/>
  <c r="DX133" i="47"/>
  <c r="DZ132" i="47"/>
  <c r="FK133" i="47"/>
  <c r="FX132" i="47"/>
  <c r="EK133" i="47"/>
  <c r="LK132" i="47"/>
  <c r="JX132" i="47"/>
  <c r="LC122" i="47"/>
  <c r="FK132" i="47"/>
  <c r="BZ133" i="47"/>
  <c r="X133" i="47"/>
  <c r="BC121" i="47"/>
  <c r="KM133" i="47"/>
  <c r="JK133" i="47"/>
  <c r="LX132" i="47"/>
  <c r="JZ133" i="47"/>
  <c r="JP121" i="47"/>
  <c r="IZ133" i="47"/>
  <c r="EP121" i="47"/>
  <c r="BK133" i="47"/>
  <c r="Z132" i="47"/>
  <c r="CC122" i="47"/>
  <c r="JM133" i="47"/>
  <c r="LZ133" i="47"/>
  <c r="FC122" i="47"/>
  <c r="AK132" i="47"/>
  <c r="BP121" i="47"/>
  <c r="KM132" i="47"/>
  <c r="AM132" i="47"/>
  <c r="DP121" i="47"/>
  <c r="CK133" i="47"/>
  <c r="KZ133" i="47"/>
  <c r="M133" i="47"/>
  <c r="IM132" i="47"/>
  <c r="CP121" i="47"/>
  <c r="KP121" i="47"/>
  <c r="GZ132" i="47"/>
  <c r="CX133" i="47"/>
  <c r="IK132" i="47"/>
  <c r="M132" i="47"/>
  <c r="BX132" i="47"/>
  <c r="HZ133" i="47"/>
  <c r="IM133" i="47"/>
  <c r="HX133" i="47"/>
  <c r="DM133" i="47"/>
  <c r="JC122" i="47"/>
  <c r="BX133" i="47"/>
  <c r="DK133" i="47"/>
  <c r="LP122" i="47"/>
  <c r="DX132" i="47"/>
  <c r="LP121" i="47"/>
  <c r="EX133" i="47"/>
  <c r="JP122" i="47"/>
  <c r="EC121" i="47"/>
  <c r="FZ132" i="47"/>
  <c r="HC122" i="47"/>
  <c r="BC122" i="47"/>
  <c r="DK132" i="47"/>
  <c r="GX132" i="47"/>
  <c r="KC121" i="47"/>
  <c r="AZ132" i="47"/>
  <c r="BK132" i="47"/>
  <c r="GK133" i="47"/>
  <c r="AK133" i="47"/>
  <c r="AP122" i="47"/>
  <c r="P122" i="47"/>
  <c r="KC122" i="47"/>
  <c r="KK132" i="47"/>
  <c r="HK133" i="47"/>
  <c r="BZ132" i="47"/>
  <c r="AP121" i="47"/>
  <c r="DZ133" i="47"/>
  <c r="KP122" i="47"/>
  <c r="AC122" i="47"/>
  <c r="IZ132" i="47"/>
  <c r="GC121" i="47"/>
  <c r="DP122" i="47"/>
  <c r="Z133" i="47"/>
  <c r="GP121" i="47"/>
  <c r="HX132" i="47"/>
  <c r="GP122" i="47"/>
  <c r="CX132" i="47"/>
  <c r="AM133" i="47"/>
  <c r="KK133" i="47"/>
  <c r="AC121" i="47"/>
  <c r="GM133" i="47"/>
  <c r="FZ133" i="47"/>
  <c r="P121" i="47"/>
  <c r="AX133" i="47"/>
  <c r="FP121" i="47"/>
  <c r="FP122" i="47"/>
  <c r="EK132" i="47"/>
  <c r="KX133" i="47"/>
  <c r="X132" i="47"/>
  <c r="BP122" i="47"/>
  <c r="JM132" i="47"/>
  <c r="IX132" i="47"/>
  <c r="GM132" i="47"/>
  <c r="FX133" i="47"/>
  <c r="GX133" i="47"/>
  <c r="IP121" i="47"/>
  <c r="K133" i="47"/>
  <c r="EX132" i="47"/>
  <c r="IC122" i="47"/>
  <c r="HZ132" i="47"/>
  <c r="EZ133" i="47"/>
  <c r="EM132" i="47"/>
  <c r="FF117" i="47"/>
  <c r="FD117" i="47"/>
  <c r="FE117" i="47" s="1"/>
  <c r="DF117" i="47"/>
  <c r="DD117" i="47"/>
  <c r="DE117" i="47" s="1"/>
  <c r="JQ119" i="47"/>
  <c r="JR119" i="47" s="1"/>
  <c r="JS119" i="47"/>
  <c r="EF119" i="47"/>
  <c r="ED119" i="47"/>
  <c r="EE119" i="47" s="1"/>
  <c r="GF119" i="47"/>
  <c r="GD119" i="47"/>
  <c r="GE119" i="47" s="1"/>
  <c r="LF117" i="47"/>
  <c r="LD117" i="47"/>
  <c r="LE117" i="47" s="1"/>
  <c r="HQ117" i="47"/>
  <c r="HR117" i="47" s="1"/>
  <c r="HS117" i="47"/>
  <c r="AS116" i="47"/>
  <c r="AQ116" i="47"/>
  <c r="AR116" i="47" s="1"/>
  <c r="KF119" i="47"/>
  <c r="KD119" i="47"/>
  <c r="KE119" i="47" s="1"/>
  <c r="FS116" i="47"/>
  <c r="FQ116" i="47"/>
  <c r="FR116" i="47" s="1"/>
  <c r="HF118" i="47"/>
  <c r="HD118" i="47"/>
  <c r="HE118" i="47" s="1"/>
  <c r="HD117" i="47"/>
  <c r="HE117" i="47" s="1"/>
  <c r="HF117" i="47"/>
  <c r="CQ117" i="47"/>
  <c r="CR117" i="47" s="1"/>
  <c r="CS117" i="47"/>
  <c r="BS117" i="47"/>
  <c r="BQ117" i="47"/>
  <c r="BR117" i="47" s="1"/>
  <c r="ED116" i="47"/>
  <c r="EE116" i="47" s="1"/>
  <c r="EF116" i="47"/>
  <c r="KS119" i="47"/>
  <c r="KQ119" i="47"/>
  <c r="KR119" i="47" s="1"/>
  <c r="CD119" i="47"/>
  <c r="CE119" i="47" s="1"/>
  <c r="CF119" i="47"/>
  <c r="DQ117" i="47"/>
  <c r="DR117" i="47" s="1"/>
  <c r="DS117" i="47"/>
  <c r="HR107" i="47"/>
  <c r="KR107" i="47"/>
  <c r="AR107" i="47"/>
  <c r="GF118" i="47"/>
  <c r="GD118" i="47"/>
  <c r="GE118" i="47" s="1"/>
  <c r="BF117" i="47"/>
  <c r="BD117" i="47"/>
  <c r="BE117" i="47" s="1"/>
  <c r="BQ116" i="47"/>
  <c r="BR116" i="47" s="1"/>
  <c r="BS116" i="47"/>
  <c r="FF116" i="47"/>
  <c r="FD116" i="47"/>
  <c r="FE116" i="47" s="1"/>
  <c r="FQ118" i="47"/>
  <c r="FR118" i="47" s="1"/>
  <c r="FS118" i="47"/>
  <c r="IF117" i="47"/>
  <c r="ID117" i="47"/>
  <c r="IE117" i="47" s="1"/>
  <c r="BF116" i="47"/>
  <c r="BD116" i="47"/>
  <c r="BE116" i="47" s="1"/>
  <c r="DS119" i="47"/>
  <c r="DQ119" i="47"/>
  <c r="DR119" i="47" s="1"/>
  <c r="MD119" i="47"/>
  <c r="ME119" i="47" s="1"/>
  <c r="MF119" i="47"/>
  <c r="JS116" i="47"/>
  <c r="JQ116" i="47"/>
  <c r="JR116" i="47" s="1"/>
  <c r="MD117" i="47"/>
  <c r="ME117" i="47" s="1"/>
  <c r="MF117" i="47"/>
  <c r="JF119" i="47"/>
  <c r="JD119" i="47"/>
  <c r="JE119" i="47" s="1"/>
  <c r="IG126" i="47"/>
  <c r="IG128" i="47" s="1"/>
  <c r="IG129" i="47" s="1"/>
  <c r="CG126" i="47"/>
  <c r="CG128" i="47" s="1"/>
  <c r="CG129" i="47" s="1"/>
  <c r="HT126" i="47"/>
  <c r="HT128" i="47" s="1"/>
  <c r="HT129" i="47" s="1"/>
  <c r="LG126" i="47"/>
  <c r="LG128" i="47" s="1"/>
  <c r="LG129" i="47" s="1"/>
  <c r="ET126" i="47"/>
  <c r="ET128" i="47" s="1"/>
  <c r="ET129" i="47" s="1"/>
  <c r="HG126" i="47"/>
  <c r="HG128" i="47" s="1"/>
  <c r="HG129" i="47" s="1"/>
  <c r="KT126" i="47"/>
  <c r="KT128" i="47" s="1"/>
  <c r="KT129" i="47" s="1"/>
  <c r="DG126" i="47"/>
  <c r="JG126" i="47"/>
  <c r="JG128" i="47" s="1"/>
  <c r="JG129" i="47" s="1"/>
  <c r="JT126" i="47"/>
  <c r="JT128" i="47" s="1"/>
  <c r="JT129" i="47" s="1"/>
  <c r="DT126" i="47"/>
  <c r="DT128" i="47" s="1"/>
  <c r="DT129" i="47" s="1"/>
  <c r="CT126" i="47"/>
  <c r="CT128" i="47" s="1"/>
  <c r="CT129" i="47" s="1"/>
  <c r="MG126" i="47"/>
  <c r="MG128" i="47" s="1"/>
  <c r="MG129" i="47" s="1"/>
  <c r="BT126" i="47"/>
  <c r="BT128" i="47" s="1"/>
  <c r="BT129" i="47" s="1"/>
  <c r="FG126" i="47"/>
  <c r="FG128" i="47" s="1"/>
  <c r="FG129" i="47" s="1"/>
  <c r="AG126" i="47"/>
  <c r="AG128" i="47" s="1"/>
  <c r="AG129" i="47" s="1"/>
  <c r="GT126" i="47"/>
  <c r="GT128" i="47" s="1"/>
  <c r="GT129" i="47" s="1"/>
  <c r="B126" i="47"/>
  <c r="IT126" i="47"/>
  <c r="LT126" i="47"/>
  <c r="LT128" i="47" s="1"/>
  <c r="LT129" i="47" s="1"/>
  <c r="AT126" i="47"/>
  <c r="AT128" i="47" s="1"/>
  <c r="AT129" i="47" s="1"/>
  <c r="FT126" i="47"/>
  <c r="FT128" i="47" s="1"/>
  <c r="FT129" i="47" s="1"/>
  <c r="T126" i="47"/>
  <c r="T128" i="47" s="1"/>
  <c r="T129" i="47" s="1"/>
  <c r="EG126" i="47"/>
  <c r="EG128" i="47" s="1"/>
  <c r="EG129" i="47" s="1"/>
  <c r="BG126" i="47"/>
  <c r="BG128" i="47" s="1"/>
  <c r="BG129" i="47" s="1"/>
  <c r="GG126" i="47"/>
  <c r="GG128" i="47" s="1"/>
  <c r="GG129" i="47" s="1"/>
  <c r="KG126" i="47"/>
  <c r="KG128" i="47" s="1"/>
  <c r="KG129" i="47" s="1"/>
  <c r="BE107" i="47"/>
  <c r="BO146" i="47"/>
  <c r="DO146" i="47"/>
  <c r="FR107" i="47"/>
  <c r="JE107" i="47"/>
  <c r="ED117" i="47"/>
  <c r="EE117" i="47" s="1"/>
  <c r="EF117" i="47"/>
  <c r="LF118" i="47"/>
  <c r="LD118" i="47"/>
  <c r="LE118" i="47" s="1"/>
  <c r="LF119" i="47"/>
  <c r="LD119" i="47"/>
  <c r="LE119" i="47" s="1"/>
  <c r="MD116" i="47"/>
  <c r="ME116" i="47" s="1"/>
  <c r="MF116" i="47"/>
  <c r="HS116" i="47"/>
  <c r="HQ116" i="47"/>
  <c r="HR116" i="47" s="1"/>
  <c r="JQ118" i="47"/>
  <c r="JR118" i="47" s="1"/>
  <c r="JS118" i="47"/>
  <c r="LQ116" i="47"/>
  <c r="LR116" i="47" s="1"/>
  <c r="LS116" i="47"/>
  <c r="HS119" i="47"/>
  <c r="HQ119" i="47"/>
  <c r="HR119" i="47" s="1"/>
  <c r="EQ116" i="47"/>
  <c r="ER116" i="47" s="1"/>
  <c r="ES116" i="47"/>
  <c r="HF116" i="47"/>
  <c r="HD116" i="47"/>
  <c r="HE116" i="47" s="1"/>
  <c r="GR107" i="47"/>
  <c r="AG30" i="73"/>
  <c r="R107" i="47"/>
  <c r="MB146" i="47"/>
  <c r="CQ119" i="47"/>
  <c r="CR119" i="47" s="1"/>
  <c r="CS119" i="47"/>
  <c r="AD117" i="47"/>
  <c r="AE117" i="47" s="1"/>
  <c r="AF117" i="47"/>
  <c r="DQ118" i="47"/>
  <c r="DR118" i="47" s="1"/>
  <c r="DS118" i="47"/>
  <c r="GF116" i="47"/>
  <c r="GD116" i="47"/>
  <c r="GE116" i="47" s="1"/>
  <c r="DF116" i="47"/>
  <c r="DD116" i="47"/>
  <c r="DE116" i="47" s="1"/>
  <c r="IQ117" i="47"/>
  <c r="IR117" i="47" s="1"/>
  <c r="IS117" i="47"/>
  <c r="AF119" i="47"/>
  <c r="AD119" i="47"/>
  <c r="AE119" i="47" s="1"/>
  <c r="LS118" i="47"/>
  <c r="LQ118" i="47"/>
  <c r="LR118" i="47" s="1"/>
  <c r="S118" i="47"/>
  <c r="Q118" i="47"/>
  <c r="R118" i="47" s="1"/>
  <c r="JF118" i="47"/>
  <c r="JD118" i="47"/>
  <c r="JE118" i="47" s="1"/>
  <c r="LD116" i="47"/>
  <c r="LE116" i="47" s="1"/>
  <c r="LF116" i="47"/>
  <c r="DD119" i="47"/>
  <c r="DE119" i="47" s="1"/>
  <c r="DF119" i="47"/>
  <c r="JF117" i="47"/>
  <c r="JD117" i="47"/>
  <c r="JE117" i="47" s="1"/>
  <c r="ER107" i="47"/>
  <c r="CR107" i="47"/>
  <c r="LE107" i="47"/>
  <c r="GE107" i="47"/>
  <c r="ME107" i="47"/>
  <c r="IR107" i="47"/>
  <c r="CE107" i="47"/>
  <c r="AB146" i="47"/>
  <c r="ED118" i="47"/>
  <c r="EE118" i="47" s="1"/>
  <c r="EF118" i="47"/>
  <c r="MF118" i="47"/>
  <c r="MD118" i="47"/>
  <c r="ME118" i="47" s="1"/>
  <c r="CS116" i="47"/>
  <c r="CQ116" i="47"/>
  <c r="CR116" i="47" s="1"/>
  <c r="KF118" i="47"/>
  <c r="KD118" i="47"/>
  <c r="KE118" i="47" s="1"/>
  <c r="BS119" i="47"/>
  <c r="BQ119" i="47"/>
  <c r="BR119" i="47" s="1"/>
  <c r="GQ117" i="47"/>
  <c r="GR117" i="47" s="1"/>
  <c r="GS117" i="47"/>
  <c r="IQ119" i="47"/>
  <c r="IR119" i="47" s="1"/>
  <c r="IS119" i="47"/>
  <c r="KD117" i="47"/>
  <c r="KE117" i="47" s="1"/>
  <c r="KF117" i="47"/>
  <c r="AQ119" i="47"/>
  <c r="AR119" i="47" s="1"/>
  <c r="AS119" i="47"/>
  <c r="EQ119" i="47"/>
  <c r="ER119" i="47" s="1"/>
  <c r="ES119" i="47"/>
  <c r="GQ118" i="47"/>
  <c r="GR118" i="47" s="1"/>
  <c r="GS118" i="47"/>
  <c r="EQ117" i="47"/>
  <c r="ER117" i="47" s="1"/>
  <c r="ES117" i="47"/>
  <c r="CQ118" i="47"/>
  <c r="CR118" i="47" s="1"/>
  <c r="CS118" i="47"/>
  <c r="DR107" i="47"/>
  <c r="BR107" i="47"/>
  <c r="JR107" i="47"/>
  <c r="EO146" i="47"/>
  <c r="DF118" i="47"/>
  <c r="DD118" i="47"/>
  <c r="DE118" i="47" s="1"/>
  <c r="IS116" i="47"/>
  <c r="IQ116" i="47"/>
  <c r="IR116" i="47" s="1"/>
  <c r="IQ118" i="47"/>
  <c r="IR118" i="47" s="1"/>
  <c r="IS118" i="47"/>
  <c r="KS118" i="47"/>
  <c r="KQ118" i="47"/>
  <c r="KR118" i="47" s="1"/>
  <c r="AQ117" i="47"/>
  <c r="AR117" i="47" s="1"/>
  <c r="AS117" i="47"/>
  <c r="KD116" i="47"/>
  <c r="KE116" i="47" s="1"/>
  <c r="KF116" i="47"/>
  <c r="BF119" i="47"/>
  <c r="BD119" i="47"/>
  <c r="BE119" i="47" s="1"/>
  <c r="LQ119" i="47"/>
  <c r="LR119" i="47" s="1"/>
  <c r="LS119" i="47"/>
  <c r="BS118" i="47"/>
  <c r="BQ118" i="47"/>
  <c r="BR118" i="47" s="1"/>
  <c r="CD118" i="47"/>
  <c r="CE118" i="47" s="1"/>
  <c r="CF118" i="47"/>
  <c r="CF116" i="47"/>
  <c r="CD116" i="47"/>
  <c r="CE116" i="47" s="1"/>
  <c r="FF118" i="47"/>
  <c r="FD118" i="47"/>
  <c r="FE118" i="47" s="1"/>
  <c r="JQ117" i="47"/>
  <c r="JR117" i="47" s="1"/>
  <c r="JS117" i="47"/>
  <c r="Q119" i="47"/>
  <c r="R119" i="47" s="1"/>
  <c r="S119" i="47"/>
  <c r="Q116" i="47"/>
  <c r="R116" i="47" s="1"/>
  <c r="S116" i="47"/>
  <c r="DG128" i="47"/>
  <c r="DG129" i="47" s="1"/>
  <c r="AG31" i="73"/>
  <c r="AF30" i="73"/>
  <c r="EE107" i="47"/>
  <c r="IE107" i="47"/>
  <c r="AF116" i="47"/>
  <c r="AD116" i="47"/>
  <c r="AE116" i="47" s="1"/>
  <c r="LS117" i="47"/>
  <c r="LQ117" i="47"/>
  <c r="LR117" i="47" s="1"/>
  <c r="IF116" i="47"/>
  <c r="ID116" i="47"/>
  <c r="IE116" i="47" s="1"/>
  <c r="DS116" i="47"/>
  <c r="DQ116" i="47"/>
  <c r="DR116" i="47" s="1"/>
  <c r="KQ117" i="47"/>
  <c r="KR117" i="47" s="1"/>
  <c r="KS117" i="47"/>
  <c r="AF118" i="47"/>
  <c r="AD118" i="47"/>
  <c r="AE118" i="47" s="1"/>
  <c r="GS119" i="47"/>
  <c r="GQ119" i="47"/>
  <c r="GR119" i="47" s="1"/>
  <c r="CF117" i="47"/>
  <c r="CD117" i="47"/>
  <c r="CE117" i="47" s="1"/>
  <c r="GS116" i="47"/>
  <c r="GQ116" i="47"/>
  <c r="GR116" i="47" s="1"/>
  <c r="KQ116" i="47"/>
  <c r="KR116" i="47" s="1"/>
  <c r="KS116" i="47"/>
  <c r="KE107" i="47"/>
  <c r="HE107" i="47"/>
  <c r="CO146" i="47"/>
  <c r="EQ118" i="47"/>
  <c r="ER118" i="47" s="1"/>
  <c r="ES118" i="47"/>
  <c r="JD116" i="47"/>
  <c r="JE116" i="47" s="1"/>
  <c r="JF116" i="47"/>
  <c r="GF117" i="47"/>
  <c r="GD117" i="47"/>
  <c r="GE117" i="47" s="1"/>
  <c r="HQ118" i="47"/>
  <c r="HR118" i="47" s="1"/>
  <c r="HS118" i="47"/>
  <c r="FQ117" i="47"/>
  <c r="FR117" i="47" s="1"/>
  <c r="FS117" i="47"/>
  <c r="FD119" i="47"/>
  <c r="FE119" i="47" s="1"/>
  <c r="FF119" i="47"/>
  <c r="FQ119" i="47"/>
  <c r="FR119" i="47" s="1"/>
  <c r="FS119" i="47"/>
  <c r="AQ118" i="47"/>
  <c r="AR118" i="47" s="1"/>
  <c r="AS118" i="47"/>
  <c r="S117" i="47"/>
  <c r="Q117" i="47"/>
  <c r="R117" i="47" s="1"/>
  <c r="HD119" i="47"/>
  <c r="HE119" i="47" s="1"/>
  <c r="HF119" i="47"/>
  <c r="IF119" i="47"/>
  <c r="ID119" i="47"/>
  <c r="IE119" i="47" s="1"/>
  <c r="BD118" i="47"/>
  <c r="BE118" i="47" s="1"/>
  <c r="BF118" i="47"/>
  <c r="ID118" i="47"/>
  <c r="IE118" i="47" s="1"/>
  <c r="IF118" i="47"/>
  <c r="AE107" i="47"/>
  <c r="IT128" i="47"/>
  <c r="IT129" i="47" s="1"/>
  <c r="AI31" i="73"/>
  <c r="AG32" i="73"/>
  <c r="AH32" i="73"/>
  <c r="AF31" i="73"/>
  <c r="AH31" i="73"/>
  <c r="AF32" i="73"/>
  <c r="AI32" i="73"/>
  <c r="AI30" i="73"/>
  <c r="AH33" i="73"/>
  <c r="AF33" i="73"/>
  <c r="AH30" i="73"/>
  <c r="AG33" i="73"/>
  <c r="AG24" i="73"/>
  <c r="AI25" i="73"/>
  <c r="AH25" i="73"/>
  <c r="AG23" i="73"/>
  <c r="AH22" i="73"/>
  <c r="AF22" i="73"/>
  <c r="AI22" i="73"/>
  <c r="AG22" i="73"/>
  <c r="AH24" i="73"/>
  <c r="AG25" i="73"/>
  <c r="AI24" i="73"/>
  <c r="AF25" i="73"/>
  <c r="AI23" i="73"/>
  <c r="AF24" i="73"/>
  <c r="AH23" i="73"/>
  <c r="AG64" i="73"/>
  <c r="AG65" i="73"/>
  <c r="AH63" i="73"/>
  <c r="AH64" i="73"/>
  <c r="AI63" i="73"/>
  <c r="AF62" i="73"/>
  <c r="AF63" i="73"/>
  <c r="AI62" i="73"/>
  <c r="AG63" i="73"/>
  <c r="AG62" i="73"/>
  <c r="AF65" i="73"/>
  <c r="AH65" i="73"/>
  <c r="AI65" i="73"/>
  <c r="AH62" i="73"/>
  <c r="AF64" i="73"/>
  <c r="AH46" i="73"/>
  <c r="AH49" i="73"/>
  <c r="AI47" i="73"/>
  <c r="AH47" i="73"/>
  <c r="AI48" i="73"/>
  <c r="AI46" i="73"/>
  <c r="AG47" i="73"/>
  <c r="AF48" i="73"/>
  <c r="AF49" i="73"/>
  <c r="AH48" i="73"/>
  <c r="AG48" i="73"/>
  <c r="AF46" i="73"/>
  <c r="AG46" i="73"/>
  <c r="AI49" i="73"/>
  <c r="AG49" i="73"/>
  <c r="AG41" i="73"/>
  <c r="AI38" i="73"/>
  <c r="AF39" i="73"/>
  <c r="AI41" i="73"/>
  <c r="AH40" i="73"/>
  <c r="AF41" i="73"/>
  <c r="AG38" i="73"/>
  <c r="AH41" i="73"/>
  <c r="AI40" i="73"/>
  <c r="AH39" i="73"/>
  <c r="AG39" i="73"/>
  <c r="AF38" i="73"/>
  <c r="AI39" i="73"/>
  <c r="AF40" i="73"/>
  <c r="AG40" i="73"/>
  <c r="O69" i="22"/>
  <c r="N69" i="22" s="1"/>
  <c r="L69" i="22" s="1"/>
  <c r="N101" i="22" s="1"/>
  <c r="J83" i="22" s="1"/>
  <c r="E102" i="48" s="1"/>
  <c r="O70" i="22"/>
  <c r="N70" i="22" s="1"/>
  <c r="L70" i="22" s="1"/>
  <c r="N102" i="22" s="1"/>
  <c r="J89" i="22" s="1"/>
  <c r="E110" i="48" s="1"/>
  <c r="O75" i="22"/>
  <c r="N75" i="22" s="1"/>
  <c r="L75" i="22" s="1"/>
  <c r="N107" i="22" s="1"/>
  <c r="J91" i="22" s="1"/>
  <c r="AV50" i="33" s="1"/>
  <c r="O73" i="22"/>
  <c r="N73" i="22" s="1"/>
  <c r="L73" i="22" s="1"/>
  <c r="N105" i="22" s="1"/>
  <c r="J86" i="22" s="1"/>
  <c r="X50" i="33" s="1"/>
  <c r="O74" i="22"/>
  <c r="N74" i="22" s="1"/>
  <c r="L74" i="22" s="1"/>
  <c r="N106" i="22" s="1"/>
  <c r="J81" i="22" s="1"/>
  <c r="F50" i="33" s="1"/>
  <c r="O76" i="22"/>
  <c r="N76" i="22" s="1"/>
  <c r="L76" i="22" s="1"/>
  <c r="N108" i="22" s="1"/>
  <c r="J84" i="22" s="1"/>
  <c r="AJ50" i="33" s="1"/>
  <c r="AL45" i="33"/>
  <c r="O71" i="22"/>
  <c r="N71" i="22" s="1"/>
  <c r="L71" i="22" s="1"/>
  <c r="N103" i="22" s="1"/>
  <c r="J85" i="22" s="1"/>
  <c r="U50" i="33" s="1"/>
  <c r="E97" i="48"/>
  <c r="C50" i="33"/>
  <c r="HP128" i="47" l="1"/>
  <c r="HP129" i="47" s="1"/>
  <c r="DP128" i="47"/>
  <c r="DP129" i="47" s="1"/>
  <c r="CP128" i="47"/>
  <c r="CP129" i="47" s="1"/>
  <c r="ID122" i="47"/>
  <c r="IE122" i="47" s="1"/>
  <c r="IF122" i="47"/>
  <c r="Q121" i="47"/>
  <c r="R121" i="47" s="1"/>
  <c r="S121" i="47"/>
  <c r="P128" i="47"/>
  <c r="P129" i="47" s="1"/>
  <c r="HD122" i="47"/>
  <c r="HE122" i="47" s="1"/>
  <c r="HF122" i="47"/>
  <c r="LF122" i="47"/>
  <c r="LD122" i="47"/>
  <c r="LE122" i="47" s="1"/>
  <c r="CQ122" i="47"/>
  <c r="CR122" i="47" s="1"/>
  <c r="CS122" i="47"/>
  <c r="DF122" i="47"/>
  <c r="DD122" i="47"/>
  <c r="DE122" i="47" s="1"/>
  <c r="IQ122" i="47"/>
  <c r="IR122" i="47" s="1"/>
  <c r="IS122" i="47"/>
  <c r="ED122" i="47"/>
  <c r="EE122" i="47" s="1"/>
  <c r="EF122" i="47"/>
  <c r="BS122" i="47"/>
  <c r="BQ122" i="47"/>
  <c r="BR122" i="47" s="1"/>
  <c r="GS121" i="47"/>
  <c r="GQ121" i="47"/>
  <c r="GR121" i="47" s="1"/>
  <c r="AQ121" i="47"/>
  <c r="AR121" i="47" s="1"/>
  <c r="AS121" i="47"/>
  <c r="AP128" i="47"/>
  <c r="AP129" i="47" s="1"/>
  <c r="HF121" i="47"/>
  <c r="HD121" i="47"/>
  <c r="HC128" i="47"/>
  <c r="HC129" i="47" s="1"/>
  <c r="FD121" i="47"/>
  <c r="FE121" i="47" s="1"/>
  <c r="FF121" i="47"/>
  <c r="FC128" i="47"/>
  <c r="FC129" i="47" s="1"/>
  <c r="EQ122" i="47"/>
  <c r="ER122" i="47" s="1"/>
  <c r="ES122" i="47"/>
  <c r="EF121" i="47"/>
  <c r="EF128" i="47" s="1"/>
  <c r="EF129" i="47" s="1"/>
  <c r="ED121" i="47"/>
  <c r="EC128" i="47"/>
  <c r="EC129" i="47" s="1"/>
  <c r="JD122" i="47"/>
  <c r="JE122" i="47" s="1"/>
  <c r="JF122" i="47"/>
  <c r="DS121" i="47"/>
  <c r="DQ121" i="47"/>
  <c r="CF122" i="47"/>
  <c r="CD122" i="47"/>
  <c r="CE122" i="47" s="1"/>
  <c r="IS121" i="47"/>
  <c r="IQ121" i="47"/>
  <c r="IR121" i="47" s="1"/>
  <c r="IP128" i="47"/>
  <c r="IP129" i="47" s="1"/>
  <c r="AD121" i="47"/>
  <c r="AE121" i="47" s="1"/>
  <c r="AF121" i="47"/>
  <c r="DQ122" i="47"/>
  <c r="DR122" i="47" s="1"/>
  <c r="DS122" i="47"/>
  <c r="JQ122" i="47"/>
  <c r="JR122" i="47" s="1"/>
  <c r="JS122" i="47"/>
  <c r="MF122" i="47"/>
  <c r="MD122" i="47"/>
  <c r="ME122" i="47" s="1"/>
  <c r="GP128" i="47"/>
  <c r="GP129" i="47" s="1"/>
  <c r="GD121" i="47"/>
  <c r="GF121" i="47"/>
  <c r="GC128" i="47"/>
  <c r="GC129" i="47" s="1"/>
  <c r="KF121" i="47"/>
  <c r="KD121" i="47"/>
  <c r="KE121" i="47" s="1"/>
  <c r="KS121" i="47"/>
  <c r="KQ121" i="47"/>
  <c r="KR121" i="47" s="1"/>
  <c r="BD121" i="47"/>
  <c r="BE121" i="47" s="1"/>
  <c r="BF121" i="47"/>
  <c r="BC128" i="47"/>
  <c r="BC129" i="47" s="1"/>
  <c r="DF121" i="47"/>
  <c r="DD121" i="47"/>
  <c r="DE121" i="47" s="1"/>
  <c r="DC128" i="47"/>
  <c r="DC129" i="47" s="1"/>
  <c r="CF121" i="47"/>
  <c r="CD121" i="47"/>
  <c r="CE121" i="47" s="1"/>
  <c r="CC128" i="47"/>
  <c r="CC129" i="47" s="1"/>
  <c r="MD121" i="47"/>
  <c r="ME121" i="47" s="1"/>
  <c r="MF121" i="47"/>
  <c r="MC128" i="47"/>
  <c r="MC129" i="47" s="1"/>
  <c r="KP128" i="47"/>
  <c r="KP129" i="47" s="1"/>
  <c r="FS122" i="47"/>
  <c r="FQ122" i="47"/>
  <c r="FR122" i="47" s="1"/>
  <c r="KF122" i="47"/>
  <c r="KD122" i="47"/>
  <c r="KE122" i="47" s="1"/>
  <c r="LQ121" i="47"/>
  <c r="LR121" i="47" s="1"/>
  <c r="LS121" i="47"/>
  <c r="LP128" i="47"/>
  <c r="LP129" i="47" s="1"/>
  <c r="CQ121" i="47"/>
  <c r="CR121" i="47" s="1"/>
  <c r="CS121" i="47"/>
  <c r="BS121" i="47"/>
  <c r="BQ121" i="47"/>
  <c r="BP128" i="47"/>
  <c r="BP129" i="47" s="1"/>
  <c r="EQ121" i="47"/>
  <c r="ER121" i="47" s="1"/>
  <c r="ES121" i="47"/>
  <c r="HS122" i="47"/>
  <c r="HQ122" i="47"/>
  <c r="HR122" i="47" s="1"/>
  <c r="FQ121" i="47"/>
  <c r="FR121" i="47" s="1"/>
  <c r="FS121" i="47"/>
  <c r="FP128" i="47"/>
  <c r="FP129" i="47" s="1"/>
  <c r="AD122" i="47"/>
  <c r="AE122" i="47" s="1"/>
  <c r="AF122" i="47"/>
  <c r="S122" i="47"/>
  <c r="Q122" i="47"/>
  <c r="R122" i="47" s="1"/>
  <c r="R128" i="47" s="1"/>
  <c r="R129" i="47" s="1"/>
  <c r="JF121" i="47"/>
  <c r="JD121" i="47"/>
  <c r="JE121" i="47" s="1"/>
  <c r="JC128" i="47"/>
  <c r="JC129" i="47" s="1"/>
  <c r="IF121" i="47"/>
  <c r="ID121" i="47"/>
  <c r="IE121" i="47" s="1"/>
  <c r="IE128" i="47" s="1"/>
  <c r="IE129" i="47" s="1"/>
  <c r="IC128" i="47"/>
  <c r="IC129" i="47" s="1"/>
  <c r="AC128" i="47"/>
  <c r="AC129" i="47" s="1"/>
  <c r="EP128" i="47"/>
  <c r="EP129" i="47" s="1"/>
  <c r="GS122" i="47"/>
  <c r="GQ122" i="47"/>
  <c r="GR122" i="47" s="1"/>
  <c r="KS122" i="47"/>
  <c r="KQ122" i="47"/>
  <c r="KR122" i="47" s="1"/>
  <c r="AQ122" i="47"/>
  <c r="AR122" i="47" s="1"/>
  <c r="AR128" i="47" s="1"/>
  <c r="AR129" i="47" s="1"/>
  <c r="AS122" i="47"/>
  <c r="BD122" i="47"/>
  <c r="BE122" i="47" s="1"/>
  <c r="BF122" i="47"/>
  <c r="LQ122" i="47"/>
  <c r="LR122" i="47" s="1"/>
  <c r="LS122" i="47"/>
  <c r="FF122" i="47"/>
  <c r="FD122" i="47"/>
  <c r="FE122" i="47" s="1"/>
  <c r="JS121" i="47"/>
  <c r="JQ121" i="47"/>
  <c r="JP128" i="47"/>
  <c r="JP129" i="47" s="1"/>
  <c r="GF122" i="47"/>
  <c r="GD122" i="47"/>
  <c r="GE122" i="47" s="1"/>
  <c r="LF121" i="47"/>
  <c r="LF128" i="47" s="1"/>
  <c r="LF129" i="47" s="1"/>
  <c r="LD121" i="47"/>
  <c r="LE121" i="47" s="1"/>
  <c r="LC128" i="47"/>
  <c r="LC129" i="47" s="1"/>
  <c r="HS121" i="47"/>
  <c r="HQ121" i="47"/>
  <c r="HR121" i="47" s="1"/>
  <c r="KC128" i="47"/>
  <c r="KC129" i="47" s="1"/>
  <c r="E101" i="48"/>
  <c r="E106" i="48"/>
  <c r="AG50" i="33"/>
  <c r="E100" i="47" s="1"/>
  <c r="E104" i="48"/>
  <c r="E105" i="48"/>
  <c r="E114" i="48"/>
  <c r="AS50" i="33"/>
  <c r="E104" i="47" s="1"/>
  <c r="E97" i="47"/>
  <c r="E97" i="28"/>
  <c r="D97" i="28" s="1"/>
  <c r="E105" i="47"/>
  <c r="E105" i="28"/>
  <c r="D105" i="28" s="1"/>
  <c r="E91" i="28"/>
  <c r="D91" i="28" s="1"/>
  <c r="E91" i="47"/>
  <c r="E90" i="28"/>
  <c r="D90" i="28" s="1"/>
  <c r="E90" i="47"/>
  <c r="E96" i="47"/>
  <c r="E96" i="28"/>
  <c r="D96" i="28" s="1"/>
  <c r="E101" i="28"/>
  <c r="D101" i="28" s="1"/>
  <c r="E101" i="47"/>
  <c r="ER128" i="47" l="1"/>
  <c r="ER129" i="47" s="1"/>
  <c r="LE128" i="47"/>
  <c r="LE129" i="47" s="1"/>
  <c r="CR128" i="47"/>
  <c r="CR129" i="47" s="1"/>
  <c r="IR128" i="47"/>
  <c r="IR129" i="47" s="1"/>
  <c r="JF128" i="47"/>
  <c r="JF129" i="47" s="1"/>
  <c r="BE128" i="47"/>
  <c r="BE129" i="47" s="1"/>
  <c r="FS128" i="47"/>
  <c r="FS129" i="47" s="1"/>
  <c r="HF128" i="47"/>
  <c r="HF129" i="47" s="1"/>
  <c r="GS128" i="47"/>
  <c r="GS129" i="47" s="1"/>
  <c r="KS128" i="47"/>
  <c r="KS129" i="47" s="1"/>
  <c r="S128" i="47"/>
  <c r="S129" i="47" s="1"/>
  <c r="JE128" i="47"/>
  <c r="JE129" i="47" s="1"/>
  <c r="FR128" i="47"/>
  <c r="FR129" i="47" s="1"/>
  <c r="KE128" i="47"/>
  <c r="KE129" i="47" s="1"/>
  <c r="IS128" i="47"/>
  <c r="IS129" i="47" s="1"/>
  <c r="JD128" i="47"/>
  <c r="JD129" i="47" s="1"/>
  <c r="DE128" i="47"/>
  <c r="DE129" i="47" s="1"/>
  <c r="KF128" i="47"/>
  <c r="KF129" i="47" s="1"/>
  <c r="CE128" i="47"/>
  <c r="CE129" i="47" s="1"/>
  <c r="FQ128" i="47"/>
  <c r="FQ129" i="47" s="1"/>
  <c r="GF128" i="47"/>
  <c r="GF129" i="47" s="1"/>
  <c r="AS128" i="47"/>
  <c r="AS129" i="47" s="1"/>
  <c r="FE128" i="47"/>
  <c r="FE129" i="47" s="1"/>
  <c r="ME128" i="47"/>
  <c r="ME129" i="47" s="1"/>
  <c r="AF128" i="47"/>
  <c r="AF129" i="47" s="1"/>
  <c r="DS128" i="47"/>
  <c r="DS129" i="47" s="1"/>
  <c r="DF128" i="47"/>
  <c r="DF129" i="47" s="1"/>
  <c r="MF128" i="47"/>
  <c r="MF129" i="47" s="1"/>
  <c r="ES128" i="47"/>
  <c r="ES129" i="47" s="1"/>
  <c r="IF128" i="47"/>
  <c r="IF129" i="47" s="1"/>
  <c r="BF128" i="47"/>
  <c r="BF129" i="47" s="1"/>
  <c r="HR128" i="47"/>
  <c r="HR129" i="47" s="1"/>
  <c r="KR128" i="47"/>
  <c r="KR129" i="47" s="1"/>
  <c r="FD128" i="47"/>
  <c r="FD129" i="47" s="1"/>
  <c r="AE128" i="47"/>
  <c r="AE129" i="47" s="1"/>
  <c r="FF128" i="47"/>
  <c r="FF129" i="47" s="1"/>
  <c r="GR128" i="47"/>
  <c r="GR129" i="47" s="1"/>
  <c r="LS128" i="47"/>
  <c r="LS129" i="47" s="1"/>
  <c r="LR128" i="47"/>
  <c r="LR129" i="47" s="1"/>
  <c r="HS128" i="47"/>
  <c r="HS129" i="47" s="1"/>
  <c r="JS128" i="47"/>
  <c r="JS129" i="47" s="1"/>
  <c r="LQ128" i="47"/>
  <c r="LQ129" i="47" s="1"/>
  <c r="CS128" i="47"/>
  <c r="CS129" i="47" s="1"/>
  <c r="GQ128" i="47"/>
  <c r="GQ129" i="47" s="1"/>
  <c r="BR121" i="47"/>
  <c r="BR128" i="47" s="1"/>
  <c r="BR129" i="47" s="1"/>
  <c r="BQ128" i="47"/>
  <c r="BQ129" i="47" s="1"/>
  <c r="CQ128" i="47"/>
  <c r="CQ129" i="47" s="1"/>
  <c r="LD128" i="47"/>
  <c r="LD129" i="47" s="1"/>
  <c r="LB130" i="47" s="1"/>
  <c r="KV2" i="47" s="1"/>
  <c r="BS128" i="47"/>
  <c r="BS129" i="47" s="1"/>
  <c r="HQ128" i="47"/>
  <c r="HQ129" i="47" s="1"/>
  <c r="Q128" i="47"/>
  <c r="Q129" i="47" s="1"/>
  <c r="O130" i="47" s="1"/>
  <c r="I2" i="47" s="1"/>
  <c r="I4" i="32" s="1"/>
  <c r="DR121" i="47"/>
  <c r="DR128" i="47" s="1"/>
  <c r="DR129" i="47" s="1"/>
  <c r="DQ128" i="47"/>
  <c r="DQ129" i="47" s="1"/>
  <c r="IQ128" i="47"/>
  <c r="IQ129" i="47" s="1"/>
  <c r="IO130" i="47" s="1"/>
  <c r="II2" i="47" s="1"/>
  <c r="CD128" i="47"/>
  <c r="CD129" i="47" s="1"/>
  <c r="EQ128" i="47"/>
  <c r="EQ129" i="47" s="1"/>
  <c r="CF128" i="47"/>
  <c r="CF129" i="47" s="1"/>
  <c r="MD128" i="47"/>
  <c r="MD129" i="47" s="1"/>
  <c r="ID128" i="47"/>
  <c r="ID129" i="47" s="1"/>
  <c r="AQ128" i="47"/>
  <c r="AQ129" i="47" s="1"/>
  <c r="KD128" i="47"/>
  <c r="KD129" i="47" s="1"/>
  <c r="HE121" i="47"/>
  <c r="HE128" i="47" s="1"/>
  <c r="HE129" i="47" s="1"/>
  <c r="HD128" i="47"/>
  <c r="HD129" i="47" s="1"/>
  <c r="BD128" i="47"/>
  <c r="BD129" i="47" s="1"/>
  <c r="JR121" i="47"/>
  <c r="JR128" i="47" s="1"/>
  <c r="JR129" i="47" s="1"/>
  <c r="JQ128" i="47"/>
  <c r="JQ129" i="47" s="1"/>
  <c r="AD128" i="47"/>
  <c r="AD129" i="47" s="1"/>
  <c r="EE121" i="47"/>
  <c r="EE128" i="47" s="1"/>
  <c r="EE129" i="47" s="1"/>
  <c r="ED128" i="47"/>
  <c r="ED129" i="47" s="1"/>
  <c r="DD128" i="47"/>
  <c r="DD129" i="47" s="1"/>
  <c r="GE121" i="47"/>
  <c r="GE128" i="47" s="1"/>
  <c r="GE129" i="47" s="1"/>
  <c r="GD128" i="47"/>
  <c r="GD129" i="47" s="1"/>
  <c r="KQ128" i="47"/>
  <c r="KQ129" i="47" s="1"/>
  <c r="E100" i="28"/>
  <c r="D100" i="28" s="1"/>
  <c r="E104" i="28"/>
  <c r="D104" i="28" s="1"/>
  <c r="JL104" i="47"/>
  <c r="HY104" i="47"/>
  <c r="EY104" i="47"/>
  <c r="IY104" i="47"/>
  <c r="DY104" i="47"/>
  <c r="IL104" i="47"/>
  <c r="AY104" i="47"/>
  <c r="AL104" i="47"/>
  <c r="FL104" i="47"/>
  <c r="BY104" i="47"/>
  <c r="EL104" i="47"/>
  <c r="GY104" i="47"/>
  <c r="JY104" i="47"/>
  <c r="L104" i="47"/>
  <c r="BL104" i="47"/>
  <c r="KY104" i="47"/>
  <c r="LL104" i="47"/>
  <c r="DL104" i="47"/>
  <c r="FY104" i="47"/>
  <c r="Y104" i="47"/>
  <c r="LY104" i="47"/>
  <c r="CL104" i="47"/>
  <c r="HL104" i="47"/>
  <c r="GL104" i="47"/>
  <c r="KL104" i="47"/>
  <c r="CY104" i="47"/>
  <c r="D104" i="47"/>
  <c r="IY90" i="47"/>
  <c r="AL90" i="47"/>
  <c r="L90" i="47"/>
  <c r="JY90" i="47"/>
  <c r="DL90" i="47"/>
  <c r="EY90" i="47"/>
  <c r="GL90" i="47"/>
  <c r="BL90" i="47"/>
  <c r="LY90" i="47"/>
  <c r="KL90" i="47"/>
  <c r="CY90" i="47"/>
  <c r="HL90" i="47"/>
  <c r="JL90" i="47"/>
  <c r="EL90" i="47"/>
  <c r="BY90" i="47"/>
  <c r="D90" i="47"/>
  <c r="HY90" i="47"/>
  <c r="FL90" i="47"/>
  <c r="Y90" i="47"/>
  <c r="IL90" i="47"/>
  <c r="DY90" i="47"/>
  <c r="GY90" i="47"/>
  <c r="KY90" i="47"/>
  <c r="FY90" i="47"/>
  <c r="LL90" i="47"/>
  <c r="CL90" i="47"/>
  <c r="AY90" i="47"/>
  <c r="CL101" i="47"/>
  <c r="FL101" i="47"/>
  <c r="CY101" i="47"/>
  <c r="L101" i="47"/>
  <c r="KY101" i="47"/>
  <c r="D101" i="47"/>
  <c r="IY101" i="47"/>
  <c r="HY101" i="47"/>
  <c r="LL101" i="47"/>
  <c r="HL101" i="47"/>
  <c r="FY101" i="47"/>
  <c r="AL101" i="47"/>
  <c r="GL101" i="47"/>
  <c r="JL101" i="47"/>
  <c r="IL101" i="47"/>
  <c r="GY101" i="47"/>
  <c r="BL101" i="47"/>
  <c r="DY101" i="47"/>
  <c r="LY101" i="47"/>
  <c r="Y101" i="47"/>
  <c r="AY101" i="47"/>
  <c r="DL101" i="47"/>
  <c r="EY101" i="47"/>
  <c r="EL101" i="47"/>
  <c r="BY101" i="47"/>
  <c r="JY101" i="47"/>
  <c r="KL101" i="47"/>
  <c r="HY105" i="47"/>
  <c r="BY105" i="47"/>
  <c r="FL105" i="47"/>
  <c r="BL105" i="47"/>
  <c r="IL105" i="47"/>
  <c r="EL105" i="47"/>
  <c r="IY105" i="47"/>
  <c r="L105" i="47"/>
  <c r="EY105" i="47"/>
  <c r="GL105" i="47"/>
  <c r="JL105" i="47"/>
  <c r="CY105" i="47"/>
  <c r="KL105" i="47"/>
  <c r="FY105" i="47"/>
  <c r="D105" i="47"/>
  <c r="AY105" i="47"/>
  <c r="GY105" i="47"/>
  <c r="HL105" i="47"/>
  <c r="JY105" i="47"/>
  <c r="DY105" i="47"/>
  <c r="CL105" i="47"/>
  <c r="LY105" i="47"/>
  <c r="KY105" i="47"/>
  <c r="LL105" i="47"/>
  <c r="Y105" i="47"/>
  <c r="AL105" i="47"/>
  <c r="DL105" i="47"/>
  <c r="DL100" i="47"/>
  <c r="CL100" i="47"/>
  <c r="AY100" i="47"/>
  <c r="HL100" i="47"/>
  <c r="IL100" i="47"/>
  <c r="FL100" i="47"/>
  <c r="HY100" i="47"/>
  <c r="IY100" i="47"/>
  <c r="Y100" i="47"/>
  <c r="EL100" i="47"/>
  <c r="KY100" i="47"/>
  <c r="JL100" i="47"/>
  <c r="D100" i="47"/>
  <c r="DY100" i="47"/>
  <c r="GL100" i="47"/>
  <c r="AL100" i="47"/>
  <c r="FY100" i="47"/>
  <c r="CY100" i="47"/>
  <c r="LY100" i="47"/>
  <c r="GY100" i="47"/>
  <c r="KL100" i="47"/>
  <c r="L100" i="47"/>
  <c r="BL100" i="47"/>
  <c r="EY100" i="47"/>
  <c r="BY100" i="47"/>
  <c r="LL100" i="47"/>
  <c r="JY100" i="47"/>
  <c r="EY91" i="47"/>
  <c r="GL91" i="47"/>
  <c r="LY91" i="47"/>
  <c r="Y91" i="47"/>
  <c r="AY91" i="47"/>
  <c r="FL91" i="47"/>
  <c r="FY91" i="47"/>
  <c r="JY91" i="47"/>
  <c r="BY91" i="47"/>
  <c r="JL91" i="47"/>
  <c r="GY91" i="47"/>
  <c r="CY91" i="47"/>
  <c r="D91" i="47"/>
  <c r="IL91" i="47"/>
  <c r="HL91" i="47"/>
  <c r="EL91" i="47"/>
  <c r="KL91" i="47"/>
  <c r="LL91" i="47"/>
  <c r="KY91" i="47"/>
  <c r="CL91" i="47"/>
  <c r="AL91" i="47"/>
  <c r="DL91" i="47"/>
  <c r="L91" i="47"/>
  <c r="BL91" i="47"/>
  <c r="HY91" i="47"/>
  <c r="DY91" i="47"/>
  <c r="IY91" i="47"/>
  <c r="FL96" i="47"/>
  <c r="JL96" i="47"/>
  <c r="IY96" i="47"/>
  <c r="HL96" i="47"/>
  <c r="CL96" i="47"/>
  <c r="DL96" i="47"/>
  <c r="FY96" i="47"/>
  <c r="GY96" i="47"/>
  <c r="JY96" i="47"/>
  <c r="BL96" i="47"/>
  <c r="L96" i="47"/>
  <c r="Y96" i="47"/>
  <c r="D96" i="47"/>
  <c r="AY96" i="47"/>
  <c r="GL96" i="47"/>
  <c r="EY96" i="47"/>
  <c r="AL96" i="47"/>
  <c r="BY96" i="47"/>
  <c r="EL96" i="47"/>
  <c r="DY96" i="47"/>
  <c r="HY96" i="47"/>
  <c r="KY96" i="47"/>
  <c r="IL96" i="47"/>
  <c r="LY96" i="47"/>
  <c r="KL96" i="47"/>
  <c r="CY96" i="47"/>
  <c r="LL96" i="47"/>
  <c r="LY97" i="47"/>
  <c r="DL97" i="47"/>
  <c r="LL97" i="47"/>
  <c r="Y97" i="47"/>
  <c r="HY97" i="47"/>
  <c r="DY97" i="47"/>
  <c r="EY97" i="47"/>
  <c r="FY97" i="47"/>
  <c r="GY97" i="47"/>
  <c r="L97" i="47"/>
  <c r="BY97" i="47"/>
  <c r="KY97" i="47"/>
  <c r="AL97" i="47"/>
  <c r="FL97" i="47"/>
  <c r="HL97" i="47"/>
  <c r="KL97" i="47"/>
  <c r="EL97" i="47"/>
  <c r="IL97" i="47"/>
  <c r="BL97" i="47"/>
  <c r="JY97" i="47"/>
  <c r="CL97" i="47"/>
  <c r="JL97" i="47"/>
  <c r="CY97" i="47"/>
  <c r="D97" i="47"/>
  <c r="AY97" i="47"/>
  <c r="GL97" i="47"/>
  <c r="IY97" i="47"/>
  <c r="AO130" i="47" l="1"/>
  <c r="AI2" i="47" s="1"/>
  <c r="AB130" i="47"/>
  <c r="V2" i="47" s="1"/>
  <c r="I5" i="32" s="1"/>
  <c r="J5" i="32" s="1"/>
  <c r="JB130" i="47"/>
  <c r="IV2" i="47" s="1"/>
  <c r="DB130" i="47"/>
  <c r="CV2" i="47" s="1"/>
  <c r="KB130" i="47"/>
  <c r="JV2" i="47" s="1"/>
  <c r="FO130" i="47"/>
  <c r="FI2" i="47" s="1"/>
  <c r="EB130" i="47"/>
  <c r="DV2" i="47" s="1"/>
  <c r="MB130" i="47"/>
  <c r="LV2" i="47" s="1"/>
  <c r="GO130" i="47"/>
  <c r="GI2" i="47" s="1"/>
  <c r="LO130" i="47"/>
  <c r="LI2" i="47" s="1"/>
  <c r="FB130" i="47"/>
  <c r="EV2" i="47" s="1"/>
  <c r="CB130" i="47"/>
  <c r="BV2" i="47" s="1"/>
  <c r="CO130" i="47"/>
  <c r="CI2" i="47" s="1"/>
  <c r="EO130" i="47"/>
  <c r="EI2" i="47" s="1"/>
  <c r="KO130" i="47"/>
  <c r="KI2" i="47" s="1"/>
  <c r="BB130" i="47"/>
  <c r="AV2" i="47" s="1"/>
  <c r="HB130" i="47"/>
  <c r="GV2" i="47" s="1"/>
  <c r="BO130" i="47"/>
  <c r="BI2" i="47" s="1"/>
  <c r="GB130" i="47"/>
  <c r="FV2" i="47" s="1"/>
  <c r="HO130" i="47"/>
  <c r="HI2" i="47" s="1"/>
  <c r="JO130" i="47"/>
  <c r="JI2" i="47" s="1"/>
  <c r="IB130" i="47"/>
  <c r="HV2" i="47" s="1"/>
  <c r="DO130" i="47"/>
  <c r="DI2" i="47" s="1"/>
  <c r="JX91" i="47"/>
  <c r="KG91" i="47" s="1"/>
  <c r="LK91" i="47"/>
  <c r="LT91" i="47" s="1"/>
  <c r="IX91" i="47"/>
  <c r="JG91" i="47" s="1"/>
  <c r="BX91" i="47"/>
  <c r="CG91" i="47" s="1"/>
  <c r="K91" i="47"/>
  <c r="T91" i="47" s="1"/>
  <c r="AX91" i="47"/>
  <c r="BG91" i="47" s="1"/>
  <c r="IK91" i="47"/>
  <c r="IT91" i="47" s="1"/>
  <c r="X91" i="47"/>
  <c r="AG91" i="47" s="1"/>
  <c r="FX91" i="47"/>
  <c r="GG91" i="47" s="1"/>
  <c r="KK91" i="47"/>
  <c r="KT91" i="47" s="1"/>
  <c r="EX91" i="47"/>
  <c r="FG91" i="47" s="1"/>
  <c r="CX91" i="47"/>
  <c r="DG91" i="47" s="1"/>
  <c r="CK91" i="47"/>
  <c r="CT91" i="47" s="1"/>
  <c r="KX91" i="47"/>
  <c r="LG91" i="47" s="1"/>
  <c r="BK91" i="47"/>
  <c r="BT91" i="47" s="1"/>
  <c r="GK91" i="47"/>
  <c r="GT91" i="47" s="1"/>
  <c r="GX91" i="47"/>
  <c r="HG91" i="47" s="1"/>
  <c r="JK91" i="47"/>
  <c r="JT91" i="47" s="1"/>
  <c r="LX91" i="47"/>
  <c r="MG91" i="47" s="1"/>
  <c r="AK91" i="47"/>
  <c r="AT91" i="47" s="1"/>
  <c r="HX91" i="47"/>
  <c r="IG91" i="47" s="1"/>
  <c r="FK91" i="47"/>
  <c r="FT91" i="47" s="1"/>
  <c r="EK91" i="47"/>
  <c r="ET91" i="47" s="1"/>
  <c r="HK91" i="47"/>
  <c r="HT91" i="47" s="1"/>
  <c r="DX91" i="47"/>
  <c r="EG91" i="47" s="1"/>
  <c r="DK91" i="47"/>
  <c r="DT91" i="47" s="1"/>
  <c r="JK101" i="47"/>
  <c r="JT101" i="47" s="1"/>
  <c r="CX101" i="47"/>
  <c r="DG101" i="47" s="1"/>
  <c r="KX101" i="47"/>
  <c r="LG101" i="47" s="1"/>
  <c r="EX101" i="47"/>
  <c r="FG101" i="47" s="1"/>
  <c r="CK101" i="47"/>
  <c r="CT101" i="47" s="1"/>
  <c r="BX101" i="47"/>
  <c r="CG101" i="47" s="1"/>
  <c r="GK101" i="47"/>
  <c r="GT101" i="47" s="1"/>
  <c r="HK101" i="47"/>
  <c r="HT101" i="47" s="1"/>
  <c r="X101" i="47"/>
  <c r="AG101" i="47" s="1"/>
  <c r="IK101" i="47"/>
  <c r="IT101" i="47" s="1"/>
  <c r="FX101" i="47"/>
  <c r="GG101" i="47" s="1"/>
  <c r="JX101" i="47"/>
  <c r="KG101" i="47" s="1"/>
  <c r="IX101" i="47"/>
  <c r="JG101" i="47" s="1"/>
  <c r="EK101" i="47"/>
  <c r="ET101" i="47" s="1"/>
  <c r="HX101" i="47"/>
  <c r="IG101" i="47" s="1"/>
  <c r="DK101" i="47"/>
  <c r="DT101" i="47" s="1"/>
  <c r="BK101" i="47"/>
  <c r="BT101" i="47" s="1"/>
  <c r="AX101" i="47"/>
  <c r="BG101" i="47" s="1"/>
  <c r="LX101" i="47"/>
  <c r="MG101" i="47" s="1"/>
  <c r="DX101" i="47"/>
  <c r="EG101" i="47" s="1"/>
  <c r="AK101" i="47"/>
  <c r="AT101" i="47" s="1"/>
  <c r="KK101" i="47"/>
  <c r="KT101" i="47" s="1"/>
  <c r="FK101" i="47"/>
  <c r="FT101" i="47" s="1"/>
  <c r="GX101" i="47"/>
  <c r="HG101" i="47" s="1"/>
  <c r="LK101" i="47"/>
  <c r="LT101" i="47" s="1"/>
  <c r="K101" i="47"/>
  <c r="T101" i="47" s="1"/>
  <c r="EK100" i="47"/>
  <c r="ET100" i="47" s="1"/>
  <c r="KK100" i="47"/>
  <c r="KT100" i="47" s="1"/>
  <c r="BX100" i="47"/>
  <c r="CG100" i="47" s="1"/>
  <c r="JX100" i="47"/>
  <c r="KG100" i="47" s="1"/>
  <c r="K100" i="47"/>
  <c r="T100" i="47" s="1"/>
  <c r="LX100" i="47"/>
  <c r="MG100" i="47" s="1"/>
  <c r="KX100" i="47"/>
  <c r="LG100" i="47" s="1"/>
  <c r="FX100" i="47"/>
  <c r="GG100" i="47" s="1"/>
  <c r="CK100" i="47"/>
  <c r="CT100" i="47" s="1"/>
  <c r="LK100" i="47"/>
  <c r="LT100" i="47" s="1"/>
  <c r="HX100" i="47"/>
  <c r="IG100" i="47" s="1"/>
  <c r="AK100" i="47"/>
  <c r="AT100" i="47" s="1"/>
  <c r="EX100" i="47"/>
  <c r="FG100" i="47" s="1"/>
  <c r="IX100" i="47"/>
  <c r="JG100" i="47" s="1"/>
  <c r="HK100" i="47"/>
  <c r="HT100" i="47" s="1"/>
  <c r="DX100" i="47"/>
  <c r="EG100" i="47" s="1"/>
  <c r="GX100" i="47"/>
  <c r="HG100" i="47" s="1"/>
  <c r="CX100" i="47"/>
  <c r="DG100" i="47" s="1"/>
  <c r="BK100" i="47"/>
  <c r="BT100" i="47" s="1"/>
  <c r="AX100" i="47"/>
  <c r="BG100" i="47" s="1"/>
  <c r="JK100" i="47"/>
  <c r="JT100" i="47" s="1"/>
  <c r="IK100" i="47"/>
  <c r="IT100" i="47" s="1"/>
  <c r="FK100" i="47"/>
  <c r="FT100" i="47" s="1"/>
  <c r="GK100" i="47"/>
  <c r="GT100" i="47" s="1"/>
  <c r="X100" i="47"/>
  <c r="AG100" i="47" s="1"/>
  <c r="DK100" i="47"/>
  <c r="DT100" i="47" s="1"/>
  <c r="BX105" i="47"/>
  <c r="CG105" i="47" s="1"/>
  <c r="JX105" i="47"/>
  <c r="KG105" i="47" s="1"/>
  <c r="AK105" i="47"/>
  <c r="AT105" i="47" s="1"/>
  <c r="IK105" i="47"/>
  <c r="IT105" i="47" s="1"/>
  <c r="LX105" i="47"/>
  <c r="MG105" i="47" s="1"/>
  <c r="GK105" i="47"/>
  <c r="GT105" i="47" s="1"/>
  <c r="EK105" i="47"/>
  <c r="ET105" i="47" s="1"/>
  <c r="DK105" i="47"/>
  <c r="DT105" i="47" s="1"/>
  <c r="HX105" i="47"/>
  <c r="IG105" i="47" s="1"/>
  <c r="DX105" i="47"/>
  <c r="EG105" i="47" s="1"/>
  <c r="KX105" i="47"/>
  <c r="LG105" i="47" s="1"/>
  <c r="KK105" i="47"/>
  <c r="KT105" i="47" s="1"/>
  <c r="FX105" i="47"/>
  <c r="GG105" i="47" s="1"/>
  <c r="JK105" i="47"/>
  <c r="JT105" i="47" s="1"/>
  <c r="LK105" i="47"/>
  <c r="LT105" i="47" s="1"/>
  <c r="HK105" i="47"/>
  <c r="HT105" i="47" s="1"/>
  <c r="X105" i="47"/>
  <c r="AG105" i="47" s="1"/>
  <c r="K105" i="47"/>
  <c r="T105" i="47" s="1"/>
  <c r="CX105" i="47"/>
  <c r="DG105" i="47" s="1"/>
  <c r="FK105" i="47"/>
  <c r="FT105" i="47" s="1"/>
  <c r="GX105" i="47"/>
  <c r="HG105" i="47" s="1"/>
  <c r="AX105" i="47"/>
  <c r="BG105" i="47" s="1"/>
  <c r="EX105" i="47"/>
  <c r="FG105" i="47" s="1"/>
  <c r="CK105" i="47"/>
  <c r="CT105" i="47" s="1"/>
  <c r="BK105" i="47"/>
  <c r="BT105" i="47" s="1"/>
  <c r="IX105" i="47"/>
  <c r="JG105" i="47" s="1"/>
  <c r="IX96" i="47"/>
  <c r="JG96" i="47" s="1"/>
  <c r="AX96" i="47"/>
  <c r="BG96" i="47" s="1"/>
  <c r="HK96" i="47"/>
  <c r="HT96" i="47" s="1"/>
  <c r="LK96" i="47"/>
  <c r="LT96" i="47" s="1"/>
  <c r="GK96" i="47"/>
  <c r="GT96" i="47" s="1"/>
  <c r="BK96" i="47"/>
  <c r="BT96" i="47" s="1"/>
  <c r="DX96" i="47"/>
  <c r="EG96" i="47" s="1"/>
  <c r="JK96" i="47"/>
  <c r="JT96" i="47" s="1"/>
  <c r="JX96" i="47"/>
  <c r="KG96" i="47" s="1"/>
  <c r="AK96" i="47"/>
  <c r="AT96" i="47" s="1"/>
  <c r="EX96" i="47"/>
  <c r="FG96" i="47" s="1"/>
  <c r="FX96" i="47"/>
  <c r="GG96" i="47" s="1"/>
  <c r="DK96" i="47"/>
  <c r="DT96" i="47" s="1"/>
  <c r="K96" i="47"/>
  <c r="T96" i="47" s="1"/>
  <c r="CK96" i="47"/>
  <c r="CT96" i="47" s="1"/>
  <c r="FK96" i="47"/>
  <c r="FT96" i="47" s="1"/>
  <c r="IK96" i="47"/>
  <c r="IT96" i="47" s="1"/>
  <c r="GX96" i="47"/>
  <c r="HG96" i="47" s="1"/>
  <c r="CX96" i="47"/>
  <c r="DG96" i="47" s="1"/>
  <c r="HX96" i="47"/>
  <c r="IG96" i="47" s="1"/>
  <c r="EK96" i="47"/>
  <c r="ET96" i="47" s="1"/>
  <c r="KK96" i="47"/>
  <c r="KT96" i="47" s="1"/>
  <c r="BX96" i="47"/>
  <c r="CG96" i="47" s="1"/>
  <c r="KX96" i="47"/>
  <c r="LG96" i="47" s="1"/>
  <c r="X96" i="47"/>
  <c r="AG96" i="47" s="1"/>
  <c r="LX96" i="47"/>
  <c r="MG96" i="47" s="1"/>
  <c r="LK90" i="47"/>
  <c r="LT90" i="47" s="1"/>
  <c r="IX90" i="47"/>
  <c r="JG90" i="47" s="1"/>
  <c r="CX90" i="47"/>
  <c r="DG90" i="47" s="1"/>
  <c r="LX90" i="47"/>
  <c r="MG90" i="47" s="1"/>
  <c r="GK90" i="47"/>
  <c r="GT90" i="47" s="1"/>
  <c r="CK90" i="47"/>
  <c r="CT90" i="47" s="1"/>
  <c r="JK90" i="47"/>
  <c r="JT90" i="47" s="1"/>
  <c r="GX90" i="47"/>
  <c r="HG90" i="47" s="1"/>
  <c r="BX90" i="47"/>
  <c r="CG90" i="47" s="1"/>
  <c r="KK90" i="47"/>
  <c r="KT90" i="47" s="1"/>
  <c r="X90" i="47"/>
  <c r="AG90" i="47" s="1"/>
  <c r="HX90" i="47"/>
  <c r="IG90" i="47" s="1"/>
  <c r="EK90" i="47"/>
  <c r="ET90" i="47" s="1"/>
  <c r="BK90" i="47"/>
  <c r="BT90" i="47" s="1"/>
  <c r="FK90" i="47"/>
  <c r="FT90" i="47" s="1"/>
  <c r="HK90" i="47"/>
  <c r="HT90" i="47" s="1"/>
  <c r="KX90" i="47"/>
  <c r="LG90" i="47" s="1"/>
  <c r="DK90" i="47"/>
  <c r="DT90" i="47" s="1"/>
  <c r="DX90" i="47"/>
  <c r="EG90" i="47" s="1"/>
  <c r="FX90" i="47"/>
  <c r="GG90" i="47" s="1"/>
  <c r="AX90" i="47"/>
  <c r="BG90" i="47" s="1"/>
  <c r="JX90" i="47"/>
  <c r="KG90" i="47" s="1"/>
  <c r="IK90" i="47"/>
  <c r="IT90" i="47" s="1"/>
  <c r="AK90" i="47"/>
  <c r="AT90" i="47" s="1"/>
  <c r="EX90" i="47"/>
  <c r="FG90" i="47" s="1"/>
  <c r="K90" i="47"/>
  <c r="T90" i="47" s="1"/>
  <c r="AK104" i="47"/>
  <c r="AT104" i="47" s="1"/>
  <c r="LK104" i="47"/>
  <c r="LT104" i="47" s="1"/>
  <c r="EK104" i="47"/>
  <c r="ET104" i="47" s="1"/>
  <c r="FX104" i="47"/>
  <c r="GG104" i="47" s="1"/>
  <c r="AX104" i="47"/>
  <c r="BG104" i="47" s="1"/>
  <c r="X104" i="47"/>
  <c r="AG104" i="47" s="1"/>
  <c r="FK104" i="47"/>
  <c r="FT104" i="47" s="1"/>
  <c r="BX104" i="47"/>
  <c r="CG104" i="47" s="1"/>
  <c r="CX104" i="47"/>
  <c r="DG104" i="47" s="1"/>
  <c r="DX104" i="47"/>
  <c r="EG104" i="47" s="1"/>
  <c r="HX104" i="47"/>
  <c r="IG104" i="47" s="1"/>
  <c r="KX104" i="47"/>
  <c r="LG104" i="47" s="1"/>
  <c r="JK104" i="47"/>
  <c r="JT104" i="47" s="1"/>
  <c r="KK104" i="47"/>
  <c r="KT104" i="47" s="1"/>
  <c r="CK104" i="47"/>
  <c r="CT104" i="47" s="1"/>
  <c r="DK104" i="47"/>
  <c r="DT104" i="47" s="1"/>
  <c r="GX104" i="47"/>
  <c r="HG104" i="47" s="1"/>
  <c r="K104" i="47"/>
  <c r="T104" i="47" s="1"/>
  <c r="EX104" i="47"/>
  <c r="FG104" i="47" s="1"/>
  <c r="IK104" i="47"/>
  <c r="IT104" i="47" s="1"/>
  <c r="LX104" i="47"/>
  <c r="MG104" i="47" s="1"/>
  <c r="HK104" i="47"/>
  <c r="HT104" i="47" s="1"/>
  <c r="IX104" i="47"/>
  <c r="JG104" i="47" s="1"/>
  <c r="JX104" i="47"/>
  <c r="KG104" i="47" s="1"/>
  <c r="GK104" i="47"/>
  <c r="GT104" i="47" s="1"/>
  <c r="BK104" i="47"/>
  <c r="BT104" i="47" s="1"/>
  <c r="K97" i="47"/>
  <c r="T97" i="47" s="1"/>
  <c r="CX97" i="47"/>
  <c r="DG97" i="47" s="1"/>
  <c r="FX97" i="47"/>
  <c r="GG97" i="47" s="1"/>
  <c r="DK97" i="47"/>
  <c r="DT97" i="47" s="1"/>
  <c r="LX97" i="47"/>
  <c r="MG97" i="47" s="1"/>
  <c r="FK97" i="47"/>
  <c r="FT97" i="47" s="1"/>
  <c r="EX97" i="47"/>
  <c r="FG97" i="47" s="1"/>
  <c r="IK97" i="47"/>
  <c r="IT97" i="47" s="1"/>
  <c r="HK97" i="47"/>
  <c r="HT97" i="47" s="1"/>
  <c r="CK97" i="47"/>
  <c r="CT97" i="47" s="1"/>
  <c r="JK97" i="47"/>
  <c r="JT97" i="47" s="1"/>
  <c r="DX97" i="47"/>
  <c r="EG97" i="47" s="1"/>
  <c r="KX97" i="47"/>
  <c r="LG97" i="47" s="1"/>
  <c r="BX97" i="47"/>
  <c r="CG97" i="47" s="1"/>
  <c r="BK97" i="47"/>
  <c r="BT97" i="47" s="1"/>
  <c r="GX97" i="47"/>
  <c r="HG97" i="47" s="1"/>
  <c r="JX97" i="47"/>
  <c r="KG97" i="47" s="1"/>
  <c r="LK97" i="47"/>
  <c r="LT97" i="47" s="1"/>
  <c r="HX97" i="47"/>
  <c r="IG97" i="47" s="1"/>
  <c r="GK97" i="47"/>
  <c r="GT97" i="47" s="1"/>
  <c r="KK97" i="47"/>
  <c r="KT97" i="47" s="1"/>
  <c r="EK97" i="47"/>
  <c r="ET97" i="47" s="1"/>
  <c r="AX97" i="47"/>
  <c r="BG97" i="47" s="1"/>
  <c r="AK97" i="47"/>
  <c r="AT97" i="47" s="1"/>
  <c r="X97" i="47"/>
  <c r="AG97" i="47" s="1"/>
  <c r="IX97" i="47"/>
  <c r="JG97" i="47" s="1"/>
  <c r="J4" i="32" l="1"/>
  <c r="G4" i="32" s="1"/>
  <c r="C4" i="32" s="1"/>
  <c r="G5" i="32" l="1"/>
  <c r="D101" i="32" s="1"/>
  <c r="D4" i="32"/>
  <c r="D39" i="32" l="1"/>
  <c r="C12" i="32"/>
  <c r="C48" i="32"/>
  <c r="D69" i="32"/>
  <c r="D89" i="32"/>
  <c r="D30" i="32"/>
  <c r="D27" i="32"/>
  <c r="C50" i="32"/>
  <c r="D17" i="32"/>
  <c r="D90" i="32"/>
  <c r="D29" i="32"/>
  <c r="D53" i="32"/>
  <c r="D20" i="32"/>
  <c r="D66" i="32"/>
  <c r="C5" i="32"/>
  <c r="C11" i="32"/>
  <c r="C40" i="32"/>
  <c r="C80" i="32"/>
  <c r="D95" i="32"/>
  <c r="D55" i="32"/>
  <c r="C39" i="32"/>
  <c r="C64" i="32"/>
  <c r="C85" i="32"/>
  <c r="D64" i="32"/>
  <c r="C47" i="32"/>
  <c r="C34" i="32"/>
  <c r="C71" i="32"/>
  <c r="C101" i="32"/>
  <c r="C76" i="32"/>
  <c r="D98" i="32"/>
  <c r="C94" i="32"/>
  <c r="C24" i="32"/>
  <c r="D38" i="32"/>
  <c r="D84" i="32"/>
  <c r="D10" i="32"/>
  <c r="C97" i="32"/>
  <c r="C81" i="32"/>
  <c r="D40" i="32"/>
  <c r="D25" i="32"/>
  <c r="C17" i="32"/>
  <c r="D91" i="32"/>
  <c r="C44" i="32"/>
  <c r="D83" i="32"/>
  <c r="D74" i="32"/>
  <c r="D7" i="32"/>
  <c r="D62" i="32"/>
  <c r="D87" i="32"/>
  <c r="D77" i="32"/>
  <c r="C77" i="32"/>
  <c r="D49" i="32"/>
  <c r="C79" i="32"/>
  <c r="D65" i="32"/>
  <c r="D21" i="32"/>
  <c r="D45" i="32"/>
  <c r="D73" i="32"/>
  <c r="C9" i="32"/>
  <c r="D81" i="32"/>
  <c r="C26" i="32"/>
  <c r="C78" i="32"/>
  <c r="D60" i="32"/>
  <c r="C51" i="32"/>
  <c r="D67" i="32"/>
  <c r="C90" i="32"/>
  <c r="D36" i="32"/>
  <c r="C36" i="32"/>
  <c r="D41" i="32"/>
  <c r="C67" i="32"/>
  <c r="C102" i="32"/>
  <c r="D100" i="32"/>
  <c r="C31" i="32"/>
  <c r="C68" i="32"/>
  <c r="C89" i="32"/>
  <c r="C52" i="32"/>
  <c r="C22" i="32"/>
  <c r="C45" i="32"/>
  <c r="C58" i="32"/>
  <c r="C54" i="32"/>
  <c r="C82" i="32"/>
  <c r="D34" i="32"/>
  <c r="C70" i="32"/>
  <c r="D32" i="32"/>
  <c r="C8" i="32"/>
  <c r="C74" i="32"/>
  <c r="D88" i="32"/>
  <c r="D28" i="32"/>
  <c r="C25" i="32"/>
  <c r="C87" i="32"/>
  <c r="D56" i="32"/>
  <c r="D76" i="32"/>
  <c r="D94" i="32"/>
  <c r="C100" i="32"/>
  <c r="D43" i="32"/>
  <c r="D52" i="32"/>
  <c r="C62" i="32"/>
  <c r="D75" i="32"/>
  <c r="D9" i="32"/>
  <c r="D80" i="32"/>
  <c r="C53" i="32"/>
  <c r="C29" i="32"/>
  <c r="D6" i="32"/>
  <c r="C99" i="32"/>
  <c r="C41" i="32"/>
  <c r="D79" i="32"/>
  <c r="D26" i="32"/>
  <c r="C72" i="32"/>
  <c r="C63" i="32"/>
  <c r="D92" i="32"/>
  <c r="D70" i="32"/>
  <c r="D93" i="32"/>
  <c r="C37" i="32"/>
  <c r="C33" i="32"/>
  <c r="D22" i="32"/>
  <c r="D15" i="32"/>
  <c r="C83" i="32"/>
  <c r="C91" i="32"/>
  <c r="D99" i="32"/>
  <c r="C65" i="32"/>
  <c r="D72" i="32"/>
  <c r="C19" i="32"/>
  <c r="D59" i="32"/>
  <c r="D85" i="32"/>
  <c r="C103" i="32"/>
  <c r="C93" i="32"/>
  <c r="C43" i="32"/>
  <c r="D13" i="32"/>
  <c r="C32" i="32"/>
  <c r="D78" i="32"/>
  <c r="D35" i="32"/>
  <c r="C14" i="32"/>
  <c r="D47" i="32"/>
  <c r="C56" i="32"/>
  <c r="D44" i="32"/>
  <c r="C16" i="32"/>
  <c r="D86" i="32"/>
  <c r="D5" i="32"/>
  <c r="C6" i="32"/>
  <c r="D16" i="32"/>
  <c r="D97" i="32"/>
  <c r="D57" i="32"/>
  <c r="C98" i="32"/>
  <c r="D71" i="32"/>
  <c r="C86" i="32"/>
  <c r="C42" i="32"/>
  <c r="D33" i="32"/>
  <c r="C57" i="32"/>
  <c r="C7" i="32"/>
  <c r="D61" i="32"/>
  <c r="C66" i="32"/>
  <c r="C46" i="32"/>
  <c r="C38" i="32"/>
  <c r="D63" i="32"/>
  <c r="C59" i="32"/>
  <c r="C28" i="32"/>
  <c r="C73" i="32"/>
  <c r="C96" i="32"/>
  <c r="D48" i="32"/>
  <c r="C92" i="32"/>
  <c r="C49" i="32"/>
  <c r="C18" i="32"/>
  <c r="C69" i="32"/>
  <c r="C15" i="32"/>
  <c r="D31" i="32"/>
  <c r="C35" i="32"/>
  <c r="D68" i="32"/>
  <c r="D19" i="32"/>
  <c r="C60" i="32"/>
  <c r="D8" i="32"/>
  <c r="C61" i="32"/>
  <c r="D58" i="32"/>
  <c r="C23" i="32"/>
  <c r="D46" i="32"/>
  <c r="D51" i="32"/>
  <c r="C84" i="32"/>
  <c r="D102" i="32"/>
  <c r="C20" i="32"/>
  <c r="D42" i="32"/>
  <c r="D54" i="32"/>
  <c r="D12" i="32"/>
  <c r="D50" i="32"/>
  <c r="D23" i="32"/>
  <c r="C95" i="32"/>
  <c r="D96" i="32"/>
  <c r="D14" i="32"/>
  <c r="C55" i="32"/>
  <c r="C88" i="32"/>
  <c r="C30" i="32"/>
  <c r="D11" i="32"/>
  <c r="D82" i="32"/>
  <c r="D18" i="32"/>
  <c r="C21" i="32"/>
  <c r="C13" i="32"/>
  <c r="C10" i="32"/>
  <c r="D103" i="32"/>
  <c r="D37" i="32"/>
  <c r="D24" i="32"/>
  <c r="C27" i="32"/>
  <c r="C75" i="32"/>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<sst xmlns="http://schemas.openxmlformats.org/spreadsheetml/2006/main" count="7736" uniqueCount="1901">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</sst>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üperlink" xfId="1" builtinId="8"/>
    <cellStyle name="Normaallaad"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A87" zoomScaleNormal="100" workbookViewId="0">
      <selection activeCell="R61" sqref="R61"/>
    </sheetView>
  </sheetViews>
  <sheetFormatPr defaultColWidth="0" defaultRowHeight="14.4" zeroHeight="1"/>
  <cols>
    <col min="1" max="1" width="3.1015625" customWidth="1"/>
    <col min="2" max="3" width="13.15625" customWidth="1"/>
    <col min="4" max="4" width="5.62890625" customWidth="1"/>
    <col min="5" max="6" width="13.15625" customWidth="1"/>
    <col min="7" max="7" width="5.62890625" customWidth="1"/>
    <col min="8" max="9" width="13.15625" customWidth="1"/>
    <col min="10" max="10" width="5.62890625" customWidth="1"/>
    <col min="11" max="12" width="13.15625" customWidth="1"/>
    <col min="13" max="13" width="5.62890625" customWidth="1"/>
    <col min="14" max="15" width="13.15625" customWidth="1"/>
    <col min="16" max="16" width="5.62890625" customWidth="1"/>
    <col min="17" max="18" width="13.15625" customWidth="1"/>
    <col min="19" max="19" width="5.62890625" customWidth="1"/>
    <col min="20" max="21" width="13.15625" customWidth="1"/>
    <col min="22" max="22" width="5.62890625" customWidth="1"/>
    <col min="23" max="24" width="13.15625" customWidth="1"/>
    <col min="25" max="25" width="5.62890625" customWidth="1"/>
    <col min="26" max="27" width="13.15625" customWidth="1"/>
    <col min="28" max="28" width="5.62890625" customWidth="1"/>
    <col min="29" max="30" width="13.15625" customWidth="1"/>
    <col min="31" max="31" width="5.62890625" customWidth="1"/>
    <col min="32" max="33" width="13.15625" customWidth="1"/>
    <col min="34" max="34" width="5.62890625" customWidth="1"/>
    <col min="35" max="36" width="13.15625" customWidth="1"/>
    <col min="37" max="37" width="5.62890625" customWidth="1"/>
    <col min="38" max="39" width="13.15625" customWidth="1"/>
    <col min="40" max="40" width="5.62890625" customWidth="1"/>
    <col min="41" max="42" width="13.15625" customWidth="1"/>
    <col min="43" max="43" width="5.62890625" customWidth="1"/>
    <col min="44" max="45" width="13.15625" customWidth="1"/>
    <col min="46" max="46" width="5.62890625" customWidth="1"/>
    <col min="47" max="48" width="13.15625" customWidth="1"/>
    <col min="49" max="49" width="5.62890625" customWidth="1"/>
    <col min="50" max="50" width="2" customWidth="1"/>
    <col min="51" max="16384" width="11.472656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9        4 - 1</v>
      </c>
      <c r="D3" s="68"/>
      <c r="E3" s="336" t="str">
        <f>CalcB!$D22</f>
        <v>Canada</v>
      </c>
      <c r="F3" s="337" t="str">
        <f>"   "&amp;CalcB!$E22&amp;"        "&amp;CalcB!$F22&amp;Language!$E$197&amp;CalcB!$G22</f>
        <v xml:space="preserve">   9        6 - 1</v>
      </c>
      <c r="G3" s="68"/>
      <c r="H3" s="336" t="str">
        <f>CalcC!$D22</f>
        <v>Brazil</v>
      </c>
      <c r="I3" s="337" t="str">
        <f>"   "&amp;CalcC!$E22&amp;"        "&amp;CalcC!$F22&amp;Language!$E$197&amp;CalcC!$G22</f>
        <v xml:space="preserve">   9        7 - 2</v>
      </c>
      <c r="J3" s="4"/>
      <c r="K3" s="336" t="str">
        <f>CalcD!$D22</f>
        <v>USA</v>
      </c>
      <c r="L3" s="337" t="str">
        <f>"   "&amp;CalcD!$E22&amp;"        "&amp;CalcD!$F22&amp;Language!$E$197&amp;CalcD!$G22</f>
        <v xml:space="preserve">   9        6 - 3</v>
      </c>
      <c r="M3" s="4"/>
      <c r="N3" s="336" t="str">
        <f>CalcE!$D22</f>
        <v>Germany</v>
      </c>
      <c r="O3" s="337" t="str">
        <f>"   "&amp;CalcE!$E22&amp;"        "&amp;CalcE!$F22&amp;Language!$E$197&amp;CalcE!$G22</f>
        <v xml:space="preserve">   9        6 - 1</v>
      </c>
      <c r="P3" s="68"/>
      <c r="Q3" s="336" t="str">
        <f>CalcF!$D22</f>
        <v>Netherlands</v>
      </c>
      <c r="R3" s="337" t="str">
        <f>"   "&amp;CalcF!$E22&amp;"        "&amp;CalcF!$F22&amp;Language!$E$197&amp;CalcF!$G22</f>
        <v xml:space="preserve">   9        6 - 2</v>
      </c>
      <c r="S3" s="4"/>
      <c r="T3" s="336" t="str">
        <f>CalcG!$D22</f>
        <v>Belgium</v>
      </c>
      <c r="U3" s="337" t="str">
        <f>"   "&amp;CalcG!$E22&amp;"        "&amp;CalcG!$F22&amp;Language!$E$197&amp;CalcG!$G22</f>
        <v xml:space="preserve">   9        5 - 2</v>
      </c>
      <c r="V3" s="68"/>
      <c r="W3" s="336" t="str">
        <f>CalcH!$D22</f>
        <v>Spain</v>
      </c>
      <c r="X3" s="337" t="str">
        <f>"   "&amp;CalcH!$E22&amp;"        "&amp;CalcH!$F22&amp;Language!$E$197&amp;CalcH!$G22</f>
        <v xml:space="preserve">   9        10 - 0</v>
      </c>
      <c r="Y3" s="4"/>
      <c r="Z3" s="336" t="str">
        <f>CalcI!$D22</f>
        <v>France</v>
      </c>
      <c r="AA3" s="337" t="str">
        <f>"   "&amp;CalcI!$E22&amp;"        "&amp;CalcI!$F22&amp;Language!$E$197&amp;CalcI!$G22</f>
        <v xml:space="preserve">   9        11 - 1</v>
      </c>
      <c r="AB3" s="68"/>
      <c r="AC3" s="336" t="str">
        <f>CalcJ!$D22</f>
        <v>Argentina</v>
      </c>
      <c r="AD3" s="337" t="str">
        <f>"   "&amp;CalcJ!$E22&amp;"        "&amp;CalcJ!$F22&amp;Language!$E$197&amp;CalcJ!$G22</f>
        <v xml:space="preserve">   9        9 - 1</v>
      </c>
      <c r="AE3" s="68"/>
      <c r="AF3" s="336" t="str">
        <f>CalcK!$D22</f>
        <v>Portugal</v>
      </c>
      <c r="AG3" s="337" t="str">
        <f>"   "&amp;CalcK!$E22&amp;"        "&amp;CalcK!$F22&amp;Language!$E$197&amp;CalcK!$G22</f>
        <v xml:space="preserve">   9        7 - 1</v>
      </c>
      <c r="AH3" s="4"/>
      <c r="AI3" s="336" t="str">
        <f>CalcL!$D22</f>
        <v>Croatia</v>
      </c>
      <c r="AJ3" s="337" t="str">
        <f>"   "&amp;CalcL!$E22&amp;"        "&amp;CalcL!$F22&amp;Language!$E$197&amp;CalcL!$G22</f>
        <v xml:space="preserve">   9        9 - 2</v>
      </c>
      <c r="AK3" s="4"/>
      <c r="AL3" s="781"/>
      <c r="AM3" s="365"/>
      <c r="AN3" s="365"/>
      <c r="AO3" s="365"/>
      <c r="AP3" s="365"/>
      <c r="AQ3" s="365"/>
      <c r="AR3" s="365"/>
      <c r="AS3" s="365"/>
      <c r="AT3" s="365"/>
      <c r="AU3" s="365"/>
      <c r="AV3" s="365"/>
      <c r="AZ3" s="328"/>
    </row>
    <row r="4" spans="1:52">
      <c r="A4" s="4"/>
      <c r="B4" s="338" t="str">
        <f>CalcA!$D23</f>
        <v>Czech Rep.</v>
      </c>
      <c r="C4" s="339" t="str">
        <f>"   "&amp;CalcA!$E23&amp;"        "&amp;CalcA!$F23&amp;Language!$E$197&amp;CalcA!$G23</f>
        <v xml:space="preserve">   6        4 - 3</v>
      </c>
      <c r="D4" s="68"/>
      <c r="E4" s="338" t="str">
        <f>CalcB!$D23</f>
        <v>Switzerland</v>
      </c>
      <c r="F4" s="339" t="str">
        <f>"   "&amp;CalcB!$E23&amp;"        "&amp;CalcB!$F23&amp;Language!$E$197&amp;CalcB!$G23</f>
        <v xml:space="preserve">   6        3 - 2</v>
      </c>
      <c r="G4" s="68"/>
      <c r="H4" s="338" t="str">
        <f>CalcC!$D23</f>
        <v>Scotland</v>
      </c>
      <c r="I4" s="339" t="str">
        <f>"   "&amp;CalcC!$E23&amp;"        "&amp;CalcC!$F23&amp;Language!$E$197&amp;CalcC!$G23</f>
        <v xml:space="preserve">   4        3 - 3</v>
      </c>
      <c r="J4" s="4"/>
      <c r="K4" s="338" t="str">
        <f>CalcD!$D23</f>
        <v>Turkey</v>
      </c>
      <c r="L4" s="339" t="str">
        <f>"   "&amp;CalcD!$E23&amp;"        "&amp;CalcD!$F23&amp;Language!$E$197&amp;CalcD!$G23</f>
        <v xml:space="preserve">   4        3 - 3</v>
      </c>
      <c r="M4" s="4"/>
      <c r="N4" s="338" t="str">
        <f>CalcE!$D23</f>
        <v>Ecuador</v>
      </c>
      <c r="O4" s="339" t="str">
        <f>"   "&amp;CalcE!$E23&amp;"        "&amp;CalcE!$F23&amp;Language!$E$197&amp;CalcE!$G23</f>
        <v xml:space="preserve">   6        3 - 2</v>
      </c>
      <c r="P4" s="68"/>
      <c r="Q4" s="338" t="str">
        <f>CalcF!$D23</f>
        <v>Sweden</v>
      </c>
      <c r="R4" s="339" t="str">
        <f>"   "&amp;CalcF!$E23&amp;"        "&amp;CalcF!$F23&amp;Language!$E$197&amp;CalcF!$G23</f>
        <v xml:space="preserve">   6        3 - 2</v>
      </c>
      <c r="S4" s="4"/>
      <c r="T4" s="338" t="str">
        <f>CalcG!$D23</f>
        <v>New Zealand</v>
      </c>
      <c r="U4" s="339" t="str">
        <f>"   "&amp;CalcG!$E23&amp;"        "&amp;CalcG!$F23&amp;Language!$E$197&amp;CalcG!$G23</f>
        <v xml:space="preserve">   6        3 - 2</v>
      </c>
      <c r="V4" s="68"/>
      <c r="W4" s="338" t="str">
        <f>CalcH!$D23</f>
        <v>Uruguay</v>
      </c>
      <c r="X4" s="339" t="str">
        <f>"   "&amp;CalcH!$E23&amp;"        "&amp;CalcH!$F23&amp;Language!$E$197&amp;CalcH!$G23</f>
        <v xml:space="preserve">   6        2 - 3</v>
      </c>
      <c r="Y4" s="4"/>
      <c r="Z4" s="338" t="str">
        <f>CalcI!$D23</f>
        <v>Norway</v>
      </c>
      <c r="AA4" s="339" t="str">
        <f>"   "&amp;CalcI!$E23&amp;"        "&amp;CalcI!$F23&amp;Language!$E$197&amp;CalcI!$G23</f>
        <v xml:space="preserve">   6        4 - 3</v>
      </c>
      <c r="AB4" s="68"/>
      <c r="AC4" s="338" t="str">
        <f>CalcJ!$D23</f>
        <v>Austria</v>
      </c>
      <c r="AD4" s="339" t="str">
        <f>"   "&amp;CalcJ!$E23&amp;"        "&amp;CalcJ!$F23&amp;Language!$E$197&amp;CalcJ!$G23</f>
        <v xml:space="preserve">   6        4 - 4</v>
      </c>
      <c r="AE4" s="68"/>
      <c r="AF4" s="338" t="str">
        <f>CalcK!$D23</f>
        <v>Colombia</v>
      </c>
      <c r="AG4" s="339" t="str">
        <f>"   "&amp;CalcK!$E23&amp;"        "&amp;CalcK!$F23&amp;Language!$E$197&amp;CalcK!$G23</f>
        <v xml:space="preserve">   6        3 - 3</v>
      </c>
      <c r="AH4" s="4"/>
      <c r="AI4" s="338" t="str">
        <f>CalcL!$D23</f>
        <v>England</v>
      </c>
      <c r="AJ4" s="339" t="str">
        <f>"   "&amp;CalcL!$E23&amp;"        "&amp;CalcL!$F23&amp;Language!$E$197&amp;CalcL!$G23</f>
        <v xml:space="preserve">   6        6 - 3</v>
      </c>
      <c r="AK4" s="4"/>
      <c r="AL4" s="782"/>
      <c r="AM4" s="365"/>
      <c r="AN4" s="365"/>
      <c r="AO4" s="365"/>
      <c r="AP4" s="365"/>
      <c r="AQ4" s="365"/>
      <c r="AR4" s="365"/>
      <c r="AS4" s="365"/>
      <c r="AT4" s="365"/>
      <c r="AU4" s="365"/>
      <c r="AV4" s="365"/>
      <c r="AZ4" s="328"/>
    </row>
    <row r="5" spans="1:52">
      <c r="A5" s="4"/>
      <c r="B5" s="372" t="str">
        <f>CalcA!$D24</f>
        <v>South Africa</v>
      </c>
      <c r="C5" s="373" t="str">
        <f>"   "&amp;CalcA!$E24&amp;"        "&amp;CalcA!$F24&amp;Language!$E$197&amp;CalcA!$G24</f>
        <v xml:space="preserve">   3        2 - 3</v>
      </c>
      <c r="D5" s="68"/>
      <c r="E5" s="372" t="str">
        <f>CalcB!$D24</f>
        <v>Bosnia/Herzeg.</v>
      </c>
      <c r="F5" s="373" t="str">
        <f>"   "&amp;CalcB!$E24&amp;"        "&amp;CalcB!$F24&amp;Language!$E$197&amp;CalcB!$G24</f>
        <v xml:space="preserve">   3        1 - 3</v>
      </c>
      <c r="G5" s="68"/>
      <c r="H5" s="372" t="str">
        <f>CalcC!$D24</f>
        <v>Morocco</v>
      </c>
      <c r="I5" s="373" t="str">
        <f>"   "&amp;CalcC!$E24&amp;"        "&amp;CalcC!$F24&amp;Language!$E$197&amp;CalcC!$G24</f>
        <v xml:space="preserve">   2        3 - 4</v>
      </c>
      <c r="J5" s="4"/>
      <c r="K5" s="372" t="str">
        <f>CalcD!$D24</f>
        <v>Paraguay</v>
      </c>
      <c r="L5" s="373" t="str">
        <f>"   "&amp;CalcD!$E24&amp;"        "&amp;CalcD!$F24&amp;Language!$E$197&amp;CalcD!$G24</f>
        <v xml:space="preserve">   3        2 - 3</v>
      </c>
      <c r="M5" s="4"/>
      <c r="N5" s="372" t="str">
        <f>CalcE!$D24</f>
        <v>Curaçao</v>
      </c>
      <c r="O5" s="373" t="str">
        <f>"   "&amp;CalcE!$E24&amp;"        "&amp;CalcE!$F24&amp;Language!$E$197&amp;CalcE!$G24</f>
        <v xml:space="preserve">   3        1 - 3</v>
      </c>
      <c r="P5" s="68"/>
      <c r="Q5" s="372" t="str">
        <f>CalcF!$D24</f>
        <v>Tunisia</v>
      </c>
      <c r="R5" s="373" t="str">
        <f>"   "&amp;CalcF!$E24&amp;"        "&amp;CalcF!$F24&amp;Language!$E$197&amp;CalcF!$G24</f>
        <v xml:space="preserve">   3        1 - 3</v>
      </c>
      <c r="S5" s="4"/>
      <c r="T5" s="372" t="str">
        <f>CalcG!$D24</f>
        <v>Egypt</v>
      </c>
      <c r="U5" s="373" t="str">
        <f>"   "&amp;CalcG!$E24&amp;"        "&amp;CalcG!$F24&amp;Language!$E$197&amp;CalcG!$G24</f>
        <v xml:space="preserve">   3        2 - 3</v>
      </c>
      <c r="V5" s="68"/>
      <c r="W5" s="372" t="str">
        <f>CalcH!$D24</f>
        <v>Saudi Arabia</v>
      </c>
      <c r="X5" s="373" t="str">
        <f>"   "&amp;CalcH!$E24&amp;"        "&amp;CalcH!$F24&amp;Language!$E$197&amp;CalcH!$G24</f>
        <v xml:space="preserve">   1        1 - 5</v>
      </c>
      <c r="Y5" s="4"/>
      <c r="Z5" s="372" t="str">
        <f>CalcI!$D24</f>
        <v>Senegal</v>
      </c>
      <c r="AA5" s="373" t="str">
        <f>"   "&amp;CalcI!$E24&amp;"        "&amp;CalcI!$F24&amp;Language!$E$197&amp;CalcI!$G24</f>
        <v xml:space="preserve">   3        1 - 5</v>
      </c>
      <c r="AB5" s="68"/>
      <c r="AC5" s="372" t="str">
        <f>CalcJ!$D24</f>
        <v>Algeria</v>
      </c>
      <c r="AD5" s="373" t="str">
        <f>"   "&amp;CalcJ!$E24&amp;"        "&amp;CalcJ!$F24&amp;Language!$E$197&amp;CalcJ!$G24</f>
        <v xml:space="preserve">   3        2 - 5</v>
      </c>
      <c r="AE5" s="68"/>
      <c r="AF5" s="372" t="str">
        <f>CalcK!$D24</f>
        <v>Uzbekistan</v>
      </c>
      <c r="AG5" s="373" t="str">
        <f>"   "&amp;CalcK!$E24&amp;"        "&amp;CalcK!$F24&amp;Language!$E$197&amp;CalcK!$G24</f>
        <v xml:space="preserve">   3        1 - 3</v>
      </c>
      <c r="AH5" s="4"/>
      <c r="AI5" s="372" t="str">
        <f>CalcL!$D24</f>
        <v>Ghana</v>
      </c>
      <c r="AJ5" s="373" t="str">
        <f>"   "&amp;CalcL!$E24&amp;"        "&amp;CalcL!$F24&amp;Language!$E$197&amp;CalcL!$G24</f>
        <v xml:space="preserve">   3        1 - 5</v>
      </c>
      <c r="AK5" s="4"/>
      <c r="AL5" s="782"/>
      <c r="AM5" s="365"/>
      <c r="AN5" s="365"/>
      <c r="AO5" s="365"/>
      <c r="AP5" s="365"/>
      <c r="AQ5" s="365"/>
      <c r="AR5" s="365"/>
      <c r="AS5" s="365"/>
      <c r="AT5" s="365"/>
      <c r="AU5" s="365"/>
      <c r="AV5" s="365"/>
      <c r="AZ5" s="328"/>
    </row>
    <row r="6" spans="1:52">
      <c r="A6" s="4"/>
      <c r="B6" s="75" t="str">
        <f>CalcA!$D25</f>
        <v>Rep. of Korea</v>
      </c>
      <c r="C6" s="325" t="str">
        <f>"   "&amp;CalcA!$E25&amp;"        "&amp;CalcA!$F25&amp;Language!$E$197&amp;CalcA!$G25</f>
        <v xml:space="preserve">   0        0 - 3</v>
      </c>
      <c r="D6" s="68"/>
      <c r="E6" s="75" t="str">
        <f>CalcB!$D25</f>
        <v>Qatar</v>
      </c>
      <c r="F6" s="325" t="str">
        <f>"   "&amp;CalcB!$E25&amp;"        "&amp;CalcB!$F25&amp;Language!$E$197&amp;CalcB!$G25</f>
        <v xml:space="preserve">   0        0 - 4</v>
      </c>
      <c r="G6" s="68"/>
      <c r="H6" s="75" t="str">
        <f>CalcC!$D25</f>
        <v>Haiti</v>
      </c>
      <c r="I6" s="325" t="str">
        <f>"   "&amp;CalcC!$E25&amp;"        "&amp;CalcC!$F25&amp;Language!$E$197&amp;CalcC!$G25</f>
        <v xml:space="preserve">   1        1 - 5</v>
      </c>
      <c r="J6" s="4"/>
      <c r="K6" s="75" t="str">
        <f>CalcD!$D25</f>
        <v>Australia</v>
      </c>
      <c r="L6" s="325" t="str">
        <f>"   "&amp;CalcD!$E25&amp;"        "&amp;CalcD!$F25&amp;Language!$E$197&amp;CalcD!$G25</f>
        <v xml:space="preserve">   1        2 - 4</v>
      </c>
      <c r="M6" s="4"/>
      <c r="N6" s="75" t="str">
        <f>CalcE!$D25</f>
        <v>Ivory Coast</v>
      </c>
      <c r="O6" s="325" t="str">
        <f>"   "&amp;CalcE!$E25&amp;"        "&amp;CalcE!$F25&amp;Language!$E$197&amp;CalcE!$G25</f>
        <v xml:space="preserve">   0        0 - 4</v>
      </c>
      <c r="P6" s="68"/>
      <c r="Q6" s="75" t="str">
        <f>CalcF!$D25</f>
        <v>Japan</v>
      </c>
      <c r="R6" s="325" t="str">
        <f>"   "&amp;CalcF!$E25&amp;"        "&amp;CalcF!$F25&amp;Language!$E$197&amp;CalcF!$G25</f>
        <v xml:space="preserve">   0        1 - 4</v>
      </c>
      <c r="S6" s="4"/>
      <c r="T6" s="75" t="str">
        <f>CalcG!$D25</f>
        <v>IR Iran</v>
      </c>
      <c r="U6" s="325" t="str">
        <f>"   "&amp;CalcG!$E25&amp;"        "&amp;CalcG!$F25&amp;Language!$E$197&amp;CalcG!$G25</f>
        <v xml:space="preserve">   0        0 - 3</v>
      </c>
      <c r="V6" s="68"/>
      <c r="W6" s="75" t="str">
        <f>CalcH!$D25</f>
        <v>Cape Verde</v>
      </c>
      <c r="X6" s="325" t="str">
        <f>"   "&amp;CalcH!$E25&amp;"        "&amp;CalcH!$F25&amp;Language!$E$197&amp;CalcH!$G25</f>
        <v xml:space="preserve">   1        1 - 6</v>
      </c>
      <c r="Y6" s="4"/>
      <c r="Z6" s="75" t="str">
        <f>CalcI!$D25</f>
        <v>Iraq</v>
      </c>
      <c r="AA6" s="325" t="str">
        <f>"   "&amp;CalcI!$E25&amp;"        "&amp;CalcI!$F25&amp;Language!$E$197&amp;CalcI!$G25</f>
        <v xml:space="preserve">   0        0 - 7</v>
      </c>
      <c r="AB6" s="68"/>
      <c r="AC6" s="75" t="str">
        <f>CalcJ!$D25</f>
        <v>Jordan</v>
      </c>
      <c r="AD6" s="325" t="str">
        <f>"   "&amp;CalcJ!$E25&amp;"        "&amp;CalcJ!$F25&amp;Language!$E$197&amp;CalcJ!$G25</f>
        <v xml:space="preserve">   0        0 - 5</v>
      </c>
      <c r="AE6" s="68"/>
      <c r="AF6" s="75" t="str">
        <f>CalcK!$D25</f>
        <v>DR Congo</v>
      </c>
      <c r="AG6" s="325" t="str">
        <f>"   "&amp;CalcK!$E25&amp;"        "&amp;CalcK!$F25&amp;Language!$E$197&amp;CalcK!$G25</f>
        <v xml:space="preserve">   0        0 - 4</v>
      </c>
      <c r="AH6" s="4"/>
      <c r="AI6" s="75" t="str">
        <f>CalcL!$D25</f>
        <v>Panama</v>
      </c>
      <c r="AJ6" s="325" t="str">
        <f>"   "&amp;CalcL!$E25&amp;"        "&amp;CalcL!$F25&amp;Language!$E$197&amp;CalcL!$G25</f>
        <v xml:space="preserve">   0        0 - 6</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The placement has been clarified in all groups.</v>
      </c>
      <c r="C7" s="805"/>
      <c r="D7" s="805"/>
      <c r="E7" s="805"/>
      <c r="F7" s="805"/>
      <c r="G7" s="805"/>
      <c r="H7" s="805"/>
      <c r="I7" s="805"/>
      <c r="J7" s="805"/>
      <c r="K7" s="805"/>
      <c r="L7" s="805"/>
      <c r="M7" s="805"/>
      <c r="N7" s="805"/>
      <c r="O7" s="805"/>
      <c r="P7" s="805"/>
      <c r="Q7" s="805"/>
      <c r="R7" s="805"/>
      <c r="S7" s="805"/>
      <c r="T7" s="805"/>
      <c r="U7" s="805"/>
      <c r="V7" s="805"/>
      <c r="W7" s="805"/>
      <c r="X7" s="805"/>
      <c r="Y7" s="4"/>
      <c r="Z7" s="805" t="str">
        <f>B7</f>
        <v>The placement has been clarified in all groups.</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DailySchedule!$N8</f>
        <v>USA</v>
      </c>
    </row>
    <row r="9" spans="1:52" ht="18.3">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4.7" thickBot="1">
      <c r="B14" s="1">
        <v>1</v>
      </c>
      <c r="C14" s="2">
        <v>0</v>
      </c>
      <c r="E14" s="1">
        <v>2</v>
      </c>
      <c r="F14" s="2">
        <v>0</v>
      </c>
      <c r="H14" s="1">
        <v>2</v>
      </c>
      <c r="I14" s="2">
        <v>1</v>
      </c>
      <c r="K14" s="1">
        <v>2</v>
      </c>
      <c r="L14" s="2">
        <v>1</v>
      </c>
      <c r="N14" s="1">
        <v>2</v>
      </c>
      <c r="O14" s="2">
        <v>0</v>
      </c>
      <c r="Q14" s="1">
        <v>2</v>
      </c>
      <c r="R14" s="2">
        <v>1</v>
      </c>
      <c r="T14" s="1">
        <v>2</v>
      </c>
      <c r="U14" s="2">
        <v>1</v>
      </c>
      <c r="W14" s="1">
        <v>4</v>
      </c>
      <c r="X14" s="2">
        <v>0</v>
      </c>
      <c r="Z14" s="1">
        <v>4</v>
      </c>
      <c r="AA14" s="2">
        <v>0</v>
      </c>
      <c r="AC14" s="1">
        <v>3</v>
      </c>
      <c r="AD14" s="2">
        <v>0</v>
      </c>
      <c r="AF14" s="1">
        <v>2</v>
      </c>
      <c r="AG14" s="2">
        <v>0</v>
      </c>
      <c r="AI14" s="1">
        <v>2</v>
      </c>
      <c r="AJ14" s="2">
        <v>3</v>
      </c>
      <c r="AL14" s="19"/>
      <c r="AM14" s="19"/>
      <c r="AO14" s="19"/>
      <c r="AP14" s="19"/>
      <c r="AR14" s="19"/>
      <c r="AS14" s="19"/>
      <c r="AU14" s="19"/>
      <c r="AV14" s="19"/>
    </row>
    <row r="15" spans="1:52" ht="14.7"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4.7" thickBot="1">
      <c r="B19" s="1">
        <v>0</v>
      </c>
      <c r="C19" s="2">
        <v>1</v>
      </c>
      <c r="E19" s="1">
        <v>0</v>
      </c>
      <c r="F19" s="2">
        <v>1</v>
      </c>
      <c r="H19" s="1">
        <v>0</v>
      </c>
      <c r="I19" s="2">
        <v>1</v>
      </c>
      <c r="K19" s="1">
        <v>1</v>
      </c>
      <c r="L19" s="2">
        <v>1</v>
      </c>
      <c r="N19" s="1">
        <v>0</v>
      </c>
      <c r="O19" s="2">
        <v>1</v>
      </c>
      <c r="Q19" s="1">
        <v>1</v>
      </c>
      <c r="R19" s="2">
        <v>0</v>
      </c>
      <c r="T19" s="1">
        <v>0</v>
      </c>
      <c r="U19" s="2">
        <v>1</v>
      </c>
      <c r="W19" s="1">
        <v>0</v>
      </c>
      <c r="X19" s="2">
        <v>1</v>
      </c>
      <c r="Z19" s="1">
        <v>0</v>
      </c>
      <c r="AA19" s="2">
        <v>2</v>
      </c>
      <c r="AC19" s="1">
        <v>1</v>
      </c>
      <c r="AD19" s="2">
        <v>0</v>
      </c>
      <c r="AF19" s="1">
        <v>0</v>
      </c>
      <c r="AG19" s="2">
        <v>1</v>
      </c>
      <c r="AI19" s="1">
        <v>1</v>
      </c>
      <c r="AJ19" s="2">
        <v>0</v>
      </c>
      <c r="AL19" s="19"/>
      <c r="AM19" s="19"/>
      <c r="AO19" s="19"/>
      <c r="AP19" s="19"/>
      <c r="AR19" s="19"/>
      <c r="AS19" s="19"/>
      <c r="AU19" s="19"/>
      <c r="AV19" s="19"/>
    </row>
    <row r="20" spans="1:48" ht="14.7"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4.7" thickBot="1">
      <c r="B24" s="1">
        <v>2</v>
      </c>
      <c r="C24" s="2">
        <v>1</v>
      </c>
      <c r="E24" s="1">
        <v>1</v>
      </c>
      <c r="F24" s="2">
        <v>0</v>
      </c>
      <c r="H24" s="1">
        <v>1</v>
      </c>
      <c r="I24" s="2">
        <v>1</v>
      </c>
      <c r="K24" s="1">
        <v>2</v>
      </c>
      <c r="L24" s="2">
        <v>1</v>
      </c>
      <c r="N24" s="1">
        <v>2</v>
      </c>
      <c r="O24" s="2">
        <v>0</v>
      </c>
      <c r="Q24" s="1">
        <v>2</v>
      </c>
      <c r="R24" s="2">
        <v>1</v>
      </c>
      <c r="T24" s="1">
        <v>1</v>
      </c>
      <c r="U24" s="2">
        <v>0</v>
      </c>
      <c r="W24" s="1">
        <v>3</v>
      </c>
      <c r="X24" s="2">
        <v>0</v>
      </c>
      <c r="Z24" s="1">
        <v>4</v>
      </c>
      <c r="AA24" s="2">
        <v>0</v>
      </c>
      <c r="AC24" s="1">
        <v>3</v>
      </c>
      <c r="AD24" s="2">
        <v>1</v>
      </c>
      <c r="AF24" s="1">
        <v>2</v>
      </c>
      <c r="AG24" s="2">
        <v>0</v>
      </c>
      <c r="AI24" s="1">
        <v>2</v>
      </c>
      <c r="AJ24" s="2">
        <v>0</v>
      </c>
      <c r="AL24" s="19"/>
      <c r="AM24" s="19"/>
      <c r="AO24" s="19"/>
      <c r="AP24" s="19"/>
      <c r="AR24" s="19"/>
      <c r="AS24" s="19"/>
      <c r="AU24" s="19"/>
      <c r="AV24" s="19"/>
    </row>
    <row r="25" spans="1:48" ht="18.600000000000001"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4.7" thickBot="1">
      <c r="B29" s="1">
        <v>1</v>
      </c>
      <c r="C29" s="2">
        <v>0</v>
      </c>
      <c r="E29" s="1">
        <v>2</v>
      </c>
      <c r="F29" s="2">
        <v>0</v>
      </c>
      <c r="H29" s="1">
        <v>3</v>
      </c>
      <c r="I29" s="2">
        <v>0</v>
      </c>
      <c r="K29" s="1">
        <v>1</v>
      </c>
      <c r="L29" s="2">
        <v>0</v>
      </c>
      <c r="N29" s="1">
        <v>1</v>
      </c>
      <c r="O29" s="2">
        <v>0</v>
      </c>
      <c r="Q29" s="1">
        <v>1</v>
      </c>
      <c r="R29" s="2">
        <v>0</v>
      </c>
      <c r="T29" s="1">
        <v>1</v>
      </c>
      <c r="U29" s="2">
        <v>0</v>
      </c>
      <c r="W29" s="1">
        <v>1</v>
      </c>
      <c r="X29" s="2">
        <v>0</v>
      </c>
      <c r="Z29" s="1">
        <v>1</v>
      </c>
      <c r="AA29" s="2">
        <v>0</v>
      </c>
      <c r="AC29" s="1">
        <v>0</v>
      </c>
      <c r="AD29" s="2">
        <v>1</v>
      </c>
      <c r="AF29" s="1">
        <v>1</v>
      </c>
      <c r="AG29" s="2">
        <v>0</v>
      </c>
      <c r="AI29" s="1">
        <v>0</v>
      </c>
      <c r="AJ29" s="2">
        <v>3</v>
      </c>
      <c r="AL29" s="19"/>
      <c r="AM29" s="19"/>
      <c r="AO29" s="19"/>
      <c r="AP29" s="19"/>
      <c r="AR29" s="19"/>
      <c r="AS29" s="19"/>
      <c r="AU29" s="19"/>
      <c r="AV29" s="19"/>
    </row>
    <row r="30" spans="1:48" ht="15.9"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Egypt</v>
      </c>
      <c r="AM32" s="459" t="str">
        <f>IF(AL32&lt;&gt;"","   "&amp;ThirdPlaced!$D17&amp;"        "&amp;ThirdPlaced!$F17&amp;Language!$E$197&amp;ThirdPlaced!$G17,"")</f>
        <v xml:space="preserve">   3        2 - 3</v>
      </c>
      <c r="AN32" s="465" t="str">
        <f>IF(AL32&lt;&gt;"",ThirdPlaced!$I17,"")</f>
        <v>G</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Paraguay</v>
      </c>
      <c r="AM33" s="459" t="str">
        <f>IF(AL33&lt;&gt;"","   "&amp;ThirdPlaced!$D18&amp;"        "&amp;ThirdPlaced!$F18&amp;Language!$E$197&amp;ThirdPlaced!$G18,"")</f>
        <v xml:space="preserve">   3        2 - 3</v>
      </c>
      <c r="AN33" s="465" t="str">
        <f>IF(AL33&lt;&gt;"",ThirdPlaced!$I18,"")</f>
        <v>D</v>
      </c>
      <c r="AO33" s="17"/>
      <c r="AP33" s="17"/>
      <c r="AR33" s="17"/>
      <c r="AS33" s="17"/>
      <c r="AU33" s="17"/>
      <c r="AV33" s="17"/>
    </row>
    <row r="34" spans="1:48" ht="14.7" thickBot="1">
      <c r="B34" s="1">
        <v>1</v>
      </c>
      <c r="C34" s="2">
        <v>2</v>
      </c>
      <c r="E34" s="1">
        <v>1</v>
      </c>
      <c r="F34" s="2">
        <v>2</v>
      </c>
      <c r="H34" s="1">
        <v>1</v>
      </c>
      <c r="I34" s="2">
        <v>2</v>
      </c>
      <c r="K34" s="1">
        <v>1</v>
      </c>
      <c r="L34" s="2">
        <v>2</v>
      </c>
      <c r="N34" s="1">
        <v>1</v>
      </c>
      <c r="O34" s="2">
        <v>0</v>
      </c>
      <c r="Q34" s="1">
        <v>0</v>
      </c>
      <c r="R34" s="2">
        <v>1</v>
      </c>
      <c r="T34" s="1">
        <v>1</v>
      </c>
      <c r="U34" s="2">
        <v>0</v>
      </c>
      <c r="W34" s="1">
        <v>1</v>
      </c>
      <c r="X34" s="2">
        <v>1</v>
      </c>
      <c r="Z34" s="1">
        <v>1</v>
      </c>
      <c r="AA34" s="2">
        <v>3</v>
      </c>
      <c r="AC34" s="1">
        <v>1</v>
      </c>
      <c r="AD34" s="2">
        <v>2</v>
      </c>
      <c r="AF34" s="1">
        <v>1</v>
      </c>
      <c r="AG34" s="2">
        <v>3</v>
      </c>
      <c r="AI34" s="1">
        <v>0</v>
      </c>
      <c r="AJ34" s="2">
        <v>2</v>
      </c>
      <c r="AL34" s="466" t="str">
        <f>IF(OR(ThirdPlaced!$D19&gt;0,ThirdPlaced!$G19&gt;0),ThirdPlaced!$C19,"")</f>
        <v>South Africa</v>
      </c>
      <c r="AM34" s="459" t="str">
        <f>IF(AL34&lt;&gt;"","   "&amp;ThirdPlaced!$D19&amp;"        "&amp;ThirdPlaced!$F19&amp;Language!$E$197&amp;ThirdPlaced!$G19,"")</f>
        <v xml:space="preserve">   3        2 - 3</v>
      </c>
      <c r="AN34" s="465" t="str">
        <f>IF(AL34&lt;&gt;"",ThirdPlaced!$I19,"")</f>
        <v>A</v>
      </c>
      <c r="AO34" s="19"/>
      <c r="AP34" s="19"/>
      <c r="AR34" s="19"/>
      <c r="AS34" s="19"/>
      <c r="AU34" s="19"/>
      <c r="AV34" s="19"/>
    </row>
    <row r="35" spans="1:48" ht="14.7"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Tunisia</v>
      </c>
      <c r="AM35" s="459" t="str">
        <f>IF(AL35&lt;&gt;"","   "&amp;ThirdPlaced!$D20&amp;"        "&amp;ThirdPlaced!$F20&amp;Language!$E$197&amp;ThirdPlaced!$G20,"")</f>
        <v xml:space="preserve">   3        1 - 3</v>
      </c>
      <c r="AN35" s="465" t="str">
        <f>IF(AL35&lt;&gt;"",ThirdPlaced!$I20,"")</f>
        <v>F</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Uzbekistan</v>
      </c>
      <c r="AM36" s="459" t="str">
        <f>IF(AL36&lt;&gt;"","   "&amp;ThirdPlaced!$D21&amp;"        "&amp;ThirdPlaced!$F21&amp;Language!$E$197&amp;ThirdPlaced!$G21,"")</f>
        <v xml:space="preserve">   3        1 - 3</v>
      </c>
      <c r="AN36" s="465" t="str">
        <f>IF(AL36&lt;&gt;"",ThirdPlaced!$I21,"")</f>
        <v>K</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Bosnia/Herzeg.</v>
      </c>
      <c r="AM37" s="459" t="str">
        <f>IF(AL37&lt;&gt;"","   "&amp;ThirdPlaced!$D22&amp;"        "&amp;ThirdPlaced!$F22&amp;Language!$E$197&amp;ThirdPlaced!$G22,"")</f>
        <v xml:space="preserve">   3        1 - 3</v>
      </c>
      <c r="AN37" s="465" t="str">
        <f>IF(AL37&lt;&gt;"",ThirdPlaced!$I22,"")</f>
        <v>B</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Curaçao</v>
      </c>
      <c r="AM38" s="459" t="str">
        <f>IF(AL38&lt;&gt;"","   "&amp;ThirdPlaced!$D23&amp;"        "&amp;ThirdPlaced!$F23&amp;Language!$E$197&amp;ThirdPlaced!$G23,"")</f>
        <v xml:space="preserve">   3        1 - 3</v>
      </c>
      <c r="AN38" s="465" t="str">
        <f>IF(AL38&lt;&gt;"",ThirdPlaced!$I23,"")</f>
        <v>E</v>
      </c>
      <c r="AR38" s="17"/>
      <c r="AS38" s="17"/>
      <c r="AU38" s="17"/>
      <c r="AV38" s="17"/>
    </row>
    <row r="39" spans="1:48" ht="14.7" thickBot="1">
      <c r="B39" s="1">
        <v>1</v>
      </c>
      <c r="C39" s="2">
        <v>0</v>
      </c>
      <c r="E39" s="1">
        <v>1</v>
      </c>
      <c r="F39" s="2">
        <v>0</v>
      </c>
      <c r="H39" s="1">
        <v>1</v>
      </c>
      <c r="I39" s="2">
        <v>1</v>
      </c>
      <c r="K39" s="1">
        <v>1</v>
      </c>
      <c r="L39" s="2">
        <v>0</v>
      </c>
      <c r="N39" s="1">
        <v>1</v>
      </c>
      <c r="O39" s="2">
        <v>2</v>
      </c>
      <c r="Q39" s="1">
        <v>0</v>
      </c>
      <c r="R39" s="2">
        <v>2</v>
      </c>
      <c r="T39" s="1">
        <v>1</v>
      </c>
      <c r="U39" s="2">
        <v>2</v>
      </c>
      <c r="W39" s="1">
        <v>0</v>
      </c>
      <c r="X39" s="2">
        <v>3</v>
      </c>
      <c r="Z39" s="1">
        <v>1</v>
      </c>
      <c r="AA39" s="2">
        <v>0</v>
      </c>
      <c r="AC39" s="1">
        <v>0</v>
      </c>
      <c r="AD39" s="2">
        <v>3</v>
      </c>
      <c r="AF39" s="1">
        <v>0</v>
      </c>
      <c r="AG39" s="2">
        <v>1</v>
      </c>
      <c r="AI39" s="1">
        <v>3</v>
      </c>
      <c r="AJ39" s="2">
        <v>0</v>
      </c>
      <c r="AL39" s="471" t="str">
        <f>IF(OR(ThirdPlaced!$D24&gt;0,ThirdPlaced!$G24&gt;0),ThirdPlaced!$C24,"")</f>
        <v>Algeria</v>
      </c>
      <c r="AM39" s="472" t="str">
        <f>IF(AL39&lt;&gt;"","   "&amp;ThirdPlaced!$D24&amp;"        "&amp;ThirdPlaced!$F24&amp;Language!$E$197&amp;ThirdPlaced!$G24,"")</f>
        <v xml:space="preserve">   3        2 - 5</v>
      </c>
      <c r="AN39" s="473" t="str">
        <f>IF(AL39&lt;&gt;"",ThirdPlaced!$I24,"")</f>
        <v>J</v>
      </c>
      <c r="AO39" s="791"/>
      <c r="AP39" s="791"/>
      <c r="AQ39" s="38"/>
      <c r="AR39" s="19"/>
      <c r="AS39" s="19"/>
      <c r="AU39" s="19"/>
      <c r="AV39" s="19"/>
    </row>
    <row r="40" spans="1:48" ht="15.6">
      <c r="T40" s="44"/>
      <c r="U40" s="44"/>
      <c r="AL40" s="468" t="str">
        <f>IF(OR(ThirdPlaced!$D25&gt;0,ThirdPlaced!$G25&gt;0),ThirdPlaced!$C25,"")</f>
        <v>Senegal</v>
      </c>
      <c r="AM40" s="469" t="str">
        <f>IF(AL40&lt;&gt;"","   "&amp;ThirdPlaced!$D25&amp;"        "&amp;ThirdPlaced!$F25&amp;Language!$E$197&amp;ThirdPlaced!$G25,"")</f>
        <v xml:space="preserve">   3        1 - 5</v>
      </c>
      <c r="AN40" s="470" t="str">
        <f>IF(AL40&lt;&gt;"",ThirdPlaced!$I25,"")</f>
        <v>I</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Ghana</v>
      </c>
      <c r="AM41" s="461" t="str">
        <f>IF(AL41&lt;&gt;"","   "&amp;ThirdPlaced!$D26&amp;"        "&amp;ThirdPlaced!$F26&amp;Language!$E$197&amp;ThirdPlaced!$G26,"")</f>
        <v xml:space="preserve">   3        1 - 5</v>
      </c>
      <c r="AN41" s="462" t="str">
        <f>IF(AL41&lt;&gt;"",ThirdPlaced!$I26,"")</f>
        <v>L</v>
      </c>
      <c r="AR41" s="368"/>
      <c r="AS41" s="368"/>
      <c r="AT41" s="38"/>
      <c r="AU41" s="368"/>
      <c r="AV41" s="368"/>
    </row>
    <row r="42" spans="1:48">
      <c r="A42" s="69" t="s">
        <v>2</v>
      </c>
      <c r="B42" s="545" t="str">
        <f>IF(CalcA!$L22,B3,"")</f>
        <v>Mexico</v>
      </c>
      <c r="C42" s="544" t="str">
        <f>IF(CalcA!$L22,C3,"")</f>
        <v xml:space="preserve">   9        4 - 1</v>
      </c>
      <c r="D42" s="69" t="s">
        <v>3</v>
      </c>
      <c r="E42" s="543" t="str">
        <f>IF(CalcB!$L22,E3,"")</f>
        <v>Canada</v>
      </c>
      <c r="F42" s="544" t="str">
        <f>IF(CalcB!$L22,F3,"")</f>
        <v xml:space="preserve">   9        6 - 1</v>
      </c>
      <c r="G42" s="69" t="s">
        <v>4</v>
      </c>
      <c r="H42" s="543" t="str">
        <f>IF(CalcC!$L22,H3,"")</f>
        <v>Brazil</v>
      </c>
      <c r="I42" s="544" t="str">
        <f>IF(CalcC!$L22,I3,"")</f>
        <v xml:space="preserve">   9        7 - 2</v>
      </c>
      <c r="J42" s="69" t="s">
        <v>5</v>
      </c>
      <c r="K42" s="543" t="str">
        <f>IF(CalcD!$L22,K3,"")</f>
        <v>USA</v>
      </c>
      <c r="L42" s="544" t="str">
        <f>IF(CalcD!$L22,L3,"")</f>
        <v xml:space="preserve">   9        6 - 3</v>
      </c>
      <c r="M42" s="69" t="s">
        <v>6</v>
      </c>
      <c r="N42" s="543" t="str">
        <f>IF(CalcE!$L22,N3,"")</f>
        <v>Germany</v>
      </c>
      <c r="O42" s="544" t="str">
        <f>IF(CalcE!$L22,O3,"")</f>
        <v xml:space="preserve">   9        6 - 1</v>
      </c>
      <c r="P42" s="69" t="s">
        <v>7</v>
      </c>
      <c r="Q42" s="543" t="str">
        <f>IF(CalcF!$L22,Q3,"")</f>
        <v>Netherlands</v>
      </c>
      <c r="R42" s="544" t="str">
        <f>IF(CalcF!$L22,R3,"")</f>
        <v xml:space="preserve">   9        6 - 2</v>
      </c>
      <c r="S42" s="69" t="s">
        <v>93</v>
      </c>
      <c r="T42" s="543" t="str">
        <f>IF(CalcG!$L22,T3,"")</f>
        <v>Belgium</v>
      </c>
      <c r="U42" s="544" t="str">
        <f>IF(CalcG!$L22,U3,"")</f>
        <v xml:space="preserve">   9        5 - 2</v>
      </c>
      <c r="V42" s="69" t="s">
        <v>96</v>
      </c>
      <c r="W42" s="543" t="str">
        <f>IF(CalcH!$L22,W3,"")</f>
        <v>Spain</v>
      </c>
      <c r="X42" s="544" t="str">
        <f>IF(CalcH!$L22,X3,"")</f>
        <v xml:space="preserve">   9        10 - 0</v>
      </c>
      <c r="Y42" s="69" t="s">
        <v>855</v>
      </c>
      <c r="Z42" s="543" t="str">
        <f>IF(CalcI!$L22,Z3,"")</f>
        <v>France</v>
      </c>
      <c r="AA42" s="544" t="str">
        <f>IF(CalcI!$L22,AA3,"")</f>
        <v xml:space="preserve">   9        11 - 1</v>
      </c>
      <c r="AB42" s="69" t="s">
        <v>858</v>
      </c>
      <c r="AC42" s="543" t="str">
        <f>IF(CalcJ!$L22,AC3,"")</f>
        <v>Argentina</v>
      </c>
      <c r="AD42" s="544" t="str">
        <f>IF(CalcJ!$L22,AD3,"")</f>
        <v xml:space="preserve">   9        9 - 1</v>
      </c>
      <c r="AE42" s="69" t="s">
        <v>861</v>
      </c>
      <c r="AF42" s="543" t="str">
        <f>IF(CalcK!$L22,AF3,"")</f>
        <v>Portugal</v>
      </c>
      <c r="AG42" s="544" t="str">
        <f>IF(CalcK!$L22,AG3,"")</f>
        <v xml:space="preserve">   9        7 - 1</v>
      </c>
      <c r="AH42" s="69" t="s">
        <v>864</v>
      </c>
      <c r="AI42" s="543" t="str">
        <f>IF(CalcL!$L22,AI3,"")</f>
        <v>Croatia</v>
      </c>
      <c r="AJ42" s="544" t="str">
        <f>IF(CalcL!$L22,AJ3,"")</f>
        <v xml:space="preserve">   9        9 - 2</v>
      </c>
      <c r="AK42" s="69"/>
      <c r="AL42" s="460" t="str">
        <f>IF(OR(ThirdPlaced!$D27&gt;0,ThirdPlaced!$G27&gt;0),ThirdPlaced!$C27,"")</f>
        <v>Morocco</v>
      </c>
      <c r="AM42" s="461" t="str">
        <f>IF(AL42&lt;&gt;"","   "&amp;ThirdPlaced!$D27&amp;"        "&amp;ThirdPlaced!$F27&amp;Language!$E$197&amp;ThirdPlaced!$G27,"")</f>
        <v xml:space="preserve">   2        3 - 4</v>
      </c>
      <c r="AN42" s="462" t="str">
        <f>IF(AL42&lt;&gt;"",ThirdPlaced!$I27,"")</f>
        <v>C</v>
      </c>
      <c r="AR42" s="367"/>
      <c r="AS42" s="367"/>
      <c r="AT42" s="69"/>
      <c r="AU42" s="367"/>
      <c r="AV42" s="367"/>
    </row>
    <row r="43" spans="1:48" ht="14.7" thickBot="1">
      <c r="A43" s="69" t="s">
        <v>8</v>
      </c>
      <c r="B43" s="543" t="str">
        <f>IF(CalcA!$L23,B4,"")</f>
        <v>Czech Rep.</v>
      </c>
      <c r="C43" s="544" t="str">
        <f>IF(CalcA!$L23,C4,"")</f>
        <v xml:space="preserve">   6        4 - 3</v>
      </c>
      <c r="D43" s="69" t="s">
        <v>9</v>
      </c>
      <c r="E43" s="543" t="str">
        <f>IF(CalcB!$L23,E4,"")</f>
        <v>Switzerland</v>
      </c>
      <c r="F43" s="544" t="str">
        <f>IF(CalcB!$L23,F4,"")</f>
        <v xml:space="preserve">   6        3 - 2</v>
      </c>
      <c r="G43" s="69" t="s">
        <v>10</v>
      </c>
      <c r="H43" s="543" t="str">
        <f>IF(CalcC!$L23,H4,"")</f>
        <v>Scotland</v>
      </c>
      <c r="I43" s="544" t="str">
        <f>IF(CalcC!$L23,I4,"")</f>
        <v xml:space="preserve">   4        3 - 3</v>
      </c>
      <c r="J43" s="69" t="s">
        <v>11</v>
      </c>
      <c r="K43" s="543" t="str">
        <f>IF(CalcD!$L23,K4,"")</f>
        <v>Turkey</v>
      </c>
      <c r="L43" s="544" t="str">
        <f>IF(CalcD!$L23,L4,"")</f>
        <v xml:space="preserve">   4        3 - 3</v>
      </c>
      <c r="M43" s="69" t="s">
        <v>12</v>
      </c>
      <c r="N43" s="543" t="str">
        <f>IF(CalcE!$L23,N4,"")</f>
        <v>Ecuador</v>
      </c>
      <c r="O43" s="544" t="str">
        <f>IF(CalcE!$L23,O4,"")</f>
        <v xml:space="preserve">   6        3 - 2</v>
      </c>
      <c r="P43" s="69" t="s">
        <v>13</v>
      </c>
      <c r="Q43" s="543" t="str">
        <f>IF(CalcF!$L23,Q4,"")</f>
        <v>Sweden</v>
      </c>
      <c r="R43" s="544" t="str">
        <f>IF(CalcF!$L23,R4,"")</f>
        <v xml:space="preserve">   6        3 - 2</v>
      </c>
      <c r="S43" s="69" t="s">
        <v>94</v>
      </c>
      <c r="T43" s="543" t="str">
        <f>IF(CalcG!$L23,T4,"")</f>
        <v>New Zealand</v>
      </c>
      <c r="U43" s="544" t="str">
        <f>IF(CalcG!$L23,U4,"")</f>
        <v xml:space="preserve">   6        3 - 2</v>
      </c>
      <c r="V43" s="69" t="s">
        <v>97</v>
      </c>
      <c r="W43" s="543" t="str">
        <f>IF(CalcH!$L23,W4,"")</f>
        <v>Uruguay</v>
      </c>
      <c r="X43" s="544" t="str">
        <f>IF(CalcH!$L23,X4,"")</f>
        <v xml:space="preserve">   6        2 - 3</v>
      </c>
      <c r="Y43" s="69" t="s">
        <v>856</v>
      </c>
      <c r="Z43" s="543" t="str">
        <f>IF(CalcI!$L23,Z4,"")</f>
        <v>Norway</v>
      </c>
      <c r="AA43" s="544" t="str">
        <f>IF(CalcI!$L23,AA4,"")</f>
        <v xml:space="preserve">   6        4 - 3</v>
      </c>
      <c r="AB43" s="69" t="s">
        <v>859</v>
      </c>
      <c r="AC43" s="543" t="str">
        <f>IF(CalcJ!$L23,AC4,"")</f>
        <v>Austria</v>
      </c>
      <c r="AD43" s="544" t="str">
        <f>IF(CalcJ!$L23,AD4,"")</f>
        <v xml:space="preserve">   6        4 - 4</v>
      </c>
      <c r="AE43" s="69" t="s">
        <v>862</v>
      </c>
      <c r="AF43" s="543" t="str">
        <f>IF(CalcK!$L23,AF4,"")</f>
        <v>Colombia</v>
      </c>
      <c r="AG43" s="544" t="str">
        <f>IF(CalcK!$L23,AG4,"")</f>
        <v xml:space="preserve">   6        3 - 3</v>
      </c>
      <c r="AH43" s="69" t="s">
        <v>865</v>
      </c>
      <c r="AI43" s="543" t="str">
        <f>IF(CalcL!$L23,AI4,"")</f>
        <v>England</v>
      </c>
      <c r="AJ43" s="544" t="str">
        <f>IF(CalcL!$L23,AJ4,"")</f>
        <v xml:space="preserve">   6        6 - 3</v>
      </c>
      <c r="AK43" s="69"/>
      <c r="AL43" s="474" t="str">
        <f>IF(OR(ThirdPlaced!$D28&gt;0,ThirdPlaced!$G28&gt;0),ThirdPlaced!$C28,"")</f>
        <v>Saudi Arabia</v>
      </c>
      <c r="AM43" s="475" t="str">
        <f>IF(AL43&lt;&gt;"","   "&amp;ThirdPlaced!$D28&amp;"        "&amp;ThirdPlaced!$F28&amp;Language!$E$197&amp;ThirdPlaced!$G28,"")</f>
        <v xml:space="preserve">   1        1 - 5</v>
      </c>
      <c r="AN43" s="476" t="str">
        <f>IF(AL43&lt;&gt;"",ThirdPlaced!$I28,"")</f>
        <v>H</v>
      </c>
      <c r="AR43" s="367"/>
      <c r="AS43" s="367"/>
      <c r="AT43" s="69"/>
      <c r="AU43" s="367"/>
      <c r="AV43" s="367"/>
    </row>
    <row r="44" spans="1:48">
      <c r="A44" s="70" t="s">
        <v>14</v>
      </c>
      <c r="B44" s="541" t="str">
        <f>IF(CalcA!$L24,B5,"")</f>
        <v>South Africa</v>
      </c>
      <c r="C44" s="542" t="str">
        <f>IF(CalcA!$L24,C5,"")</f>
        <v xml:space="preserve">   3        2 - 3</v>
      </c>
      <c r="D44" s="70" t="s">
        <v>15</v>
      </c>
      <c r="E44" s="541" t="str">
        <f>IF(CalcB!$L24,E5,"")</f>
        <v>Bosnia/Herzeg.</v>
      </c>
      <c r="F44" s="542" t="str">
        <f>IF(CalcB!$L24,F5,"")</f>
        <v xml:space="preserve">   3        1 - 3</v>
      </c>
      <c r="G44" s="70" t="s">
        <v>16</v>
      </c>
      <c r="H44" s="541" t="str">
        <f>IF(CalcC!$L24,H5,"")</f>
        <v>Morocco</v>
      </c>
      <c r="I44" s="542" t="str">
        <f>IF(CalcC!$L24,I5,"")</f>
        <v xml:space="preserve">   2        3 - 4</v>
      </c>
      <c r="J44" s="70" t="s">
        <v>17</v>
      </c>
      <c r="K44" s="541" t="str">
        <f>IF(CalcD!$L24,K5,"")</f>
        <v>Paraguay</v>
      </c>
      <c r="L44" s="542" t="str">
        <f>IF(CalcD!$L24,L5,"")</f>
        <v xml:space="preserve">   3        2 - 3</v>
      </c>
      <c r="M44" s="70" t="s">
        <v>18</v>
      </c>
      <c r="N44" s="541" t="str">
        <f>IF(CalcE!$L24,N5,"")</f>
        <v>Curaçao</v>
      </c>
      <c r="O44" s="542" t="str">
        <f>IF(CalcE!$L24,O5,"")</f>
        <v xml:space="preserve">   3        1 - 3</v>
      </c>
      <c r="P44" s="70" t="s">
        <v>19</v>
      </c>
      <c r="Q44" s="541" t="str">
        <f>IF(CalcF!$L24,Q5,"")</f>
        <v>Tunisia</v>
      </c>
      <c r="R44" s="542" t="str">
        <f>IF(CalcF!$L24,R5,"")</f>
        <v xml:space="preserve">   3        1 - 3</v>
      </c>
      <c r="S44" s="70" t="s">
        <v>95</v>
      </c>
      <c r="T44" s="541" t="str">
        <f>IF(CalcG!$L24,T5,"")</f>
        <v>Egypt</v>
      </c>
      <c r="U44" s="542" t="str">
        <f>IF(CalcG!$L24,U5,"")</f>
        <v xml:space="preserve">   3        2 - 3</v>
      </c>
      <c r="V44" s="70" t="s">
        <v>98</v>
      </c>
      <c r="W44" s="541" t="str">
        <f>IF(CalcH!$L24,W5,"")</f>
        <v>Saudi Arabia</v>
      </c>
      <c r="X44" s="542" t="str">
        <f>IF(CalcH!$L24,X5,"")</f>
        <v xml:space="preserve">   1        1 - 5</v>
      </c>
      <c r="Y44" s="70" t="s">
        <v>857</v>
      </c>
      <c r="Z44" s="541" t="str">
        <f>IF(CalcI!$L24,Z5,"")</f>
        <v>Senegal</v>
      </c>
      <c r="AA44" s="542" t="str">
        <f>IF(CalcI!$L24,AA5,"")</f>
        <v xml:space="preserve">   3        1 - 5</v>
      </c>
      <c r="AB44" s="70" t="s">
        <v>860</v>
      </c>
      <c r="AC44" s="541" t="str">
        <f>IF(CalcJ!$L24,AC5,"")</f>
        <v>Algeria</v>
      </c>
      <c r="AD44" s="542" t="str">
        <f>IF(CalcJ!$L24,AD5,"")</f>
        <v xml:space="preserve">   3        2 - 5</v>
      </c>
      <c r="AE44" s="70" t="s">
        <v>863</v>
      </c>
      <c r="AF44" s="541" t="str">
        <f>IF(CalcK!$L24,AF5,"")</f>
        <v>Uzbekistan</v>
      </c>
      <c r="AG44" s="542" t="str">
        <f>IF(CalcK!$L24,AG5,"")</f>
        <v xml:space="preserve">   3        1 - 3</v>
      </c>
      <c r="AH44" s="70" t="s">
        <v>866</v>
      </c>
      <c r="AI44" s="541" t="str">
        <f>IF(CalcL!$L24,AI5,"")</f>
        <v>Ghana</v>
      </c>
      <c r="AJ44" s="542" t="str">
        <f>IF(CalcL!$L24,AJ5,"")</f>
        <v xml:space="preserve">   3        1 - 5</v>
      </c>
      <c r="AK44" s="70"/>
      <c r="AL44" s="793" t="str">
        <f>Language!$E$182</f>
        <v>Group combination:</v>
      </c>
      <c r="AM44" s="794"/>
      <c r="AN44" s="795"/>
      <c r="AO44" s="367"/>
      <c r="AP44" s="367"/>
      <c r="AQ44" s="70"/>
      <c r="AR44" s="367"/>
      <c r="AS44" s="367"/>
      <c r="AT44" s="70"/>
      <c r="AU44" s="367"/>
      <c r="AV44" s="367"/>
    </row>
    <row r="45" spans="1:48">
      <c r="A45" s="70" t="s">
        <v>1631</v>
      </c>
      <c r="B45" s="541" t="str">
        <f>IF(CalcA!$L25,B6,"")</f>
        <v>Rep. of Korea</v>
      </c>
      <c r="C45" s="542" t="str">
        <f>IF(CalcA!$L25,C6,"")</f>
        <v xml:space="preserve">   0        0 - 3</v>
      </c>
      <c r="D45" s="70" t="s">
        <v>1632</v>
      </c>
      <c r="E45" s="541" t="str">
        <f>IF(CalcB!$L25,E6,"")</f>
        <v>Qatar</v>
      </c>
      <c r="F45" s="542" t="str">
        <f>IF(CalcB!$L25,F6,"")</f>
        <v xml:space="preserve">   0        0 - 4</v>
      </c>
      <c r="G45" s="70" t="s">
        <v>1633</v>
      </c>
      <c r="H45" s="541" t="str">
        <f>IF(CalcC!$L25,H6,"")</f>
        <v>Haiti</v>
      </c>
      <c r="I45" s="542" t="str">
        <f>IF(CalcC!$L25,I6,"")</f>
        <v xml:space="preserve">   1        1 - 5</v>
      </c>
      <c r="J45" s="70" t="s">
        <v>1634</v>
      </c>
      <c r="K45" s="541" t="str">
        <f>IF(CalcD!$L25,K6,"")</f>
        <v>Australia</v>
      </c>
      <c r="L45" s="542" t="str">
        <f>IF(CalcD!$L25,L6,"")</f>
        <v xml:space="preserve">   1        2 - 4</v>
      </c>
      <c r="M45" s="70" t="s">
        <v>1635</v>
      </c>
      <c r="N45" s="541" t="str">
        <f>IF(CalcE!$L25,N6,"")</f>
        <v>Ivory Coast</v>
      </c>
      <c r="O45" s="542" t="str">
        <f>IF(CalcE!$L25,O6,"")</f>
        <v xml:space="preserve">   0        0 - 4</v>
      </c>
      <c r="P45" s="70" t="s">
        <v>1636</v>
      </c>
      <c r="Q45" s="541" t="str">
        <f>IF(CalcF!$L25,Q6,"")</f>
        <v>Japan</v>
      </c>
      <c r="R45" s="542" t="str">
        <f>IF(CalcF!$L25,R6,"")</f>
        <v xml:space="preserve">   0        1 - 4</v>
      </c>
      <c r="S45" s="70" t="s">
        <v>1637</v>
      </c>
      <c r="T45" s="541" t="str">
        <f>IF(CalcG!$L25,T6,"")</f>
        <v>IR Iran</v>
      </c>
      <c r="U45" s="542" t="str">
        <f>IF(CalcG!$L25,U6,"")</f>
        <v xml:space="preserve">   0        0 - 3</v>
      </c>
      <c r="V45" s="70" t="s">
        <v>1638</v>
      </c>
      <c r="W45" s="541" t="str">
        <f>IF(CalcH!$L25,W6,"")</f>
        <v>Cape Verde</v>
      </c>
      <c r="X45" s="542" t="str">
        <f>IF(CalcH!$L25,X6,"")</f>
        <v xml:space="preserve">   1        1 - 6</v>
      </c>
      <c r="Y45" s="70" t="s">
        <v>1639</v>
      </c>
      <c r="Z45" s="541" t="str">
        <f>IF(CalcI!$L25,Z6,"")</f>
        <v>Iraq</v>
      </c>
      <c r="AA45" s="542" t="str">
        <f>IF(CalcI!$L25,AA6,"")</f>
        <v xml:space="preserve">   0        0 - 7</v>
      </c>
      <c r="AB45" s="70" t="s">
        <v>1640</v>
      </c>
      <c r="AC45" s="541" t="str">
        <f>IF(CalcJ!$L25,AC6,"")</f>
        <v>Jordan</v>
      </c>
      <c r="AD45" s="542" t="str">
        <f>IF(CalcJ!$L25,AD6,"")</f>
        <v xml:space="preserve">   0        0 - 5</v>
      </c>
      <c r="AE45" s="70" t="s">
        <v>1641</v>
      </c>
      <c r="AF45" s="541" t="str">
        <f>IF(CalcK!$L25,AF6,"")</f>
        <v>DR Congo</v>
      </c>
      <c r="AG45" s="542" t="str">
        <f>IF(CalcK!$L25,AG6,"")</f>
        <v xml:space="preserve">   0        0 - 4</v>
      </c>
      <c r="AH45" s="70" t="s">
        <v>1642</v>
      </c>
      <c r="AI45" s="541" t="str">
        <f>IF(CalcL!$L25,AI6,"")</f>
        <v>Panama</v>
      </c>
      <c r="AJ45" s="542" t="str">
        <f>IF(CalcL!$L25,AJ6,"")</f>
        <v xml:space="preserve">   0        0 - 6</v>
      </c>
      <c r="AK45" s="70"/>
      <c r="AL45" s="796" t="str">
        <f>IF(Distinctness!$G$17&gt;0,ThirdPlaced!$I30,"")</f>
        <v>ABDEFGJK</v>
      </c>
      <c r="AM45" s="797"/>
      <c r="AN45" s="798"/>
      <c r="AO45" s="367"/>
      <c r="AP45" s="367"/>
      <c r="AQ45" s="70"/>
      <c r="AR45" s="367"/>
      <c r="AS45" s="367"/>
      <c r="AT45" s="70"/>
      <c r="AU45" s="367"/>
      <c r="AV45" s="367"/>
    </row>
    <row r="46" spans="1:48" ht="33" customHeight="1"/>
    <row r="47" spans="1:48" ht="15.9"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Paraguay</v>
      </c>
      <c r="E50" s="34" t="str">
        <f>VLOOKUP(D48,Matches!$B$4:$K$113,8,0)</f>
        <v>France</v>
      </c>
      <c r="F50" s="35" t="str">
        <f>VLOOKUP(D48,Matches!$B$4:$K$113,9,0)</f>
        <v>Tunisia</v>
      </c>
      <c r="H50" s="34" t="str">
        <f>VLOOKUP(G48,Matches!$B$4:$K$113,8,0)</f>
        <v>Czech Rep.</v>
      </c>
      <c r="I50" s="35" t="str">
        <f>VLOOKUP(G48,Matches!$B$4:$K$113,9,0)</f>
        <v>Switzerland</v>
      </c>
      <c r="K50" s="34" t="str">
        <f>VLOOKUP(J48,Matches!$B$4:$K$113,8,0)</f>
        <v>Netherlands</v>
      </c>
      <c r="L50" s="35" t="str">
        <f>VLOOKUP(J48,Matches!$B$4:$K$113,9,0)</f>
        <v>Scotland</v>
      </c>
      <c r="N50" s="34" t="str">
        <f>VLOOKUP(M48,Matches!$B$4:$K$113,8,0)</f>
        <v>Colombia</v>
      </c>
      <c r="O50" s="35" t="str">
        <f>VLOOKUP(M48,Matches!$B$4:$K$113,9,0)</f>
        <v>England</v>
      </c>
      <c r="Q50" s="34" t="str">
        <f>VLOOKUP(P48,Matches!$B$4:$K$113,8,0)</f>
        <v>Spain</v>
      </c>
      <c r="R50" s="35" t="str">
        <f>VLOOKUP(P48,Matches!$B$4:$K$113,9,0)</f>
        <v>Austria</v>
      </c>
      <c r="T50" s="34" t="str">
        <f>VLOOKUP(S48,Matches!$B$4:$K$113,8,0)</f>
        <v>USA</v>
      </c>
      <c r="U50" s="35" t="str">
        <f>VLOOKUP(S48,Matches!$B$4:$K$113,9,0)</f>
        <v>Bosnia/Herzeg.</v>
      </c>
      <c r="W50" s="34" t="str">
        <f>VLOOKUP(V48,Matches!$B$4:$K$113,8,0)</f>
        <v>Belgium</v>
      </c>
      <c r="X50" s="35" t="str">
        <f>VLOOKUP(V48,Matches!$B$4:$K$113,9,0)</f>
        <v>South Africa</v>
      </c>
      <c r="Z50" s="34" t="str">
        <f>VLOOKUP(Y48,Matches!$B$4:$K$113,8,0)</f>
        <v>Brazil</v>
      </c>
      <c r="AA50" s="35" t="str">
        <f>VLOOKUP(Y48,Matches!$B$4:$K$113,9,0)</f>
        <v>Sweden</v>
      </c>
      <c r="AC50" s="34" t="str">
        <f>VLOOKUP(AB48,Matches!$B$4:$K$113,8,0)</f>
        <v>Ecuador</v>
      </c>
      <c r="AD50" s="35" t="str">
        <f>VLOOKUP(AB48,Matches!$B$4:$K$113,9,0)</f>
        <v>Norway</v>
      </c>
      <c r="AF50" s="34" t="str">
        <f>VLOOKUP(AE48,Matches!$B$4:$K$113,8,0)</f>
        <v>Mexico</v>
      </c>
      <c r="AG50" s="35" t="str">
        <f>VLOOKUP(AE48,Matches!$B$4:$K$113,9,0)</f>
        <v>Curaçao</v>
      </c>
      <c r="AI50" s="34" t="str">
        <f>VLOOKUP(AH48,Matches!$B$4:$K$113,8,0)</f>
        <v>Croatia</v>
      </c>
      <c r="AJ50" s="35" t="str">
        <f>VLOOKUP(AH48,Matches!$B$4:$K$113,9,0)</f>
        <v>Uzbekistan</v>
      </c>
      <c r="AL50" s="34" t="str">
        <f>VLOOKUP(AK48,Matches!$B$4:$K$113,8,0)</f>
        <v>Argentina</v>
      </c>
      <c r="AM50" s="35" t="str">
        <f>VLOOKUP(AK48,Matches!$B$4:$K$113,9,0)</f>
        <v>Uruguay</v>
      </c>
      <c r="AO50" s="34" t="str">
        <f>VLOOKUP(AN48,Matches!$B$4:$K$113,8,0)</f>
        <v>Turkey</v>
      </c>
      <c r="AP50" s="35" t="str">
        <f>VLOOKUP(AN48,Matches!$B$4:$K$113,9,0)</f>
        <v>New Zealand</v>
      </c>
      <c r="AR50" s="34" t="str">
        <f>VLOOKUP(AQ48,Matches!$B$4:$K$113,8,0)</f>
        <v>Canada</v>
      </c>
      <c r="AS50" s="35" t="str">
        <f>VLOOKUP(AQ48,Matches!$B$4:$K$113,9,0)</f>
        <v>Egypt</v>
      </c>
      <c r="AU50" s="34" t="str">
        <f>VLOOKUP(AT48,Matches!$B$4:$K$113,8,0)</f>
        <v>Portugal</v>
      </c>
      <c r="AV50" s="35" t="str">
        <f>VLOOKUP(AT48,Matches!$B$4:$K$113,9,0)</f>
        <v>Algeria</v>
      </c>
    </row>
    <row r="51" spans="1:49" ht="14.7" thickBot="1">
      <c r="B51" s="1">
        <v>2</v>
      </c>
      <c r="C51" s="2">
        <v>0</v>
      </c>
      <c r="D51" s="187"/>
      <c r="E51" s="1">
        <v>3</v>
      </c>
      <c r="F51" s="2">
        <v>0</v>
      </c>
      <c r="G51" s="187"/>
      <c r="H51" s="1">
        <v>1</v>
      </c>
      <c r="I51" s="2">
        <v>0</v>
      </c>
      <c r="J51" s="187"/>
      <c r="K51" s="1">
        <v>1</v>
      </c>
      <c r="L51" s="2">
        <v>0</v>
      </c>
      <c r="M51" s="187"/>
      <c r="N51" s="1">
        <v>0</v>
      </c>
      <c r="O51" s="2">
        <v>2</v>
      </c>
      <c r="P51" s="187"/>
      <c r="Q51" s="1">
        <v>3</v>
      </c>
      <c r="R51" s="2">
        <v>0</v>
      </c>
      <c r="S51" s="187"/>
      <c r="T51" s="1">
        <v>1</v>
      </c>
      <c r="U51" s="2">
        <v>0</v>
      </c>
      <c r="V51" s="187"/>
      <c r="W51" s="1">
        <v>2</v>
      </c>
      <c r="X51" s="2">
        <v>0</v>
      </c>
      <c r="Y51" s="187"/>
      <c r="Z51" s="1">
        <v>3</v>
      </c>
      <c r="AA51" s="2">
        <v>0</v>
      </c>
      <c r="AB51" s="187"/>
      <c r="AC51" s="1">
        <v>0</v>
      </c>
      <c r="AD51" s="2">
        <v>1</v>
      </c>
      <c r="AE51" s="187"/>
      <c r="AF51" s="1">
        <v>1</v>
      </c>
      <c r="AG51" s="2">
        <v>0</v>
      </c>
      <c r="AH51" s="187"/>
      <c r="AI51" s="1">
        <v>3</v>
      </c>
      <c r="AJ51" s="2">
        <v>0</v>
      </c>
      <c r="AK51" s="187"/>
      <c r="AL51" s="1">
        <v>3</v>
      </c>
      <c r="AM51" s="2">
        <v>0</v>
      </c>
      <c r="AN51" s="187"/>
      <c r="AO51" s="1">
        <v>1</v>
      </c>
      <c r="AP51" s="2">
        <v>2</v>
      </c>
      <c r="AQ51" s="187"/>
      <c r="AR51" s="1">
        <v>1</v>
      </c>
      <c r="AS51" s="2">
        <v>0</v>
      </c>
      <c r="AT51" s="187"/>
      <c r="AU51" s="1">
        <v>2</v>
      </c>
      <c r="AV51" s="2">
        <v>0</v>
      </c>
      <c r="AW51" s="188"/>
    </row>
    <row r="52" spans="1:49" ht="10"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4.7"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5.9"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Czech Rep.</v>
      </c>
      <c r="F60" s="35" t="str">
        <f>IF(AND(K51&lt;&gt;"",L51&lt;&gt;""),IF(K51&gt;L51,K50,IF(K51&lt;L51,L50,IF(AND(K53&lt;&gt;"",L53&lt;&gt;""),IF(K53&gt;L53,K50,IF(K53&lt;L53,L50,"")),""))),"")</f>
        <v>Netherlands</v>
      </c>
      <c r="H60" s="34" t="str">
        <f>IF(AND(N51&lt;&gt;"",O51&lt;&gt;""),IF(N51&gt;O51,N50,IF(N51&lt;O51,O50,IF(AND(N53&lt;&gt;"",O53&lt;&gt;""),IF(N53&gt;O53,N50,IF(N53&lt;O53,O50,"")),""))),"")</f>
        <v>England</v>
      </c>
      <c r="I60" s="35" t="str">
        <f>IF(AND(Q51&lt;&gt;"",R51&lt;&gt;""),IF(Q51&gt;R51,Q50,IF(Q51&lt;R51,R50,IF(AND(Q53&lt;&gt;"",R53&lt;&gt;""),IF(Q53&gt;R53,Q50,IF(Q53&lt;R53,R50,"")),""))),"")</f>
        <v>Spain</v>
      </c>
      <c r="K60" s="34" t="str">
        <f>IF(AND(T51&lt;&gt;"",U51&lt;&gt;""),IF(T51&gt;U51,T50,IF(T51&lt;U51,U50,IF(AND(T53&lt;&gt;"",U53&lt;&gt;""),IF(T53&gt;U53,T50,IF(T53&lt;U53,U50,"")),""))),"")</f>
        <v>USA</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Norway</v>
      </c>
      <c r="Q60" s="34" t="str">
        <f>IF(AND(AF51&lt;&gt;"",AG51&lt;&gt;""),IF(AF51&gt;AG51,AF50,IF(AF51&lt;AG51,AG50,IF(AND(AF53&lt;&gt;"",AG53&lt;&gt;""),IF(AF53&gt;AG53,AF50,IF(AF53&lt;AG53,AG50,"")),""))),"")</f>
        <v>Mexico</v>
      </c>
      <c r="R60" s="35" t="str">
        <f>IF(AND(AI51&lt;&gt;"",AJ51&lt;&gt;""),IF(AI51&gt;AJ51,AI50,IF(AI51&lt;AJ51,AJ50,IF(AND(AI53&lt;&gt;"",AJ53&lt;&gt;""),IF(AI53&gt;AJ53,AI50,IF(AI53&lt;AJ53,AJ50,"")),""))),"")</f>
        <v>Croatia</v>
      </c>
      <c r="T60" s="34" t="str">
        <f>IF(AND(AL51&lt;&gt;"",AM51&lt;&gt;""),IF(AL51&gt;AM51,AL50,IF(AL51&lt;AM51,AM50,IF(AND(AL53&lt;&gt;"",AM53&lt;&gt;""),IF(AL53&gt;AM53,AL50,IF(AL53&lt;AM53,AM50,"")),""))),"")</f>
        <v>Argentina</v>
      </c>
      <c r="U60" s="35" t="str">
        <f>IF(AND(AO51&lt;&gt;"",AP51&lt;&gt;""),IF(AO51&gt;AP51,AO50,IF(AO51&lt;AP51,AP50,IF(AND(AO53&lt;&gt;"",AP53&lt;&gt;""),IF(AO53&gt;AP53,AO50,IF(AO53&lt;AP53,AP50,"")),""))),"")</f>
        <v>New Zealand</v>
      </c>
      <c r="W60" s="34" t="str">
        <f>IF(AND(AR51&lt;&gt;"",AS51&lt;&gt;""),IF(AR51&gt;AS51,AR50,IF(AR51&lt;AS51,AS50,IF(AND(AR53&lt;&gt;"",AS53&lt;&gt;""),IF(AR53&gt;AS53,AR50,IF(AR53&lt;AS53,AS50,"")),""))),"")</f>
        <v>Canada</v>
      </c>
      <c r="X60" s="35" t="str">
        <f>IF(AND(AU51&lt;&gt;"",AV51&lt;&gt;""),IF(AU51&gt;AV51,AU50,IF(AU51&lt;AV51,AV50,IF(AND(AU53&lt;&gt;"",AV53&lt;&gt;""),IF(AU53&gt;AV53,AU50,IF(AU53&lt;AV53,AV50,"")),""))),"")</f>
        <v>Portugal</v>
      </c>
    </row>
    <row r="61" spans="1:49" ht="14.7" thickBot="1">
      <c r="B61" s="1">
        <v>1</v>
      </c>
      <c r="C61" s="2">
        <v>3</v>
      </c>
      <c r="D61" s="187"/>
      <c r="E61" s="1">
        <v>0</v>
      </c>
      <c r="F61" s="2">
        <v>1</v>
      </c>
      <c r="G61" s="187"/>
      <c r="H61" s="1">
        <v>1</v>
      </c>
      <c r="I61" s="2">
        <v>4</v>
      </c>
      <c r="J61" s="187"/>
      <c r="K61" s="1">
        <v>0</v>
      </c>
      <c r="L61" s="2">
        <v>1</v>
      </c>
      <c r="M61" s="187"/>
      <c r="N61" s="1">
        <v>3</v>
      </c>
      <c r="O61" s="2">
        <v>0</v>
      </c>
      <c r="P61" s="187"/>
      <c r="Q61" s="1">
        <v>0</v>
      </c>
      <c r="R61" s="2">
        <v>3</v>
      </c>
      <c r="S61" s="187"/>
      <c r="T61" s="1">
        <v>3</v>
      </c>
      <c r="U61" s="2">
        <v>0</v>
      </c>
      <c r="V61" s="187"/>
      <c r="W61" s="1">
        <v>1</v>
      </c>
      <c r="X61" s="2">
        <v>3</v>
      </c>
      <c r="Y61" s="188"/>
    </row>
    <row r="62" spans="1:49" ht="10"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4.7" thickBot="1">
      <c r="B63" s="181"/>
      <c r="C63" s="182"/>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6">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France</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Croatia</v>
      </c>
      <c r="U70" s="7" t="str">
        <f>IF(AND(T61&lt;&gt;"",U61&lt;&gt;""),IF(T61&gt;U61,T60,IF(T61&lt;U61,U60,IF(AND(T63&lt;&gt;"",U63&lt;&gt;""),IF(T63&gt;U63,T60,IF(T63&lt;U63,U60,"")),""))),"")</f>
        <v>Argentina</v>
      </c>
      <c r="W70" s="8" t="str">
        <f>IF(AND(W61&lt;&gt;"",X61&lt;&gt;""),IF(W61&gt;X61,W60,IF(W61&lt;X61,X60,IF(AND(W63&lt;&gt;"",X63&lt;&gt;""),IF(W63&gt;X63,W60,IF(W63&lt;X63,X60,"")),""))),"")</f>
        <v>Portugal</v>
      </c>
    </row>
    <row r="71" spans="1:25" ht="14.7" thickBot="1">
      <c r="C71" s="1">
        <v>3</v>
      </c>
      <c r="D71" s="12"/>
      <c r="E71" s="3">
        <v>0</v>
      </c>
      <c r="F71" s="188"/>
      <c r="I71" s="1">
        <v>3</v>
      </c>
      <c r="J71" s="12"/>
      <c r="K71" s="3">
        <v>0</v>
      </c>
      <c r="L71" s="188"/>
      <c r="O71" s="1">
        <v>3</v>
      </c>
      <c r="P71" s="12"/>
      <c r="Q71" s="3">
        <v>2</v>
      </c>
      <c r="R71" s="188"/>
      <c r="U71" s="1">
        <v>2</v>
      </c>
      <c r="V71" s="12"/>
      <c r="W71" s="3">
        <v>3</v>
      </c>
      <c r="X71" s="188"/>
    </row>
    <row r="72" spans="1:25" ht="10"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4.7"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6">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6">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Brazil</v>
      </c>
      <c r="T80" s="8" t="str">
        <f>IF(AND(U71&lt;&gt;"",W71&lt;&gt;""),IF(U71&gt;W71,U70,IF(U71&lt;W71,W70,IF(AND(U73&lt;&gt;"",W73&lt;&gt;""),IF(U73&gt;W73,U70,IF(U73&lt;W73,W70,"")),""))),"")</f>
        <v>Portugal</v>
      </c>
    </row>
    <row r="81" spans="6:23" ht="14.7" thickBot="1">
      <c r="F81" s="1">
        <v>3</v>
      </c>
      <c r="G81" s="12"/>
      <c r="H81" s="3">
        <v>4</v>
      </c>
      <c r="I81" s="188"/>
      <c r="L81" s="16"/>
      <c r="R81" s="1">
        <v>2</v>
      </c>
      <c r="S81" s="12"/>
      <c r="T81" s="3">
        <v>3</v>
      </c>
      <c r="U81" s="188"/>
    </row>
    <row r="82" spans="6:23" ht="10" customHeight="1">
      <c r="F82" s="809" t="str">
        <f>Language!$E$175</f>
        <v>Penalty shoot-out:</v>
      </c>
      <c r="G82" s="831"/>
      <c r="H82" s="810"/>
      <c r="L82" s="16"/>
      <c r="R82" s="809" t="str">
        <f>Language!$E$175</f>
        <v>Penalty shoot-out:</v>
      </c>
      <c r="S82" s="831"/>
      <c r="T82" s="810"/>
    </row>
    <row r="83" spans="6:23" ht="14.7"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6">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France</v>
      </c>
      <c r="N88" s="8" t="str">
        <f>IF(AND(R81&lt;&gt;"",T81&lt;&gt;""),IF(R81&lt;T81,R80,IF(R81&gt;T81,T80,IF(AND(R83&lt;&gt;"",T83&lt;&gt;""),IF(R83&lt;T83,R80,IF(R83&gt;T83,T80,"")),""))),"")</f>
        <v>Brazil</v>
      </c>
    </row>
    <row r="89" spans="6:23" ht="14.7" thickBot="1">
      <c r="L89" s="1">
        <v>3</v>
      </c>
      <c r="M89" s="12"/>
      <c r="N89" s="3">
        <v>2</v>
      </c>
      <c r="O89" s="188"/>
    </row>
    <row r="90" spans="6:23" ht="10" customHeight="1">
      <c r="L90" s="809" t="str">
        <f>Language!$E$175</f>
        <v>Penalty shoot-out:</v>
      </c>
      <c r="M90" s="831"/>
      <c r="N90" s="810"/>
    </row>
    <row r="91" spans="6:23" ht="14.7"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0.6">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Spain</v>
      </c>
      <c r="N98" s="8" t="str">
        <f>IF(AND(R81&lt;&gt;"",T81&lt;&gt;""),IF(R81&gt;T81,R80,IF(R81&lt;T81,T80,IF(AND(R83&lt;&gt;"",T83&lt;&gt;""),IF(R83&gt;T83,R80,IF(R83&lt;T83,T80,"")),""))),"")</f>
        <v>Portugal</v>
      </c>
      <c r="R98" s="829" t="str">
        <f>IF(AND(L99&lt;&gt;"",N99&lt;&gt;""),IF(L99&gt;N99,L98,IF(L99&lt;N99,N98,IF(AND(L101&lt;&gt;"",N101&lt;&gt;""),IF(L101&gt;N101,L98,IF(L101&lt;N101,N98,"")),""))),"")</f>
        <v>Spain</v>
      </c>
      <c r="S98" s="829"/>
      <c r="T98" s="829"/>
      <c r="U98" s="829"/>
      <c r="V98" s="829"/>
      <c r="W98" s="829"/>
    </row>
    <row r="99" spans="2:24" ht="14.7" thickBot="1">
      <c r="B99" s="15"/>
      <c r="L99" s="1">
        <v>3</v>
      </c>
      <c r="M99" s="11"/>
      <c r="N99" s="3">
        <v>2</v>
      </c>
      <c r="O99" s="188"/>
      <c r="R99" s="829"/>
      <c r="S99" s="829"/>
      <c r="T99" s="829"/>
      <c r="U99" s="829"/>
      <c r="V99" s="829"/>
      <c r="W99" s="829"/>
    </row>
    <row r="100" spans="2:24" ht="10"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4.4" zeroHeight="1"/>
  <cols>
    <col min="1" max="1" width="11.47265625" customWidth="1"/>
    <col min="2" max="2" width="21.5234375" style="169" customWidth="1"/>
    <col min="3" max="3" width="10.15625" customWidth="1"/>
    <col min="4" max="4" width="18" customWidth="1"/>
    <col min="5" max="5" width="19" customWidth="1"/>
    <col min="6" max="6" width="9.26171875" customWidth="1"/>
    <col min="7" max="7" width="8.734375" style="22" customWidth="1"/>
    <col min="8" max="8" width="9.7890625" style="22" customWidth="1"/>
    <col min="9" max="9" width="22.1015625" style="22" customWidth="1"/>
    <col min="10" max="10" width="12.62890625" customWidth="1"/>
    <col min="11" max="12" width="11.47265625" customWidth="1"/>
    <col min="13" max="13" width="5.62890625" customWidth="1"/>
    <col min="14" max="14" width="19.26171875" customWidth="1"/>
    <col min="15" max="15" width="11.47265625" customWidth="1"/>
    <col min="16" max="16384" width="11.47265625" hidden="1"/>
  </cols>
  <sheetData>
    <row r="1" spans="1:14" ht="28.2">
      <c r="A1" s="90"/>
      <c r="B1" s="840" t="str">
        <f>Language!$E$250</f>
        <v>Daily schedule</v>
      </c>
      <c r="C1" s="840"/>
      <c r="D1" s="840"/>
      <c r="E1" s="840"/>
      <c r="F1" s="840"/>
      <c r="G1" s="840"/>
      <c r="H1" s="840"/>
      <c r="I1" s="551"/>
    </row>
    <row r="2" spans="1:14" ht="28.5" thickBot="1">
      <c r="A2" s="89"/>
      <c r="B2" s="50"/>
      <c r="C2" s="50"/>
      <c r="D2" s="50"/>
      <c r="E2" s="50"/>
      <c r="F2" s="50"/>
      <c r="G2" s="50"/>
      <c r="H2" s="50"/>
      <c r="I2" s="50"/>
      <c r="M2" s="841" t="str">
        <f>Language!$E$261</f>
        <v>Color favorites</v>
      </c>
      <c r="N2" s="841"/>
    </row>
    <row r="3" spans="1:14" ht="15"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5"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4.7"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Czech Rep.</v>
      </c>
      <c r="E94" s="484" t="str">
        <f>INDEX(Matches!$B$4:$J$113,MATCH($F94,Matches!$B$4:$B$113,0),9)</f>
        <v>Switzerland</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Sweden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Paraguay</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Scotland</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Tunisia</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Curaçao</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Croatia</v>
      </c>
      <c r="E104" s="484" t="str">
        <f>INDEX(Matches!$B$4:$J$113,MATCH($F104,Matches!$B$4:$B$113,0),9)</f>
        <v>Uzbekistan</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South Africa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USA</v>
      </c>
      <c r="E106" s="484" t="str">
        <f>INDEX(Matches!$B$4:$J$113,MATCH($F106,Matches!$B$4:$B$113,0),9)</f>
        <v>Bosnia/Herzeg.</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England</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Canada</v>
      </c>
      <c r="E110" s="484" t="str">
        <f>INDEX(Matches!$B$4:$J$113,MATCH($F110,Matches!$B$4:$B$113,0),9)</f>
        <v>Egypt</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Turkey</v>
      </c>
      <c r="E112" s="484" t="str">
        <f>INDEX(Matches!$B$4:$J$113,MATCH($F112,Matches!$B$4:$B$113,0),9)</f>
        <v>New Zealand</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Algeria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Czech Rep.</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Croatia</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England</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USA</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New Zealand</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Canada</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Croatia</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Brazil</v>
      </c>
      <c r="E140" s="547" t="str">
        <f>'World Cup'!$T$80</f>
        <v>Portugal</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France</v>
      </c>
      <c r="E143" s="546" t="str">
        <f>'World Cup'!$N$88</f>
        <v>Brazil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4.7" thickBot="1">
      <c r="B146" s="504">
        <f>INDEX(Matches!$B$4:$J$113,MATCH($F146,Matches!$B$4:$B$113,0),5)</f>
        <v>46222.875</v>
      </c>
      <c r="C146" s="505">
        <f>INDEX(Matches!$B$4:$J$113,MATCH($F146,Matches!$B$4:$B$113,0),5)</f>
        <v>46222.875</v>
      </c>
      <c r="D146" s="548" t="str">
        <f>'World Cup'!$L$98</f>
        <v>Spain</v>
      </c>
      <c r="E146" s="548" t="str">
        <f>'World Cup'!$N$98</f>
        <v>Portugal</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4.7"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4.4" zeroHeight="1"/>
  <cols>
    <col min="1" max="1" width="11.47265625" customWidth="1"/>
    <col min="2" max="3" width="16.62890625" customWidth="1"/>
    <col min="4" max="4" width="11.47265625" customWidth="1"/>
    <col min="5" max="6" width="16.62890625" customWidth="1"/>
    <col min="7" max="7" width="11.47265625" customWidth="1"/>
    <col min="8" max="9" width="16.62890625" customWidth="1"/>
    <col min="10" max="10" width="11.47265625" customWidth="1"/>
    <col min="11" max="16384" width="11.472656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8.600000000000001"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8.600000000000001"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8.600000000000001"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8.600000000000001"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4.4" zeroHeight="1"/>
  <cols>
    <col min="1" max="1" width="2.734375" customWidth="1"/>
    <col min="2" max="2" width="5.1015625" customWidth="1"/>
    <col min="3" max="3" width="1.47265625" customWidth="1"/>
    <col min="4" max="4" width="14.26171875" customWidth="1"/>
    <col min="5" max="6" width="4.734375" customWidth="1"/>
    <col min="7" max="7" width="3.734375" customWidth="1"/>
    <col min="8" max="8" width="1.47265625" customWidth="1"/>
    <col min="9" max="9" width="3.734375" customWidth="1"/>
    <col min="10" max="13" width="6.734375" customWidth="1"/>
    <col min="14" max="14" width="2.734375" customWidth="1"/>
    <col min="15" max="15" width="14.26171875" customWidth="1"/>
    <col min="16" max="17" width="4.734375" customWidth="1"/>
    <col min="18" max="18" width="3.734375" style="148" customWidth="1"/>
    <col min="19" max="19" width="1.47265625" customWidth="1"/>
    <col min="20" max="20" width="3.734375" style="5" customWidth="1"/>
    <col min="21" max="24" width="6.734375" customWidth="1"/>
    <col min="25" max="25" width="2.734375" customWidth="1"/>
    <col min="26" max="26" width="14.26171875" customWidth="1"/>
    <col min="27" max="28" width="4.734375" customWidth="1"/>
    <col min="29" max="29" width="3.734375" customWidth="1"/>
    <col min="30" max="30" width="1.47265625" customWidth="1"/>
    <col min="31" max="31" width="3.734375" customWidth="1"/>
    <col min="32" max="35" width="6.734375" customWidth="1"/>
    <col min="36" max="36" width="2.734375" customWidth="1"/>
    <col min="37" max="37" width="14.26171875" customWidth="1"/>
    <col min="38" max="39" width="4.734375" customWidth="1"/>
    <col min="40" max="40" width="3.734375" customWidth="1"/>
    <col min="41" max="41" width="1.47265625" customWidth="1"/>
    <col min="42" max="42" width="3.734375" customWidth="1"/>
    <col min="43" max="46" width="6.734375" customWidth="1"/>
    <col min="47" max="47" width="2.734375" customWidth="1"/>
    <col min="48" max="49" width="5.62890625" customWidth="1"/>
    <col min="50" max="50" width="2.734375" customWidth="1"/>
    <col min="51" max="16384" width="11.47265625" hidden="1"/>
  </cols>
  <sheetData>
    <row r="1" spans="2:49" ht="34.5" customHeight="1">
      <c r="C1" s="730"/>
      <c r="D1" s="764" t="str">
        <f>Language!$E$122</f>
        <v>Direct comparisons</v>
      </c>
    </row>
    <row r="2" spans="2:49"/>
    <row r="3" spans="2:49" ht="18.3">
      <c r="D3" s="755" t="str">
        <f>Language!$E$140</f>
        <v>Overall table</v>
      </c>
      <c r="O3" s="755" t="str">
        <f>Language!$E$137</f>
        <v>head-to-head record 1</v>
      </c>
      <c r="Z3" s="755" t="str">
        <f>Language!$E$138</f>
        <v>head-to-head record 2</v>
      </c>
      <c r="AK3" s="755" t="str">
        <f>Language!$E$139</f>
        <v>head-to-head record 3</v>
      </c>
    </row>
    <row r="4" spans="2:49" ht="14.7" thickBot="1">
      <c r="D4" s="345">
        <v>7</v>
      </c>
      <c r="Z4" s="784" t="str">
        <f>IF(COUNTBLANK(CalcA!$BN$14:$BN$17)&lt;4,Language!$E$136,"")</f>
        <v/>
      </c>
      <c r="AK4" s="784" t="str">
        <f>IF(COUNTBLANK(CalcA!$BZ$14:$BZ$17)&lt;4,Language!$E$136,"")</f>
        <v/>
      </c>
    </row>
    <row r="5" spans="2:49" ht="23.7" thickTop="1">
      <c r="B5" s="759" t="s">
        <v>24</v>
      </c>
      <c r="C5" s="732"/>
      <c r="D5" s="743"/>
      <c r="E5" s="754" t="str">
        <f>Language!$E$131</f>
        <v>Pts.</v>
      </c>
      <c r="F5" s="754" t="str">
        <f>Language!$E$132</f>
        <v>GD</v>
      </c>
      <c r="G5" s="847" t="str">
        <f>Language!$E$133</f>
        <v>Goals</v>
      </c>
      <c r="H5" s="848"/>
      <c r="I5" s="848"/>
      <c r="J5" s="746" t="str">
        <f t="array" ref="J5:M5">LEFT(CalcA!$H$21:$K$21,$D$4)</f>
        <v>Mexico</v>
      </c>
      <c r="K5" s="744" t="str">
        <v>Czech R</v>
      </c>
      <c r="L5" s="744" t="str">
        <v>South A</v>
      </c>
      <c r="M5" s="745" t="str">
        <v>Rep. of</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9</v>
      </c>
      <c r="F6" s="355">
        <f>G6-I6</f>
        <v>3</v>
      </c>
      <c r="G6" s="741">
        <f t="array" ref="G6:G9">CalcA!$F$22:$F$25</f>
        <v>4</v>
      </c>
      <c r="H6" s="753" t="str">
        <f>Language!$E$197</f>
        <v xml:space="preserve"> - </v>
      </c>
      <c r="I6" s="750">
        <f t="array" ref="I6:I9">CalcA!$G$22:$G$25</f>
        <v>1</v>
      </c>
      <c r="J6" s="747" t="str">
        <f t="array" ref="J6:M9">CalcA!$H$22:$K$25</f>
        <v/>
      </c>
      <c r="K6" s="355" t="str">
        <v>2 - 1</v>
      </c>
      <c r="L6" s="355" t="str">
        <v>1 - 0</v>
      </c>
      <c r="M6" s="742" t="str">
        <v>1 - 0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Czech Rep.</v>
      </c>
      <c r="E7" s="198">
        <v>6</v>
      </c>
      <c r="F7" s="198">
        <f t="shared" ref="F7:F9" si="1">G7-I7</f>
        <v>1</v>
      </c>
      <c r="G7" s="737">
        <v>4</v>
      </c>
      <c r="H7" s="739" t="str">
        <f>Language!$E$197</f>
        <v xml:space="preserve"> - </v>
      </c>
      <c r="I7" s="751">
        <v>3</v>
      </c>
      <c r="J7" s="748" t="str">
        <v>1 - 2</v>
      </c>
      <c r="K7" s="733" t="str">
        <v/>
      </c>
      <c r="L7" s="198" t="str">
        <v>2 - 1</v>
      </c>
      <c r="M7" s="734" t="str">
        <v>1 - 0</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South Africa</v>
      </c>
      <c r="E8" s="198">
        <v>3</v>
      </c>
      <c r="F8" s="198">
        <f t="shared" si="1"/>
        <v>-1</v>
      </c>
      <c r="G8" s="737">
        <v>2</v>
      </c>
      <c r="H8" s="739" t="str">
        <f>Language!$E$197</f>
        <v xml:space="preserve"> - </v>
      </c>
      <c r="I8" s="751">
        <v>3</v>
      </c>
      <c r="J8" s="748" t="str">
        <v>0 - 1</v>
      </c>
      <c r="K8" s="198" t="str">
        <v>1 - 2</v>
      </c>
      <c r="L8" s="733" t="str">
        <v/>
      </c>
      <c r="M8" s="734" t="str">
        <v>1 - 0</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60</v>
      </c>
    </row>
    <row r="9" spans="2:49" ht="14.7" thickBot="1">
      <c r="B9" s="761" t="str">
        <v/>
      </c>
      <c r="D9" s="758" t="str">
        <v>Rep. of Korea</v>
      </c>
      <c r="E9" s="735">
        <v>0</v>
      </c>
      <c r="F9" s="735">
        <f t="shared" si="1"/>
        <v>-3</v>
      </c>
      <c r="G9" s="738">
        <v>0</v>
      </c>
      <c r="H9" s="740" t="str">
        <f>Language!$E$197</f>
        <v xml:space="preserve"> - </v>
      </c>
      <c r="I9" s="752">
        <v>3</v>
      </c>
      <c r="J9" s="749" t="str">
        <v>0 - 1</v>
      </c>
      <c r="K9" s="735" t="str">
        <v>0 - 1</v>
      </c>
      <c r="L9" s="735" t="str">
        <v>0 - 1</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25</v>
      </c>
    </row>
    <row r="10" spans="2:49" ht="14.7" thickTop="1"/>
    <row r="11" spans="2:49"/>
    <row r="12" spans="2:49" ht="14.7" thickBot="1">
      <c r="Z12" s="784" t="str">
        <f>IF(COUNTBLANK(CalcB!$BN$14:$BN$17)&lt;4,Language!$E$136,"")</f>
        <v/>
      </c>
      <c r="AK12" s="784" t="str">
        <f>IF(COUNTBLANK(CalcB!$BZ$14:$BZ$17)&lt;4,Language!$E$136,"")</f>
        <v/>
      </c>
    </row>
    <row r="13" spans="2:49" ht="23.7" thickTop="1">
      <c r="B13" s="759" t="s">
        <v>20</v>
      </c>
      <c r="C13" s="732"/>
      <c r="D13" s="743"/>
      <c r="E13" s="754" t="str">
        <f>Language!$E$131</f>
        <v>Pts.</v>
      </c>
      <c r="F13" s="754" t="str">
        <f>Language!$E$132</f>
        <v>GD</v>
      </c>
      <c r="G13" s="847" t="str">
        <f>Language!$E$133</f>
        <v>Goals</v>
      </c>
      <c r="H13" s="848"/>
      <c r="I13" s="848"/>
      <c r="J13" s="746" t="str">
        <f t="array" ref="J13:M13">LEFT(CalcB!$H$21:$K$21,$D$4)</f>
        <v>Canada</v>
      </c>
      <c r="K13" s="744" t="str">
        <v>Switzer</v>
      </c>
      <c r="L13" s="744" t="str">
        <v>Bosnia/</v>
      </c>
      <c r="M13" s="745" t="str">
        <v>Qatar</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Canada</v>
      </c>
      <c r="E14" s="355">
        <f t="array" ref="E14:E17">CalcB!$E$22:$E$25</f>
        <v>9</v>
      </c>
      <c r="F14" s="355">
        <f>G14-I14</f>
        <v>5</v>
      </c>
      <c r="G14" s="741">
        <f t="array" ref="G14:G17">CalcB!$F$22:$F$25</f>
        <v>6</v>
      </c>
      <c r="H14" s="753" t="str">
        <f>Language!$E$197</f>
        <v xml:space="preserve"> - </v>
      </c>
      <c r="I14" s="750">
        <f t="array" ref="I14:I17">CalcB!$G$22:$G$25</f>
        <v>1</v>
      </c>
      <c r="J14" s="747" t="str">
        <f t="array" ref="J14:M17">CalcB!$H$22:$K$25</f>
        <v/>
      </c>
      <c r="K14" s="355" t="str">
        <v>2 - 1</v>
      </c>
      <c r="L14" s="355" t="str">
        <v>2 - 0</v>
      </c>
      <c r="M14" s="742" t="str">
        <v>2 - 0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30</v>
      </c>
    </row>
    <row r="15" spans="2:49">
      <c r="B15" s="761" t="str">
        <v/>
      </c>
      <c r="D15" s="757" t="str">
        <v>Switzerland</v>
      </c>
      <c r="E15" s="198">
        <v>6</v>
      </c>
      <c r="F15" s="198">
        <f t="shared" ref="F15:F17" si="7">G15-I15</f>
        <v>1</v>
      </c>
      <c r="G15" s="737">
        <v>3</v>
      </c>
      <c r="H15" s="739" t="str">
        <f>Language!$E$197</f>
        <v xml:space="preserve"> - </v>
      </c>
      <c r="I15" s="751">
        <v>2</v>
      </c>
      <c r="J15" s="748" t="str">
        <v>1 - 2</v>
      </c>
      <c r="K15" s="733" t="str">
        <v/>
      </c>
      <c r="L15" s="198" t="str">
        <v>1 - 0</v>
      </c>
      <c r="M15" s="734" t="str">
        <v>1 - 0</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19</v>
      </c>
    </row>
    <row r="16" spans="2:49">
      <c r="B16" s="761" t="str">
        <v/>
      </c>
      <c r="D16" s="757" t="str">
        <v>Bosnia/Herzeg.</v>
      </c>
      <c r="E16" s="198">
        <v>3</v>
      </c>
      <c r="F16" s="198">
        <f t="shared" si="7"/>
        <v>-2</v>
      </c>
      <c r="G16" s="737">
        <v>1</v>
      </c>
      <c r="H16" s="739" t="str">
        <f>Language!$E$197</f>
        <v xml:space="preserve"> - </v>
      </c>
      <c r="I16" s="751">
        <v>3</v>
      </c>
      <c r="J16" s="748" t="str">
        <v>0 - 2</v>
      </c>
      <c r="K16" s="198" t="str">
        <v>0 - 1</v>
      </c>
      <c r="L16" s="733" t="str">
        <v/>
      </c>
      <c r="M16" s="734" t="str">
        <v>1 - 0</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4.7" thickBot="1">
      <c r="B17" s="761" t="str">
        <v/>
      </c>
      <c r="D17" s="758" t="str">
        <v>Qatar</v>
      </c>
      <c r="E17" s="735">
        <v>0</v>
      </c>
      <c r="F17" s="735">
        <f t="shared" si="7"/>
        <v>-4</v>
      </c>
      <c r="G17" s="738">
        <v>0</v>
      </c>
      <c r="H17" s="740" t="str">
        <f>Language!$E$197</f>
        <v xml:space="preserve"> - </v>
      </c>
      <c r="I17" s="752">
        <v>4</v>
      </c>
      <c r="J17" s="749" t="str">
        <v>0 - 2</v>
      </c>
      <c r="K17" s="735" t="str">
        <v>0 - 1</v>
      </c>
      <c r="L17" s="735" t="str">
        <v>0 - 1</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4.7" thickTop="1"/>
    <row r="19" spans="2:49"/>
    <row r="20" spans="2:49" ht="14.7" thickBot="1">
      <c r="Z20" s="784" t="str">
        <f>IF(COUNTBLANK(CalcC!$BN$14:$BN$17)&lt;4,Language!$E$136,"")</f>
        <v/>
      </c>
      <c r="AK20" s="784" t="str">
        <f>IF(COUNTBLANK(CalcC!$BZ$14:$BZ$17)&lt;4,Language!$E$136,"")</f>
        <v/>
      </c>
    </row>
    <row r="21" spans="2:49" ht="23.7"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Scotlan</v>
      </c>
      <c r="L21" s="744" t="str">
        <v>Morocco</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5</v>
      </c>
      <c r="G22" s="741">
        <f t="array" ref="G22:G25">CalcC!$F$22:$F$25</f>
        <v>7</v>
      </c>
      <c r="H22" s="753" t="str">
        <f>Language!$E$197</f>
        <v xml:space="preserve"> - </v>
      </c>
      <c r="I22" s="750">
        <f t="array" ref="I22:I25">CalcC!$G$22:$G$25</f>
        <v>2</v>
      </c>
      <c r="J22" s="747" t="str">
        <f t="array" ref="J22:M25">CalcC!$H$22:$K$25</f>
        <v/>
      </c>
      <c r="K22" s="355" t="str">
        <v>2 - 1</v>
      </c>
      <c r="L22" s="355" t="str">
        <v>2 - 1</v>
      </c>
      <c r="M22" s="742" t="str">
        <v>3 - 0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Scotland</v>
      </c>
      <c r="E23" s="198">
        <v>4</v>
      </c>
      <c r="F23" s="198">
        <f t="shared" ref="F23:F25" si="11">G23-I23</f>
        <v>0</v>
      </c>
      <c r="G23" s="737">
        <v>3</v>
      </c>
      <c r="H23" s="739" t="str">
        <f>Language!$E$197</f>
        <v xml:space="preserve"> - </v>
      </c>
      <c r="I23" s="751">
        <v>3</v>
      </c>
      <c r="J23" s="748" t="str">
        <v>1 - 2</v>
      </c>
      <c r="K23" s="733" t="str">
        <v/>
      </c>
      <c r="L23" s="198" t="str">
        <v>1 - 1</v>
      </c>
      <c r="M23" s="734" t="str">
        <v>1 - 0</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43</v>
      </c>
    </row>
    <row r="24" spans="2:49">
      <c r="B24" s="761" t="str">
        <v/>
      </c>
      <c r="D24" s="757" t="str">
        <v>Morocco</v>
      </c>
      <c r="E24" s="198">
        <v>2</v>
      </c>
      <c r="F24" s="198">
        <f t="shared" si="11"/>
        <v>-1</v>
      </c>
      <c r="G24" s="737">
        <v>3</v>
      </c>
      <c r="H24" s="739" t="str">
        <f>Language!$E$197</f>
        <v xml:space="preserve"> - </v>
      </c>
      <c r="I24" s="751">
        <v>4</v>
      </c>
      <c r="J24" s="748" t="str">
        <v>1 - 2</v>
      </c>
      <c r="K24" s="198" t="str">
        <v>1 - 1</v>
      </c>
      <c r="L24" s="733" t="str">
        <v/>
      </c>
      <c r="M24" s="734" t="str">
        <v>1 - 1</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8</v>
      </c>
    </row>
    <row r="25" spans="2:49" ht="14.7" thickBot="1">
      <c r="B25" s="761" t="str">
        <v/>
      </c>
      <c r="D25" s="758" t="str">
        <v>Haiti</v>
      </c>
      <c r="E25" s="735">
        <v>1</v>
      </c>
      <c r="F25" s="735">
        <f t="shared" si="11"/>
        <v>-4</v>
      </c>
      <c r="G25" s="738">
        <v>1</v>
      </c>
      <c r="H25" s="740" t="str">
        <f>Language!$E$197</f>
        <v xml:space="preserve"> - </v>
      </c>
      <c r="I25" s="752">
        <v>5</v>
      </c>
      <c r="J25" s="749" t="str">
        <v>0 - 3</v>
      </c>
      <c r="K25" s="735" t="str">
        <v>0 - 1</v>
      </c>
      <c r="L25" s="735" t="str">
        <v>1 - 1</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4.7" thickTop="1"/>
    <row r="27" spans="2:49"/>
    <row r="28" spans="2:49" ht="14.7" thickBot="1">
      <c r="Z28" s="784" t="str">
        <f>IF(COUNTBLANK(CalcD!$BN$14:$BN$17)&lt;4,Language!$E$136,"")</f>
        <v/>
      </c>
      <c r="AK28" s="784" t="str">
        <f>IF(COUNTBLANK(CalcD!$BZ$14:$BZ$17)&lt;4,Language!$E$136,"")</f>
        <v/>
      </c>
    </row>
    <row r="29" spans="2:49" ht="23.7" thickTop="1">
      <c r="B29" s="759" t="s">
        <v>25</v>
      </c>
      <c r="C29" s="732"/>
      <c r="D29" s="743"/>
      <c r="E29" s="754" t="str">
        <f>Language!$E$131</f>
        <v>Pts.</v>
      </c>
      <c r="F29" s="754" t="str">
        <f>Language!$E$132</f>
        <v>GD</v>
      </c>
      <c r="G29" s="847" t="str">
        <f>Language!$E$133</f>
        <v>Goals</v>
      </c>
      <c r="H29" s="848"/>
      <c r="I29" s="848"/>
      <c r="J29" s="746" t="str">
        <f t="array" ref="J29:M29">LEFT(CalcD!$H$21:$K$21,$D$4)</f>
        <v>USA</v>
      </c>
      <c r="K29" s="744" t="str">
        <v>Turkey</v>
      </c>
      <c r="L29" s="744" t="str">
        <v>Paragua</v>
      </c>
      <c r="M29" s="745" t="str">
        <v>Austral</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USA</v>
      </c>
      <c r="E30" s="355">
        <f t="array" ref="E30:E33">CalcD!$E$22:$E$25</f>
        <v>9</v>
      </c>
      <c r="F30" s="355">
        <f>G30-I30</f>
        <v>3</v>
      </c>
      <c r="G30" s="741">
        <f t="array" ref="G30:G33">CalcD!$F$22:$F$25</f>
        <v>6</v>
      </c>
      <c r="H30" s="753" t="str">
        <f>Language!$E$197</f>
        <v xml:space="preserve"> - </v>
      </c>
      <c r="I30" s="750">
        <f t="array" ref="I30:I33">CalcD!$G$22:$G$25</f>
        <v>3</v>
      </c>
      <c r="J30" s="747" t="str">
        <f t="array" ref="J30:M33">CalcD!$H$22:$K$25</f>
        <v/>
      </c>
      <c r="K30" s="355" t="str">
        <v>2 - 1</v>
      </c>
      <c r="L30" s="355" t="str">
        <v>2 - 1</v>
      </c>
      <c r="M30" s="742" t="str">
        <v>2 - 1</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16</v>
      </c>
    </row>
    <row r="31" spans="2:49">
      <c r="B31" s="761" t="str">
        <v/>
      </c>
      <c r="D31" s="757" t="str">
        <v>Turkey</v>
      </c>
      <c r="E31" s="198">
        <v>4</v>
      </c>
      <c r="F31" s="198">
        <f t="shared" ref="F31:F33" si="15">G31-I31</f>
        <v>0</v>
      </c>
      <c r="G31" s="737">
        <v>3</v>
      </c>
      <c r="H31" s="739" t="str">
        <f>Language!$E$197</f>
        <v xml:space="preserve"> - </v>
      </c>
      <c r="I31" s="751">
        <v>3</v>
      </c>
      <c r="J31" s="748" t="str">
        <v>1 - 2</v>
      </c>
      <c r="K31" s="733" t="str">
        <v/>
      </c>
      <c r="L31" s="198" t="str">
        <v>1 - 0</v>
      </c>
      <c r="M31" s="734" t="str">
        <v>1 - 1</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22</v>
      </c>
    </row>
    <row r="32" spans="2:49">
      <c r="B32" s="761" t="str">
        <v/>
      </c>
      <c r="D32" s="757" t="str">
        <v>Paraguay</v>
      </c>
      <c r="E32" s="198">
        <v>3</v>
      </c>
      <c r="F32" s="198">
        <f t="shared" si="15"/>
        <v>-1</v>
      </c>
      <c r="G32" s="737">
        <v>2</v>
      </c>
      <c r="H32" s="739" t="str">
        <f>Language!$E$197</f>
        <v xml:space="preserve"> - </v>
      </c>
      <c r="I32" s="751">
        <v>3</v>
      </c>
      <c r="J32" s="748" t="str">
        <v>1 - 2</v>
      </c>
      <c r="K32" s="198" t="str">
        <v>0 - 1</v>
      </c>
      <c r="L32" s="733" t="str">
        <v/>
      </c>
      <c r="M32" s="734" t="str">
        <v>1 - 0</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40</v>
      </c>
    </row>
    <row r="33" spans="2:49" ht="14.7" thickBot="1">
      <c r="B33" s="761" t="str">
        <v/>
      </c>
      <c r="D33" s="758" t="str">
        <v>Australia</v>
      </c>
      <c r="E33" s="735">
        <v>1</v>
      </c>
      <c r="F33" s="735">
        <f t="shared" si="15"/>
        <v>-2</v>
      </c>
      <c r="G33" s="738">
        <v>2</v>
      </c>
      <c r="H33" s="740" t="str">
        <f>Language!$E$197</f>
        <v xml:space="preserve"> - </v>
      </c>
      <c r="I33" s="752">
        <v>4</v>
      </c>
      <c r="J33" s="749" t="str">
        <v>1 - 2</v>
      </c>
      <c r="K33" s="735" t="str">
        <v>1 - 1</v>
      </c>
      <c r="L33" s="735" t="str">
        <v>0 - 1</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27</v>
      </c>
    </row>
    <row r="34" spans="2:49" ht="14.7" thickTop="1"/>
    <row r="35" spans="2:49"/>
    <row r="36" spans="2:49" ht="14.7" thickBot="1">
      <c r="Z36" s="784" t="str">
        <f>IF(COUNTBLANK(CalcE!$BN$14:$BN$17)&lt;4,Language!$E$136,"")</f>
        <v/>
      </c>
      <c r="AK36" s="784" t="str">
        <f>IF(COUNTBLANK(CalcE!$BZ$14:$BZ$17)&lt;4,Language!$E$136,"")</f>
        <v/>
      </c>
    </row>
    <row r="37" spans="2:49" ht="23.7"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Curaçao</v>
      </c>
      <c r="M37" s="745" t="str">
        <v>Ivory C</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5</v>
      </c>
      <c r="G38" s="741">
        <f t="array" ref="G38:G41">CalcE!$F$22:$F$25</f>
        <v>6</v>
      </c>
      <c r="H38" s="753" t="str">
        <f>Language!$E$197</f>
        <v xml:space="preserve"> - </v>
      </c>
      <c r="I38" s="750">
        <f t="array" ref="I38:I41">CalcE!$G$22:$G$25</f>
        <v>1</v>
      </c>
      <c r="J38" s="747" t="str">
        <f t="array" ref="J38:M41">CalcE!$H$22:$K$25</f>
        <v/>
      </c>
      <c r="K38" s="355" t="str">
        <v>2 - 1</v>
      </c>
      <c r="L38" s="355" t="str">
        <v>2 - 0</v>
      </c>
      <c r="M38" s="742" t="str">
        <v>2 - 0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6</v>
      </c>
      <c r="F39" s="198">
        <f t="shared" ref="F39:F41" si="19">G39-I39</f>
        <v>1</v>
      </c>
      <c r="G39" s="737">
        <v>3</v>
      </c>
      <c r="H39" s="739" t="str">
        <f>Language!$E$197</f>
        <v xml:space="preserve"> - </v>
      </c>
      <c r="I39" s="751">
        <v>2</v>
      </c>
      <c r="J39" s="748" t="str">
        <v>1 - 2</v>
      </c>
      <c r="K39" s="733" t="str">
        <v/>
      </c>
      <c r="L39" s="198" t="str">
        <v>1 - 0</v>
      </c>
      <c r="M39" s="734" t="str">
        <v>1 - 0</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Curaçao</v>
      </c>
      <c r="E40" s="198">
        <v>3</v>
      </c>
      <c r="F40" s="198">
        <f t="shared" si="19"/>
        <v>-2</v>
      </c>
      <c r="G40" s="737">
        <v>1</v>
      </c>
      <c r="H40" s="739" t="str">
        <f>Language!$E$197</f>
        <v xml:space="preserve"> - </v>
      </c>
      <c r="I40" s="751">
        <v>3</v>
      </c>
      <c r="J40" s="748" t="str">
        <v>0 - 2</v>
      </c>
      <c r="K40" s="198" t="str">
        <v>0 - 1</v>
      </c>
      <c r="L40" s="733" t="str">
        <v/>
      </c>
      <c r="M40" s="734" t="str">
        <v>1 - 0</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82</v>
      </c>
    </row>
    <row r="41" spans="2:49" ht="14.7" thickBot="1">
      <c r="B41" s="761" t="str">
        <v/>
      </c>
      <c r="D41" s="758" t="str">
        <v>Ivory Coast</v>
      </c>
      <c r="E41" s="735">
        <v>0</v>
      </c>
      <c r="F41" s="735">
        <f t="shared" si="19"/>
        <v>-4</v>
      </c>
      <c r="G41" s="738">
        <v>0</v>
      </c>
      <c r="H41" s="740" t="str">
        <f>Language!$E$197</f>
        <v xml:space="preserve"> - </v>
      </c>
      <c r="I41" s="752">
        <v>4</v>
      </c>
      <c r="J41" s="749" t="str">
        <v>0 - 2</v>
      </c>
      <c r="K41" s="735" t="str">
        <v>0 - 1</v>
      </c>
      <c r="L41" s="735" t="str">
        <v>0 - 1</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34</v>
      </c>
    </row>
    <row r="42" spans="2:49" ht="14.7" thickTop="1"/>
    <row r="43" spans="2:49"/>
    <row r="44" spans="2:49" ht="14.7" thickBot="1">
      <c r="Z44" s="784" t="str">
        <f>IF(COUNTBLANK(CalcF!$BN$14:$BN$17)&lt;4,Language!$E$136,"")</f>
        <v/>
      </c>
      <c r="AK44" s="784" t="str">
        <f>IF(COUNTBLANK(CalcF!$BZ$14:$BZ$17)&lt;4,Language!$E$136,"")</f>
        <v/>
      </c>
    </row>
    <row r="45" spans="2:49" ht="23.7"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Sweden</v>
      </c>
      <c r="L45" s="744" t="str">
        <v>Tunisia</v>
      </c>
      <c r="M45" s="745" t="str">
        <v>Japan</v>
      </c>
      <c r="O45" s="743"/>
      <c r="P45" s="754" t="str">
        <f>Language!$E$131</f>
        <v>Pts.</v>
      </c>
      <c r="Q45" s="754" t="str">
        <f>Language!$E$132</f>
        <v>GD</v>
      </c>
      <c r="R45" s="847" t="str">
        <f>Language!$E$133</f>
        <v>Goals</v>
      </c>
      <c r="S45" s="848"/>
      <c r="T45" s="848"/>
      <c r="U45" s="746" t="str">
        <f t="array" ref="U45:X45">LEFT(CalcF!$BE$13:$BH$13,$D$4)</f>
        <v/>
      </c>
      <c r="V45" s="744" t="str">
        <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9</v>
      </c>
      <c r="F46" s="355">
        <f>G46-I46</f>
        <v>4</v>
      </c>
      <c r="G46" s="741">
        <f t="array" ref="G46:G49">CalcF!$F$22:$F$25</f>
        <v>6</v>
      </c>
      <c r="H46" s="753" t="str">
        <f>Language!$E$197</f>
        <v xml:space="preserve"> - </v>
      </c>
      <c r="I46" s="750">
        <f t="array" ref="I46:I49">CalcF!$G$22:$G$25</f>
        <v>2</v>
      </c>
      <c r="J46" s="747" t="str">
        <f t="array" ref="J46:M49">CalcF!$H$22:$K$25</f>
        <v/>
      </c>
      <c r="K46" s="355" t="str">
        <v>2 - 1</v>
      </c>
      <c r="L46" s="355" t="str">
        <v>2 - 0</v>
      </c>
      <c r="M46" s="742" t="str">
        <v>2 - 1</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Sweden</v>
      </c>
      <c r="E47" s="198">
        <v>6</v>
      </c>
      <c r="F47" s="198">
        <f t="shared" ref="F47:F49" si="23">G47-I47</f>
        <v>1</v>
      </c>
      <c r="G47" s="737">
        <v>3</v>
      </c>
      <c r="H47" s="739" t="str">
        <f>Language!$E$197</f>
        <v xml:space="preserve"> - </v>
      </c>
      <c r="I47" s="751">
        <v>2</v>
      </c>
      <c r="J47" s="748" t="str">
        <v>1 - 2</v>
      </c>
      <c r="K47" s="733" t="str">
        <v/>
      </c>
      <c r="L47" s="198" t="str">
        <v>1 - 0</v>
      </c>
      <c r="M47" s="734" t="str">
        <v>1 - 0</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38</v>
      </c>
    </row>
    <row r="48" spans="2:49">
      <c r="B48" s="761" t="str">
        <v/>
      </c>
      <c r="D48" s="757" t="str">
        <v>Tunisia</v>
      </c>
      <c r="E48" s="198">
        <v>3</v>
      </c>
      <c r="F48" s="198">
        <f t="shared" si="23"/>
        <v>-2</v>
      </c>
      <c r="G48" s="737">
        <v>1</v>
      </c>
      <c r="H48" s="739" t="str">
        <f>Language!$E$197</f>
        <v xml:space="preserve"> - </v>
      </c>
      <c r="I48" s="751">
        <v>3</v>
      </c>
      <c r="J48" s="748" t="str">
        <v>0 - 2</v>
      </c>
      <c r="K48" s="198" t="str">
        <v>0 - 1</v>
      </c>
      <c r="L48" s="733" t="str">
        <v/>
      </c>
      <c r="M48" s="734" t="str">
        <v>1 - 0</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44</v>
      </c>
    </row>
    <row r="49" spans="2:49" ht="14.7" thickBot="1">
      <c r="B49" s="761" t="str">
        <v/>
      </c>
      <c r="D49" s="758" t="str">
        <v>Japan</v>
      </c>
      <c r="E49" s="735">
        <v>0</v>
      </c>
      <c r="F49" s="735">
        <f t="shared" si="23"/>
        <v>-3</v>
      </c>
      <c r="G49" s="738">
        <v>1</v>
      </c>
      <c r="H49" s="740" t="str">
        <f>Language!$E$197</f>
        <v xml:space="preserve"> - </v>
      </c>
      <c r="I49" s="752">
        <v>4</v>
      </c>
      <c r="J49" s="749" t="str">
        <v>1 - 2</v>
      </c>
      <c r="K49" s="735" t="str">
        <v>0 - 1</v>
      </c>
      <c r="L49" s="735" t="str">
        <v>0 - 1</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18</v>
      </c>
    </row>
    <row r="50" spans="2:49" ht="14.7" thickTop="1"/>
    <row r="51" spans="2:49"/>
    <row r="52" spans="2:49" ht="14.7" thickBot="1">
      <c r="Z52" s="784" t="str">
        <f>IF(COUNTBLANK(CalcG!$BN$14:$BN$17)&lt;4,Language!$E$136,"")</f>
        <v/>
      </c>
      <c r="AK52" s="784" t="str">
        <f>IF(COUNTBLANK(CalcG!$BZ$14:$BZ$17)&lt;4,Language!$E$136,"")</f>
        <v/>
      </c>
    </row>
    <row r="53" spans="2:49" ht="23.7"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New Zea</v>
      </c>
      <c r="L53" s="744" t="str">
        <v>Egypt</v>
      </c>
      <c r="M53" s="745" t="str">
        <v>IR Iran</v>
      </c>
      <c r="O53" s="743"/>
      <c r="P53" s="754" t="str">
        <f>Language!$E$131</f>
        <v>Pts.</v>
      </c>
      <c r="Q53" s="754" t="str">
        <f>Language!$E$132</f>
        <v>GD</v>
      </c>
      <c r="R53" s="847" t="str">
        <f>Language!$E$133</f>
        <v>Goals</v>
      </c>
      <c r="S53" s="848"/>
      <c r="T53" s="848"/>
      <c r="U53" s="746" t="str">
        <f t="array" ref="U53:X53">LEFT(CalcG!$BE$13:$BH$13,$D$4)</f>
        <v/>
      </c>
      <c r="V53" s="744" t="str">
        <v/>
      </c>
      <c r="W53" s="744" t="str">
        <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3</v>
      </c>
      <c r="G54" s="741">
        <f t="array" ref="G54:G57">CalcG!$F$22:$F$25</f>
        <v>5</v>
      </c>
      <c r="H54" s="753" t="str">
        <f>Language!$E$197</f>
        <v xml:space="preserve"> - </v>
      </c>
      <c r="I54" s="750">
        <f t="array" ref="I54:I57">CalcG!$G$22:$G$25</f>
        <v>2</v>
      </c>
      <c r="J54" s="747" t="str">
        <f t="array" ref="J54:M57">CalcG!$H$22:$K$25</f>
        <v/>
      </c>
      <c r="K54" s="355" t="str">
        <v>2 - 1</v>
      </c>
      <c r="L54" s="355" t="str">
        <v>2 - 1</v>
      </c>
      <c r="M54" s="742" t="str">
        <v>1 - 0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New Zealand</v>
      </c>
      <c r="E55" s="198">
        <v>6</v>
      </c>
      <c r="F55" s="198">
        <f t="shared" ref="F55:F57" si="27">G55-I55</f>
        <v>1</v>
      </c>
      <c r="G55" s="737">
        <v>3</v>
      </c>
      <c r="H55" s="739" t="str">
        <f>Language!$E$197</f>
        <v xml:space="preserve"> - </v>
      </c>
      <c r="I55" s="751">
        <v>2</v>
      </c>
      <c r="J55" s="748" t="str">
        <v>1 - 2</v>
      </c>
      <c r="K55" s="733" t="str">
        <v/>
      </c>
      <c r="L55" s="198" t="str">
        <v>1 - 0</v>
      </c>
      <c r="M55" s="734" t="str">
        <v>1 - 0</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85</v>
      </c>
    </row>
    <row r="56" spans="2:49">
      <c r="B56" s="761" t="str">
        <v/>
      </c>
      <c r="D56" s="757" t="str">
        <v>Egypt</v>
      </c>
      <c r="E56" s="198">
        <v>3</v>
      </c>
      <c r="F56" s="198">
        <f t="shared" si="27"/>
        <v>-1</v>
      </c>
      <c r="G56" s="737">
        <v>2</v>
      </c>
      <c r="H56" s="739" t="str">
        <f>Language!$E$197</f>
        <v xml:space="preserve"> - </v>
      </c>
      <c r="I56" s="751">
        <v>3</v>
      </c>
      <c r="J56" s="748" t="str">
        <v>1 - 2</v>
      </c>
      <c r="K56" s="198" t="str">
        <v>0 - 1</v>
      </c>
      <c r="L56" s="733" t="str">
        <v/>
      </c>
      <c r="M56" s="734" t="str">
        <v>1 - 0</v>
      </c>
      <c r="O56" s="757" t="str">
        <v/>
      </c>
      <c r="P56" s="198" t="str">
        <v/>
      </c>
      <c r="Q56" s="198" t="str">
        <v/>
      </c>
      <c r="R56" s="737" t="str">
        <v/>
      </c>
      <c r="S56" s="739" t="str">
        <f>Language!$E$197</f>
        <v xml:space="preserve"> - </v>
      </c>
      <c r="T56" s="751" t="str">
        <f t="shared" si="24"/>
        <v/>
      </c>
      <c r="U56" s="748" t="str">
        <v/>
      </c>
      <c r="V56" s="198" t="str">
        <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29</v>
      </c>
    </row>
    <row r="57" spans="2:49" ht="14.7" thickBot="1">
      <c r="B57" s="761" t="str">
        <v/>
      </c>
      <c r="D57" s="758" t="str">
        <v>IR Iran</v>
      </c>
      <c r="E57" s="735">
        <v>0</v>
      </c>
      <c r="F57" s="735">
        <f t="shared" si="27"/>
        <v>-3</v>
      </c>
      <c r="G57" s="738">
        <v>0</v>
      </c>
      <c r="H57" s="740" t="str">
        <f>Language!$E$197</f>
        <v xml:space="preserve"> - </v>
      </c>
      <c r="I57" s="752">
        <v>3</v>
      </c>
      <c r="J57" s="749" t="str">
        <v>0 - 1</v>
      </c>
      <c r="K57" s="735" t="str">
        <v>0 - 1</v>
      </c>
      <c r="L57" s="735" t="str">
        <v>0 - 1</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21</v>
      </c>
    </row>
    <row r="58" spans="2:49" ht="14.7" thickTop="1"/>
    <row r="59" spans="2:49"/>
    <row r="60" spans="2:49" ht="14.7" thickBot="1">
      <c r="Z60" s="784" t="str">
        <f>IF(COUNTBLANK(CalcH!$BN$14:$BN$17)&lt;4,Language!$E$136,"")</f>
        <v/>
      </c>
      <c r="AK60" s="784" t="str">
        <f>IF(COUNTBLANK(CalcH!$BZ$14:$BZ$17)&lt;4,Language!$E$136,"")</f>
        <v/>
      </c>
    </row>
    <row r="61" spans="2:49" ht="23.7"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Saudi A</v>
      </c>
      <c r="X61" s="745" t="str">
        <v>Cape Ve</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10</v>
      </c>
      <c r="G62" s="741">
        <f t="array" ref="G62:G65">CalcH!$F$22:$F$25</f>
        <v>10</v>
      </c>
      <c r="H62" s="753" t="str">
        <f>Language!$E$197</f>
        <v xml:space="preserve"> - </v>
      </c>
      <c r="I62" s="750">
        <f t="array" ref="I62:I65">CalcH!$G$22:$G$25</f>
        <v>0</v>
      </c>
      <c r="J62" s="747" t="str">
        <f t="array" ref="J62:M65">CalcH!$H$22:$K$25</f>
        <v/>
      </c>
      <c r="K62" s="355" t="str">
        <v>3 - 0</v>
      </c>
      <c r="L62" s="355" t="str">
        <v>3 - 0</v>
      </c>
      <c r="M62" s="742" t="str">
        <v>4 - 0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-1</v>
      </c>
      <c r="G63" s="737">
        <v>2</v>
      </c>
      <c r="H63" s="739" t="str">
        <f>Language!$E$197</f>
        <v xml:space="preserve"> - </v>
      </c>
      <c r="I63" s="751">
        <v>3</v>
      </c>
      <c r="J63" s="748" t="str">
        <v>0 - 3</v>
      </c>
      <c r="K63" s="733" t="str">
        <v/>
      </c>
      <c r="L63" s="198" t="str">
        <v>1 - 0</v>
      </c>
      <c r="M63" s="734" t="str">
        <v>1 - 0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1</v>
      </c>
      <c r="F64" s="198">
        <f t="shared" si="31"/>
        <v>-4</v>
      </c>
      <c r="G64" s="737">
        <v>1</v>
      </c>
      <c r="H64" s="739" t="str">
        <f>Language!$E$197</f>
        <v xml:space="preserve"> - </v>
      </c>
      <c r="I64" s="751">
        <v>5</v>
      </c>
      <c r="J64" s="748" t="str">
        <v>0 - 3</v>
      </c>
      <c r="K64" s="198" t="str">
        <v>0 - 1</v>
      </c>
      <c r="L64" s="733" t="str">
        <v/>
      </c>
      <c r="M64" s="734" t="str">
        <v>1 - 1</v>
      </c>
      <c r="O64" s="757" t="str">
        <v>Saudi Arabia</v>
      </c>
      <c r="P64" s="198">
        <v>1</v>
      </c>
      <c r="Q64" s="198">
        <v>0</v>
      </c>
      <c r="R64" s="737">
        <v>1</v>
      </c>
      <c r="S64" s="739" t="str">
        <f>Language!$E$197</f>
        <v xml:space="preserve"> - </v>
      </c>
      <c r="T64" s="751">
        <f t="shared" si="28"/>
        <v>1</v>
      </c>
      <c r="U64" s="748" t="str">
        <v/>
      </c>
      <c r="V64" s="198" t="str">
        <v/>
      </c>
      <c r="W64" s="733" t="str">
        <v/>
      </c>
      <c r="X64" s="734" t="str">
        <v>1 - 1</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4.7" thickBot="1">
      <c r="B65" s="761" t="str">
        <v/>
      </c>
      <c r="D65" s="758" t="str">
        <v>Cape Verde</v>
      </c>
      <c r="E65" s="735">
        <v>1</v>
      </c>
      <c r="F65" s="735">
        <f t="shared" si="31"/>
        <v>-5</v>
      </c>
      <c r="G65" s="738">
        <v>1</v>
      </c>
      <c r="H65" s="740" t="str">
        <f>Language!$E$197</f>
        <v xml:space="preserve"> - </v>
      </c>
      <c r="I65" s="752">
        <v>6</v>
      </c>
      <c r="J65" s="749" t="str">
        <v>0 - 4</v>
      </c>
      <c r="K65" s="735" t="str">
        <v>0 - 1</v>
      </c>
      <c r="L65" s="735" t="str">
        <v>1 - 1</v>
      </c>
      <c r="M65" s="736" t="str">
        <v/>
      </c>
      <c r="O65" s="758" t="str">
        <v>Cape Verde</v>
      </c>
      <c r="P65" s="735">
        <v>1</v>
      </c>
      <c r="Q65" s="735">
        <v>0</v>
      </c>
      <c r="R65" s="738">
        <v>1</v>
      </c>
      <c r="S65" s="740" t="str">
        <f>Language!$E$197</f>
        <v xml:space="preserve"> - </v>
      </c>
      <c r="T65" s="752">
        <f t="shared" si="28"/>
        <v>1</v>
      </c>
      <c r="U65" s="749" t="str">
        <v/>
      </c>
      <c r="V65" s="735" t="str">
        <v/>
      </c>
      <c r="W65" s="735" t="str">
        <v>1 - 1</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4.7" thickTop="1"/>
    <row r="67" spans="2:49"/>
    <row r="68" spans="2:49" ht="14.7" thickBot="1">
      <c r="Z68" s="784" t="str">
        <f>IF(COUNTBLANK(CalcI!$BN$14:$BN$17)&lt;4,Language!$E$136,"")</f>
        <v/>
      </c>
      <c r="AK68" s="784" t="str">
        <f>IF(COUNTBLANK(CalcI!$BZ$14:$BZ$17)&lt;4,Language!$E$136,"")</f>
        <v/>
      </c>
    </row>
    <row r="69" spans="2:49" ht="23.7"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
      </c>
      <c r="V69" s="744" t="str">
        <v/>
      </c>
      <c r="W69" s="744" t="str">
        <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10</v>
      </c>
      <c r="G70" s="741">
        <f t="array" ref="G70:G73">CalcI!$F$22:$F$25</f>
        <v>11</v>
      </c>
      <c r="H70" s="753" t="str">
        <f>Language!$E$197</f>
        <v xml:space="preserve"> - </v>
      </c>
      <c r="I70" s="750">
        <f t="array" ref="I70:I73">CalcI!$G$22:$G$25</f>
        <v>1</v>
      </c>
      <c r="J70" s="747" t="str">
        <f t="array" ref="J70:M73">CalcI!$H$22:$K$25</f>
        <v/>
      </c>
      <c r="K70" s="355" t="str">
        <v>3 - 1</v>
      </c>
      <c r="L70" s="355" t="str">
        <v>4 - 0</v>
      </c>
      <c r="M70" s="742" t="str">
        <v>4 - 0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6</v>
      </c>
      <c r="F71" s="198">
        <f t="shared" ref="F71:F73" si="35">G71-I71</f>
        <v>1</v>
      </c>
      <c r="G71" s="737">
        <v>4</v>
      </c>
      <c r="H71" s="739" t="str">
        <f>Language!$E$197</f>
        <v xml:space="preserve"> - </v>
      </c>
      <c r="I71" s="751">
        <v>3</v>
      </c>
      <c r="J71" s="748" t="str">
        <v>1 - 3</v>
      </c>
      <c r="K71" s="733" t="str">
        <v/>
      </c>
      <c r="L71" s="198" t="str">
        <v>1 - 0</v>
      </c>
      <c r="M71" s="734" t="str">
        <v>2 - 0</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Senegal</v>
      </c>
      <c r="E72" s="198">
        <v>3</v>
      </c>
      <c r="F72" s="198">
        <f t="shared" si="35"/>
        <v>-4</v>
      </c>
      <c r="G72" s="737">
        <v>1</v>
      </c>
      <c r="H72" s="739" t="str">
        <f>Language!$E$197</f>
        <v xml:space="preserve"> - </v>
      </c>
      <c r="I72" s="751">
        <v>5</v>
      </c>
      <c r="J72" s="748" t="str">
        <v>0 - 4</v>
      </c>
      <c r="K72" s="198" t="str">
        <v>0 - 1</v>
      </c>
      <c r="L72" s="733" t="str">
        <v/>
      </c>
      <c r="M72" s="734" t="str">
        <v>1 - 0</v>
      </c>
      <c r="O72" s="757" t="str">
        <v/>
      </c>
      <c r="P72" s="198" t="str">
        <v/>
      </c>
      <c r="Q72" s="198" t="str">
        <v/>
      </c>
      <c r="R72" s="737" t="str">
        <v/>
      </c>
      <c r="S72" s="739" t="str">
        <f>Language!$E$197</f>
        <v xml:space="preserve"> - </v>
      </c>
      <c r="T72" s="751" t="str">
        <f t="shared" si="32"/>
        <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4.7" thickBot="1">
      <c r="B73" s="761" t="str">
        <v/>
      </c>
      <c r="D73" s="758" t="str">
        <v>Iraq</v>
      </c>
      <c r="E73" s="735">
        <v>0</v>
      </c>
      <c r="F73" s="735">
        <f t="shared" si="35"/>
        <v>-7</v>
      </c>
      <c r="G73" s="738">
        <v>0</v>
      </c>
      <c r="H73" s="740" t="str">
        <f>Language!$E$197</f>
        <v xml:space="preserve"> - </v>
      </c>
      <c r="I73" s="752">
        <v>7</v>
      </c>
      <c r="J73" s="749" t="str">
        <v>0 - 4</v>
      </c>
      <c r="K73" s="735" t="str">
        <v>0 - 2</v>
      </c>
      <c r="L73" s="735" t="str">
        <v>0 - 1</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4.7" thickTop="1"/>
    <row r="75" spans="2:49"/>
    <row r="76" spans="2:49" ht="14.7" thickBot="1">
      <c r="Z76" s="784" t="str">
        <f>IF(COUNTBLANK(CalcJ!$BN$14:$BN$17)&lt;4,Language!$E$136,"")</f>
        <v/>
      </c>
      <c r="AK76" s="784" t="str">
        <f>IF(COUNTBLANK(CalcJ!$BZ$14:$BZ$17)&lt;4,Language!$E$136,"")</f>
        <v/>
      </c>
    </row>
    <row r="77" spans="2:49" ht="23.7"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
      </c>
      <c r="W77" s="744" t="str">
        <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8</v>
      </c>
      <c r="G78" s="741">
        <f t="array" ref="G78:G81">CalcJ!$F$22:$F$25</f>
        <v>9</v>
      </c>
      <c r="H78" s="753" t="str">
        <f>Language!$E$197</f>
        <v xml:space="preserve"> - </v>
      </c>
      <c r="I78" s="750">
        <f t="array" ref="I78:I81">CalcJ!$G$22:$G$25</f>
        <v>1</v>
      </c>
      <c r="J78" s="747" t="str">
        <f t="array" ref="J78:M81">CalcJ!$H$22:$K$25</f>
        <v/>
      </c>
      <c r="K78" s="355" t="str">
        <v>3 - 1</v>
      </c>
      <c r="L78" s="355" t="str">
        <v>3 - 0</v>
      </c>
      <c r="M78" s="742" t="str">
        <v>3 - 0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6</v>
      </c>
      <c r="F79" s="198">
        <f t="shared" ref="F79:F81" si="39">G79-I79</f>
        <v>0</v>
      </c>
      <c r="G79" s="737">
        <v>4</v>
      </c>
      <c r="H79" s="739" t="str">
        <f>Language!$E$197</f>
        <v xml:space="preserve"> - </v>
      </c>
      <c r="I79" s="751">
        <v>4</v>
      </c>
      <c r="J79" s="748" t="str">
        <v>1 - 3</v>
      </c>
      <c r="K79" s="733" t="str">
        <v/>
      </c>
      <c r="L79" s="198" t="str">
        <v>2 - 1</v>
      </c>
      <c r="M79" s="734" t="str">
        <v>1 - 0</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3</v>
      </c>
      <c r="F80" s="198">
        <f t="shared" si="39"/>
        <v>-3</v>
      </c>
      <c r="G80" s="737">
        <v>2</v>
      </c>
      <c r="H80" s="739" t="str">
        <f>Language!$E$197</f>
        <v xml:space="preserve"> - </v>
      </c>
      <c r="I80" s="751">
        <v>5</v>
      </c>
      <c r="J80" s="748" t="str">
        <v>0 - 3</v>
      </c>
      <c r="K80" s="198" t="str">
        <v>1 - 2</v>
      </c>
      <c r="L80" s="733" t="str">
        <v/>
      </c>
      <c r="M80" s="734" t="str">
        <v>1 - 0</v>
      </c>
      <c r="O80" s="757" t="str">
        <v/>
      </c>
      <c r="P80" s="198" t="str">
        <v/>
      </c>
      <c r="Q80" s="198" t="str">
        <v/>
      </c>
      <c r="R80" s="737" t="str">
        <v/>
      </c>
      <c r="S80" s="739" t="str">
        <f>Language!$E$197</f>
        <v xml:space="preserve"> - </v>
      </c>
      <c r="T80" s="751" t="str">
        <f t="shared" si="36"/>
        <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4.7" thickBot="1">
      <c r="B81" s="761" t="str">
        <v/>
      </c>
      <c r="D81" s="758" t="str">
        <v>Jordan</v>
      </c>
      <c r="E81" s="735">
        <v>0</v>
      </c>
      <c r="F81" s="735">
        <f t="shared" si="39"/>
        <v>-5</v>
      </c>
      <c r="G81" s="738">
        <v>0</v>
      </c>
      <c r="H81" s="740" t="str">
        <f>Language!$E$197</f>
        <v xml:space="preserve"> - </v>
      </c>
      <c r="I81" s="752">
        <v>5</v>
      </c>
      <c r="J81" s="749" t="str">
        <v>0 - 3</v>
      </c>
      <c r="K81" s="735" t="str">
        <v>0 - 1</v>
      </c>
      <c r="L81" s="735" t="str">
        <v>0 - 1</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4.7" thickTop="1"/>
    <row r="83" spans="2:49"/>
    <row r="84" spans="2:49" ht="14.7" thickBot="1">
      <c r="Z84" s="784" t="str">
        <f>IF(COUNTBLANK(CalcK!$BN$14:$BN$17)&lt;4,Language!$E$136,"")</f>
        <v/>
      </c>
      <c r="AK84" s="784" t="str">
        <f>IF(COUNTBLANK(CalcK!$BZ$14:$BZ$17)&lt;4,Language!$E$136,"")</f>
        <v/>
      </c>
    </row>
    <row r="85" spans="2:49" ht="23.7"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Uzbekis</v>
      </c>
      <c r="M85" s="745" t="str">
        <v>DR Cong</v>
      </c>
      <c r="O85" s="743"/>
      <c r="P85" s="754" t="str">
        <f>Language!$E$131</f>
        <v>Pts.</v>
      </c>
      <c r="Q85" s="754" t="str">
        <f>Language!$E$132</f>
        <v>GD</v>
      </c>
      <c r="R85" s="847" t="str">
        <f>Language!$E$133</f>
        <v>Goals</v>
      </c>
      <c r="S85" s="848"/>
      <c r="T85" s="848"/>
      <c r="U85" s="746" t="str">
        <f t="array" ref="U85:X85">LEFT(CalcK!$BE$13:$BH$13,$D$4)</f>
        <v/>
      </c>
      <c r="V85" s="744" t="str">
        <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6</v>
      </c>
      <c r="G86" s="741">
        <f t="array" ref="G86:G89">CalcK!$F$22:$F$25</f>
        <v>7</v>
      </c>
      <c r="H86" s="753" t="str">
        <f>Language!$E$197</f>
        <v xml:space="preserve"> - </v>
      </c>
      <c r="I86" s="750">
        <f t="array" ref="I86:I89">CalcK!$G$22:$G$25</f>
        <v>1</v>
      </c>
      <c r="J86" s="747" t="str">
        <f t="array" ref="J86:M89">CalcK!$H$22:$K$25</f>
        <v/>
      </c>
      <c r="K86" s="355" t="str">
        <v>3 - 1</v>
      </c>
      <c r="L86" s="355" t="str">
        <v>2 - 0</v>
      </c>
      <c r="M86" s="742" t="str">
        <v>2 - 0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0</v>
      </c>
      <c r="G87" s="737">
        <v>3</v>
      </c>
      <c r="H87" s="739" t="str">
        <f>Language!$E$197</f>
        <v xml:space="preserve"> - </v>
      </c>
      <c r="I87" s="751">
        <v>3</v>
      </c>
      <c r="J87" s="748" t="str">
        <v>1 - 3</v>
      </c>
      <c r="K87" s="733" t="str">
        <v/>
      </c>
      <c r="L87" s="198" t="str">
        <v>1 - 0</v>
      </c>
      <c r="M87" s="734" t="str">
        <v>1 - 0</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Uzbekistan</v>
      </c>
      <c r="E88" s="198">
        <v>3</v>
      </c>
      <c r="F88" s="198">
        <f t="shared" si="43"/>
        <v>-2</v>
      </c>
      <c r="G88" s="737">
        <v>1</v>
      </c>
      <c r="H88" s="739" t="str">
        <f>Language!$E$197</f>
        <v xml:space="preserve"> - </v>
      </c>
      <c r="I88" s="751">
        <v>3</v>
      </c>
      <c r="J88" s="748" t="str">
        <v>0 - 2</v>
      </c>
      <c r="K88" s="198" t="str">
        <v>0 - 1</v>
      </c>
      <c r="L88" s="733" t="str">
        <v/>
      </c>
      <c r="M88" s="734" t="str">
        <v>1 - 0</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50</v>
      </c>
    </row>
    <row r="89" spans="2:49" ht="14.7" thickBot="1">
      <c r="B89" s="761" t="str">
        <v/>
      </c>
      <c r="D89" s="758" t="str">
        <v>DR Congo</v>
      </c>
      <c r="E89" s="735">
        <v>0</v>
      </c>
      <c r="F89" s="735">
        <f t="shared" si="43"/>
        <v>-4</v>
      </c>
      <c r="G89" s="738">
        <v>0</v>
      </c>
      <c r="H89" s="740" t="str">
        <f>Language!$E$197</f>
        <v xml:space="preserve"> - </v>
      </c>
      <c r="I89" s="752">
        <v>4</v>
      </c>
      <c r="J89" s="749" t="str">
        <v>0 - 2</v>
      </c>
      <c r="K89" s="735" t="str">
        <v>0 - 1</v>
      </c>
      <c r="L89" s="735" t="str">
        <v>0 - 1</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46</v>
      </c>
    </row>
    <row r="90" spans="2:49" ht="14.7" thickTop="1"/>
    <row r="91" spans="2:49"/>
    <row r="92" spans="2:49" ht="14.7" thickBot="1">
      <c r="Z92" s="784" t="str">
        <f>IF(COUNTBLANK(CalcL!$BN$14:$BN$17)&lt;4,Language!$E$136,"")</f>
        <v/>
      </c>
      <c r="AK92" s="784" t="str">
        <f>IF(COUNTBLANK(CalcL!$BZ$14:$BZ$17)&lt;4,Language!$E$136,"")</f>
        <v/>
      </c>
    </row>
    <row r="93" spans="2:49" ht="23.7" thickTop="1">
      <c r="B93" s="759" t="s">
        <v>34</v>
      </c>
      <c r="C93" s="732"/>
      <c r="D93" s="743"/>
      <c r="E93" s="754" t="str">
        <f>Language!$E$131</f>
        <v>Pts.</v>
      </c>
      <c r="F93" s="754" t="str">
        <f>Language!$E$132</f>
        <v>GD</v>
      </c>
      <c r="G93" s="847" t="str">
        <f>Language!$E$133</f>
        <v>Goals</v>
      </c>
      <c r="H93" s="848"/>
      <c r="I93" s="848"/>
      <c r="J93" s="746" t="str">
        <f t="array" ref="J93:M93">LEFT(CalcL!$H$21:$K$21,$D$4)</f>
        <v>Croatia</v>
      </c>
      <c r="K93" s="744" t="str">
        <v>England</v>
      </c>
      <c r="L93" s="744" t="str">
        <v>Ghana</v>
      </c>
      <c r="M93" s="745" t="str">
        <v>Panama</v>
      </c>
      <c r="O93" s="743"/>
      <c r="P93" s="754" t="str">
        <f>Language!$E$131</f>
        <v>Pts.</v>
      </c>
      <c r="Q93" s="754" t="str">
        <f>Language!$E$132</f>
        <v>GD</v>
      </c>
      <c r="R93" s="847" t="str">
        <f>Language!$E$133</f>
        <v>Goals</v>
      </c>
      <c r="S93" s="848"/>
      <c r="T93" s="848"/>
      <c r="U93" s="746" t="str">
        <f t="array" ref="U93:X93">LEFT(CalcL!$BE$13:$BH$13,$D$4)</f>
        <v/>
      </c>
      <c r="V93" s="744" t="str">
        <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Croatia</v>
      </c>
      <c r="E94" s="355">
        <f t="array" ref="E94:E97">CalcL!$E$22:$E$25</f>
        <v>9</v>
      </c>
      <c r="F94" s="355">
        <f>G94-I94</f>
        <v>7</v>
      </c>
      <c r="G94" s="741">
        <f t="array" ref="G94:G97">CalcL!$F$22:$F$25</f>
        <v>9</v>
      </c>
      <c r="H94" s="753" t="str">
        <f>Language!$E$197</f>
        <v xml:space="preserve"> - </v>
      </c>
      <c r="I94" s="750">
        <f t="array" ref="I94:I97">CalcL!$G$22:$G$25</f>
        <v>2</v>
      </c>
      <c r="J94" s="747" t="str">
        <f t="array" ref="J94:M97">CalcL!$H$22:$K$25</f>
        <v/>
      </c>
      <c r="K94" s="355" t="str">
        <v>3 - 2</v>
      </c>
      <c r="L94" s="355" t="str">
        <v>3 - 0</v>
      </c>
      <c r="M94" s="742" t="str">
        <v>3 - 0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11</v>
      </c>
    </row>
    <row r="95" spans="2:49">
      <c r="B95" s="761" t="str">
        <v/>
      </c>
      <c r="D95" s="757" t="str">
        <v>England</v>
      </c>
      <c r="E95" s="198">
        <v>6</v>
      </c>
      <c r="F95" s="198">
        <f t="shared" ref="F95:F97" si="47">G95-I95</f>
        <v>3</v>
      </c>
      <c r="G95" s="737">
        <v>6</v>
      </c>
      <c r="H95" s="739" t="str">
        <f>Language!$E$197</f>
        <v xml:space="preserve"> - </v>
      </c>
      <c r="I95" s="751">
        <v>3</v>
      </c>
      <c r="J95" s="748" t="str">
        <v>2 - 3</v>
      </c>
      <c r="K95" s="733" t="str">
        <v/>
      </c>
      <c r="L95" s="198" t="str">
        <v>2 - 0</v>
      </c>
      <c r="M95" s="734" t="str">
        <v>2 - 0</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4</v>
      </c>
    </row>
    <row r="96" spans="2:49">
      <c r="B96" s="761" t="str">
        <v/>
      </c>
      <c r="D96" s="757" t="str">
        <v>Ghana</v>
      </c>
      <c r="E96" s="198">
        <v>3</v>
      </c>
      <c r="F96" s="198">
        <f t="shared" si="47"/>
        <v>-4</v>
      </c>
      <c r="G96" s="737">
        <v>1</v>
      </c>
      <c r="H96" s="739" t="str">
        <f>Language!$E$197</f>
        <v xml:space="preserve"> - </v>
      </c>
      <c r="I96" s="751">
        <v>5</v>
      </c>
      <c r="J96" s="748" t="str">
        <v>0 - 3</v>
      </c>
      <c r="K96" s="198" t="str">
        <v>0 - 2</v>
      </c>
      <c r="L96" s="733" t="str">
        <v/>
      </c>
      <c r="M96" s="734" t="str">
        <v>1 - 0</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4.7" thickBot="1">
      <c r="B97" s="761" t="str">
        <v/>
      </c>
      <c r="D97" s="758" t="str">
        <v>Panama</v>
      </c>
      <c r="E97" s="735">
        <v>0</v>
      </c>
      <c r="F97" s="735">
        <f t="shared" si="47"/>
        <v>-6</v>
      </c>
      <c r="G97" s="738">
        <v>0</v>
      </c>
      <c r="H97" s="740" t="str">
        <f>Language!$E$197</f>
        <v xml:space="preserve"> - </v>
      </c>
      <c r="I97" s="752">
        <v>6</v>
      </c>
      <c r="J97" s="749" t="str">
        <v>0 - 3</v>
      </c>
      <c r="K97" s="735" t="str">
        <v>0 - 2</v>
      </c>
      <c r="L97" s="735" t="str">
        <v>0 - 1</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4.7"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7265625" defaultRowHeight="15.6" zeroHeight="1"/>
  <cols>
    <col min="1" max="1" width="3.15625" style="193" customWidth="1"/>
    <col min="2" max="2" width="4.734375" style="193" customWidth="1"/>
    <col min="3" max="3" width="15.734375" customWidth="1"/>
    <col min="4" max="4" width="4.734375" customWidth="1"/>
    <col min="5" max="5" width="15.734375" customWidth="1"/>
    <col min="6" max="7" width="4.734375" style="19" customWidth="1"/>
    <col min="8" max="8" width="9.7890625" style="22" customWidth="1"/>
    <col min="9" max="9" width="4.734375" style="22" customWidth="1"/>
    <col min="10" max="10" width="15.734375" style="22" customWidth="1"/>
    <col min="11" max="11" width="4.734375" style="22" customWidth="1"/>
    <col min="12" max="12" width="15.734375" style="22" customWidth="1"/>
    <col min="13" max="14" width="4.734375" style="22" customWidth="1"/>
    <col min="15" max="20" width="3.734375" style="22" customWidth="1"/>
    <col min="21" max="21" width="10.734375"/>
    <col min="22" max="22" width="4.734375" style="22" customWidth="1"/>
    <col min="23" max="23" width="15.734375" style="22" customWidth="1"/>
    <col min="24" max="24" width="4.734375" style="22" customWidth="1"/>
    <col min="25" max="25" width="15.734375" style="22" customWidth="1"/>
    <col min="26" max="27" width="4.734375" style="22" customWidth="1"/>
    <col min="28" max="33" width="3.734375" style="22" customWidth="1"/>
    <col min="35" max="35" width="4.734375" style="22" customWidth="1"/>
    <col min="36" max="36" width="15.734375" style="22" customWidth="1"/>
    <col min="37" max="37" width="4.734375" style="22" customWidth="1"/>
    <col min="38" max="38" width="15.734375" style="22" customWidth="1"/>
    <col min="39" max="40" width="4.734375" style="22" customWidth="1"/>
    <col min="41" max="46" width="3.734375" style="22" customWidth="1"/>
    <col min="48" max="48" width="4.734375" style="22" customWidth="1"/>
    <col min="49" max="49" width="15.734375" style="22" customWidth="1"/>
    <col min="50" max="50" width="4.734375" style="22" customWidth="1"/>
    <col min="51" max="51" width="15.734375" style="22" customWidth="1"/>
    <col min="52" max="53" width="4.734375" style="22" customWidth="1"/>
    <col min="54" max="59" width="3.734375" style="22" customWidth="1"/>
    <col min="61" max="61" width="4.734375" style="22" customWidth="1"/>
    <col min="62" max="62" width="15.734375" style="22" customWidth="1"/>
    <col min="63" max="63" width="4.734375" style="22" customWidth="1"/>
    <col min="64" max="64" width="15.734375" style="22" customWidth="1"/>
    <col min="65" max="66" width="4.734375" style="22" customWidth="1"/>
    <col min="67" max="72" width="3.734375" style="22" customWidth="1"/>
    <col min="74" max="74" width="4.734375" style="22" customWidth="1"/>
    <col min="75" max="75" width="15.734375" style="22" customWidth="1"/>
    <col min="76" max="76" width="4.734375" style="22" customWidth="1"/>
    <col min="77" max="77" width="15.734375" style="22" customWidth="1"/>
    <col min="78" max="79" width="4.734375" style="22" customWidth="1"/>
    <col min="80" max="85" width="3.734375" style="22" customWidth="1"/>
    <col min="87" max="87" width="4.734375" style="22" customWidth="1"/>
    <col min="88" max="88" width="15.734375" style="22" customWidth="1"/>
    <col min="89" max="89" width="4.734375" style="22" customWidth="1"/>
    <col min="90" max="90" width="15.734375" style="22" customWidth="1"/>
    <col min="91" max="92" width="4.734375" style="22" customWidth="1"/>
    <col min="93" max="98" width="3.734375" style="22" customWidth="1"/>
    <col min="100" max="100" width="4.734375" style="22" customWidth="1"/>
    <col min="101" max="101" width="15.734375" style="22" customWidth="1"/>
    <col min="102" max="102" width="4.734375" style="22" customWidth="1"/>
    <col min="103" max="103" width="15.734375" style="22" customWidth="1"/>
    <col min="104" max="105" width="4.734375" style="22" customWidth="1"/>
    <col min="106" max="111" width="3.734375" style="22" customWidth="1"/>
    <col min="113" max="113" width="4.734375" style="22" customWidth="1"/>
    <col min="114" max="114" width="15.734375" style="22" customWidth="1"/>
    <col min="115" max="115" width="4.734375" style="22" customWidth="1"/>
    <col min="116" max="116" width="15.734375" style="22" customWidth="1"/>
    <col min="117" max="118" width="4.734375" style="22" customWidth="1"/>
    <col min="119" max="124" width="3.734375" style="22" customWidth="1"/>
    <col min="126" max="126" width="4.734375" style="22" customWidth="1"/>
    <col min="127" max="127" width="15.734375" style="22" customWidth="1"/>
    <col min="128" max="128" width="4.734375" style="22" customWidth="1"/>
    <col min="129" max="129" width="15.734375" style="22" customWidth="1"/>
    <col min="130" max="131" width="4.734375" style="22" customWidth="1"/>
    <col min="132" max="137" width="3.734375" style="22" customWidth="1"/>
    <col min="139" max="139" width="4.734375" style="22" customWidth="1"/>
    <col min="140" max="140" width="15.734375" style="22" customWidth="1"/>
    <col min="141" max="141" width="4.734375" style="22" customWidth="1"/>
    <col min="142" max="142" width="15.734375" style="22" customWidth="1"/>
    <col min="143" max="144" width="4.734375" style="22" customWidth="1"/>
    <col min="145" max="150" width="3.734375" style="22" customWidth="1"/>
    <col min="152" max="152" width="4.734375" style="22" customWidth="1"/>
    <col min="153" max="153" width="15.734375" style="22" customWidth="1"/>
    <col min="154" max="154" width="4.734375" style="22" customWidth="1"/>
    <col min="155" max="155" width="15.734375" style="22" customWidth="1"/>
    <col min="156" max="157" width="4.734375" style="22" customWidth="1"/>
    <col min="158" max="163" width="3.734375" style="22" customWidth="1"/>
    <col min="165" max="165" width="4.734375" style="22" customWidth="1"/>
    <col min="166" max="166" width="15.734375" style="22" customWidth="1"/>
    <col min="167" max="167" width="4.734375" style="22" customWidth="1"/>
    <col min="168" max="168" width="15.734375" style="22" customWidth="1"/>
    <col min="169" max="170" width="4.734375" style="22" customWidth="1"/>
    <col min="171" max="176" width="3.734375" style="22" customWidth="1"/>
    <col min="178" max="178" width="4.734375" style="22" customWidth="1"/>
    <col min="179" max="179" width="15.734375" style="22" customWidth="1"/>
    <col min="180" max="180" width="4.734375" style="22" customWidth="1"/>
    <col min="181" max="181" width="15.734375" style="22" customWidth="1"/>
    <col min="182" max="183" width="4.734375" style="22" customWidth="1"/>
    <col min="184" max="189" width="3.734375" style="22" customWidth="1"/>
    <col min="191" max="191" width="4.734375" style="22" customWidth="1"/>
    <col min="192" max="192" width="15.734375" style="22" customWidth="1"/>
    <col min="193" max="193" width="4.734375" style="22" customWidth="1"/>
    <col min="194" max="194" width="15.734375" style="22" customWidth="1"/>
    <col min="195" max="196" width="4.734375" style="22" customWidth="1"/>
    <col min="197" max="202" width="3.734375" style="22" customWidth="1"/>
    <col min="204" max="204" width="4.734375" style="22" customWidth="1"/>
    <col min="205" max="205" width="15.734375" style="22" customWidth="1"/>
    <col min="206" max="206" width="4.734375" style="22" customWidth="1"/>
    <col min="207" max="207" width="15.734375" style="22" customWidth="1"/>
    <col min="208" max="209" width="4.734375" style="22" customWidth="1"/>
    <col min="210" max="215" width="3.734375" style="22" customWidth="1"/>
    <col min="217" max="217" width="4.734375" style="22" customWidth="1"/>
    <col min="218" max="218" width="15.734375" style="22" customWidth="1"/>
    <col min="219" max="219" width="4.734375" style="22" customWidth="1"/>
    <col min="220" max="220" width="15.734375" style="22" customWidth="1"/>
    <col min="221" max="222" width="4.734375" style="22" customWidth="1"/>
    <col min="223" max="228" width="3.734375" style="22" customWidth="1"/>
    <col min="230" max="230" width="4.734375" style="22" customWidth="1"/>
    <col min="231" max="231" width="15.734375" style="22" customWidth="1"/>
    <col min="232" max="232" width="4.734375" style="22" customWidth="1"/>
    <col min="233" max="233" width="15.734375" style="22" customWidth="1"/>
    <col min="234" max="235" width="4.734375" style="22" customWidth="1"/>
    <col min="236" max="241" width="3.734375" style="22" customWidth="1"/>
    <col min="243" max="243" width="4.734375" style="22" customWidth="1"/>
    <col min="244" max="244" width="15.734375" style="22" customWidth="1"/>
    <col min="245" max="245" width="4.734375" style="22" customWidth="1"/>
    <col min="246" max="246" width="15.734375" style="22" customWidth="1"/>
    <col min="247" max="248" width="4.734375" style="22" customWidth="1"/>
    <col min="249" max="254" width="3.734375" style="22" customWidth="1"/>
    <col min="256" max="256" width="4.734375" style="22" customWidth="1"/>
    <col min="257" max="257" width="15.734375" style="22" customWidth="1"/>
    <col min="258" max="258" width="4.734375" style="22" customWidth="1"/>
    <col min="259" max="259" width="15.734375" style="22" customWidth="1"/>
    <col min="260" max="261" width="4.734375" style="22" customWidth="1"/>
    <col min="262" max="267" width="3.734375" style="22" customWidth="1"/>
    <col min="269" max="269" width="4.734375" style="22" customWidth="1"/>
    <col min="270" max="270" width="15.734375" style="22" customWidth="1"/>
    <col min="271" max="271" width="4.734375" style="22" customWidth="1"/>
    <col min="272" max="272" width="15.734375" style="22" customWidth="1"/>
    <col min="273" max="274" width="4.734375" style="22" customWidth="1"/>
    <col min="275" max="280" width="3.734375" style="22" customWidth="1"/>
    <col min="282" max="282" width="4.734375" style="22" customWidth="1"/>
    <col min="283" max="283" width="15.734375" style="22" customWidth="1"/>
    <col min="284" max="284" width="4.734375" style="22" customWidth="1"/>
    <col min="285" max="285" width="15.734375" style="22" customWidth="1"/>
    <col min="286" max="287" width="4.734375" style="22" customWidth="1"/>
    <col min="288" max="293" width="3.734375" style="22" customWidth="1"/>
    <col min="295" max="295" width="4.734375" style="22" customWidth="1"/>
    <col min="296" max="296" width="15.734375" style="22" customWidth="1"/>
    <col min="297" max="297" width="4.734375" style="22" customWidth="1"/>
    <col min="298" max="298" width="15.734375" style="22" customWidth="1"/>
    <col min="299" max="300" width="4.734375" style="22" customWidth="1"/>
    <col min="301" max="306" width="3.734375" style="22" customWidth="1"/>
    <col min="308" max="308" width="4.734375" style="22" customWidth="1"/>
    <col min="309" max="309" width="15.734375" style="22" customWidth="1"/>
    <col min="310" max="310" width="4.734375" style="22" customWidth="1"/>
    <col min="311" max="311" width="15.734375" style="22" customWidth="1"/>
    <col min="312" max="313" width="4.734375" style="22" customWidth="1"/>
    <col min="314" max="319" width="3.734375" style="22" customWidth="1"/>
    <col min="321" max="321" width="4.734375" style="22" customWidth="1"/>
    <col min="322" max="322" width="15.734375" style="22" customWidth="1"/>
    <col min="323" max="323" width="4.734375" style="22" customWidth="1"/>
    <col min="324" max="324" width="15.734375" style="22" customWidth="1"/>
    <col min="325" max="326" width="4.734375" style="22" customWidth="1"/>
    <col min="327" max="332" width="3.734375" style="22" customWidth="1"/>
    <col min="334" max="334" width="4.734375" style="22" customWidth="1"/>
    <col min="335" max="335" width="15.734375" style="22" customWidth="1"/>
    <col min="336" max="336" width="4.734375" style="22" customWidth="1"/>
    <col min="337" max="337" width="15.734375" style="22" customWidth="1"/>
    <col min="338" max="339" width="4.734375" style="22" customWidth="1"/>
    <col min="340" max="345" width="3.734375" style="22" customWidth="1"/>
  </cols>
  <sheetData>
    <row r="1" spans="1:345" ht="28.2">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1</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0</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1</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0</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1</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1</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2</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1</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1</v>
      </c>
      <c r="G25" s="200">
        <f>CalcC!$S$27</f>
        <v>1</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1</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1</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2</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0</v>
      </c>
      <c r="G35" s="200">
        <f>CalcE!$S$23</f>
        <v>1</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1</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0</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0</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0</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0</v>
      </c>
      <c r="G45" s="200">
        <f>CalcF!$S$26</f>
        <v>1</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2</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0</v>
      </c>
      <c r="G49" s="200">
        <f>CalcG!$S$23</f>
        <v>1</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1</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0</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0</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2</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4</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1</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1</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1</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0</v>
      </c>
      <c r="G60" s="200">
        <f>CalcH!$S$27</f>
        <v>3</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4</v>
      </c>
      <c r="G62" s="200">
        <f>CalcI!$S$22</f>
        <v>0</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2</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4</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0</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3</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1</v>
      </c>
      <c r="G67" s="200">
        <f>CalcI!$S$27</f>
        <v>0</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3</v>
      </c>
      <c r="G69" s="200">
        <f>CalcJ!$S$22</f>
        <v>0</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1</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3</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1</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1</v>
      </c>
      <c r="G79" s="200">
        <f>CalcK!$S$25</f>
        <v>0</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3</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0</v>
      </c>
      <c r="G81" s="200">
        <f>CalcK!$S$27</f>
        <v>1</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3</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0</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0</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3</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2</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3</v>
      </c>
      <c r="G88" s="200">
        <f>CalcL!$S$27</f>
        <v>0</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40</v>
      </c>
      <c r="E90" s="197" t="str">
        <f>'World Cup'!$C$50</f>
        <v>Paraguay</v>
      </c>
      <c r="F90" s="199">
        <f>IF(AND('World Cup'!$B$51&lt;&gt;"",'World Cup'!$C$51&lt;&gt;""),'World Cup'!$B$51+IF(AND('World Cup'!$B$53&lt;&gt;"",'World Cup'!$C$53&lt;&gt;"",'World Cup'!$B$51='World Cup'!$C$51),'World Cup'!$B$53,0),"")</f>
        <v>2</v>
      </c>
      <c r="G90" s="200">
        <f>IF(AND('World Cup'!$B$51&lt;&gt;"",'World Cup'!$C$51&lt;&gt;""),'World Cup'!$C$51+IF(AND('World Cup'!$B$53&lt;&gt;"",'World Cup'!$C$53&lt;&gt;"",'World Cup'!$B$51='World Cup'!$C$51),'World Cup'!$C$53,0),"")</f>
        <v>0</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44</v>
      </c>
      <c r="E91" s="197" t="str">
        <f>'World Cup'!$F$50</f>
        <v>Tunisia</v>
      </c>
      <c r="F91" s="199">
        <f>IF(AND('World Cup'!$E$51&lt;&gt;"",'World Cup'!$F$51&lt;&gt;""),'World Cup'!$E$51+IF(AND('World Cup'!$E$53&lt;&gt;"",'World Cup'!$F$53&lt;&gt;"",'World Cup'!$E$51='World Cup'!$F$51),'World Cup'!$E$53,0),"")</f>
        <v>3</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Czech Rep.</v>
      </c>
      <c r="D92" s="198">
        <f>IF(E92="","",INDEX(Groups!$C$7:$C$65,MATCH(E92,Groups!$D$7:$D$65,0)))</f>
        <v>19</v>
      </c>
      <c r="E92" s="197" t="str">
        <f>'World Cup'!$I$50</f>
        <v>Switzerland</v>
      </c>
      <c r="F92" s="199">
        <f>IF(AND('World Cup'!$H$51&lt;&gt;"",'World Cup'!$I$51&lt;&gt;""),'World Cup'!$H$51+IF(AND('World Cup'!$H$53&lt;&gt;"",'World Cup'!$I$53&lt;&gt;"",'World Cup'!$H$51='World Cup'!$I$51),'World Cup'!$H$53,0),"")</f>
        <v>1</v>
      </c>
      <c r="G92" s="200">
        <f>IF(AND('World Cup'!$H$51&lt;&gt;"",'World Cup'!$I$51&lt;&gt;""),'World Cup'!$I$51+IF(AND('World Cup'!$H$53&lt;&gt;"",'World Cup'!$I$53&lt;&gt;"",'World Cup'!$H$51='World Cup'!$I$51),'World Cup'!$I$53,0),"")</f>
        <v>0</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43</v>
      </c>
      <c r="E93" s="197" t="str">
        <f>'World Cup'!$L$50</f>
        <v>Scotland</v>
      </c>
      <c r="F93" s="199">
        <f>IF(AND('World Cup'!$K$51&lt;&gt;"",'World Cup'!$L$51&lt;&gt;""),'World Cup'!$K$51+IF(AND('World Cup'!$K$53&lt;&gt;"",'World Cup'!$L$53&lt;&gt;"",'World Cup'!$K$51='World Cup'!$L$51),'World Cup'!$K$53,0),"")</f>
        <v>1</v>
      </c>
      <c r="G93" s="200">
        <f>IF(AND('World Cup'!$K$51&lt;&gt;"",'World Cup'!$L$51&lt;&gt;""),'World Cup'!$L$51+IF(AND('World Cup'!$K$53&lt;&gt;"",'World Cup'!$L$53&lt;&gt;"",'World Cup'!$K$51='World Cup'!$L$51),'World Cup'!$L$53,0),"")</f>
        <v>0</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4</v>
      </c>
      <c r="E94" s="197" t="str">
        <f>'World Cup'!$O$50</f>
        <v>England</v>
      </c>
      <c r="F94" s="199">
        <f>IF(AND('World Cup'!$N$51&lt;&gt;"",'World Cup'!$O$51&lt;&gt;""),'World Cup'!$N$51+IF(AND('World Cup'!$N$53&lt;&gt;"",'World Cup'!$O$53&lt;&gt;"",'World Cup'!$N$51='World Cup'!$O$51),'World Cup'!$N$53,0),"")</f>
        <v>0</v>
      </c>
      <c r="G94" s="200">
        <f>IF(AND('World Cup'!$N$51&lt;&gt;"",'World Cup'!$O$51&lt;&gt;""),'World Cup'!$O$51+IF(AND('World Cup'!$N$53&lt;&gt;"",'World Cup'!$O$53&lt;&gt;"",'World Cup'!$N$51='World Cup'!$O$51),'World Cup'!$O$53,0),"")</f>
        <v>2</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3</v>
      </c>
      <c r="G95" s="200">
        <f>IF(AND('World Cup'!$Q$51&lt;&gt;"",'World Cup'!$R$51&lt;&gt;""),'World Cup'!$R$51+IF(AND('World Cup'!$Q$53&lt;&gt;"",'World Cup'!$R$53&lt;&gt;"",'World Cup'!$Q$51='World Cup'!$R$51),'World Cup'!$R$53,0),"")</f>
        <v>0</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16</v>
      </c>
      <c r="C96" s="197" t="str">
        <f>'World Cup'!$T$50</f>
        <v>USA</v>
      </c>
      <c r="D96" s="198">
        <f>IF(E96="","",INDEX(Groups!$C$7:$C$65,MATCH(E96,Groups!$D$7:$D$65,0)))</f>
        <v>65</v>
      </c>
      <c r="E96" s="197" t="str">
        <f>'World Cup'!$U$50</f>
        <v>Bosnia/Herzeg.</v>
      </c>
      <c r="F96" s="199">
        <f>IF(AND('World Cup'!$T$51&lt;&gt;"",'World Cup'!$U$51&lt;&gt;""),'World Cup'!$T$51+IF(AND('World Cup'!$T$53&lt;&gt;"",'World Cup'!$U$53&lt;&gt;"",'World Cup'!$T$51='World Cup'!$U$51),'World Cup'!$T$53,0),"")</f>
        <v>1</v>
      </c>
      <c r="G96" s="200">
        <f>IF(AND('World Cup'!$T$51&lt;&gt;"",'World Cup'!$U$51&lt;&gt;""),'World Cup'!$U$51+IF(AND('World Cup'!$T$53&lt;&gt;"",'World Cup'!$U$53&lt;&gt;"",'World Cup'!$T$51='World Cup'!$U$51),'World Cup'!$U$53,0),"")</f>
        <v>0</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60</v>
      </c>
      <c r="E97" s="197" t="str">
        <f>'World Cup'!$X$50</f>
        <v>South Africa</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0</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38</v>
      </c>
      <c r="E98" s="197" t="str">
        <f>'World Cup'!$AA$50</f>
        <v>Sweden</v>
      </c>
      <c r="F98" s="199">
        <f>IF(AND('World Cup'!$Z$51&lt;&gt;"",'World Cup'!$AA$51&lt;&gt;""),'World Cup'!$Z$51+IF(AND('World Cup'!$Z$53&lt;&gt;"",'World Cup'!$AA$53&lt;&gt;"",'World Cup'!$Z$51='World Cup'!$AA$51),'World Cup'!$Z$53,0),"")</f>
        <v>3</v>
      </c>
      <c r="G98" s="200">
        <f>IF(AND('World Cup'!$Z$51&lt;&gt;"",'World Cup'!$AA$51&lt;&gt;""),'World Cup'!$AA$51+IF(AND('World Cup'!$Z$53&lt;&gt;"",'World Cup'!$AA$53&lt;&gt;"",'World Cup'!$Z$51='World Cup'!$AA$51),'World Cup'!$AA$53,0),"")</f>
        <v>0</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Cup'!$AC$51+IF(AND('World Cup'!$AC$53&lt;&gt;"",'World Cup'!$AD$53&lt;&gt;"",'World Cup'!$AC$51='World Cup'!$AD$51),'World Cup'!$AC$53,0),"")</f>
        <v>0</v>
      </c>
      <c r="G99" s="200">
        <f>IF(AND('World Cup'!$AC$51&lt;&gt;"",'World Cup'!$AD$51&lt;&gt;""),'World Cup'!$AD$51+IF(AND('World Cup'!$AC$53&lt;&gt;"",'World Cup'!$AD$53&lt;&gt;"",'World Cup'!$AC$51='World Cup'!$AD$51),'World Cup'!$AD$53,0),"")</f>
        <v>1</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82</v>
      </c>
      <c r="E100" s="197" t="str">
        <f>'World Cup'!$AG$50</f>
        <v>Curaçao</v>
      </c>
      <c r="F100" s="199">
        <f>IF(AND('World Cup'!$AF$51&lt;&gt;"",'World Cup'!$AG$51&lt;&gt;""),'World Cup'!$AF$51+IF(AND('World Cup'!$AF$53&lt;&gt;"",'World Cup'!$AG$53&lt;&gt;"",'World Cup'!$AF$51='World Cup'!$AG$51),'World Cup'!$AF$53,0),"")</f>
        <v>1</v>
      </c>
      <c r="G100" s="200">
        <f>IF(AND('World Cup'!$AF$51&lt;&gt;"",'World Cup'!$AG$51&lt;&gt;""),'World Cup'!$AG$51+IF(AND('World Cup'!$AF$53&lt;&gt;"",'World Cup'!$AG$53&lt;&gt;"",'World Cup'!$AF$51='World Cup'!$AG$51),'World Cup'!$AG$53,0),"")</f>
        <v>0</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11</v>
      </c>
      <c r="C101" s="197" t="str">
        <f>'World Cup'!$AI$50</f>
        <v>Croatia</v>
      </c>
      <c r="D101" s="198">
        <f>IF(E101="","",INDEX(Groups!$C$7:$C$65,MATCH(E101,Groups!$D$7:$D$65,0)))</f>
        <v>50</v>
      </c>
      <c r="E101" s="197" t="str">
        <f>'World Cup'!$AJ$50</f>
        <v>Uzbekistan</v>
      </c>
      <c r="F101" s="199">
        <f>IF(AND('World Cup'!$AI$51&lt;&gt;"",'World Cup'!$AJ$51&lt;&gt;""),'World Cup'!$AI$51+IF(AND('World Cup'!$AI$53&lt;&gt;"",'World Cup'!$AJ$53&lt;&gt;"",'World Cup'!$AI$51='World Cup'!$AJ$51),'World Cup'!$AI$53,0),"")</f>
        <v>3</v>
      </c>
      <c r="G101" s="200">
        <f>IF(AND('World Cup'!$AI$51&lt;&gt;"",'World Cup'!$AJ$51&lt;&gt;""),'World Cup'!$AJ$51+IF(AND('World Cup'!$AI$53&lt;&gt;"",'World Cup'!$AJ$53&lt;&gt;"",'World Cup'!$AI$51='World Cup'!$AJ$51),'World Cup'!$AJ$53,0),"")</f>
        <v>0</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3</v>
      </c>
      <c r="G102" s="200">
        <f>IF(AND('World Cup'!$AL$51&lt;&gt;"",'World Cup'!$AM$51&lt;&gt;""),'World Cup'!$AM$51+IF(AND('World Cup'!$AL$53&lt;&gt;"",'World Cup'!$AM$53&lt;&gt;"",'World Cup'!$AL$51='World Cup'!$AM$51),'World Cup'!$AM$53,0),"")</f>
        <v>0</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22</v>
      </c>
      <c r="C103" s="197" t="str">
        <f>'World Cup'!$AO$50</f>
        <v>Turkey</v>
      </c>
      <c r="D103" s="198">
        <f>IF(E103="","",INDEX(Groups!$C$7:$C$65,MATCH(E103,Groups!$D$7:$D$65,0)))</f>
        <v>85</v>
      </c>
      <c r="E103" s="197" t="str">
        <f>'World Cup'!$AP$50</f>
        <v>New Zealand</v>
      </c>
      <c r="F103" s="199">
        <f>IF(AND('World Cup'!$AO$51&lt;&gt;"",'World Cup'!$AP$51&lt;&gt;""),'World Cup'!$AO$51+IF(AND('World Cup'!$AO$53&lt;&gt;"",'World Cup'!$AP$53&lt;&gt;"",'World Cup'!$AO$51='World Cup'!$AP$51),'World Cup'!$AO$53,0),"")</f>
        <v>1</v>
      </c>
      <c r="G103" s="200">
        <f>IF(AND('World Cup'!$AO$51&lt;&gt;"",'World Cup'!$AP$51&lt;&gt;""),'World Cup'!$AP$51+IF(AND('World Cup'!$AO$53&lt;&gt;"",'World Cup'!$AP$53&lt;&gt;"",'World Cup'!$AO$51='World Cup'!$AP$51),'World Cup'!$AP$53,0),"")</f>
        <v>2</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30</v>
      </c>
      <c r="C104" s="197" t="str">
        <f>'World Cup'!$AR$50</f>
        <v>Canada</v>
      </c>
      <c r="D104" s="198">
        <f>IF(E104="","",INDEX(Groups!$C$7:$C$65,MATCH(E104,Groups!$D$7:$D$65,0)))</f>
        <v>29</v>
      </c>
      <c r="E104" s="197" t="str">
        <f>'World Cup'!$AS$50</f>
        <v>Egypt</v>
      </c>
      <c r="F104" s="199">
        <f>IF(AND('World Cup'!$AR$51&lt;&gt;"",'World Cup'!$AS$51&lt;&gt;""),'World Cup'!$AR$51+IF(AND('World Cup'!$AR$53&lt;&gt;"",'World Cup'!$AS$53&lt;&gt;"",'World Cup'!$AR$51='World Cup'!$AS$51),'World Cup'!$AR$53,0),"")</f>
        <v>1</v>
      </c>
      <c r="G104" s="200">
        <f>IF(AND('World Cup'!$AR$51&lt;&gt;"",'World Cup'!$AS$51&lt;&gt;""),'World Cup'!$AS$51+IF(AND('World Cup'!$AR$53&lt;&gt;"",'World Cup'!$AS$53&lt;&gt;"",'World Cup'!$AR$51='World Cup'!$AS$51),'World Cup'!$AS$53,0),"")</f>
        <v>0</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28</v>
      </c>
      <c r="E105" s="197" t="str">
        <f>'World Cup'!$AV$50</f>
        <v>Algeria</v>
      </c>
      <c r="F105" s="199">
        <f>IF(AND('World Cup'!$AU$51&lt;&gt;"",'World Cup'!$AV$51&lt;&gt;""),'World Cup'!$AU$51+IF(AND('World Cup'!$AU$53&lt;&gt;"",'World Cup'!$AV$53&lt;&gt;"",'World Cup'!$AU$51='World Cup'!$AV$51),'World Cup'!$AU$53,0),"")</f>
        <v>2</v>
      </c>
      <c r="G105" s="200">
        <f>IF(AND('World Cup'!$AU$51&lt;&gt;"",'World Cup'!$AV$51&lt;&gt;""),'World Cup'!$AV$51+IF(AND('World Cup'!$AU$53&lt;&gt;"",'World Cup'!$AV$53&lt;&gt;"",'World Cup'!$AU$51='World Cup'!$AV$51),'World Cup'!$AV$53,0),"")</f>
        <v>0</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1</v>
      </c>
      <c r="G107" s="200">
        <f>IF(AND('World Cup'!$B$61&lt;&gt;"",'World Cup'!$C$61&lt;&gt;""),'World Cup'!$C$61+IF(AND('World Cup'!$B$63&lt;&gt;"",'World Cup'!$C$63&lt;&gt;"",'World Cup'!$B$61='World Cup'!$C$61),'World Cup'!$C$63,0),"")</f>
        <v>3</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41</v>
      </c>
      <c r="C108" s="197" t="str">
        <f>'World Cup'!$E$60</f>
        <v>Czech Rep.</v>
      </c>
      <c r="D108" s="198">
        <f>IF(E108="","",INDEX(Groups!$C$7:$C$65,MATCH(E108,Groups!$D$7:$D$65,0)))</f>
        <v>7</v>
      </c>
      <c r="E108" s="197" t="str">
        <f>'World Cup'!$F$60</f>
        <v>Netherlands</v>
      </c>
      <c r="F108" s="199">
        <f>IF(AND('World Cup'!$E$61&lt;&gt;"",'World Cup'!$F$61&lt;&gt;""),'World Cup'!$E$61+IF(AND('World Cup'!$E$63&lt;&gt;"",'World Cup'!$F$63&lt;&gt;"",'World Cup'!$E$61='World Cup'!$F$61),'World Cup'!$E$63,0),"")</f>
        <v>0</v>
      </c>
      <c r="G108" s="200">
        <f>IF(AND('World Cup'!$E$61&lt;&gt;"",'World Cup'!$F$61&lt;&gt;""),'World Cup'!$F$61+IF(AND('World Cup'!$E$63&lt;&gt;"",'World Cup'!$F$63&lt;&gt;"",'World Cup'!$E$61='World Cup'!$F$61),'World Cup'!$F$63,0),"")</f>
        <v>1</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4</v>
      </c>
      <c r="C109" s="197" t="str">
        <f>'World Cup'!$H$60</f>
        <v>England</v>
      </c>
      <c r="D109" s="198">
        <f>IF(E109="","",INDEX(Groups!$C$7:$C$65,MATCH(E109,Groups!$D$7:$D$65,0)))</f>
        <v>2</v>
      </c>
      <c r="E109" s="197" t="str">
        <f>'World Cup'!$I$60</f>
        <v>Spain</v>
      </c>
      <c r="F109" s="199">
        <f>IF(AND('World Cup'!$H$61&lt;&gt;"",'World Cup'!$I$61&lt;&gt;""),'World Cup'!$H$61+IF(AND('World Cup'!$H$63&lt;&gt;"",'World Cup'!$I$63&lt;&gt;"",'World Cup'!$H$61='World Cup'!$I$61),'World Cup'!$H$63,0),"")</f>
        <v>1</v>
      </c>
      <c r="G109" s="200">
        <f>IF(AND('World Cup'!$H$61&lt;&gt;"",'World Cup'!$I$61&lt;&gt;""),'World Cup'!$I$61+IF(AND('World Cup'!$H$63&lt;&gt;"",'World Cup'!$I$63&lt;&gt;"",'World Cup'!$H$61='World Cup'!$I$61),'World Cup'!$I$63,0),"")</f>
        <v>4</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16</v>
      </c>
      <c r="C110" s="197" t="str">
        <f>'World Cup'!$K$60</f>
        <v>USA</v>
      </c>
      <c r="D110" s="198">
        <f>IF(E110="","",INDEX(Groups!$C$7:$C$65,MATCH(E110,Groups!$D$7:$D$65,0)))</f>
        <v>9</v>
      </c>
      <c r="E110" s="197" t="str">
        <f>'World Cup'!$L$60</f>
        <v>Belgium</v>
      </c>
      <c r="F110" s="199">
        <f>IF(AND('World Cup'!$K$61&lt;&gt;"",'World Cup'!$L$61&lt;&gt;""),'World Cup'!$K$61+IF(AND('World Cup'!$K$63&lt;&gt;"",'World Cup'!$L$63&lt;&gt;"",'World Cup'!$K$61='World Cup'!$L$61),'World Cup'!$K$63,0),"")</f>
        <v>0</v>
      </c>
      <c r="G110" s="200">
        <f>IF(AND('World Cup'!$K$61&lt;&gt;"",'World Cup'!$L$61&lt;&gt;""),'World Cup'!$L$61+IF(AND('World Cup'!$K$63&lt;&gt;"",'World Cup'!$L$63&lt;&gt;"",'World Cup'!$K$61='World Cup'!$L$61),'World Cup'!$L$63,0),"")</f>
        <v>1</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Cup'!$N$61+IF(AND('World Cup'!$N$63&lt;&gt;"",'World Cup'!$O$63&lt;&gt;"",'World Cup'!$N$61='World Cup'!$O$61),'World Cup'!$N$63,0),"")</f>
        <v>3</v>
      </c>
      <c r="G111" s="200">
        <f>IF(AND('World Cup'!$N$61&lt;&gt;"",'World Cup'!$O$61&lt;&gt;""),'World Cup'!$O$61+IF(AND('World Cup'!$N$63&lt;&gt;"",'World Cup'!$O$63&lt;&gt;"",'World Cup'!$N$61='World Cup'!$O$61),'World Cup'!$O$63,0),"")</f>
        <v>0</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11</v>
      </c>
      <c r="E112" s="197" t="str">
        <f>'World Cup'!$R$60</f>
        <v>Croatia</v>
      </c>
      <c r="F112" s="199">
        <f>IF(AND('World Cup'!$Q$61&lt;&gt;"",'World Cup'!$R$61&lt;&gt;""),'World Cup'!$Q$61+IF(AND('World Cup'!$Q$63&lt;&gt;"",'World Cup'!$R$63&lt;&gt;"",'World Cup'!$Q$61='World Cup'!$R$61),'World Cup'!$Q$63,0),"")</f>
        <v>0</v>
      </c>
      <c r="G112" s="200">
        <f>IF(AND('World Cup'!$Q$61&lt;&gt;"",'World Cup'!$R$61&lt;&gt;""),'World Cup'!$R$61+IF(AND('World Cup'!$Q$63&lt;&gt;"",'World Cup'!$R$63&lt;&gt;"",'World Cup'!$Q$61='World Cup'!$R$61),'World Cup'!$R$63,0),"")</f>
        <v>3</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85</v>
      </c>
      <c r="E113" s="197" t="str">
        <f>'World Cup'!$U$60</f>
        <v>New Zealand</v>
      </c>
      <c r="F113" s="199">
        <f>IF(AND('World Cup'!$T$61&lt;&gt;"",'World Cup'!$U$61&lt;&gt;""),'World Cup'!$T$61+IF(AND('World Cup'!$T$63&lt;&gt;"",'World Cup'!$U$63&lt;&gt;"",'World Cup'!$T$61='World Cup'!$U$61),'World Cup'!$T$63,0),"")</f>
        <v>3</v>
      </c>
      <c r="G113" s="200">
        <f>IF(AND('World Cup'!$T$61&lt;&gt;"",'World Cup'!$U$61&lt;&gt;""),'World Cup'!$U$61+IF(AND('World Cup'!$T$63&lt;&gt;"",'World Cup'!$U$63&lt;&gt;"",'World Cup'!$T$61='World Cup'!$U$61),'World Cup'!$U$63,0),"")</f>
        <v>0</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30</v>
      </c>
      <c r="C114" s="197" t="str">
        <f>'World Cup'!$W$60</f>
        <v>Canada</v>
      </c>
      <c r="D114" s="198">
        <f>IF(E114="","",INDEX(Groups!$C$7:$C$65,MATCH(E114,Groups!$D$7:$D$65,0)))</f>
        <v>5</v>
      </c>
      <c r="E114" s="197" t="str">
        <f>'World Cup'!$X$60</f>
        <v>Portugal</v>
      </c>
      <c r="F114" s="199">
        <f>IF(AND('World Cup'!$W$61&lt;&gt;"",'World Cup'!$X$61&lt;&gt;""),'World Cup'!$W$61+IF(AND('World Cup'!$W$63&lt;&gt;"",'World Cup'!$X$63&lt;&gt;"",'World Cup'!$W$61='World Cup'!$X$61),'World Cup'!$W$63,0),"")</f>
        <v>1</v>
      </c>
      <c r="G114" s="200">
        <f>IF(AND('World Cup'!$W$61&lt;&gt;"",'World Cup'!$X$61&lt;&gt;""),'World Cup'!$X$61+IF(AND('World Cup'!$W$63&lt;&gt;"",'World Cup'!$X$63&lt;&gt;"",'World Cup'!$W$61='World Cup'!$X$61),'World Cup'!$X$63,0),"")</f>
        <v>3</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Cup'!$C$71+IF(AND('World Cup'!$C$73&lt;&gt;"",'World Cup'!$E$73&lt;&gt;"",'World Cup'!$C$71='World Cup'!$E$71),'World Cup'!$C$73,0),"")</f>
        <v>3</v>
      </c>
      <c r="G116" s="200">
        <f>IF(AND('World Cup'!$C$71&lt;&gt;"",'World Cup'!$E$71&lt;&gt;""),'World Cup'!$E$71+IF(AND('World Cup'!$C$73&lt;&gt;"",'World Cup'!$E$73&lt;&gt;"",'World Cup'!$C$71='World Cup'!$E$71),'World Cup'!$E$73,0),"")</f>
        <v>0</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3</v>
      </c>
      <c r="G117" s="200">
        <f>IF(AND('World Cup'!$I$71&lt;&gt;"",'World Cup'!$K$71&lt;&gt;""),'World Cup'!$K$71+IF(AND('World Cup'!$I$73&lt;&gt;"",'World Cup'!$K$73&lt;&gt;"",'World Cup'!$I$71='World Cup'!$K$71),'World Cup'!$K$73,0),"")</f>
        <v>0</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11</v>
      </c>
      <c r="E118" s="197" t="str">
        <f>'World Cup'!$Q$70</f>
        <v>Croatia</v>
      </c>
      <c r="F118" s="199">
        <f>IF(AND('World Cup'!$O$71&lt;&gt;"",'World Cup'!$Q$71&lt;&gt;""),'World Cup'!$O$71+IF(AND('World Cup'!$O$73&lt;&gt;"",'World Cup'!$Q$73&lt;&gt;"",'World Cup'!$O$71='World Cup'!$Q$71),'World Cup'!$O$73,0),"")</f>
        <v>3</v>
      </c>
      <c r="G118" s="200">
        <f>IF(AND('World Cup'!$O$71&lt;&gt;"",'World Cup'!$Q$71&lt;&gt;""),'World Cup'!$Q$71+IF(AND('World Cup'!$O$73&lt;&gt;"",'World Cup'!$Q$73&lt;&gt;"",'World Cup'!$O$71='World Cup'!$Q$71),'World Cup'!$Q$73,0),"")</f>
        <v>2</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2</v>
      </c>
      <c r="G119" s="200">
        <f>IF(AND('World Cup'!$U$71&lt;&gt;"",'World Cup'!$W$71&lt;&gt;""),'World Cup'!$W$71+IF(AND('World Cup'!$U$73&lt;&gt;"",'World Cup'!$W$73&lt;&gt;"",'World Cup'!$U$71='World Cup'!$W$71),'World Cup'!$W$73,0),"")</f>
        <v>3</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3</v>
      </c>
      <c r="G121" s="200">
        <f>IF(AND('World Cup'!$F$81&lt;&gt;"",'World Cup'!$H$81&lt;&gt;""),'World Cup'!$H$81+IF(AND('World Cup'!$F$83&lt;&gt;"",'World Cup'!$H$83&lt;&gt;"",'World Cup'!$F$81='World Cup'!$H$81),'World Cup'!$H$83,0),"")</f>
        <v>4</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Cup'!$R$81+IF(AND('World Cup'!$R$83&lt;&gt;"",'World Cup'!$T$83&lt;&gt;"",'World Cup'!$R$81='World Cup'!$T$81),'World Cup'!$R$83,0),"")</f>
        <v>2</v>
      </c>
      <c r="G122" s="200">
        <f>IF(AND('World Cup'!$R$81&lt;&gt;"",'World Cup'!$T$81&lt;&gt;""),'World Cup'!$T$81+IF(AND('World Cup'!$R$83&lt;&gt;"",'World Cup'!$T$83&lt;&gt;"",'World Cup'!$R$81='World Cup'!$T$81),'World Cup'!$T$83,0),"")</f>
        <v>3</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1</v>
      </c>
      <c r="C124" s="197" t="str">
        <f>'World Cup'!$L$88</f>
        <v>France</v>
      </c>
      <c r="D124" s="198">
        <f>IF(E124="","",INDEX(Groups!$C$7:$C$65,MATCH(E124,Groups!$D$7:$D$65,0)))</f>
        <v>6</v>
      </c>
      <c r="E124" s="197" t="str">
        <f>'World Cup'!$N$88</f>
        <v>Brazil</v>
      </c>
      <c r="F124" s="199">
        <f>IF(AND('World Cup'!$L$89&lt;&gt;"",'World Cup'!$N$89&lt;&gt;""),'World Cup'!$L$89+IF(AND('World Cup'!$L$91&lt;&gt;"",'World Cup'!$N$91&lt;&gt;"",'World Cup'!$L$89='World Cup'!$N$89),'World Cup'!$L$91,0),"")</f>
        <v>3</v>
      </c>
      <c r="G124" s="200">
        <f>IF(AND('World Cup'!$L$89&lt;&gt;"",'World Cup'!$N$89&lt;&gt;""),'World Cup'!$N$89+IF(AND('World Cup'!$L$91&lt;&gt;"",'World Cup'!$N$91&lt;&gt;"",'World Cup'!$L$89='World Cup'!$N$89),'World Cup'!$N$91,0),"")</f>
        <v>2</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5.9" thickBot="1">
      <c r="B126" s="201">
        <f>IF(C126="","",INDEX(Groups!$C$7:$C$65,MATCH(C126,Groups!$D$7:$D$65,0)))</f>
        <v>2</v>
      </c>
      <c r="C126" s="202" t="str">
        <f>'World Cup'!$L$98</f>
        <v>Spain</v>
      </c>
      <c r="D126" s="203">
        <f>IF(E126="","",INDEX(Groups!$C$7:$C$65,MATCH(E126,Groups!$D$7:$D$65,0)))</f>
        <v>5</v>
      </c>
      <c r="E126" s="204" t="str">
        <f>'World Cup'!$N$98</f>
        <v>Portugal</v>
      </c>
      <c r="F126" s="305">
        <f>IF(AND('World Cup'!$L$99&lt;&gt;"",'World Cup'!$N$99&lt;&gt;""),'World Cup'!$L$99+IF(AND('World Cup'!$L$101&lt;&gt;"",'World Cup'!$N$101&lt;&gt;"",'World Cup'!$L$99='World Cup'!$N$99),'World Cup'!$L$101,0),"")</f>
        <v>3</v>
      </c>
      <c r="G126" s="306">
        <f>IF(AND('World Cup'!$L$99&lt;&gt;"",'World Cup'!$N$99&lt;&gt;""),'World Cup'!$N$99+IF(AND('World Cup'!$L$101&lt;&gt;"",'World Cup'!$N$101&lt;&gt;"",'World Cup'!$L$99='World Cup'!$N$99),'World Cup'!$N$101,0),"")</f>
        <v>2</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8.600000000000001"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5.9"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5.9"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5.9"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5.9" thickBot="1">
      <c r="B143" s="856"/>
      <c r="C143" s="857"/>
      <c r="D143" s="857"/>
      <c r="E143" s="857"/>
      <c r="F143" s="857"/>
      <c r="G143" s="857"/>
      <c r="H143" s="858"/>
    </row>
    <row r="144" spans="2:345" ht="15.9"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4" zeroHeight="1"/>
  <cols>
    <col min="1" max="1" width="11.47265625" customWidth="1"/>
    <col min="2" max="2" width="6.26171875" style="26" customWidth="1"/>
    <col min="3" max="3" width="21" style="40" customWidth="1"/>
    <col min="4" max="5" width="11.47265625" customWidth="1"/>
    <col min="6" max="6" width="3.15625" hidden="1" customWidth="1"/>
    <col min="7" max="7" width="11.47265625" hidden="1" customWidth="1"/>
    <col min="8" max="8" width="21" hidden="1" customWidth="1"/>
    <col min="9" max="10" width="11.47265625" hidden="1" customWidth="1"/>
    <col min="11" max="11" width="7.89453125" hidden="1" customWidth="1"/>
    <col min="12" max="12" width="18.15625" hidden="1" customWidth="1"/>
    <col min="13" max="13" width="5.5234375" hidden="1" customWidth="1"/>
    <col min="14" max="16384" width="11.47265625" hidden="1"/>
  </cols>
  <sheetData>
    <row r="1" spans="2:13" ht="23.1">
      <c r="B1" s="883" t="str">
        <f>Language!$E$127</f>
        <v>Predictions Ranking</v>
      </c>
      <c r="C1" s="883"/>
      <c r="D1" s="883"/>
    </row>
    <row r="2" spans="2:13" ht="14.7" thickBot="1"/>
    <row r="3" spans="2:13" ht="1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4.7"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4.7"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7265625" defaultRowHeight="15.6"/>
  <cols>
    <col min="1" max="1" width="3.15625" style="193" customWidth="1"/>
    <col min="2" max="2" width="4.734375" style="193" customWidth="1"/>
    <col min="3" max="3" width="15.734375" customWidth="1"/>
    <col min="4" max="4" width="4.734375" customWidth="1"/>
    <col min="5" max="5" width="15.734375" customWidth="1"/>
    <col min="6" max="7" width="4.734375" style="19" customWidth="1"/>
    <col min="8" max="8" width="9.7890625" style="22" customWidth="1"/>
    <col min="9" max="9" width="4.734375" style="22" customWidth="1"/>
    <col min="10" max="10" width="15.734375" style="22" customWidth="1"/>
    <col min="11" max="11" width="4.734375" style="22" customWidth="1"/>
    <col min="12" max="12" width="15.734375" style="22" customWidth="1"/>
    <col min="13" max="14" width="4.734375" style="22" customWidth="1"/>
    <col min="15" max="20" width="3.734375" style="22" customWidth="1"/>
    <col min="21" max="21" width="10.734375"/>
    <col min="22" max="22" width="4.734375" style="22" customWidth="1"/>
    <col min="23" max="23" width="15.734375" style="22" customWidth="1"/>
    <col min="24" max="24" width="4.734375" style="22" customWidth="1"/>
    <col min="25" max="25" width="15.734375" style="22" customWidth="1"/>
    <col min="26" max="27" width="4.734375" style="22" customWidth="1"/>
    <col min="28" max="33" width="3.734375" style="22" customWidth="1"/>
    <col min="35" max="35" width="4.734375" style="22" customWidth="1"/>
    <col min="36" max="36" width="15.734375" style="22" customWidth="1"/>
    <col min="37" max="37" width="4.734375" style="22" customWidth="1"/>
    <col min="38" max="38" width="15.734375" style="22" customWidth="1"/>
    <col min="39" max="40" width="4.734375" style="22" customWidth="1"/>
    <col min="41" max="46" width="3.734375" style="22" customWidth="1"/>
    <col min="48" max="48" width="4.734375" style="22" customWidth="1"/>
    <col min="49" max="49" width="15.734375" style="22" customWidth="1"/>
    <col min="50" max="50" width="4.734375" style="22" customWidth="1"/>
    <col min="51" max="51" width="15.734375" style="22" customWidth="1"/>
    <col min="52" max="53" width="4.734375" style="22" customWidth="1"/>
    <col min="54" max="59" width="3.734375" style="22" customWidth="1"/>
    <col min="61" max="61" width="4.734375" style="22" customWidth="1"/>
    <col min="62" max="62" width="15.734375" style="22" customWidth="1"/>
    <col min="63" max="63" width="4.734375" style="22" customWidth="1"/>
    <col min="64" max="64" width="15.734375" style="22" customWidth="1"/>
    <col min="65" max="66" width="4.734375" style="22" customWidth="1"/>
    <col min="67" max="72" width="3.734375" style="22" customWidth="1"/>
    <col min="74" max="74" width="4.734375" style="22" customWidth="1"/>
    <col min="75" max="75" width="15.734375" style="22" customWidth="1"/>
    <col min="76" max="76" width="4.734375" style="22" customWidth="1"/>
    <col min="77" max="77" width="15.734375" style="22" customWidth="1"/>
    <col min="78" max="79" width="4.734375" style="22" customWidth="1"/>
    <col min="80" max="85" width="3.734375" style="22" customWidth="1"/>
    <col min="87" max="87" width="4.734375" style="22" customWidth="1"/>
    <col min="88" max="88" width="15.734375" style="22" customWidth="1"/>
    <col min="89" max="89" width="4.734375" style="22" customWidth="1"/>
    <col min="90" max="90" width="15.734375" style="22" customWidth="1"/>
    <col min="91" max="92" width="4.734375" style="22" customWidth="1"/>
    <col min="93" max="98" width="3.734375" style="22" customWidth="1"/>
    <col min="100" max="100" width="4.734375" style="22" customWidth="1"/>
    <col min="101" max="101" width="15.734375" style="22" customWidth="1"/>
    <col min="102" max="102" width="4.734375" style="22" customWidth="1"/>
    <col min="103" max="103" width="15.734375" style="22" customWidth="1"/>
    <col min="104" max="105" width="4.734375" style="22" customWidth="1"/>
    <col min="106" max="111" width="3.734375" style="22" customWidth="1"/>
    <col min="113" max="113" width="4.734375" style="22" customWidth="1"/>
    <col min="114" max="114" width="15.734375" style="22" customWidth="1"/>
    <col min="115" max="115" width="4.734375" style="22" customWidth="1"/>
    <col min="116" max="116" width="15.734375" style="22" customWidth="1"/>
    <col min="117" max="118" width="4.734375" style="22" customWidth="1"/>
    <col min="119" max="124" width="3.734375" style="22" customWidth="1"/>
    <col min="126" max="126" width="4.734375" style="22" customWidth="1"/>
    <col min="127" max="127" width="15.734375" style="22" customWidth="1"/>
    <col min="128" max="128" width="4.734375" style="22" customWidth="1"/>
    <col min="129" max="129" width="15.734375" style="22" customWidth="1"/>
    <col min="130" max="131" width="4.734375" style="22" customWidth="1"/>
    <col min="132" max="137" width="3.734375" style="22" customWidth="1"/>
    <col min="139" max="139" width="4.734375" style="22" customWidth="1"/>
    <col min="140" max="140" width="15.734375" style="22" customWidth="1"/>
    <col min="141" max="141" width="4.734375" style="22" customWidth="1"/>
    <col min="142" max="142" width="15.734375" style="22" customWidth="1"/>
    <col min="143" max="144" width="4.734375" style="22" customWidth="1"/>
    <col min="145" max="150" width="3.734375" style="22" customWidth="1"/>
    <col min="152" max="152" width="4.734375" style="22" customWidth="1"/>
    <col min="153" max="153" width="15.734375" style="22" customWidth="1"/>
    <col min="154" max="154" width="4.734375" style="22" customWidth="1"/>
    <col min="155" max="155" width="15.734375" style="22" customWidth="1"/>
    <col min="156" max="157" width="4.734375" style="22" customWidth="1"/>
    <col min="158" max="163" width="3.734375" style="22" customWidth="1"/>
    <col min="165" max="165" width="4.734375" style="22" customWidth="1"/>
    <col min="166" max="166" width="15.734375" style="22" customWidth="1"/>
    <col min="167" max="167" width="4.734375" style="22" customWidth="1"/>
    <col min="168" max="168" width="15.734375" style="22" customWidth="1"/>
    <col min="169" max="170" width="4.734375" style="22" customWidth="1"/>
    <col min="171" max="176" width="3.734375" style="22" customWidth="1"/>
    <col min="178" max="178" width="4.734375" style="22" customWidth="1"/>
    <col min="179" max="179" width="15.734375" style="22" customWidth="1"/>
    <col min="180" max="180" width="4.734375" style="22" customWidth="1"/>
    <col min="181" max="181" width="15.734375" style="22" customWidth="1"/>
    <col min="182" max="183" width="4.734375" style="22" customWidth="1"/>
    <col min="184" max="189" width="3.734375" style="22" customWidth="1"/>
    <col min="191" max="191" width="4.734375" style="22" customWidth="1"/>
    <col min="192" max="192" width="15.734375" style="22" customWidth="1"/>
    <col min="193" max="193" width="4.734375" style="22" customWidth="1"/>
    <col min="194" max="194" width="15.734375" style="22" customWidth="1"/>
    <col min="195" max="196" width="4.734375" style="22" customWidth="1"/>
    <col min="197" max="202" width="3.734375" style="22" customWidth="1"/>
    <col min="204" max="204" width="4.734375" style="22" customWidth="1"/>
    <col min="205" max="205" width="15.734375" style="22" customWidth="1"/>
    <col min="206" max="206" width="4.734375" style="22" customWidth="1"/>
    <col min="207" max="207" width="15.734375" style="22" customWidth="1"/>
    <col min="208" max="209" width="4.734375" style="22" customWidth="1"/>
    <col min="210" max="215" width="3.734375" style="22" customWidth="1"/>
    <col min="217" max="217" width="4.734375" style="22" customWidth="1"/>
    <col min="218" max="218" width="15.734375" style="22" customWidth="1"/>
    <col min="219" max="219" width="4.734375" style="22" customWidth="1"/>
    <col min="220" max="220" width="15.734375" style="22" customWidth="1"/>
    <col min="221" max="222" width="4.734375" style="22" customWidth="1"/>
    <col min="223" max="228" width="3.734375" style="22" customWidth="1"/>
    <col min="230" max="230" width="4.734375" style="22" customWidth="1"/>
    <col min="231" max="231" width="15.734375" style="22" customWidth="1"/>
    <col min="232" max="232" width="4.734375" style="22" customWidth="1"/>
    <col min="233" max="233" width="15.734375" style="22" customWidth="1"/>
    <col min="234" max="235" width="4.734375" style="22" customWidth="1"/>
    <col min="236" max="241" width="3.734375" style="22" customWidth="1"/>
    <col min="243" max="243" width="4.734375" style="22" customWidth="1"/>
    <col min="244" max="244" width="15.734375" style="22" customWidth="1"/>
    <col min="245" max="245" width="4.734375" style="22" customWidth="1"/>
    <col min="246" max="246" width="15.734375" style="22" customWidth="1"/>
    <col min="247" max="248" width="4.734375" style="22" customWidth="1"/>
    <col min="249" max="254" width="3.734375" style="22" customWidth="1"/>
    <col min="256" max="256" width="4.734375" style="22" customWidth="1"/>
    <col min="257" max="257" width="15.734375" style="22" customWidth="1"/>
    <col min="258" max="258" width="4.734375" style="22" customWidth="1"/>
    <col min="259" max="259" width="15.734375" style="22" customWidth="1"/>
    <col min="260" max="261" width="4.734375" style="22" customWidth="1"/>
    <col min="262" max="267" width="3.734375" style="22" customWidth="1"/>
    <col min="269" max="269" width="4.734375" style="22" customWidth="1"/>
    <col min="270" max="270" width="15.734375" style="22" customWidth="1"/>
    <col min="271" max="271" width="4.734375" style="22" customWidth="1"/>
    <col min="272" max="272" width="15.734375" style="22" customWidth="1"/>
    <col min="273" max="274" width="4.734375" style="22" customWidth="1"/>
    <col min="275" max="280" width="3.734375" style="22" customWidth="1"/>
    <col min="282" max="282" width="4.734375" style="22" customWidth="1"/>
    <col min="283" max="283" width="15.734375" style="22" customWidth="1"/>
    <col min="284" max="284" width="4.734375" style="22" customWidth="1"/>
    <col min="285" max="285" width="15.734375" style="22" customWidth="1"/>
    <col min="286" max="287" width="4.734375" style="22" customWidth="1"/>
    <col min="288" max="293" width="3.734375" style="22" customWidth="1"/>
    <col min="295" max="295" width="4.734375" style="22" customWidth="1"/>
    <col min="296" max="296" width="15.734375" style="22" customWidth="1"/>
    <col min="297" max="297" width="4.734375" style="22" customWidth="1"/>
    <col min="298" max="298" width="15.734375" style="22" customWidth="1"/>
    <col min="299" max="300" width="4.734375" style="22" customWidth="1"/>
    <col min="301" max="306" width="3.734375" style="22" customWidth="1"/>
    <col min="308" max="308" width="4.734375" style="22" customWidth="1"/>
    <col min="309" max="309" width="15.734375" style="22" customWidth="1"/>
    <col min="310" max="310" width="4.734375" style="22" customWidth="1"/>
    <col min="311" max="311" width="15.734375" style="22" customWidth="1"/>
    <col min="312" max="313" width="4.734375" style="22" customWidth="1"/>
    <col min="314" max="319" width="3.734375" style="22" customWidth="1"/>
    <col min="321" max="321" width="4.734375" style="22" customWidth="1"/>
    <col min="322" max="322" width="15.734375" style="22" customWidth="1"/>
    <col min="323" max="323" width="4.734375" style="22" customWidth="1"/>
    <col min="324" max="324" width="15.734375" style="22" customWidth="1"/>
    <col min="325" max="326" width="4.734375" style="22" customWidth="1"/>
    <col min="327" max="332" width="3.734375" style="22" customWidth="1"/>
    <col min="334" max="334" width="4.734375" style="22" customWidth="1"/>
    <col min="335" max="335" width="15.734375" style="22" customWidth="1"/>
    <col min="336" max="336" width="4.734375" style="22" customWidth="1"/>
    <col min="337" max="337" width="15.734375" style="22" customWidth="1"/>
    <col min="338" max="339" width="4.734375" style="22" customWidth="1"/>
    <col min="340" max="345" width="3.734375" style="22" customWidth="1"/>
  </cols>
  <sheetData>
    <row r="1" spans="1:345" ht="28.2">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1</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0</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1</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0</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1</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1</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2</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1</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1</v>
      </c>
      <c r="G25" s="200">
        <f>CalcC!$S$27</f>
        <v>1</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1</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1</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2</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0</v>
      </c>
      <c r="G35" s="200">
        <f>CalcE!$S$23</f>
        <v>1</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1</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0</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0</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0</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0</v>
      </c>
      <c r="G45" s="200">
        <f>CalcF!$S$26</f>
        <v>1</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2</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0</v>
      </c>
      <c r="G49" s="200">
        <f>CalcG!$S$23</f>
        <v>1</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1</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0</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0</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2</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4</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1</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1</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1</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0</v>
      </c>
      <c r="G60" s="200">
        <f>CalcH!$S$27</f>
        <v>3</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4</v>
      </c>
      <c r="G62" s="200">
        <f>CalcI!$S$22</f>
        <v>0</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2</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4</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0</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3</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1</v>
      </c>
      <c r="G67" s="200">
        <f>CalcI!$S$27</f>
        <v>0</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3</v>
      </c>
      <c r="G69" s="200">
        <f>CalcJ!$S$22</f>
        <v>0</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1</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3</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1</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1</v>
      </c>
      <c r="G79" s="200">
        <f>CalcK!$S$25</f>
        <v>0</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3</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0</v>
      </c>
      <c r="G81" s="200">
        <f>CalcK!$S$27</f>
        <v>1</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3</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0</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0</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3</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2</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3</v>
      </c>
      <c r="G88" s="200">
        <f>CalcL!$S$27</f>
        <v>0</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40</v>
      </c>
      <c r="E90" s="197" t="str">
        <f>'World Cup'!$C$50</f>
        <v>Paraguay</v>
      </c>
      <c r="F90" s="199">
        <f>IF(AND('World Cup'!$B$51&lt;&gt;"",'World Cup'!$C$51&lt;&gt;""),'World Cup'!$B$51,"")</f>
        <v>2</v>
      </c>
      <c r="G90" s="200">
        <f>IF(AND('World Cup'!$B$51&lt;&gt;"",'World Cup'!$C$51&lt;&gt;""),'World Cup'!$C$51,"")</f>
        <v>0</v>
      </c>
      <c r="I90" s="196">
        <f>$B90</f>
        <v>10</v>
      </c>
      <c r="J90" s="197" t="str">
        <f>$C90</f>
        <v>Germany</v>
      </c>
      <c r="K90" s="198">
        <f>$D90</f>
        <v>40</v>
      </c>
      <c r="L90" s="197" t="str">
        <f>$E90</f>
        <v>Paraguay</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40</v>
      </c>
      <c r="Y90" s="197" t="str">
        <f>$E90</f>
        <v>Paraguay</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40</v>
      </c>
      <c r="AL90" s="197" t="str">
        <f>$E90</f>
        <v>Paraguay</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40</v>
      </c>
      <c r="AY90" s="197" t="str">
        <f>$E90</f>
        <v>Paraguay</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40</v>
      </c>
      <c r="BL90" s="197" t="str">
        <f>$E90</f>
        <v>Paraguay</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40</v>
      </c>
      <c r="BY90" s="197" t="str">
        <f>$E90</f>
        <v>Paraguay</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40</v>
      </c>
      <c r="CL90" s="197" t="str">
        <f>$E90</f>
        <v>Paraguay</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40</v>
      </c>
      <c r="CY90" s="197" t="str">
        <f>$E90</f>
        <v>Paraguay</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40</v>
      </c>
      <c r="DL90" s="197" t="str">
        <f>$E90</f>
        <v>Paraguay</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40</v>
      </c>
      <c r="DY90" s="197" t="str">
        <f>$E90</f>
        <v>Paraguay</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40</v>
      </c>
      <c r="EL90" s="197" t="str">
        <f>$E90</f>
        <v>Paraguay</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40</v>
      </c>
      <c r="EY90" s="197" t="str">
        <f>$E90</f>
        <v>Paraguay</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40</v>
      </c>
      <c r="FL90" s="197" t="str">
        <f>$E90</f>
        <v>Paraguay</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40</v>
      </c>
      <c r="FY90" s="197" t="str">
        <f>$E90</f>
        <v>Paraguay</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40</v>
      </c>
      <c r="GL90" s="197" t="str">
        <f>$E90</f>
        <v>Paraguay</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40</v>
      </c>
      <c r="GY90" s="197" t="str">
        <f>$E90</f>
        <v>Paraguay</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40</v>
      </c>
      <c r="HL90" s="197" t="str">
        <f>$E90</f>
        <v>Paraguay</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40</v>
      </c>
      <c r="HY90" s="197" t="str">
        <f>$E90</f>
        <v>Paraguay</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40</v>
      </c>
      <c r="IL90" s="197" t="str">
        <f>$E90</f>
        <v>Paraguay</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40</v>
      </c>
      <c r="IY90" s="197" t="str">
        <f>$E90</f>
        <v>Paraguay</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40</v>
      </c>
      <c r="JL90" s="197" t="str">
        <f>$E90</f>
        <v>Paraguay</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40</v>
      </c>
      <c r="JY90" s="197" t="str">
        <f>$E90</f>
        <v>Paraguay</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40</v>
      </c>
      <c r="KL90" s="197" t="str">
        <f>$E90</f>
        <v>Paraguay</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40</v>
      </c>
      <c r="KY90" s="197" t="str">
        <f>$E90</f>
        <v>Paraguay</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40</v>
      </c>
      <c r="LL90" s="197" t="str">
        <f>$E90</f>
        <v>Paraguay</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40</v>
      </c>
      <c r="LY90" s="197" t="str">
        <f>$E90</f>
        <v>Paraguay</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44</v>
      </c>
      <c r="E91" s="197" t="str">
        <f>'World Cup'!$F$50</f>
        <v>Tunisia</v>
      </c>
      <c r="F91" s="199">
        <f>IF(AND('World Cup'!$E$51&lt;&gt;"",'World Cup'!$F$51&lt;&gt;""),'World Cup'!$E$51,"")</f>
        <v>3</v>
      </c>
      <c r="G91" s="200">
        <f>IF(AND('World Cup'!$E$51&lt;&gt;"",'World Cup'!$F$51&lt;&gt;""),'World Cup'!$F$51,"")</f>
        <v>0</v>
      </c>
      <c r="I91" s="196">
        <f t="shared" ref="I91:I105" si="1482">$B91</f>
        <v>1</v>
      </c>
      <c r="J91" s="197" t="str">
        <f t="shared" ref="J91:J105" si="1483">$C91</f>
        <v>France</v>
      </c>
      <c r="K91" s="198">
        <f t="shared" ref="K91:K105" si="1484">$D91</f>
        <v>44</v>
      </c>
      <c r="L91" s="197" t="str">
        <f t="shared" ref="L91:L105" si="1485">$E91</f>
        <v>Tunisia</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44</v>
      </c>
      <c r="Y91" s="197" t="str">
        <f t="shared" ref="Y91:Y105" si="1490">$E91</f>
        <v>Tunisia</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44</v>
      </c>
      <c r="AL91" s="197" t="str">
        <f t="shared" ref="AL91:AL105" si="1495">$E91</f>
        <v>Tunisia</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44</v>
      </c>
      <c r="AY91" s="197" t="str">
        <f t="shared" ref="AY91:AY105" si="1500">$E91</f>
        <v>Tunisia</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44</v>
      </c>
      <c r="BL91" s="197" t="str">
        <f t="shared" ref="BL91:BL105" si="1505">$E91</f>
        <v>Tunisia</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44</v>
      </c>
      <c r="BY91" s="197" t="str">
        <f t="shared" ref="BY91:BY105" si="1510">$E91</f>
        <v>Tunisia</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44</v>
      </c>
      <c r="CL91" s="197" t="str">
        <f t="shared" ref="CL91:CL105" si="1515">$E91</f>
        <v>Tunisia</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44</v>
      </c>
      <c r="CY91" s="197" t="str">
        <f t="shared" ref="CY91:CY105" si="1520">$E91</f>
        <v>Tunisia</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44</v>
      </c>
      <c r="DL91" s="197" t="str">
        <f t="shared" ref="DL91:DL105" si="1525">$E91</f>
        <v>Tunisia</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44</v>
      </c>
      <c r="DY91" s="197" t="str">
        <f t="shared" ref="DY91:DY105" si="1530">$E91</f>
        <v>Tunisia</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44</v>
      </c>
      <c r="EL91" s="197" t="str">
        <f t="shared" ref="EL91:EL105" si="1535">$E91</f>
        <v>Tunisia</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44</v>
      </c>
      <c r="EY91" s="197" t="str">
        <f t="shared" ref="EY91:EY105" si="1540">$E91</f>
        <v>Tunisia</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44</v>
      </c>
      <c r="FL91" s="197" t="str">
        <f t="shared" ref="FL91:FL105" si="1545">$E91</f>
        <v>Tunisia</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44</v>
      </c>
      <c r="FY91" s="197" t="str">
        <f t="shared" ref="FY91:FY105" si="1550">$E91</f>
        <v>Tunisia</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44</v>
      </c>
      <c r="GL91" s="197" t="str">
        <f t="shared" ref="GL91:GL105" si="1555">$E91</f>
        <v>Tunisia</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44</v>
      </c>
      <c r="GY91" s="197" t="str">
        <f t="shared" ref="GY91:GY105" si="1560">$E91</f>
        <v>Tunisia</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44</v>
      </c>
      <c r="HL91" s="197" t="str">
        <f t="shared" ref="HL91:HL105" si="1565">$E91</f>
        <v>Tunisia</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44</v>
      </c>
      <c r="HY91" s="197" t="str">
        <f t="shared" ref="HY91:HY105" si="1570">$E91</f>
        <v>Tunisia</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44</v>
      </c>
      <c r="IL91" s="197" t="str">
        <f t="shared" ref="IL91:IL105" si="1575">$E91</f>
        <v>Tunisia</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44</v>
      </c>
      <c r="IY91" s="197" t="str">
        <f t="shared" ref="IY91:IY105" si="1580">$E91</f>
        <v>Tunisia</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44</v>
      </c>
      <c r="JL91" s="197" t="str">
        <f t="shared" ref="JL91:JL105" si="1585">$E91</f>
        <v>Tunisia</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44</v>
      </c>
      <c r="JY91" s="197" t="str">
        <f t="shared" ref="JY91:JY105" si="1590">$E91</f>
        <v>Tunisia</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44</v>
      </c>
      <c r="KL91" s="197" t="str">
        <f t="shared" ref="KL91:KL105" si="1595">$E91</f>
        <v>Tunisia</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44</v>
      </c>
      <c r="KY91" s="197" t="str">
        <f t="shared" ref="KY91:KY105" si="1600">$E91</f>
        <v>Tunisia</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44</v>
      </c>
      <c r="LL91" s="197" t="str">
        <f t="shared" ref="LL91:LL105" si="1605">$E91</f>
        <v>Tunisia</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44</v>
      </c>
      <c r="LY91" s="197" t="str">
        <f t="shared" ref="LY91:LY105" si="1610">$E91</f>
        <v>Tunisia</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41</v>
      </c>
      <c r="C92" s="197" t="str">
        <f>'World Cup'!$H$50</f>
        <v>Czech Rep.</v>
      </c>
      <c r="D92" s="198">
        <f>IF(E92="","",INDEX(Groups!$C$7:$C$65,MATCH(E92,Groups!$D$7:$D$65,0)))</f>
        <v>19</v>
      </c>
      <c r="E92" s="197" t="str">
        <f>'World Cup'!$I$50</f>
        <v>Switzerland</v>
      </c>
      <c r="F92" s="199">
        <f>IF(AND('World Cup'!$H$51&lt;&gt;"",'World Cup'!$I$51&lt;&gt;""),'World Cup'!$H$51,"")</f>
        <v>1</v>
      </c>
      <c r="G92" s="200">
        <f>IF(AND('World Cup'!$H$51&lt;&gt;"",'World Cup'!$I$51&lt;&gt;""),'World Cup'!$I$51,"")</f>
        <v>0</v>
      </c>
      <c r="I92" s="196">
        <f t="shared" si="1482"/>
        <v>41</v>
      </c>
      <c r="J92" s="197" t="str">
        <f t="shared" si="1483"/>
        <v>Czech Rep.</v>
      </c>
      <c r="K92" s="198">
        <f t="shared" si="1484"/>
        <v>19</v>
      </c>
      <c r="L92" s="197" t="str">
        <f t="shared" si="1485"/>
        <v>Switzerland</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19</v>
      </c>
      <c r="Y92" s="197" t="str">
        <f t="shared" si="1490"/>
        <v>Switzerland</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19</v>
      </c>
      <c r="AL92" s="197" t="str">
        <f t="shared" si="1495"/>
        <v>Switzerland</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19</v>
      </c>
      <c r="AY92" s="197" t="str">
        <f t="shared" si="1500"/>
        <v>Switzerland</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19</v>
      </c>
      <c r="BL92" s="197" t="str">
        <f t="shared" si="1505"/>
        <v>Switzerland</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19</v>
      </c>
      <c r="BY92" s="197" t="str">
        <f t="shared" si="1510"/>
        <v>Switzerland</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19</v>
      </c>
      <c r="CL92" s="197" t="str">
        <f t="shared" si="1515"/>
        <v>Switzerland</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19</v>
      </c>
      <c r="CY92" s="197" t="str">
        <f t="shared" si="1520"/>
        <v>Switzerland</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19</v>
      </c>
      <c r="DL92" s="197" t="str">
        <f t="shared" si="1525"/>
        <v>Switzerland</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19</v>
      </c>
      <c r="DY92" s="197" t="str">
        <f t="shared" si="1530"/>
        <v>Switzerland</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19</v>
      </c>
      <c r="EL92" s="197" t="str">
        <f t="shared" si="1535"/>
        <v>Switzerland</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19</v>
      </c>
      <c r="EY92" s="197" t="str">
        <f t="shared" si="1540"/>
        <v>Switzerland</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19</v>
      </c>
      <c r="FL92" s="197" t="str">
        <f t="shared" si="1545"/>
        <v>Switzerland</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19</v>
      </c>
      <c r="FY92" s="197" t="str">
        <f t="shared" si="1550"/>
        <v>Switzerland</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19</v>
      </c>
      <c r="GL92" s="197" t="str">
        <f t="shared" si="1555"/>
        <v>Switzerland</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19</v>
      </c>
      <c r="GY92" s="197" t="str">
        <f t="shared" si="1560"/>
        <v>Switzerland</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19</v>
      </c>
      <c r="HL92" s="197" t="str">
        <f t="shared" si="1565"/>
        <v>Switzerland</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19</v>
      </c>
      <c r="HY92" s="197" t="str">
        <f t="shared" si="1570"/>
        <v>Switzerland</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19</v>
      </c>
      <c r="IL92" s="197" t="str">
        <f t="shared" si="1575"/>
        <v>Switzerland</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19</v>
      </c>
      <c r="IY92" s="197" t="str">
        <f t="shared" si="1580"/>
        <v>Switzerland</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19</v>
      </c>
      <c r="JL92" s="197" t="str">
        <f t="shared" si="1585"/>
        <v>Switzerland</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19</v>
      </c>
      <c r="JY92" s="197" t="str">
        <f t="shared" si="1590"/>
        <v>Switzerland</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19</v>
      </c>
      <c r="KL92" s="197" t="str">
        <f t="shared" si="1595"/>
        <v>Switzerland</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19</v>
      </c>
      <c r="KY92" s="197" t="str">
        <f t="shared" si="1600"/>
        <v>Switzerland</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19</v>
      </c>
      <c r="LL92" s="197" t="str">
        <f t="shared" si="1605"/>
        <v>Switzerland</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19</v>
      </c>
      <c r="LY92" s="197" t="str">
        <f t="shared" si="1610"/>
        <v>Switzerland</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43</v>
      </c>
      <c r="E93" s="197" t="str">
        <f>'World Cup'!$L$50</f>
        <v>Scotland</v>
      </c>
      <c r="F93" s="199">
        <f>IF(AND('World Cup'!$K$51&lt;&gt;"",'World Cup'!$L$51&lt;&gt;""),'World Cup'!$K$51,"")</f>
        <v>1</v>
      </c>
      <c r="G93" s="200">
        <f>IF(AND('World Cup'!$K$51&lt;&gt;"",'World Cup'!$L$51&lt;&gt;""),'World Cup'!$L$51,"")</f>
        <v>0</v>
      </c>
      <c r="I93" s="196">
        <f t="shared" si="1482"/>
        <v>7</v>
      </c>
      <c r="J93" s="197" t="str">
        <f t="shared" si="1483"/>
        <v>Netherlands</v>
      </c>
      <c r="K93" s="198">
        <f t="shared" si="1484"/>
        <v>43</v>
      </c>
      <c r="L93" s="197" t="str">
        <f t="shared" si="1485"/>
        <v>Scotland</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43</v>
      </c>
      <c r="Y93" s="197" t="str">
        <f t="shared" si="1490"/>
        <v>Scotland</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43</v>
      </c>
      <c r="AL93" s="197" t="str">
        <f t="shared" si="1495"/>
        <v>Scotland</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43</v>
      </c>
      <c r="AY93" s="197" t="str">
        <f t="shared" si="1500"/>
        <v>Scotland</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43</v>
      </c>
      <c r="BL93" s="197" t="str">
        <f t="shared" si="1505"/>
        <v>Scotland</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43</v>
      </c>
      <c r="BY93" s="197" t="str">
        <f t="shared" si="1510"/>
        <v>Scotland</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43</v>
      </c>
      <c r="CL93" s="197" t="str">
        <f t="shared" si="1515"/>
        <v>Scotland</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43</v>
      </c>
      <c r="CY93" s="197" t="str">
        <f t="shared" si="1520"/>
        <v>Scotland</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43</v>
      </c>
      <c r="DL93" s="197" t="str">
        <f t="shared" si="1525"/>
        <v>Scotland</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43</v>
      </c>
      <c r="DY93" s="197" t="str">
        <f t="shared" si="1530"/>
        <v>Scotland</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43</v>
      </c>
      <c r="EL93" s="197" t="str">
        <f t="shared" si="1535"/>
        <v>Scotland</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43</v>
      </c>
      <c r="EY93" s="197" t="str">
        <f t="shared" si="1540"/>
        <v>Scotland</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43</v>
      </c>
      <c r="FL93" s="197" t="str">
        <f t="shared" si="1545"/>
        <v>Scotland</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43</v>
      </c>
      <c r="FY93" s="197" t="str">
        <f t="shared" si="1550"/>
        <v>Scotland</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43</v>
      </c>
      <c r="GL93" s="197" t="str">
        <f t="shared" si="1555"/>
        <v>Scotland</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43</v>
      </c>
      <c r="GY93" s="197" t="str">
        <f t="shared" si="1560"/>
        <v>Scotland</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43</v>
      </c>
      <c r="HL93" s="197" t="str">
        <f t="shared" si="1565"/>
        <v>Scotland</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43</v>
      </c>
      <c r="HY93" s="197" t="str">
        <f t="shared" si="1570"/>
        <v>Scotland</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43</v>
      </c>
      <c r="IL93" s="197" t="str">
        <f t="shared" si="1575"/>
        <v>Scotland</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43</v>
      </c>
      <c r="IY93" s="197" t="str">
        <f t="shared" si="1580"/>
        <v>Scotland</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43</v>
      </c>
      <c r="JL93" s="197" t="str">
        <f t="shared" si="1585"/>
        <v>Scotland</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43</v>
      </c>
      <c r="JY93" s="197" t="str">
        <f t="shared" si="1590"/>
        <v>Scotland</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43</v>
      </c>
      <c r="KL93" s="197" t="str">
        <f t="shared" si="1595"/>
        <v>Scotland</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43</v>
      </c>
      <c r="KY93" s="197" t="str">
        <f t="shared" si="1600"/>
        <v>Scotland</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43</v>
      </c>
      <c r="LL93" s="197" t="str">
        <f t="shared" si="1605"/>
        <v>Scotland</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43</v>
      </c>
      <c r="LY93" s="197" t="str">
        <f t="shared" si="1610"/>
        <v>Scotland</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4</v>
      </c>
      <c r="E94" s="197" t="str">
        <f>'World Cup'!$O$50</f>
        <v>England</v>
      </c>
      <c r="F94" s="199">
        <f>IF(AND('World Cup'!$N$51&lt;&gt;"",'World Cup'!$O$51&lt;&gt;""),'World Cup'!$N$51,"")</f>
        <v>0</v>
      </c>
      <c r="G94" s="200">
        <f>IF(AND('World Cup'!$N$51&lt;&gt;"",'World Cup'!$O$51&lt;&gt;""),'World Cup'!$O$51,"")</f>
        <v>2</v>
      </c>
      <c r="I94" s="196">
        <f t="shared" si="1482"/>
        <v>13</v>
      </c>
      <c r="J94" s="197" t="str">
        <f t="shared" si="1483"/>
        <v>Colombia</v>
      </c>
      <c r="K94" s="198">
        <f t="shared" si="1484"/>
        <v>4</v>
      </c>
      <c r="L94" s="197" t="str">
        <f t="shared" si="1485"/>
        <v>England</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4</v>
      </c>
      <c r="Y94" s="197" t="str">
        <f t="shared" si="1490"/>
        <v>England</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4</v>
      </c>
      <c r="AL94" s="197" t="str">
        <f t="shared" si="1495"/>
        <v>England</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4</v>
      </c>
      <c r="AY94" s="197" t="str">
        <f t="shared" si="1500"/>
        <v>England</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4</v>
      </c>
      <c r="BL94" s="197" t="str">
        <f t="shared" si="1505"/>
        <v>England</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4</v>
      </c>
      <c r="BY94" s="197" t="str">
        <f t="shared" si="1510"/>
        <v>England</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4</v>
      </c>
      <c r="CL94" s="197" t="str">
        <f t="shared" si="1515"/>
        <v>England</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4</v>
      </c>
      <c r="CY94" s="197" t="str">
        <f t="shared" si="1520"/>
        <v>England</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4</v>
      </c>
      <c r="DL94" s="197" t="str">
        <f t="shared" si="1525"/>
        <v>England</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4</v>
      </c>
      <c r="DY94" s="197" t="str">
        <f t="shared" si="1530"/>
        <v>England</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4</v>
      </c>
      <c r="EL94" s="197" t="str">
        <f t="shared" si="1535"/>
        <v>England</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4</v>
      </c>
      <c r="EY94" s="197" t="str">
        <f t="shared" si="1540"/>
        <v>England</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4</v>
      </c>
      <c r="FL94" s="197" t="str">
        <f t="shared" si="1545"/>
        <v>England</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4</v>
      </c>
      <c r="FY94" s="197" t="str">
        <f t="shared" si="1550"/>
        <v>England</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4</v>
      </c>
      <c r="GL94" s="197" t="str">
        <f t="shared" si="1555"/>
        <v>England</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4</v>
      </c>
      <c r="GY94" s="197" t="str">
        <f t="shared" si="1560"/>
        <v>England</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4</v>
      </c>
      <c r="HL94" s="197" t="str">
        <f t="shared" si="1565"/>
        <v>England</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4</v>
      </c>
      <c r="HY94" s="197" t="str">
        <f t="shared" si="1570"/>
        <v>England</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4</v>
      </c>
      <c r="IL94" s="197" t="str">
        <f t="shared" si="1575"/>
        <v>England</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4</v>
      </c>
      <c r="IY94" s="197" t="str">
        <f t="shared" si="1580"/>
        <v>England</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4</v>
      </c>
      <c r="JL94" s="197" t="str">
        <f t="shared" si="1585"/>
        <v>England</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4</v>
      </c>
      <c r="JY94" s="197" t="str">
        <f t="shared" si="1590"/>
        <v>England</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4</v>
      </c>
      <c r="KL94" s="197" t="str">
        <f t="shared" si="1595"/>
        <v>England</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4</v>
      </c>
      <c r="KY94" s="197" t="str">
        <f t="shared" si="1600"/>
        <v>England</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4</v>
      </c>
      <c r="LL94" s="197" t="str">
        <f t="shared" si="1605"/>
        <v>England</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4</v>
      </c>
      <c r="LY94" s="197" t="str">
        <f t="shared" si="1610"/>
        <v>England</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3</v>
      </c>
      <c r="G95" s="200">
        <f>IF(AND('World Cup'!$Q$51&lt;&gt;"",'World Cup'!$R$51&lt;&gt;""),'World Cup'!$R$51,"")</f>
        <v>0</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16</v>
      </c>
      <c r="C96" s="197" t="str">
        <f>'World Cup'!$T$50</f>
        <v>USA</v>
      </c>
      <c r="D96" s="198">
        <f>IF(E96="","",INDEX(Groups!$C$7:$C$65,MATCH(E96,Groups!$D$7:$D$65,0)))</f>
        <v>65</v>
      </c>
      <c r="E96" s="197" t="str">
        <f>'World Cup'!$U$50</f>
        <v>Bosnia/Herzeg.</v>
      </c>
      <c r="F96" s="199">
        <f>IF(AND('World Cup'!$T$51&lt;&gt;"",'World Cup'!$U$51&lt;&gt;""),'World Cup'!$T$51,"")</f>
        <v>1</v>
      </c>
      <c r="G96" s="200">
        <f>IF(AND('World Cup'!$T$51&lt;&gt;"",'World Cup'!$U$51&lt;&gt;""),'World Cup'!$U$51,"")</f>
        <v>0</v>
      </c>
      <c r="I96" s="196">
        <f t="shared" si="1482"/>
        <v>16</v>
      </c>
      <c r="J96" s="197" t="str">
        <f t="shared" si="1483"/>
        <v>USA</v>
      </c>
      <c r="K96" s="198">
        <f t="shared" si="1484"/>
        <v>65</v>
      </c>
      <c r="L96" s="197" t="str">
        <f t="shared" si="1485"/>
        <v>Bosnia/Herzeg.</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16</v>
      </c>
      <c r="W96" s="197" t="str">
        <f t="shared" si="1488"/>
        <v>USA</v>
      </c>
      <c r="X96" s="198">
        <f t="shared" si="1489"/>
        <v>65</v>
      </c>
      <c r="Y96" s="197" t="str">
        <f t="shared" si="1490"/>
        <v>Bosnia/Herzeg.</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16</v>
      </c>
      <c r="AJ96" s="197" t="str">
        <f t="shared" si="1493"/>
        <v>USA</v>
      </c>
      <c r="AK96" s="198">
        <f t="shared" si="1494"/>
        <v>65</v>
      </c>
      <c r="AL96" s="197" t="str">
        <f t="shared" si="1495"/>
        <v>Bosnia/Herzeg.</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16</v>
      </c>
      <c r="AW96" s="197" t="str">
        <f t="shared" si="1498"/>
        <v>USA</v>
      </c>
      <c r="AX96" s="198">
        <f t="shared" si="1499"/>
        <v>65</v>
      </c>
      <c r="AY96" s="197" t="str">
        <f t="shared" si="1500"/>
        <v>Bosnia/Herzeg.</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16</v>
      </c>
      <c r="BJ96" s="197" t="str">
        <f t="shared" si="1503"/>
        <v>USA</v>
      </c>
      <c r="BK96" s="198">
        <f t="shared" si="1504"/>
        <v>65</v>
      </c>
      <c r="BL96" s="197" t="str">
        <f t="shared" si="1505"/>
        <v>Bosnia/Herzeg.</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16</v>
      </c>
      <c r="BW96" s="197" t="str">
        <f t="shared" si="1508"/>
        <v>USA</v>
      </c>
      <c r="BX96" s="198">
        <f t="shared" si="1509"/>
        <v>65</v>
      </c>
      <c r="BY96" s="197" t="str">
        <f t="shared" si="1510"/>
        <v>Bosnia/Herzeg.</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16</v>
      </c>
      <c r="CJ96" s="197" t="str">
        <f t="shared" si="1513"/>
        <v>USA</v>
      </c>
      <c r="CK96" s="198">
        <f t="shared" si="1514"/>
        <v>65</v>
      </c>
      <c r="CL96" s="197" t="str">
        <f t="shared" si="1515"/>
        <v>Bosnia/Herzeg.</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16</v>
      </c>
      <c r="CW96" s="197" t="str">
        <f t="shared" si="1518"/>
        <v>USA</v>
      </c>
      <c r="CX96" s="198">
        <f t="shared" si="1519"/>
        <v>65</v>
      </c>
      <c r="CY96" s="197" t="str">
        <f t="shared" si="1520"/>
        <v>Bosnia/Herzeg.</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16</v>
      </c>
      <c r="DJ96" s="197" t="str">
        <f t="shared" si="1523"/>
        <v>USA</v>
      </c>
      <c r="DK96" s="198">
        <f t="shared" si="1524"/>
        <v>65</v>
      </c>
      <c r="DL96" s="197" t="str">
        <f t="shared" si="1525"/>
        <v>Bosnia/Herzeg.</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16</v>
      </c>
      <c r="DW96" s="197" t="str">
        <f t="shared" si="1528"/>
        <v>USA</v>
      </c>
      <c r="DX96" s="198">
        <f t="shared" si="1529"/>
        <v>65</v>
      </c>
      <c r="DY96" s="197" t="str">
        <f t="shared" si="1530"/>
        <v>Bosnia/Herzeg.</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16</v>
      </c>
      <c r="EJ96" s="197" t="str">
        <f t="shared" si="1533"/>
        <v>USA</v>
      </c>
      <c r="EK96" s="198">
        <f t="shared" si="1534"/>
        <v>65</v>
      </c>
      <c r="EL96" s="197" t="str">
        <f t="shared" si="1535"/>
        <v>Bosnia/Herzeg.</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16</v>
      </c>
      <c r="EW96" s="197" t="str">
        <f t="shared" si="1538"/>
        <v>USA</v>
      </c>
      <c r="EX96" s="198">
        <f t="shared" si="1539"/>
        <v>65</v>
      </c>
      <c r="EY96" s="197" t="str">
        <f t="shared" si="1540"/>
        <v>Bosnia/Herzeg.</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16</v>
      </c>
      <c r="FJ96" s="197" t="str">
        <f t="shared" si="1543"/>
        <v>USA</v>
      </c>
      <c r="FK96" s="198">
        <f t="shared" si="1544"/>
        <v>65</v>
      </c>
      <c r="FL96" s="197" t="str">
        <f t="shared" si="1545"/>
        <v>Bosnia/Herzeg.</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16</v>
      </c>
      <c r="FW96" s="197" t="str">
        <f t="shared" si="1548"/>
        <v>USA</v>
      </c>
      <c r="FX96" s="198">
        <f t="shared" si="1549"/>
        <v>65</v>
      </c>
      <c r="FY96" s="197" t="str">
        <f t="shared" si="1550"/>
        <v>Bosnia/Herzeg.</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16</v>
      </c>
      <c r="GJ96" s="197" t="str">
        <f t="shared" si="1553"/>
        <v>USA</v>
      </c>
      <c r="GK96" s="198">
        <f t="shared" si="1554"/>
        <v>65</v>
      </c>
      <c r="GL96" s="197" t="str">
        <f t="shared" si="1555"/>
        <v>Bosnia/Herzeg.</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16</v>
      </c>
      <c r="GW96" s="197" t="str">
        <f t="shared" si="1558"/>
        <v>USA</v>
      </c>
      <c r="GX96" s="198">
        <f t="shared" si="1559"/>
        <v>65</v>
      </c>
      <c r="GY96" s="197" t="str">
        <f t="shared" si="1560"/>
        <v>Bosnia/Herzeg.</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16</v>
      </c>
      <c r="HJ96" s="197" t="str">
        <f t="shared" si="1563"/>
        <v>USA</v>
      </c>
      <c r="HK96" s="198">
        <f t="shared" si="1564"/>
        <v>65</v>
      </c>
      <c r="HL96" s="197" t="str">
        <f t="shared" si="1565"/>
        <v>Bosnia/Herzeg.</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16</v>
      </c>
      <c r="HW96" s="197" t="str">
        <f t="shared" si="1568"/>
        <v>USA</v>
      </c>
      <c r="HX96" s="198">
        <f t="shared" si="1569"/>
        <v>65</v>
      </c>
      <c r="HY96" s="197" t="str">
        <f t="shared" si="1570"/>
        <v>Bosnia/Herzeg.</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16</v>
      </c>
      <c r="IJ96" s="197" t="str">
        <f t="shared" si="1573"/>
        <v>USA</v>
      </c>
      <c r="IK96" s="198">
        <f t="shared" si="1574"/>
        <v>65</v>
      </c>
      <c r="IL96" s="197" t="str">
        <f t="shared" si="1575"/>
        <v>Bosnia/Herzeg.</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16</v>
      </c>
      <c r="IW96" s="197" t="str">
        <f t="shared" si="1578"/>
        <v>USA</v>
      </c>
      <c r="IX96" s="198">
        <f t="shared" si="1579"/>
        <v>65</v>
      </c>
      <c r="IY96" s="197" t="str">
        <f t="shared" si="1580"/>
        <v>Bosnia/Herzeg.</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16</v>
      </c>
      <c r="JJ96" s="197" t="str">
        <f t="shared" si="1583"/>
        <v>USA</v>
      </c>
      <c r="JK96" s="198">
        <f t="shared" si="1584"/>
        <v>65</v>
      </c>
      <c r="JL96" s="197" t="str">
        <f t="shared" si="1585"/>
        <v>Bosnia/Herzeg.</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16</v>
      </c>
      <c r="JW96" s="197" t="str">
        <f t="shared" si="1588"/>
        <v>USA</v>
      </c>
      <c r="JX96" s="198">
        <f t="shared" si="1589"/>
        <v>65</v>
      </c>
      <c r="JY96" s="197" t="str">
        <f t="shared" si="1590"/>
        <v>Bosnia/Herzeg.</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16</v>
      </c>
      <c r="KJ96" s="197" t="str">
        <f t="shared" si="1593"/>
        <v>USA</v>
      </c>
      <c r="KK96" s="198">
        <f t="shared" si="1594"/>
        <v>65</v>
      </c>
      <c r="KL96" s="197" t="str">
        <f t="shared" si="1595"/>
        <v>Bosnia/Herzeg.</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16</v>
      </c>
      <c r="KW96" s="197" t="str">
        <f t="shared" si="1598"/>
        <v>USA</v>
      </c>
      <c r="KX96" s="198">
        <f t="shared" si="1599"/>
        <v>65</v>
      </c>
      <c r="KY96" s="197" t="str">
        <f t="shared" si="1600"/>
        <v>Bosnia/Herzeg.</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16</v>
      </c>
      <c r="LJ96" s="197" t="str">
        <f t="shared" si="1603"/>
        <v>USA</v>
      </c>
      <c r="LK96" s="198">
        <f t="shared" si="1604"/>
        <v>65</v>
      </c>
      <c r="LL96" s="197" t="str">
        <f t="shared" si="1605"/>
        <v>Bosnia/Herzeg.</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16</v>
      </c>
      <c r="LW96" s="197" t="str">
        <f t="shared" si="1608"/>
        <v>USA</v>
      </c>
      <c r="LX96" s="198">
        <f t="shared" si="1609"/>
        <v>65</v>
      </c>
      <c r="LY96" s="197" t="str">
        <f t="shared" si="1610"/>
        <v>Bosnia/Herzeg.</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60</v>
      </c>
      <c r="E97" s="197" t="str">
        <f>'World Cup'!$X$50</f>
        <v>South Africa</v>
      </c>
      <c r="F97" s="199">
        <f>IF(AND('World Cup'!$W$51&lt;&gt;"",'World Cup'!$X$51&lt;&gt;""),'World Cup'!$W$51,"")</f>
        <v>2</v>
      </c>
      <c r="G97" s="200">
        <f>IF(AND('World Cup'!$W$51&lt;&gt;"",'World Cup'!$X$51&lt;&gt;""),'World Cup'!$X$51,"")</f>
        <v>0</v>
      </c>
      <c r="I97" s="196">
        <f t="shared" si="1482"/>
        <v>9</v>
      </c>
      <c r="J97" s="197" t="str">
        <f t="shared" si="1483"/>
        <v>Belgium</v>
      </c>
      <c r="K97" s="198">
        <f t="shared" si="1484"/>
        <v>60</v>
      </c>
      <c r="L97" s="197" t="str">
        <f t="shared" si="1485"/>
        <v>South Africa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60</v>
      </c>
      <c r="Y97" s="197" t="str">
        <f t="shared" si="1490"/>
        <v>South Africa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60</v>
      </c>
      <c r="AL97" s="197" t="str">
        <f t="shared" si="1495"/>
        <v>South Africa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60</v>
      </c>
      <c r="AY97" s="197" t="str">
        <f t="shared" si="1500"/>
        <v>South Africa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60</v>
      </c>
      <c r="BL97" s="197" t="str">
        <f t="shared" si="1505"/>
        <v>South Africa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60</v>
      </c>
      <c r="BY97" s="197" t="str">
        <f t="shared" si="1510"/>
        <v>South Africa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60</v>
      </c>
      <c r="CL97" s="197" t="str">
        <f t="shared" si="1515"/>
        <v>South Africa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60</v>
      </c>
      <c r="CY97" s="197" t="str">
        <f t="shared" si="1520"/>
        <v>South Africa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60</v>
      </c>
      <c r="DL97" s="197" t="str">
        <f t="shared" si="1525"/>
        <v>South Africa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60</v>
      </c>
      <c r="DY97" s="197" t="str">
        <f t="shared" si="1530"/>
        <v>South Africa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60</v>
      </c>
      <c r="EL97" s="197" t="str">
        <f t="shared" si="1535"/>
        <v>South Africa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60</v>
      </c>
      <c r="EY97" s="197" t="str">
        <f t="shared" si="1540"/>
        <v>South Africa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60</v>
      </c>
      <c r="FL97" s="197" t="str">
        <f t="shared" si="1545"/>
        <v>South Africa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60</v>
      </c>
      <c r="FY97" s="197" t="str">
        <f t="shared" si="1550"/>
        <v>South Africa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60</v>
      </c>
      <c r="GL97" s="197" t="str">
        <f t="shared" si="1555"/>
        <v>South Africa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60</v>
      </c>
      <c r="GY97" s="197" t="str">
        <f t="shared" si="1560"/>
        <v>South Africa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60</v>
      </c>
      <c r="HL97" s="197" t="str">
        <f t="shared" si="1565"/>
        <v>South Africa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60</v>
      </c>
      <c r="HY97" s="197" t="str">
        <f t="shared" si="1570"/>
        <v>South Africa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60</v>
      </c>
      <c r="IL97" s="197" t="str">
        <f t="shared" si="1575"/>
        <v>South Africa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60</v>
      </c>
      <c r="IY97" s="197" t="str">
        <f t="shared" si="1580"/>
        <v>South Africa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60</v>
      </c>
      <c r="JL97" s="197" t="str">
        <f t="shared" si="1585"/>
        <v>South Africa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60</v>
      </c>
      <c r="JY97" s="197" t="str">
        <f t="shared" si="1590"/>
        <v>South Africa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60</v>
      </c>
      <c r="KL97" s="197" t="str">
        <f t="shared" si="1595"/>
        <v>South Africa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60</v>
      </c>
      <c r="KY97" s="197" t="str">
        <f t="shared" si="1600"/>
        <v>South Africa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60</v>
      </c>
      <c r="LL97" s="197" t="str">
        <f t="shared" si="1605"/>
        <v>South Africa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60</v>
      </c>
      <c r="LY97" s="197" t="str">
        <f t="shared" si="1610"/>
        <v>South Africa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38</v>
      </c>
      <c r="E98" s="197" t="str">
        <f>'World Cup'!$AA$50</f>
        <v>Sweden</v>
      </c>
      <c r="F98" s="199">
        <f>IF(AND('World Cup'!$Z$51&lt;&gt;"",'World Cup'!$AA$51&lt;&gt;""),'World Cup'!$Z$51,"")</f>
        <v>3</v>
      </c>
      <c r="G98" s="200">
        <f>IF(AND('World Cup'!$Z$51&lt;&gt;"",'World Cup'!$AA$51&lt;&gt;""),'World Cup'!$AA$51,"")</f>
        <v>0</v>
      </c>
      <c r="I98" s="196">
        <f t="shared" si="1482"/>
        <v>6</v>
      </c>
      <c r="J98" s="197" t="str">
        <f t="shared" si="1483"/>
        <v>Brazil</v>
      </c>
      <c r="K98" s="198">
        <f t="shared" si="1484"/>
        <v>38</v>
      </c>
      <c r="L98" s="197" t="str">
        <f t="shared" si="1485"/>
        <v>Sweden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38</v>
      </c>
      <c r="Y98" s="197" t="str">
        <f t="shared" si="1490"/>
        <v>Sweden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38</v>
      </c>
      <c r="AL98" s="197" t="str">
        <f t="shared" si="1495"/>
        <v>Sweden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38</v>
      </c>
      <c r="AY98" s="197" t="str">
        <f t="shared" si="1500"/>
        <v>Sweden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38</v>
      </c>
      <c r="BL98" s="197" t="str">
        <f t="shared" si="1505"/>
        <v>Sweden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38</v>
      </c>
      <c r="BY98" s="197" t="str">
        <f t="shared" si="1510"/>
        <v>Sweden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38</v>
      </c>
      <c r="CL98" s="197" t="str">
        <f t="shared" si="1515"/>
        <v>Sweden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38</v>
      </c>
      <c r="CY98" s="197" t="str">
        <f t="shared" si="1520"/>
        <v>Sweden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38</v>
      </c>
      <c r="DL98" s="197" t="str">
        <f t="shared" si="1525"/>
        <v>Sweden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38</v>
      </c>
      <c r="DY98" s="197" t="str">
        <f t="shared" si="1530"/>
        <v>Sweden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38</v>
      </c>
      <c r="EL98" s="197" t="str">
        <f t="shared" si="1535"/>
        <v>Sweden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38</v>
      </c>
      <c r="EY98" s="197" t="str">
        <f t="shared" si="1540"/>
        <v>Sweden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38</v>
      </c>
      <c r="FL98" s="197" t="str">
        <f t="shared" si="1545"/>
        <v>Sweden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38</v>
      </c>
      <c r="FY98" s="197" t="str">
        <f t="shared" si="1550"/>
        <v>Sweden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38</v>
      </c>
      <c r="GL98" s="197" t="str">
        <f t="shared" si="1555"/>
        <v>Sweden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38</v>
      </c>
      <c r="GY98" s="197" t="str">
        <f t="shared" si="1560"/>
        <v>Sweden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38</v>
      </c>
      <c r="HL98" s="197" t="str">
        <f t="shared" si="1565"/>
        <v>Sweden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38</v>
      </c>
      <c r="HY98" s="197" t="str">
        <f t="shared" si="1570"/>
        <v>Sweden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38</v>
      </c>
      <c r="IL98" s="197" t="str">
        <f t="shared" si="1575"/>
        <v>Sweden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38</v>
      </c>
      <c r="IY98" s="197" t="str">
        <f t="shared" si="1580"/>
        <v>Sweden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38</v>
      </c>
      <c r="JL98" s="197" t="str">
        <f t="shared" si="1585"/>
        <v>Sweden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38</v>
      </c>
      <c r="JY98" s="197" t="str">
        <f t="shared" si="1590"/>
        <v>Sweden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38</v>
      </c>
      <c r="KL98" s="197" t="str">
        <f t="shared" si="1595"/>
        <v>Sweden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38</v>
      </c>
      <c r="KY98" s="197" t="str">
        <f t="shared" si="1600"/>
        <v>Sweden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38</v>
      </c>
      <c r="LL98" s="197" t="str">
        <f t="shared" si="1605"/>
        <v>Sweden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38</v>
      </c>
      <c r="LY98" s="197" t="str">
        <f t="shared" si="1610"/>
        <v>Sweden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f>
        <v>0</v>
      </c>
      <c r="G99" s="200">
        <f>IF(AND('World Cup'!$AC$51&lt;&gt;"",'World Cup'!$AD$51&lt;&gt;""),'World Cup'!$AD$51,"")</f>
        <v>1</v>
      </c>
      <c r="I99" s="196">
        <f t="shared" si="1482"/>
        <v>23</v>
      </c>
      <c r="J99" s="197" t="str">
        <f t="shared" si="1483"/>
        <v>Ecuador</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82</v>
      </c>
      <c r="E100" s="197" t="str">
        <f>'World Cup'!$AG$50</f>
        <v>Curaçao</v>
      </c>
      <c r="F100" s="199">
        <f>IF(AND('World Cup'!$AF$51&lt;&gt;"",'World Cup'!$AG$51&lt;&gt;""),'World Cup'!$AF$51,"")</f>
        <v>1</v>
      </c>
      <c r="G100" s="200">
        <f>IF(AND('World Cup'!$AF$51&lt;&gt;"",'World Cup'!$AG$51&lt;&gt;""),'World Cup'!$AG$51,"")</f>
        <v>0</v>
      </c>
      <c r="I100" s="196">
        <f t="shared" si="1482"/>
        <v>15</v>
      </c>
      <c r="J100" s="197" t="str">
        <f t="shared" si="1483"/>
        <v>Mexico</v>
      </c>
      <c r="K100" s="198">
        <f t="shared" si="1484"/>
        <v>82</v>
      </c>
      <c r="L100" s="197" t="str">
        <f t="shared" si="1485"/>
        <v>Curaçao</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82</v>
      </c>
      <c r="Y100" s="197" t="str">
        <f t="shared" si="1490"/>
        <v>Curaçao</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82</v>
      </c>
      <c r="AL100" s="197" t="str">
        <f t="shared" si="1495"/>
        <v>Curaçao</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82</v>
      </c>
      <c r="AY100" s="197" t="str">
        <f t="shared" si="1500"/>
        <v>Curaçao</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82</v>
      </c>
      <c r="BL100" s="197" t="str">
        <f t="shared" si="1505"/>
        <v>Curaçao</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82</v>
      </c>
      <c r="BY100" s="197" t="str">
        <f t="shared" si="1510"/>
        <v>Curaçao</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82</v>
      </c>
      <c r="CL100" s="197" t="str">
        <f t="shared" si="1515"/>
        <v>Curaçao</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82</v>
      </c>
      <c r="CY100" s="197" t="str">
        <f t="shared" si="1520"/>
        <v>Curaçao</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82</v>
      </c>
      <c r="DL100" s="197" t="str">
        <f t="shared" si="1525"/>
        <v>Curaçao</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82</v>
      </c>
      <c r="DY100" s="197" t="str">
        <f t="shared" si="1530"/>
        <v>Curaçao</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82</v>
      </c>
      <c r="EL100" s="197" t="str">
        <f t="shared" si="1535"/>
        <v>Curaçao</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82</v>
      </c>
      <c r="EY100" s="197" t="str">
        <f t="shared" si="1540"/>
        <v>Curaçao</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82</v>
      </c>
      <c r="FL100" s="197" t="str">
        <f t="shared" si="1545"/>
        <v>Curaçao</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82</v>
      </c>
      <c r="FY100" s="197" t="str">
        <f t="shared" si="1550"/>
        <v>Curaçao</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82</v>
      </c>
      <c r="GL100" s="197" t="str">
        <f t="shared" si="1555"/>
        <v>Curaçao</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82</v>
      </c>
      <c r="GY100" s="197" t="str">
        <f t="shared" si="1560"/>
        <v>Curaçao</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82</v>
      </c>
      <c r="HL100" s="197" t="str">
        <f t="shared" si="1565"/>
        <v>Curaçao</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82</v>
      </c>
      <c r="HY100" s="197" t="str">
        <f t="shared" si="1570"/>
        <v>Curaçao</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82</v>
      </c>
      <c r="IL100" s="197" t="str">
        <f t="shared" si="1575"/>
        <v>Curaçao</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82</v>
      </c>
      <c r="IY100" s="197" t="str">
        <f t="shared" si="1580"/>
        <v>Curaçao</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82</v>
      </c>
      <c r="JL100" s="197" t="str">
        <f t="shared" si="1585"/>
        <v>Curaçao</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82</v>
      </c>
      <c r="JY100" s="197" t="str">
        <f t="shared" si="1590"/>
        <v>Curaçao</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82</v>
      </c>
      <c r="KL100" s="197" t="str">
        <f t="shared" si="1595"/>
        <v>Curaçao</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82</v>
      </c>
      <c r="KY100" s="197" t="str">
        <f t="shared" si="1600"/>
        <v>Curaçao</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82</v>
      </c>
      <c r="LL100" s="197" t="str">
        <f t="shared" si="1605"/>
        <v>Curaçao</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82</v>
      </c>
      <c r="LY100" s="197" t="str">
        <f t="shared" si="1610"/>
        <v>Curaçao</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11</v>
      </c>
      <c r="C101" s="197" t="str">
        <f>'World Cup'!$AI$50</f>
        <v>Croatia</v>
      </c>
      <c r="D101" s="198">
        <f>IF(E101="","",INDEX(Groups!$C$7:$C$65,MATCH(E101,Groups!$D$7:$D$65,0)))</f>
        <v>50</v>
      </c>
      <c r="E101" s="197" t="str">
        <f>'World Cup'!$AJ$50</f>
        <v>Uzbekistan</v>
      </c>
      <c r="F101" s="199">
        <f>IF(AND('World Cup'!$AI$51&lt;&gt;"",'World Cup'!$AJ$51&lt;&gt;""),'World Cup'!$AI$51,"")</f>
        <v>3</v>
      </c>
      <c r="G101" s="200">
        <f>IF(AND('World Cup'!$AI$51&lt;&gt;"",'World Cup'!$AJ$51&lt;&gt;""),'World Cup'!$AJ$51,"")</f>
        <v>0</v>
      </c>
      <c r="I101" s="196">
        <f t="shared" si="1482"/>
        <v>11</v>
      </c>
      <c r="J101" s="197" t="str">
        <f t="shared" si="1483"/>
        <v>Croatia</v>
      </c>
      <c r="K101" s="198">
        <f t="shared" si="1484"/>
        <v>50</v>
      </c>
      <c r="L101" s="197" t="str">
        <f t="shared" si="1485"/>
        <v>Uzbekistan</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11</v>
      </c>
      <c r="W101" s="197" t="str">
        <f t="shared" si="1488"/>
        <v>Croatia</v>
      </c>
      <c r="X101" s="198">
        <f t="shared" si="1489"/>
        <v>50</v>
      </c>
      <c r="Y101" s="197" t="str">
        <f t="shared" si="1490"/>
        <v>Uzbekistan</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11</v>
      </c>
      <c r="AJ101" s="197" t="str">
        <f t="shared" si="1493"/>
        <v>Croatia</v>
      </c>
      <c r="AK101" s="198">
        <f t="shared" si="1494"/>
        <v>50</v>
      </c>
      <c r="AL101" s="197" t="str">
        <f t="shared" si="1495"/>
        <v>Uzbekistan</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11</v>
      </c>
      <c r="AW101" s="197" t="str">
        <f t="shared" si="1498"/>
        <v>Croatia</v>
      </c>
      <c r="AX101" s="198">
        <f t="shared" si="1499"/>
        <v>50</v>
      </c>
      <c r="AY101" s="197" t="str">
        <f t="shared" si="1500"/>
        <v>Uzbekistan</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11</v>
      </c>
      <c r="BJ101" s="197" t="str">
        <f t="shared" si="1503"/>
        <v>Croatia</v>
      </c>
      <c r="BK101" s="198">
        <f t="shared" si="1504"/>
        <v>50</v>
      </c>
      <c r="BL101" s="197" t="str">
        <f t="shared" si="1505"/>
        <v>Uzbekistan</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11</v>
      </c>
      <c r="BW101" s="197" t="str">
        <f t="shared" si="1508"/>
        <v>Croatia</v>
      </c>
      <c r="BX101" s="198">
        <f t="shared" si="1509"/>
        <v>50</v>
      </c>
      <c r="BY101" s="197" t="str">
        <f t="shared" si="1510"/>
        <v>Uzbekistan</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11</v>
      </c>
      <c r="CJ101" s="197" t="str">
        <f t="shared" si="1513"/>
        <v>Croatia</v>
      </c>
      <c r="CK101" s="198">
        <f t="shared" si="1514"/>
        <v>50</v>
      </c>
      <c r="CL101" s="197" t="str">
        <f t="shared" si="1515"/>
        <v>Uzbekistan</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11</v>
      </c>
      <c r="CW101" s="197" t="str">
        <f t="shared" si="1518"/>
        <v>Croatia</v>
      </c>
      <c r="CX101" s="198">
        <f t="shared" si="1519"/>
        <v>50</v>
      </c>
      <c r="CY101" s="197" t="str">
        <f t="shared" si="1520"/>
        <v>Uzbekistan</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11</v>
      </c>
      <c r="DJ101" s="197" t="str">
        <f t="shared" si="1523"/>
        <v>Croatia</v>
      </c>
      <c r="DK101" s="198">
        <f t="shared" si="1524"/>
        <v>50</v>
      </c>
      <c r="DL101" s="197" t="str">
        <f t="shared" si="1525"/>
        <v>Uzbekistan</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11</v>
      </c>
      <c r="DW101" s="197" t="str">
        <f t="shared" si="1528"/>
        <v>Croatia</v>
      </c>
      <c r="DX101" s="198">
        <f t="shared" si="1529"/>
        <v>50</v>
      </c>
      <c r="DY101" s="197" t="str">
        <f t="shared" si="1530"/>
        <v>Uzbekistan</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11</v>
      </c>
      <c r="EJ101" s="197" t="str">
        <f t="shared" si="1533"/>
        <v>Croatia</v>
      </c>
      <c r="EK101" s="198">
        <f t="shared" si="1534"/>
        <v>50</v>
      </c>
      <c r="EL101" s="197" t="str">
        <f t="shared" si="1535"/>
        <v>Uzbekistan</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11</v>
      </c>
      <c r="EW101" s="197" t="str">
        <f t="shared" si="1538"/>
        <v>Croatia</v>
      </c>
      <c r="EX101" s="198">
        <f t="shared" si="1539"/>
        <v>50</v>
      </c>
      <c r="EY101" s="197" t="str">
        <f t="shared" si="1540"/>
        <v>Uzbekistan</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11</v>
      </c>
      <c r="FJ101" s="197" t="str">
        <f t="shared" si="1543"/>
        <v>Croatia</v>
      </c>
      <c r="FK101" s="198">
        <f t="shared" si="1544"/>
        <v>50</v>
      </c>
      <c r="FL101" s="197" t="str">
        <f t="shared" si="1545"/>
        <v>Uzbekistan</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11</v>
      </c>
      <c r="FW101" s="197" t="str">
        <f t="shared" si="1548"/>
        <v>Croatia</v>
      </c>
      <c r="FX101" s="198">
        <f t="shared" si="1549"/>
        <v>50</v>
      </c>
      <c r="FY101" s="197" t="str">
        <f t="shared" si="1550"/>
        <v>Uzbekistan</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11</v>
      </c>
      <c r="GJ101" s="197" t="str">
        <f t="shared" si="1553"/>
        <v>Croatia</v>
      </c>
      <c r="GK101" s="198">
        <f t="shared" si="1554"/>
        <v>50</v>
      </c>
      <c r="GL101" s="197" t="str">
        <f t="shared" si="1555"/>
        <v>Uzbekistan</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11</v>
      </c>
      <c r="GW101" s="197" t="str">
        <f t="shared" si="1558"/>
        <v>Croatia</v>
      </c>
      <c r="GX101" s="198">
        <f t="shared" si="1559"/>
        <v>50</v>
      </c>
      <c r="GY101" s="197" t="str">
        <f t="shared" si="1560"/>
        <v>Uzbekistan</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11</v>
      </c>
      <c r="HJ101" s="197" t="str">
        <f t="shared" si="1563"/>
        <v>Croatia</v>
      </c>
      <c r="HK101" s="198">
        <f t="shared" si="1564"/>
        <v>50</v>
      </c>
      <c r="HL101" s="197" t="str">
        <f t="shared" si="1565"/>
        <v>Uzbekistan</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11</v>
      </c>
      <c r="HW101" s="197" t="str">
        <f t="shared" si="1568"/>
        <v>Croatia</v>
      </c>
      <c r="HX101" s="198">
        <f t="shared" si="1569"/>
        <v>50</v>
      </c>
      <c r="HY101" s="197" t="str">
        <f t="shared" si="1570"/>
        <v>Uzbekistan</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11</v>
      </c>
      <c r="IJ101" s="197" t="str">
        <f t="shared" si="1573"/>
        <v>Croatia</v>
      </c>
      <c r="IK101" s="198">
        <f t="shared" si="1574"/>
        <v>50</v>
      </c>
      <c r="IL101" s="197" t="str">
        <f t="shared" si="1575"/>
        <v>Uzbekistan</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11</v>
      </c>
      <c r="IW101" s="197" t="str">
        <f t="shared" si="1578"/>
        <v>Croatia</v>
      </c>
      <c r="IX101" s="198">
        <f t="shared" si="1579"/>
        <v>50</v>
      </c>
      <c r="IY101" s="197" t="str">
        <f t="shared" si="1580"/>
        <v>Uzbekistan</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11</v>
      </c>
      <c r="JJ101" s="197" t="str">
        <f t="shared" si="1583"/>
        <v>Croatia</v>
      </c>
      <c r="JK101" s="198">
        <f t="shared" si="1584"/>
        <v>50</v>
      </c>
      <c r="JL101" s="197" t="str">
        <f t="shared" si="1585"/>
        <v>Uzbekistan</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11</v>
      </c>
      <c r="JW101" s="197" t="str">
        <f t="shared" si="1588"/>
        <v>Croatia</v>
      </c>
      <c r="JX101" s="198">
        <f t="shared" si="1589"/>
        <v>50</v>
      </c>
      <c r="JY101" s="197" t="str">
        <f t="shared" si="1590"/>
        <v>Uzbekistan</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11</v>
      </c>
      <c r="KJ101" s="197" t="str">
        <f t="shared" si="1593"/>
        <v>Croatia</v>
      </c>
      <c r="KK101" s="198">
        <f t="shared" si="1594"/>
        <v>50</v>
      </c>
      <c r="KL101" s="197" t="str">
        <f t="shared" si="1595"/>
        <v>Uzbekistan</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11</v>
      </c>
      <c r="KW101" s="197" t="str">
        <f t="shared" si="1598"/>
        <v>Croatia</v>
      </c>
      <c r="KX101" s="198">
        <f t="shared" si="1599"/>
        <v>50</v>
      </c>
      <c r="KY101" s="197" t="str">
        <f t="shared" si="1600"/>
        <v>Uzbekistan</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11</v>
      </c>
      <c r="LJ101" s="197" t="str">
        <f t="shared" si="1603"/>
        <v>Croatia</v>
      </c>
      <c r="LK101" s="198">
        <f t="shared" si="1604"/>
        <v>50</v>
      </c>
      <c r="LL101" s="197" t="str">
        <f t="shared" si="1605"/>
        <v>Uzbekistan</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11</v>
      </c>
      <c r="LW101" s="197" t="str">
        <f t="shared" si="1608"/>
        <v>Croatia</v>
      </c>
      <c r="LX101" s="198">
        <f t="shared" si="1609"/>
        <v>50</v>
      </c>
      <c r="LY101" s="197" t="str">
        <f t="shared" si="1610"/>
        <v>Uzbekistan</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3</v>
      </c>
      <c r="G102" s="200">
        <f>IF(AND('World Cup'!$AL$51&lt;&gt;"",'World Cup'!$AM$51&lt;&gt;""),'World Cup'!$AM$51,"")</f>
        <v>0</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22</v>
      </c>
      <c r="C103" s="197" t="str">
        <f>'World Cup'!$AO$50</f>
        <v>Turkey</v>
      </c>
      <c r="D103" s="198">
        <f>IF(E103="","",INDEX(Groups!$C$7:$C$65,MATCH(E103,Groups!$D$7:$D$65,0)))</f>
        <v>85</v>
      </c>
      <c r="E103" s="197" t="str">
        <f>'World Cup'!$AP$50</f>
        <v>New Zealand</v>
      </c>
      <c r="F103" s="199">
        <f>IF(AND('World Cup'!$AO$51&lt;&gt;"",'World Cup'!$AP$51&lt;&gt;""),'World Cup'!$AO$51,"")</f>
        <v>1</v>
      </c>
      <c r="G103" s="200">
        <f>IF(AND('World Cup'!$AO$51&lt;&gt;"",'World Cup'!$AP$51&lt;&gt;""),'World Cup'!$AP$51,"")</f>
        <v>2</v>
      </c>
      <c r="I103" s="196">
        <f t="shared" si="1482"/>
        <v>22</v>
      </c>
      <c r="J103" s="197" t="str">
        <f t="shared" si="1483"/>
        <v>Turkey</v>
      </c>
      <c r="K103" s="198">
        <f t="shared" si="1484"/>
        <v>85</v>
      </c>
      <c r="L103" s="197" t="str">
        <f t="shared" si="1485"/>
        <v>New Zealand</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22</v>
      </c>
      <c r="W103" s="197" t="str">
        <f t="shared" si="1488"/>
        <v>Turkey</v>
      </c>
      <c r="X103" s="198">
        <f t="shared" si="1489"/>
        <v>85</v>
      </c>
      <c r="Y103" s="197" t="str">
        <f t="shared" si="1490"/>
        <v>New Zealand</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22</v>
      </c>
      <c r="AJ103" s="197" t="str">
        <f t="shared" si="1493"/>
        <v>Turkey</v>
      </c>
      <c r="AK103" s="198">
        <f t="shared" si="1494"/>
        <v>85</v>
      </c>
      <c r="AL103" s="197" t="str">
        <f t="shared" si="1495"/>
        <v>New Zealand</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22</v>
      </c>
      <c r="AW103" s="197" t="str">
        <f t="shared" si="1498"/>
        <v>Turkey</v>
      </c>
      <c r="AX103" s="198">
        <f t="shared" si="1499"/>
        <v>85</v>
      </c>
      <c r="AY103" s="197" t="str">
        <f t="shared" si="1500"/>
        <v>New Zealand</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22</v>
      </c>
      <c r="BJ103" s="197" t="str">
        <f t="shared" si="1503"/>
        <v>Turkey</v>
      </c>
      <c r="BK103" s="198">
        <f t="shared" si="1504"/>
        <v>85</v>
      </c>
      <c r="BL103" s="197" t="str">
        <f t="shared" si="1505"/>
        <v>New Zealand</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22</v>
      </c>
      <c r="BW103" s="197" t="str">
        <f t="shared" si="1508"/>
        <v>Turkey</v>
      </c>
      <c r="BX103" s="198">
        <f t="shared" si="1509"/>
        <v>85</v>
      </c>
      <c r="BY103" s="197" t="str">
        <f t="shared" si="1510"/>
        <v>New Zealand</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22</v>
      </c>
      <c r="CJ103" s="197" t="str">
        <f t="shared" si="1513"/>
        <v>Turkey</v>
      </c>
      <c r="CK103" s="198">
        <f t="shared" si="1514"/>
        <v>85</v>
      </c>
      <c r="CL103" s="197" t="str">
        <f t="shared" si="1515"/>
        <v>New Zealand</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22</v>
      </c>
      <c r="CW103" s="197" t="str">
        <f t="shared" si="1518"/>
        <v>Turkey</v>
      </c>
      <c r="CX103" s="198">
        <f t="shared" si="1519"/>
        <v>85</v>
      </c>
      <c r="CY103" s="197" t="str">
        <f t="shared" si="1520"/>
        <v>New Zealand</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22</v>
      </c>
      <c r="DJ103" s="197" t="str">
        <f t="shared" si="1523"/>
        <v>Turkey</v>
      </c>
      <c r="DK103" s="198">
        <f t="shared" si="1524"/>
        <v>85</v>
      </c>
      <c r="DL103" s="197" t="str">
        <f t="shared" si="1525"/>
        <v>New Zealand</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22</v>
      </c>
      <c r="DW103" s="197" t="str">
        <f t="shared" si="1528"/>
        <v>Turkey</v>
      </c>
      <c r="DX103" s="198">
        <f t="shared" si="1529"/>
        <v>85</v>
      </c>
      <c r="DY103" s="197" t="str">
        <f t="shared" si="1530"/>
        <v>New Zealand</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22</v>
      </c>
      <c r="EJ103" s="197" t="str">
        <f t="shared" si="1533"/>
        <v>Turkey</v>
      </c>
      <c r="EK103" s="198">
        <f t="shared" si="1534"/>
        <v>85</v>
      </c>
      <c r="EL103" s="197" t="str">
        <f t="shared" si="1535"/>
        <v>New Zealand</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22</v>
      </c>
      <c r="EW103" s="197" t="str">
        <f t="shared" si="1538"/>
        <v>Turkey</v>
      </c>
      <c r="EX103" s="198">
        <f t="shared" si="1539"/>
        <v>85</v>
      </c>
      <c r="EY103" s="197" t="str">
        <f t="shared" si="1540"/>
        <v>New Zealand</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22</v>
      </c>
      <c r="FJ103" s="197" t="str">
        <f t="shared" si="1543"/>
        <v>Turkey</v>
      </c>
      <c r="FK103" s="198">
        <f t="shared" si="1544"/>
        <v>85</v>
      </c>
      <c r="FL103" s="197" t="str">
        <f t="shared" si="1545"/>
        <v>New Zealand</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22</v>
      </c>
      <c r="FW103" s="197" t="str">
        <f t="shared" si="1548"/>
        <v>Turkey</v>
      </c>
      <c r="FX103" s="198">
        <f t="shared" si="1549"/>
        <v>85</v>
      </c>
      <c r="FY103" s="197" t="str">
        <f t="shared" si="1550"/>
        <v>New Zealand</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22</v>
      </c>
      <c r="GJ103" s="197" t="str">
        <f t="shared" si="1553"/>
        <v>Turkey</v>
      </c>
      <c r="GK103" s="198">
        <f t="shared" si="1554"/>
        <v>85</v>
      </c>
      <c r="GL103" s="197" t="str">
        <f t="shared" si="1555"/>
        <v>New Zealand</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22</v>
      </c>
      <c r="GW103" s="197" t="str">
        <f t="shared" si="1558"/>
        <v>Turkey</v>
      </c>
      <c r="GX103" s="198">
        <f t="shared" si="1559"/>
        <v>85</v>
      </c>
      <c r="GY103" s="197" t="str">
        <f t="shared" si="1560"/>
        <v>New Zealand</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22</v>
      </c>
      <c r="HJ103" s="197" t="str">
        <f t="shared" si="1563"/>
        <v>Turkey</v>
      </c>
      <c r="HK103" s="198">
        <f t="shared" si="1564"/>
        <v>85</v>
      </c>
      <c r="HL103" s="197" t="str">
        <f t="shared" si="1565"/>
        <v>New Zealand</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22</v>
      </c>
      <c r="HW103" s="197" t="str">
        <f t="shared" si="1568"/>
        <v>Turkey</v>
      </c>
      <c r="HX103" s="198">
        <f t="shared" si="1569"/>
        <v>85</v>
      </c>
      <c r="HY103" s="197" t="str">
        <f t="shared" si="1570"/>
        <v>New Zealand</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22</v>
      </c>
      <c r="IJ103" s="197" t="str">
        <f t="shared" si="1573"/>
        <v>Turkey</v>
      </c>
      <c r="IK103" s="198">
        <f t="shared" si="1574"/>
        <v>85</v>
      </c>
      <c r="IL103" s="197" t="str">
        <f t="shared" si="1575"/>
        <v>New Zealand</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22</v>
      </c>
      <c r="IW103" s="197" t="str">
        <f t="shared" si="1578"/>
        <v>Turkey</v>
      </c>
      <c r="IX103" s="198">
        <f t="shared" si="1579"/>
        <v>85</v>
      </c>
      <c r="IY103" s="197" t="str">
        <f t="shared" si="1580"/>
        <v>New Zealand</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22</v>
      </c>
      <c r="JJ103" s="197" t="str">
        <f t="shared" si="1583"/>
        <v>Turkey</v>
      </c>
      <c r="JK103" s="198">
        <f t="shared" si="1584"/>
        <v>85</v>
      </c>
      <c r="JL103" s="197" t="str">
        <f t="shared" si="1585"/>
        <v>New Zealand</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22</v>
      </c>
      <c r="JW103" s="197" t="str">
        <f t="shared" si="1588"/>
        <v>Turkey</v>
      </c>
      <c r="JX103" s="198">
        <f t="shared" si="1589"/>
        <v>85</v>
      </c>
      <c r="JY103" s="197" t="str">
        <f t="shared" si="1590"/>
        <v>New Zealand</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22</v>
      </c>
      <c r="KJ103" s="197" t="str">
        <f t="shared" si="1593"/>
        <v>Turkey</v>
      </c>
      <c r="KK103" s="198">
        <f t="shared" si="1594"/>
        <v>85</v>
      </c>
      <c r="KL103" s="197" t="str">
        <f t="shared" si="1595"/>
        <v>New Zealand</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22</v>
      </c>
      <c r="KW103" s="197" t="str">
        <f t="shared" si="1598"/>
        <v>Turkey</v>
      </c>
      <c r="KX103" s="198">
        <f t="shared" si="1599"/>
        <v>85</v>
      </c>
      <c r="KY103" s="197" t="str">
        <f t="shared" si="1600"/>
        <v>New Zealand</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22</v>
      </c>
      <c r="LJ103" s="197" t="str">
        <f t="shared" si="1603"/>
        <v>Turkey</v>
      </c>
      <c r="LK103" s="198">
        <f t="shared" si="1604"/>
        <v>85</v>
      </c>
      <c r="LL103" s="197" t="str">
        <f t="shared" si="1605"/>
        <v>New Zealand</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22</v>
      </c>
      <c r="LW103" s="197" t="str">
        <f t="shared" si="1608"/>
        <v>Turkey</v>
      </c>
      <c r="LX103" s="198">
        <f t="shared" si="1609"/>
        <v>85</v>
      </c>
      <c r="LY103" s="197" t="str">
        <f t="shared" si="1610"/>
        <v>New Zealand</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30</v>
      </c>
      <c r="C104" s="197" t="str">
        <f>'World Cup'!$AR$50</f>
        <v>Canada</v>
      </c>
      <c r="D104" s="198">
        <f>IF(E104="","",INDEX(Groups!$C$7:$C$65,MATCH(E104,Groups!$D$7:$D$65,0)))</f>
        <v>29</v>
      </c>
      <c r="E104" s="197" t="str">
        <f>'World Cup'!$AS$50</f>
        <v>Egypt</v>
      </c>
      <c r="F104" s="199">
        <f>IF(AND('World Cup'!$AR$51&lt;&gt;"",'World Cup'!$AS$51&lt;&gt;""),'World Cup'!$AR$51,"")</f>
        <v>1</v>
      </c>
      <c r="G104" s="200">
        <f>IF(AND('World Cup'!$AR$51&lt;&gt;"",'World Cup'!$AS$51&lt;&gt;""),'World Cup'!$AS$51,"")</f>
        <v>0</v>
      </c>
      <c r="I104" s="196">
        <f t="shared" si="1482"/>
        <v>30</v>
      </c>
      <c r="J104" s="197" t="str">
        <f t="shared" si="1483"/>
        <v>Canada</v>
      </c>
      <c r="K104" s="198">
        <f t="shared" si="1484"/>
        <v>29</v>
      </c>
      <c r="L104" s="197" t="str">
        <f t="shared" si="1485"/>
        <v>Egypt</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30</v>
      </c>
      <c r="W104" s="197" t="str">
        <f t="shared" si="1488"/>
        <v>Canada</v>
      </c>
      <c r="X104" s="198">
        <f t="shared" si="1489"/>
        <v>29</v>
      </c>
      <c r="Y104" s="197" t="str">
        <f t="shared" si="1490"/>
        <v>Egypt</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30</v>
      </c>
      <c r="AJ104" s="197" t="str">
        <f t="shared" si="1493"/>
        <v>Canada</v>
      </c>
      <c r="AK104" s="198">
        <f t="shared" si="1494"/>
        <v>29</v>
      </c>
      <c r="AL104" s="197" t="str">
        <f t="shared" si="1495"/>
        <v>Egypt</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30</v>
      </c>
      <c r="AW104" s="197" t="str">
        <f t="shared" si="1498"/>
        <v>Canada</v>
      </c>
      <c r="AX104" s="198">
        <f t="shared" si="1499"/>
        <v>29</v>
      </c>
      <c r="AY104" s="197" t="str">
        <f t="shared" si="1500"/>
        <v>Egypt</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30</v>
      </c>
      <c r="BJ104" s="197" t="str">
        <f t="shared" si="1503"/>
        <v>Canada</v>
      </c>
      <c r="BK104" s="198">
        <f t="shared" si="1504"/>
        <v>29</v>
      </c>
      <c r="BL104" s="197" t="str">
        <f t="shared" si="1505"/>
        <v>Egypt</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30</v>
      </c>
      <c r="BW104" s="197" t="str">
        <f t="shared" si="1508"/>
        <v>Canada</v>
      </c>
      <c r="BX104" s="198">
        <f t="shared" si="1509"/>
        <v>29</v>
      </c>
      <c r="BY104" s="197" t="str">
        <f t="shared" si="1510"/>
        <v>Egypt</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30</v>
      </c>
      <c r="CJ104" s="197" t="str">
        <f t="shared" si="1513"/>
        <v>Canada</v>
      </c>
      <c r="CK104" s="198">
        <f t="shared" si="1514"/>
        <v>29</v>
      </c>
      <c r="CL104" s="197" t="str">
        <f t="shared" si="1515"/>
        <v>Egypt</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30</v>
      </c>
      <c r="CW104" s="197" t="str">
        <f t="shared" si="1518"/>
        <v>Canada</v>
      </c>
      <c r="CX104" s="198">
        <f t="shared" si="1519"/>
        <v>29</v>
      </c>
      <c r="CY104" s="197" t="str">
        <f t="shared" si="1520"/>
        <v>Egypt</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30</v>
      </c>
      <c r="DJ104" s="197" t="str">
        <f t="shared" si="1523"/>
        <v>Canada</v>
      </c>
      <c r="DK104" s="198">
        <f t="shared" si="1524"/>
        <v>29</v>
      </c>
      <c r="DL104" s="197" t="str">
        <f t="shared" si="1525"/>
        <v>Egypt</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30</v>
      </c>
      <c r="DW104" s="197" t="str">
        <f t="shared" si="1528"/>
        <v>Canada</v>
      </c>
      <c r="DX104" s="198">
        <f t="shared" si="1529"/>
        <v>29</v>
      </c>
      <c r="DY104" s="197" t="str">
        <f t="shared" si="1530"/>
        <v>Egypt</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30</v>
      </c>
      <c r="EJ104" s="197" t="str">
        <f t="shared" si="1533"/>
        <v>Canada</v>
      </c>
      <c r="EK104" s="198">
        <f t="shared" si="1534"/>
        <v>29</v>
      </c>
      <c r="EL104" s="197" t="str">
        <f t="shared" si="1535"/>
        <v>Egypt</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30</v>
      </c>
      <c r="EW104" s="197" t="str">
        <f t="shared" si="1538"/>
        <v>Canada</v>
      </c>
      <c r="EX104" s="198">
        <f t="shared" si="1539"/>
        <v>29</v>
      </c>
      <c r="EY104" s="197" t="str">
        <f t="shared" si="1540"/>
        <v>Egypt</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30</v>
      </c>
      <c r="FJ104" s="197" t="str">
        <f t="shared" si="1543"/>
        <v>Canada</v>
      </c>
      <c r="FK104" s="198">
        <f t="shared" si="1544"/>
        <v>29</v>
      </c>
      <c r="FL104" s="197" t="str">
        <f t="shared" si="1545"/>
        <v>Egypt</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30</v>
      </c>
      <c r="FW104" s="197" t="str">
        <f t="shared" si="1548"/>
        <v>Canada</v>
      </c>
      <c r="FX104" s="198">
        <f t="shared" si="1549"/>
        <v>29</v>
      </c>
      <c r="FY104" s="197" t="str">
        <f t="shared" si="1550"/>
        <v>Egypt</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30</v>
      </c>
      <c r="GJ104" s="197" t="str">
        <f t="shared" si="1553"/>
        <v>Canada</v>
      </c>
      <c r="GK104" s="198">
        <f t="shared" si="1554"/>
        <v>29</v>
      </c>
      <c r="GL104" s="197" t="str">
        <f t="shared" si="1555"/>
        <v>Egypt</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30</v>
      </c>
      <c r="GW104" s="197" t="str">
        <f t="shared" si="1558"/>
        <v>Canada</v>
      </c>
      <c r="GX104" s="198">
        <f t="shared" si="1559"/>
        <v>29</v>
      </c>
      <c r="GY104" s="197" t="str">
        <f t="shared" si="1560"/>
        <v>Egypt</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30</v>
      </c>
      <c r="HJ104" s="197" t="str">
        <f t="shared" si="1563"/>
        <v>Canada</v>
      </c>
      <c r="HK104" s="198">
        <f t="shared" si="1564"/>
        <v>29</v>
      </c>
      <c r="HL104" s="197" t="str">
        <f t="shared" si="1565"/>
        <v>Egypt</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30</v>
      </c>
      <c r="HW104" s="197" t="str">
        <f t="shared" si="1568"/>
        <v>Canada</v>
      </c>
      <c r="HX104" s="198">
        <f t="shared" si="1569"/>
        <v>29</v>
      </c>
      <c r="HY104" s="197" t="str">
        <f t="shared" si="1570"/>
        <v>Egypt</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30</v>
      </c>
      <c r="IJ104" s="197" t="str">
        <f t="shared" si="1573"/>
        <v>Canada</v>
      </c>
      <c r="IK104" s="198">
        <f t="shared" si="1574"/>
        <v>29</v>
      </c>
      <c r="IL104" s="197" t="str">
        <f t="shared" si="1575"/>
        <v>Egypt</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30</v>
      </c>
      <c r="IW104" s="197" t="str">
        <f t="shared" si="1578"/>
        <v>Canada</v>
      </c>
      <c r="IX104" s="198">
        <f t="shared" si="1579"/>
        <v>29</v>
      </c>
      <c r="IY104" s="197" t="str">
        <f t="shared" si="1580"/>
        <v>Egypt</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30</v>
      </c>
      <c r="JJ104" s="197" t="str">
        <f t="shared" si="1583"/>
        <v>Canada</v>
      </c>
      <c r="JK104" s="198">
        <f t="shared" si="1584"/>
        <v>29</v>
      </c>
      <c r="JL104" s="197" t="str">
        <f t="shared" si="1585"/>
        <v>Egypt</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30</v>
      </c>
      <c r="JW104" s="197" t="str">
        <f t="shared" si="1588"/>
        <v>Canada</v>
      </c>
      <c r="JX104" s="198">
        <f t="shared" si="1589"/>
        <v>29</v>
      </c>
      <c r="JY104" s="197" t="str">
        <f t="shared" si="1590"/>
        <v>Egypt</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30</v>
      </c>
      <c r="KJ104" s="197" t="str">
        <f t="shared" si="1593"/>
        <v>Canada</v>
      </c>
      <c r="KK104" s="198">
        <f t="shared" si="1594"/>
        <v>29</v>
      </c>
      <c r="KL104" s="197" t="str">
        <f t="shared" si="1595"/>
        <v>Egypt</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30</v>
      </c>
      <c r="KW104" s="197" t="str">
        <f t="shared" si="1598"/>
        <v>Canada</v>
      </c>
      <c r="KX104" s="198">
        <f t="shared" si="1599"/>
        <v>29</v>
      </c>
      <c r="KY104" s="197" t="str">
        <f t="shared" si="1600"/>
        <v>Egypt</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30</v>
      </c>
      <c r="LJ104" s="197" t="str">
        <f t="shared" si="1603"/>
        <v>Canada</v>
      </c>
      <c r="LK104" s="198">
        <f t="shared" si="1604"/>
        <v>29</v>
      </c>
      <c r="LL104" s="197" t="str">
        <f t="shared" si="1605"/>
        <v>Egypt</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30</v>
      </c>
      <c r="LW104" s="197" t="str">
        <f t="shared" si="1608"/>
        <v>Canada</v>
      </c>
      <c r="LX104" s="198">
        <f t="shared" si="1609"/>
        <v>29</v>
      </c>
      <c r="LY104" s="197" t="str">
        <f t="shared" si="1610"/>
        <v>Egypt</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28</v>
      </c>
      <c r="E105" s="197" t="str">
        <f>'World Cup'!$AV$50</f>
        <v>Algeria</v>
      </c>
      <c r="F105" s="199">
        <f>IF(AND('World Cup'!$AU$51&lt;&gt;"",'World Cup'!$AV$51&lt;&gt;""),'World Cup'!$AU$51,"")</f>
        <v>2</v>
      </c>
      <c r="G105" s="200">
        <f>IF(AND('World Cup'!$AU$51&lt;&gt;"",'World Cup'!$AV$51&lt;&gt;""),'World Cup'!$AV$51,"")</f>
        <v>0</v>
      </c>
      <c r="I105" s="196">
        <f t="shared" si="1482"/>
        <v>5</v>
      </c>
      <c r="J105" s="197" t="str">
        <f t="shared" si="1483"/>
        <v>Portugal</v>
      </c>
      <c r="K105" s="198">
        <f t="shared" si="1484"/>
        <v>28</v>
      </c>
      <c r="L105" s="197" t="str">
        <f t="shared" si="1485"/>
        <v>Algeria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28</v>
      </c>
      <c r="Y105" s="197" t="str">
        <f t="shared" si="1490"/>
        <v>Algeria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28</v>
      </c>
      <c r="AL105" s="197" t="str">
        <f t="shared" si="1495"/>
        <v>Algeria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28</v>
      </c>
      <c r="AY105" s="197" t="str">
        <f t="shared" si="1500"/>
        <v>Algeria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28</v>
      </c>
      <c r="BL105" s="197" t="str">
        <f t="shared" si="1505"/>
        <v>Algeria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28</v>
      </c>
      <c r="BY105" s="197" t="str">
        <f t="shared" si="1510"/>
        <v>Algeria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28</v>
      </c>
      <c r="CL105" s="197" t="str">
        <f t="shared" si="1515"/>
        <v>Algeria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28</v>
      </c>
      <c r="CY105" s="197" t="str">
        <f t="shared" si="1520"/>
        <v>Algeria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28</v>
      </c>
      <c r="DL105" s="197" t="str">
        <f t="shared" si="1525"/>
        <v>Algeria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28</v>
      </c>
      <c r="DY105" s="197" t="str">
        <f t="shared" si="1530"/>
        <v>Algeria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28</v>
      </c>
      <c r="EL105" s="197" t="str">
        <f t="shared" si="1535"/>
        <v>Algeria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28</v>
      </c>
      <c r="EY105" s="197" t="str">
        <f t="shared" si="1540"/>
        <v>Algeria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28</v>
      </c>
      <c r="FL105" s="197" t="str">
        <f t="shared" si="1545"/>
        <v>Algeria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28</v>
      </c>
      <c r="FY105" s="197" t="str">
        <f t="shared" si="1550"/>
        <v>Algeria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28</v>
      </c>
      <c r="GL105" s="197" t="str">
        <f t="shared" si="1555"/>
        <v>Algeria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28</v>
      </c>
      <c r="GY105" s="197" t="str">
        <f t="shared" si="1560"/>
        <v>Algeria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28</v>
      </c>
      <c r="HL105" s="197" t="str">
        <f t="shared" si="1565"/>
        <v>Algeria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28</v>
      </c>
      <c r="HY105" s="197" t="str">
        <f t="shared" si="1570"/>
        <v>Algeria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28</v>
      </c>
      <c r="IL105" s="197" t="str">
        <f t="shared" si="1575"/>
        <v>Algeria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28</v>
      </c>
      <c r="IY105" s="197" t="str">
        <f t="shared" si="1580"/>
        <v>Algeria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28</v>
      </c>
      <c r="JL105" s="197" t="str">
        <f t="shared" si="1585"/>
        <v>Algeria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28</v>
      </c>
      <c r="JY105" s="197" t="str">
        <f t="shared" si="1590"/>
        <v>Algeria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28</v>
      </c>
      <c r="KL105" s="197" t="str">
        <f t="shared" si="1595"/>
        <v>Algeria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28</v>
      </c>
      <c r="KY105" s="197" t="str">
        <f t="shared" si="1600"/>
        <v>Algeria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28</v>
      </c>
      <c r="LL105" s="197" t="str">
        <f t="shared" si="1605"/>
        <v>Algeria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28</v>
      </c>
      <c r="LY105" s="197" t="str">
        <f t="shared" si="1610"/>
        <v>Algeria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1</v>
      </c>
      <c r="G107" s="200">
        <f>IF(AND('World Cup'!$B$61&lt;&gt;"",'World Cup'!$C$61&lt;&gt;""),'World Cup'!$C$61,"")</f>
        <v>3</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41</v>
      </c>
      <c r="C108" s="197" t="str">
        <f>'World Cup'!$E$60</f>
        <v>Czech Rep.</v>
      </c>
      <c r="D108" s="198">
        <f>IF(E108="","",INDEX(Groups!$C$7:$C$65,MATCH(E108,Groups!$D$7:$D$65,0)))</f>
        <v>7</v>
      </c>
      <c r="E108" s="197" t="str">
        <f>'World Cup'!$F$60</f>
        <v>Netherlands</v>
      </c>
      <c r="F108" s="199">
        <f>IF(AND('World Cup'!$E$61&lt;&gt;"",'World Cup'!$F$61&lt;&gt;""),'World Cup'!$E$61,"")</f>
        <v>0</v>
      </c>
      <c r="G108" s="200">
        <f>IF(AND('World Cup'!$E$61&lt;&gt;"",'World Cup'!$F$61&lt;&gt;""),'World Cup'!$F$61,"")</f>
        <v>1</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4</v>
      </c>
      <c r="C109" s="197" t="str">
        <f>'World Cup'!$H$60</f>
        <v>England</v>
      </c>
      <c r="D109" s="198">
        <f>IF(E109="","",INDEX(Groups!$C$7:$C$65,MATCH(E109,Groups!$D$7:$D$65,0)))</f>
        <v>2</v>
      </c>
      <c r="E109" s="197" t="str">
        <f>'World Cup'!$I$60</f>
        <v>Spain</v>
      </c>
      <c r="F109" s="199">
        <f>IF(AND('World Cup'!$H$61&lt;&gt;"",'World Cup'!$I$61&lt;&gt;""),'World Cup'!$H$61,"")</f>
        <v>1</v>
      </c>
      <c r="G109" s="200">
        <f>IF(AND('World Cup'!$H$61&lt;&gt;"",'World Cup'!$I$61&lt;&gt;""),'World Cup'!$I$61,"")</f>
        <v>4</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16</v>
      </c>
      <c r="C110" s="197" t="str">
        <f>'World Cup'!$K$60</f>
        <v>USA</v>
      </c>
      <c r="D110" s="198">
        <f>IF(E110="","",INDEX(Groups!$C$7:$C$65,MATCH(E110,Groups!$D$7:$D$65,0)))</f>
        <v>9</v>
      </c>
      <c r="E110" s="197" t="str">
        <f>'World Cup'!$L$60</f>
        <v>Belgium</v>
      </c>
      <c r="F110" s="199">
        <f>IF(AND('World Cup'!$K$61&lt;&gt;"",'World Cup'!$L$61&lt;&gt;""),'World Cup'!$K$61,"")</f>
        <v>0</v>
      </c>
      <c r="G110" s="200">
        <f>IF(AND('World Cup'!$K$61&lt;&gt;"",'World Cup'!$L$61&lt;&gt;""),'World Cup'!$L$61,"")</f>
        <v>1</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f>
        <v>3</v>
      </c>
      <c r="G111" s="200">
        <f>IF(AND('World Cup'!$N$61&lt;&gt;"",'World Cup'!$O$61&lt;&gt;""),'World Cup'!$O$61,"")</f>
        <v>0</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11</v>
      </c>
      <c r="E112" s="197" t="str">
        <f>'World Cup'!$R$60</f>
        <v>Croatia</v>
      </c>
      <c r="F112" s="199">
        <f>IF(AND('World Cup'!$Q$61&lt;&gt;"",'World Cup'!$R$61&lt;&gt;""),'World Cup'!$Q$61,"")</f>
        <v>0</v>
      </c>
      <c r="G112" s="200">
        <f>IF(AND('World Cup'!$Q$61&lt;&gt;"",'World Cup'!$R$61&lt;&gt;""),'World Cup'!$R$61,"")</f>
        <v>3</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85</v>
      </c>
      <c r="E113" s="197" t="str">
        <f>'World Cup'!$U$60</f>
        <v>New Zealand</v>
      </c>
      <c r="F113" s="199">
        <f>IF(AND('World Cup'!$T$61&lt;&gt;"",'World Cup'!$U$61&lt;&gt;""),'World Cup'!$T$61,"")</f>
        <v>3</v>
      </c>
      <c r="G113" s="200">
        <f>IF(AND('World Cup'!$T$61&lt;&gt;"",'World Cup'!$U$61&lt;&gt;""),'World Cup'!$U$61,"")</f>
        <v>0</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30</v>
      </c>
      <c r="C114" s="197" t="str">
        <f>'World Cup'!$W$60</f>
        <v>Canada</v>
      </c>
      <c r="D114" s="198">
        <f>IF(E114="","",INDEX(Groups!$C$7:$C$65,MATCH(E114,Groups!$D$7:$D$65,0)))</f>
        <v>5</v>
      </c>
      <c r="E114" s="197" t="str">
        <f>'World Cup'!$X$60</f>
        <v>Portugal</v>
      </c>
      <c r="F114" s="199">
        <f>IF(AND('World Cup'!$W$61&lt;&gt;"",'World Cup'!$X$61&lt;&gt;""),'World Cup'!$W$61,"")</f>
        <v>1</v>
      </c>
      <c r="G114" s="200">
        <f>IF(AND('World Cup'!$W$61&lt;&gt;"",'World Cup'!$X$61&lt;&gt;""),'World Cup'!$X$61,"")</f>
        <v>3</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f>
        <v>3</v>
      </c>
      <c r="G116" s="200">
        <f>IF(AND('World Cup'!$C$71&lt;&gt;"",'World Cup'!$E$71&lt;&gt;""),'World Cup'!$E$71,"")</f>
        <v>0</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3</v>
      </c>
      <c r="G117" s="200">
        <f>IF(AND('World Cup'!$I$71&lt;&gt;"",'World Cup'!$K$71&lt;&gt;""),'World Cup'!$K$71,"")</f>
        <v>0</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11</v>
      </c>
      <c r="E118" s="197" t="str">
        <f>'World Cup'!$Q$70</f>
        <v>Croatia</v>
      </c>
      <c r="F118" s="199">
        <f>IF(AND('World Cup'!$O$71&lt;&gt;"",'World Cup'!$Q$71&lt;&gt;""),'World Cup'!$O$71,"")</f>
        <v>3</v>
      </c>
      <c r="G118" s="200">
        <f>IF(AND('World Cup'!$O$71&lt;&gt;"",'World Cup'!$Q$71&lt;&gt;""),'World Cup'!$Q$71,"")</f>
        <v>2</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2</v>
      </c>
      <c r="G119" s="200">
        <f>IF(AND('World Cup'!$U$71&lt;&gt;"",'World Cup'!$W$71&lt;&gt;""),'World Cup'!$W$71,"")</f>
        <v>3</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3</v>
      </c>
      <c r="G121" s="200">
        <f>IF(AND('World Cup'!$F$81&lt;&gt;"",'World Cup'!$H$81&lt;&gt;""),'World Cup'!$H$81,"")</f>
        <v>4</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f>
        <v>2</v>
      </c>
      <c r="G122" s="200">
        <f>IF(AND('World Cup'!$R$81&lt;&gt;"",'World Cup'!$T$81&lt;&gt;""),'World Cup'!$T$81,"")</f>
        <v>3</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1</v>
      </c>
      <c r="C124" s="197" t="str">
        <f>'World Cup'!$L$88</f>
        <v>France</v>
      </c>
      <c r="D124" s="198">
        <f>IF(E124="","",INDEX(Groups!$C$7:$C$65,MATCH(E124,Groups!$D$7:$D$65,0)))</f>
        <v>6</v>
      </c>
      <c r="E124" s="197" t="str">
        <f>'World Cup'!$N$88</f>
        <v>Brazil</v>
      </c>
      <c r="F124" s="199">
        <f>IF(AND('World Cup'!$L$89&lt;&gt;"",'World Cup'!$N$89&lt;&gt;""),'World Cup'!$L$89+IF(AND('World Cup'!$L$91&lt;&gt;"",'World Cup'!$N$91&lt;&gt;"",'World Cup'!$L$89='World Cup'!$N$89),'World Cup'!$L$91,0),"")</f>
        <v>3</v>
      </c>
      <c r="G124" s="200">
        <f>IF(AND('World Cup'!$L$89&lt;&gt;"",'World Cup'!$N$89&lt;&gt;""),'World Cup'!$N$89+IF(AND('World Cup'!$L$91&lt;&gt;"",'World Cup'!$N$91&lt;&gt;"",'World Cup'!$L$89='World Cup'!$N$89),'World Cup'!$N$91,0),"")</f>
        <v>2</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5.9" thickBot="1">
      <c r="B126" s="201">
        <f>IF(C126="","",INDEX(Groups!$C$7:$C$65,MATCH(C126,Groups!$D$7:$D$65,0)))</f>
        <v>2</v>
      </c>
      <c r="C126" s="202" t="str">
        <f>'World Cup'!$L$98</f>
        <v>Spain</v>
      </c>
      <c r="D126" s="203">
        <f>IF(E126="","",INDEX(Groups!$C$7:$C$65,MATCH(E126,Groups!$D$7:$D$65,0)))</f>
        <v>5</v>
      </c>
      <c r="E126" s="204" t="str">
        <f>'World Cup'!$N$98</f>
        <v>Portugal</v>
      </c>
      <c r="F126" s="305">
        <f>IF(AND('World Cup'!$L$99&lt;&gt;"",'World Cup'!$N$99&lt;&gt;""),'World Cup'!$L$99+IF(AND('World Cup'!$L$101&lt;&gt;"",'World Cup'!$N$101&lt;&gt;"",'World Cup'!$L$99='World Cup'!$N$99),'World Cup'!$L$101,0),"")</f>
        <v>3</v>
      </c>
      <c r="G126" s="306">
        <f>IF(AND('World Cup'!$L$99&lt;&gt;"",'World Cup'!$N$99&lt;&gt;""),'World Cup'!$N$99+IF(AND('World Cup'!$L$101&lt;&gt;"",'World Cup'!$N$101&lt;&gt;"",'World Cup'!$L$99='World Cup'!$N$99),'World Cup'!$N$101,0),"")</f>
        <v>2</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5.9"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5.9"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5.9"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5.9"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4" zeroHeight="1"/>
  <cols>
    <col min="1" max="1" width="11.47265625" customWidth="1"/>
    <col min="2" max="2" width="6.26171875" style="26" customWidth="1"/>
    <col min="3" max="3" width="21" style="40" customWidth="1"/>
    <col min="4" max="5" width="11.47265625" customWidth="1"/>
    <col min="6" max="6" width="3.15625" hidden="1" customWidth="1"/>
    <col min="7" max="7" width="11.47265625" hidden="1" customWidth="1"/>
    <col min="8" max="8" width="21" hidden="1" customWidth="1"/>
    <col min="9" max="10" width="11.47265625" hidden="1" customWidth="1"/>
    <col min="11" max="11" width="7.89453125" hidden="1" customWidth="1"/>
    <col min="12" max="12" width="18.15625" hidden="1" customWidth="1"/>
    <col min="13" max="13" width="5.5234375" hidden="1" customWidth="1"/>
    <col min="14" max="16384" width="11.47265625" hidden="1"/>
  </cols>
  <sheetData>
    <row r="1" spans="2:13" ht="23.1">
      <c r="B1" s="883" t="str">
        <f>Language!$E$127</f>
        <v>Predictions Ranking</v>
      </c>
      <c r="C1" s="883"/>
      <c r="D1" s="883"/>
    </row>
    <row r="2" spans="2:13" ht="14.7" thickBot="1"/>
    <row r="3" spans="2:13" ht="1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4.7"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4.7"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4" zeroHeight="1"/>
  <cols>
    <col min="1" max="12" width="11.47265625" customWidth="1"/>
    <col min="13" max="13" width="5.26171875" customWidth="1"/>
    <col min="14" max="14" width="4" customWidth="1"/>
    <col min="15" max="15" width="6.7890625" customWidth="1"/>
    <col min="16" max="16" width="11.47265625" customWidth="1"/>
    <col min="17" max="16384" width="11.47265625" hidden="1"/>
  </cols>
  <sheetData>
    <row r="1" spans="2:15" ht="28.2">
      <c r="B1" s="892" t="str">
        <f>Language!$E$223</f>
        <v>Settings</v>
      </c>
      <c r="C1" s="892"/>
      <c r="D1" s="892"/>
      <c r="E1" s="892"/>
      <c r="F1" s="892"/>
    </row>
    <row r="2" spans="2:15"/>
    <row r="3" spans="2:15" ht="15.9" thickBot="1">
      <c r="B3" s="899" t="str">
        <f>Language!$E$222</f>
        <v>Factors</v>
      </c>
      <c r="C3" s="899"/>
      <c r="D3" s="899"/>
      <c r="E3" s="899"/>
      <c r="F3" s="899"/>
      <c r="H3" s="899" t="str">
        <f>Language!$E$223</f>
        <v>Settings</v>
      </c>
      <c r="I3" s="899"/>
      <c r="J3" s="899"/>
      <c r="K3" s="899"/>
      <c r="L3" s="899"/>
      <c r="M3" s="899"/>
      <c r="N3" s="899"/>
      <c r="O3" s="899"/>
    </row>
    <row r="4" spans="2:15" ht="23.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4.7" thickTop="1"/>
    <row r="11" spans="2:15"/>
    <row r="12" spans="2:15" ht="15.9"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4.7" thickBot="1">
      <c r="H28" s="912"/>
      <c r="I28" s="913"/>
      <c r="J28" s="913"/>
      <c r="K28" s="913"/>
      <c r="L28" s="913"/>
      <c r="M28" s="913"/>
      <c r="N28" s="913"/>
      <c r="O28" s="914"/>
    </row>
    <row r="29" spans="8:15" ht="14.7"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4.4"/>
  <cols>
    <col min="1" max="1" width="7.89453125" customWidth="1"/>
    <col min="2" max="2" width="19.26171875" hidden="1" customWidth="1"/>
    <col min="3" max="3" width="11.47265625" hidden="1" customWidth="1"/>
    <col min="4" max="4" width="7" customWidth="1"/>
    <col min="5" max="5" width="22.734375" hidden="1" customWidth="1"/>
    <col min="6" max="12" width="22.734375" customWidth="1"/>
    <col min="13" max="13" width="3.89453125" customWidth="1"/>
    <col min="14" max="14" width="17.734375" customWidth="1"/>
    <col min="15" max="15" width="9.15625" customWidth="1"/>
    <col min="16" max="16384" width="11.472656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4.7"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4.7" thickBot="1">
      <c r="D100" s="173">
        <v>96</v>
      </c>
      <c r="E100" s="21" t="str">
        <f t="shared" si="2"/>
        <v>Play-Off D</v>
      </c>
      <c r="F100" s="113" t="s">
        <v>1871</v>
      </c>
      <c r="G100" s="114" t="s">
        <v>1871</v>
      </c>
      <c r="H100" s="115" t="s">
        <v>1871</v>
      </c>
      <c r="I100" s="116" t="s">
        <v>1871</v>
      </c>
      <c r="J100" s="318" t="s">
        <v>1871</v>
      </c>
      <c r="K100" s="554" t="s">
        <v>1871</v>
      </c>
      <c r="L100" s="60"/>
    </row>
    <row r="101" spans="4:15" ht="15" thickTop="1" thickBot="1">
      <c r="E101" s="21"/>
      <c r="F101" s="40"/>
      <c r="G101" s="40"/>
      <c r="H101" s="40"/>
      <c r="I101" s="40"/>
      <c r="J101" s="40"/>
      <c r="K101" s="550"/>
      <c r="L101" s="40"/>
    </row>
    <row r="102" spans="4:15" ht="29.1"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4.7" thickBot="1">
      <c r="D118" s="107">
        <v>16</v>
      </c>
      <c r="E118" s="21" t="str">
        <f t="shared" si="3"/>
        <v>Monterrey</v>
      </c>
      <c r="F118" s="113" t="s">
        <v>1011</v>
      </c>
      <c r="G118" s="114" t="s">
        <v>1011</v>
      </c>
      <c r="H118" s="115" t="s">
        <v>1011</v>
      </c>
      <c r="I118" s="116" t="s">
        <v>1011</v>
      </c>
      <c r="J118" s="318" t="s">
        <v>1011</v>
      </c>
      <c r="K118" s="554" t="s">
        <v>1011</v>
      </c>
      <c r="L118" s="60"/>
      <c r="O118" s="22"/>
    </row>
    <row r="119" spans="4:15" ht="15" thickTop="1" thickBot="1">
      <c r="D119" s="22"/>
      <c r="E119" s="21"/>
      <c r="F119" s="160"/>
      <c r="G119" s="160"/>
      <c r="H119" s="160"/>
      <c r="I119" s="160"/>
      <c r="J119" s="160"/>
      <c r="K119" s="556"/>
      <c r="L119" s="160"/>
    </row>
    <row r="120" spans="4:15" ht="28.5"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c r="E127" s="21" t="str">
        <f t="shared" si="4"/>
        <v>Predictions Ranking</v>
      </c>
      <c r="F127" s="384" t="s">
        <v>639</v>
      </c>
      <c r="G127" s="385" t="s">
        <v>641</v>
      </c>
      <c r="H127" s="386" t="s">
        <v>642</v>
      </c>
      <c r="I127" s="387" t="s">
        <v>643</v>
      </c>
      <c r="J127" s="386" t="s">
        <v>640</v>
      </c>
      <c r="K127" s="558" t="s">
        <v>780</v>
      </c>
      <c r="L127" s="388"/>
    </row>
    <row r="128" spans="4:15" ht="43.2">
      <c r="E128" s="21" t="str">
        <f t="shared" si="4"/>
        <v>Assignment of the group third in the round of 32</v>
      </c>
      <c r="F128" s="245" t="s">
        <v>1106</v>
      </c>
      <c r="G128" s="246" t="s">
        <v>1105</v>
      </c>
      <c r="H128" s="247" t="s">
        <v>1104</v>
      </c>
      <c r="I128" s="248" t="s">
        <v>1103</v>
      </c>
      <c r="J128" s="247" t="s">
        <v>1101</v>
      </c>
      <c r="K128" s="558" t="s">
        <v>1102</v>
      </c>
      <c r="L128" s="249"/>
    </row>
    <row r="129" spans="4:15" ht="28.2">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14.7"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4.7"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4.7"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4.7"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4.7" thickBot="1">
      <c r="D165" s="107">
        <v>8</v>
      </c>
      <c r="E165" s="21" t="str">
        <f t="shared" si="4"/>
        <v>Round of 16 - 8</v>
      </c>
      <c r="F165" s="110" t="s">
        <v>52</v>
      </c>
      <c r="G165" s="111" t="s">
        <v>208</v>
      </c>
      <c r="H165" s="109" t="s">
        <v>216</v>
      </c>
      <c r="I165" s="112" t="s">
        <v>224</v>
      </c>
      <c r="J165" s="109" t="s">
        <v>160</v>
      </c>
      <c r="K165" s="553" t="s">
        <v>792</v>
      </c>
      <c r="L165" s="59"/>
    </row>
    <row r="166" spans="4:15" ht="14.7"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4.7" thickBot="1">
      <c r="D169" s="107">
        <v>4</v>
      </c>
      <c r="E169" s="21" t="str">
        <f t="shared" si="4"/>
        <v>Quarter final 4</v>
      </c>
      <c r="F169" s="146" t="s">
        <v>368</v>
      </c>
      <c r="G169" s="111" t="s">
        <v>236</v>
      </c>
      <c r="H169" s="109" t="s">
        <v>232</v>
      </c>
      <c r="I169" s="112" t="s">
        <v>228</v>
      </c>
      <c r="J169" s="109" t="s">
        <v>164</v>
      </c>
      <c r="K169" s="553" t="s">
        <v>796</v>
      </c>
      <c r="L169" s="59"/>
    </row>
    <row r="170" spans="4:15" ht="14.7"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2">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4.7" thickBot="1">
      <c r="E201" s="21">
        <f t="shared" si="4"/>
        <v>0</v>
      </c>
      <c r="F201" s="134"/>
      <c r="G201" s="135"/>
      <c r="H201" s="136"/>
      <c r="I201" s="137"/>
      <c r="J201" s="138"/>
      <c r="K201" s="554"/>
      <c r="L201" s="103"/>
    </row>
    <row r="202" spans="5:12" ht="15" thickTop="1" thickBot="1">
      <c r="E202" s="21"/>
      <c r="K202" s="550"/>
    </row>
    <row r="203" spans="5:12" ht="28.5"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3.2">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3.2">
      <c r="E240" s="21" t="str">
        <f t="shared" si="6"/>
        <v>Minimum number for a large goal difference:</v>
      </c>
      <c r="F240" s="130" t="s">
        <v>695</v>
      </c>
      <c r="G240" s="131" t="s">
        <v>694</v>
      </c>
      <c r="H240" s="132" t="s">
        <v>693</v>
      </c>
      <c r="I240" s="133" t="s">
        <v>692</v>
      </c>
      <c r="J240" s="132" t="s">
        <v>691</v>
      </c>
      <c r="K240" s="558" t="s">
        <v>833</v>
      </c>
      <c r="L240" s="102"/>
    </row>
    <row r="241" spans="5:12" ht="360">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4.7" thickBot="1">
      <c r="E247" s="21">
        <f t="shared" si="6"/>
        <v>0</v>
      </c>
      <c r="F247" s="239"/>
      <c r="G247" s="240"/>
      <c r="H247" s="241"/>
      <c r="I247" s="242"/>
      <c r="J247" s="241"/>
      <c r="K247" s="560"/>
      <c r="L247" s="243"/>
    </row>
    <row r="248" spans="5:12" ht="15" thickTop="1" thickBot="1">
      <c r="K248" s="40"/>
    </row>
    <row r="249" spans="5:12" ht="28.5"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28.8">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4.7" thickBot="1">
      <c r="E263" s="21">
        <f>IF($C$3,F263,IF($C$4,G263,IF($C$5,H263,IF($C$6,I263,IF($C$7,J263,IF($C$8,K263,IF(L263&lt;&gt;"",L263,F263)))))))</f>
        <v>0</v>
      </c>
      <c r="F263" s="113"/>
      <c r="G263" s="114"/>
      <c r="H263" s="115"/>
      <c r="I263" s="116"/>
      <c r="J263" s="115"/>
      <c r="K263" s="561"/>
      <c r="L263" s="103"/>
    </row>
    <row r="264" spans="5:12" ht="14.7"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4.4" zeroHeight="1"/>
  <cols>
    <col min="1" max="1" width="18" customWidth="1"/>
    <col min="2" max="2" width="9.62890625" hidden="1" customWidth="1"/>
    <col min="3" max="3" width="11.47265625" customWidth="1"/>
    <col min="4" max="4" width="13.15625" customWidth="1"/>
    <col min="5" max="5" width="5.1015625" hidden="1" customWidth="1"/>
    <col min="6" max="6" width="11.47265625" customWidth="1"/>
    <col min="7" max="7" width="20.47265625" customWidth="1"/>
    <col min="8" max="8" width="15.62890625" customWidth="1"/>
    <col min="9" max="9" width="16.89453125" customWidth="1"/>
    <col min="10" max="10" width="14" hidden="1" customWidth="1"/>
    <col min="11" max="11" width="25.7890625" hidden="1" customWidth="1"/>
    <col min="12" max="12" width="6.15625" hidden="1" customWidth="1"/>
    <col min="13" max="13" width="22.734375" hidden="1" customWidth="1"/>
    <col min="14" max="14" width="16.7890625" hidden="1" customWidth="1"/>
    <col min="15" max="16384" width="11.472656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4.7"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4.7"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4.4" zeroHeight="1"/>
  <cols>
    <col min="1" max="1" width="5.1015625" customWidth="1"/>
    <col min="2" max="2" width="7.89453125" customWidth="1"/>
    <col min="3" max="7" width="11.47265625" customWidth="1"/>
    <col min="8" max="8" width="16.15625" customWidth="1"/>
    <col min="9" max="9" width="15.15625" customWidth="1"/>
    <col min="10" max="10" width="6.1015625" customWidth="1"/>
    <col min="11" max="19" width="11.47265625" customWidth="1"/>
    <col min="20" max="20" width="6.5234375" customWidth="1"/>
    <col min="21" max="21" width="5.1015625" customWidth="1"/>
    <col min="22" max="16384" width="11.47265625" hidden="1"/>
  </cols>
  <sheetData>
    <row r="1" spans="2:20" ht="14.7" thickBot="1"/>
    <row r="2" spans="2:20" ht="25.8">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3">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3">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3">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4.7"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4.4" zeroHeight="1"/>
  <cols>
    <col min="1" max="1" width="11.47265625" customWidth="1"/>
    <col min="2" max="2" width="7.7890625" customWidth="1"/>
    <col min="3" max="3" width="6.47265625" customWidth="1"/>
    <col min="4" max="4" width="25.734375" customWidth="1"/>
    <col min="5" max="5" width="9.26171875" customWidth="1"/>
    <col min="6" max="6" width="11.47265625" customWidth="1"/>
    <col min="7" max="16384" width="11.47265625" hidden="1"/>
  </cols>
  <sheetData>
    <row r="1" spans="2:5"/>
    <row r="2" spans="2:5" ht="28.2">
      <c r="B2" s="931" t="s">
        <v>458</v>
      </c>
      <c r="C2" s="931"/>
      <c r="D2" s="931"/>
    </row>
    <row r="3" spans="2:5" ht="14.7" thickBot="1"/>
    <row r="4" spans="2:5" ht="14.7" thickTop="1">
      <c r="B4" s="935" t="s">
        <v>405</v>
      </c>
      <c r="C4" s="946" t="s">
        <v>404</v>
      </c>
      <c r="D4" s="948" t="s">
        <v>403</v>
      </c>
      <c r="E4" s="519"/>
    </row>
    <row r="5" spans="2:5">
      <c r="B5" s="945"/>
      <c r="C5" s="947"/>
      <c r="D5" s="949"/>
      <c r="E5" s="520" t="s">
        <v>1712</v>
      </c>
    </row>
    <row r="6" spans="2:5" ht="15.6">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6">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6">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6">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6">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6">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6">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6">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6">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6">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6">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6">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4.7" thickBot="1">
      <c r="B65" s="107" t="s">
        <v>1056</v>
      </c>
      <c r="C65" s="363">
        <v>33</v>
      </c>
      <c r="D65" s="364" t="str">
        <f>VLOOKUP($C65,Language!$D$5:$E$100,2,0)</f>
        <v>Panama</v>
      </c>
      <c r="E65" s="522" t="b">
        <f>OR(CalcL!$K$8&gt;0,CalcL!$I$8&gt;0)</f>
        <v>1</v>
      </c>
    </row>
    <row r="66" spans="2:5" ht="14.7"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4.4" zeroHeight="1"/>
  <cols>
    <col min="1" max="1" width="11.47265625" customWidth="1"/>
    <col min="2" max="2" width="9.26171875" customWidth="1"/>
    <col min="3" max="3" width="7.26171875" style="22" customWidth="1"/>
    <col min="4" max="4" width="8.89453125" style="22" customWidth="1"/>
    <col min="5" max="5" width="27.26171875" customWidth="1"/>
    <col min="6" max="6" width="26.734375" customWidth="1"/>
    <col min="7" max="7" width="8.3671875" customWidth="1"/>
    <col min="8" max="8" width="21.5234375" customWidth="1"/>
    <col min="9" max="9" width="18" customWidth="1"/>
    <col min="10" max="10" width="19" customWidth="1"/>
    <col min="11" max="11" width="18.15625" customWidth="1"/>
    <col min="12" max="12" width="10.15625" customWidth="1"/>
    <col min="13" max="13" width="13.5234375" style="22" customWidth="1"/>
    <col min="14" max="14" width="23" style="22" customWidth="1"/>
    <col min="15" max="16" width="4.734375" style="22" customWidth="1"/>
    <col min="17" max="24" width="4.734375" style="22" hidden="1" customWidth="1"/>
    <col min="25" max="25" width="5.1015625" hidden="1" customWidth="1"/>
    <col min="26" max="16384" width="11.47265625" hidden="1"/>
  </cols>
  <sheetData>
    <row r="1" spans="1:14" ht="28.2">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4.7"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Curaçao</v>
      </c>
      <c r="O69" s="532" t="str">
        <f>IFERROR(VLOOKUP(ThirdPlaced!$I$30,AssignThird!$C$8:$K$502,2,0),"")</f>
        <v>E</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Egypt</v>
      </c>
      <c r="O70" s="536" t="str">
        <f>IFERROR(VLOOKUP(ThirdPlaced!$I$30,AssignThird!$C$8:$K$502,3,0),"")</f>
        <v>G</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Bosnia/Herzeg.</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Paraguay</v>
      </c>
      <c r="O72" s="536" t="str">
        <f>IFERROR(VLOOKUP(ThirdPlaced!$I$30,AssignThird!$C$8:$K$502,5,0),"")</f>
        <v>D</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South Africa</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Tunisia</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Algeria</v>
      </c>
      <c r="O75" s="536" t="str">
        <f>IFERROR(VLOOKUP(ThirdPlaced!$I$30,AssignThird!$C$8:$K$502,8,0),"")</f>
        <v>J</v>
      </c>
    </row>
    <row r="76" spans="2:15" ht="14.7"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Uzbekistan</v>
      </c>
      <c r="O76" s="540" t="str">
        <f>IFERROR(VLOOKUP(ThirdPlaced!$I$30,AssignThird!$C$8:$K$502,9,0),"")</f>
        <v>K</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Switzerland</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Paraguay</v>
      </c>
      <c r="K78" s="168">
        <v>3</v>
      </c>
      <c r="M78" s="525" t="s">
        <v>8</v>
      </c>
      <c r="N78" s="526" t="str">
        <f>'World Cup'!$B$43</f>
        <v>Czech Rep.</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Scotland</v>
      </c>
      <c r="K79" s="168">
        <v>4</v>
      </c>
      <c r="M79" s="525" t="s">
        <v>3</v>
      </c>
      <c r="N79" s="526" t="str">
        <f>'World Cup'!$E$42</f>
        <v>Canada</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Sweden</v>
      </c>
      <c r="K80" s="168">
        <v>2</v>
      </c>
      <c r="M80" s="525" t="s">
        <v>9</v>
      </c>
      <c r="N80" s="526" t="str">
        <f>'World Cup'!$E$43</f>
        <v>Switzerland</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Tunisia</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Norway</v>
      </c>
      <c r="K82" s="168">
        <v>5</v>
      </c>
      <c r="M82" s="525" t="s">
        <v>10</v>
      </c>
      <c r="N82" s="526" t="str">
        <f>'World Cup'!$H$43</f>
        <v>Scotland</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Curaçao</v>
      </c>
      <c r="K83" s="168">
        <v>7</v>
      </c>
      <c r="M83" s="525" t="s">
        <v>5</v>
      </c>
      <c r="N83" s="526" t="str">
        <f>'World Cup'!$K$42</f>
        <v>USA</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Croatia</v>
      </c>
      <c r="J84" s="86" t="str">
        <f t="shared" si="2"/>
        <v>Uzbekistan</v>
      </c>
      <c r="K84" s="168">
        <v>8</v>
      </c>
      <c r="M84" s="525" t="s">
        <v>11</v>
      </c>
      <c r="N84" s="526" t="str">
        <f>'World Cup'!$K$43</f>
        <v>Turkey</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USA</v>
      </c>
      <c r="J85" s="86" t="str">
        <f t="shared" si="2"/>
        <v>Bosnia/Herzeg.</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South Africa</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England</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Sweden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Canada</v>
      </c>
      <c r="J89" s="86" t="str">
        <f t="shared" si="2"/>
        <v>Egypt</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New Zealand</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Algeria</v>
      </c>
      <c r="K91" s="168">
        <v>16</v>
      </c>
      <c r="M91" s="525" t="s">
        <v>96</v>
      </c>
      <c r="N91" s="526" t="str">
        <f>'World Cup'!$W$42</f>
        <v>Spain</v>
      </c>
    </row>
    <row r="92" spans="2:14" ht="14.7"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Turkey</v>
      </c>
      <c r="J92" s="86" t="str">
        <f t="shared" si="2"/>
        <v>New Zealand</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Croatia</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England</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Curaçao</v>
      </c>
    </row>
    <row r="102" spans="2:25">
      <c r="B102" s="57" t="s">
        <v>133</v>
      </c>
      <c r="C102" s="71"/>
      <c r="D102" s="71"/>
      <c r="E102" s="42"/>
      <c r="F102" s="43"/>
      <c r="G102" s="153"/>
      <c r="H102" s="43"/>
      <c r="I102" s="43"/>
      <c r="J102" s="43"/>
      <c r="K102" s="81"/>
      <c r="M102" s="525" t="str">
        <f>AssignThird!$E$4</f>
        <v>3-EFGIJ</v>
      </c>
      <c r="N102" s="526" t="str">
        <f t="shared" ref="N102:N108" si="3">IF(L70,N70,"")</f>
        <v>Egypt</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Bosnia/Herzeg.</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Paraguay</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South Africa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Tunisia</v>
      </c>
      <c r="Y106" s="22"/>
    </row>
    <row r="107" spans="2:25">
      <c r="B107" s="57" t="s">
        <v>134</v>
      </c>
      <c r="C107" s="71"/>
      <c r="D107" s="71"/>
      <c r="E107" s="42"/>
      <c r="F107" s="43"/>
      <c r="G107" s="153"/>
      <c r="H107" s="43"/>
      <c r="I107" s="43"/>
      <c r="J107" s="43"/>
      <c r="K107" s="81"/>
      <c r="M107" s="525" t="str">
        <f>AssignThird!$J$4</f>
        <v>3-DEIJL</v>
      </c>
      <c r="N107" s="526" t="str">
        <f t="shared" si="3"/>
        <v>Algeria</v>
      </c>
      <c r="Y107" s="22"/>
    </row>
    <row r="108" spans="2:25" ht="14.7"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Uzbekistan</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4.7"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4.7"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4" zeroHeight="1"/>
  <cols>
    <col min="1" max="1" width="5.62890625" customWidth="1"/>
    <col min="2" max="2" width="11.47265625" customWidth="1"/>
    <col min="3" max="3" width="20" customWidth="1"/>
    <col min="4" max="12" width="11.47265625" customWidth="1"/>
    <col min="13" max="13" width="5" customWidth="1"/>
    <col min="14" max="16384" width="11.47265625" hidden="1"/>
  </cols>
  <sheetData>
    <row r="1" spans="2:11"/>
    <row r="2" spans="2:11" ht="28.2">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5.9" thickBot="1">
      <c r="C4" s="374"/>
      <c r="D4" s="390" t="s">
        <v>1707</v>
      </c>
      <c r="E4" s="390" t="s">
        <v>1710</v>
      </c>
      <c r="F4" s="390" t="s">
        <v>1708</v>
      </c>
      <c r="G4" s="390" t="s">
        <v>1703</v>
      </c>
      <c r="H4" s="390" t="s">
        <v>1709</v>
      </c>
      <c r="I4" s="390" t="s">
        <v>1704</v>
      </c>
      <c r="J4" s="390" t="s">
        <v>1706</v>
      </c>
      <c r="K4" s="390" t="s">
        <v>1705</v>
      </c>
    </row>
    <row r="5" spans="2:11" ht="31.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6">
      <c r="C6" s="954"/>
      <c r="D6" s="378" t="s">
        <v>24</v>
      </c>
      <c r="E6" s="379" t="s">
        <v>20</v>
      </c>
      <c r="F6" s="379" t="s">
        <v>25</v>
      </c>
      <c r="G6" s="379" t="s">
        <v>22</v>
      </c>
      <c r="H6" s="379" t="s">
        <v>272</v>
      </c>
      <c r="I6" s="379" t="s">
        <v>32</v>
      </c>
      <c r="J6" s="379" t="s">
        <v>33</v>
      </c>
      <c r="K6" s="380" t="s">
        <v>34</v>
      </c>
    </row>
    <row r="7" spans="2:11" ht="47.1"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3">
      <c r="C8" s="391" t="s">
        <v>1621</v>
      </c>
      <c r="D8" s="393" t="s">
        <v>22</v>
      </c>
      <c r="E8" s="394" t="s">
        <v>841</v>
      </c>
      <c r="F8" s="394" t="s">
        <v>32</v>
      </c>
      <c r="G8" s="394" t="s">
        <v>23</v>
      </c>
      <c r="H8" s="395" t="s">
        <v>31</v>
      </c>
      <c r="I8" s="395" t="s">
        <v>272</v>
      </c>
      <c r="J8" s="395" t="s">
        <v>34</v>
      </c>
      <c r="K8" s="396" t="s">
        <v>33</v>
      </c>
    </row>
    <row r="9" spans="2:11" ht="15.3">
      <c r="C9" s="391" t="s">
        <v>1620</v>
      </c>
      <c r="D9" s="393" t="s">
        <v>31</v>
      </c>
      <c r="E9" s="394" t="s">
        <v>272</v>
      </c>
      <c r="F9" s="394" t="s">
        <v>32</v>
      </c>
      <c r="G9" s="394" t="s">
        <v>25</v>
      </c>
      <c r="H9" s="397" t="s">
        <v>841</v>
      </c>
      <c r="I9" s="397" t="s">
        <v>23</v>
      </c>
      <c r="J9" s="397" t="s">
        <v>34</v>
      </c>
      <c r="K9" s="398" t="s">
        <v>33</v>
      </c>
    </row>
    <row r="10" spans="2:11" ht="15.3">
      <c r="C10" s="391" t="s">
        <v>1619</v>
      </c>
      <c r="D10" s="393" t="s">
        <v>22</v>
      </c>
      <c r="E10" s="394" t="s">
        <v>841</v>
      </c>
      <c r="F10" s="394" t="s">
        <v>32</v>
      </c>
      <c r="G10" s="394" t="s">
        <v>25</v>
      </c>
      <c r="H10" s="397" t="s">
        <v>31</v>
      </c>
      <c r="I10" s="397" t="s">
        <v>272</v>
      </c>
      <c r="J10" s="397" t="s">
        <v>34</v>
      </c>
      <c r="K10" s="398" t="s">
        <v>33</v>
      </c>
    </row>
    <row r="11" spans="2:11" ht="15.3">
      <c r="C11" s="391" t="s">
        <v>1618</v>
      </c>
      <c r="D11" s="393" t="s">
        <v>22</v>
      </c>
      <c r="E11" s="394" t="s">
        <v>841</v>
      </c>
      <c r="F11" s="394" t="s">
        <v>32</v>
      </c>
      <c r="G11" s="394" t="s">
        <v>25</v>
      </c>
      <c r="H11" s="397" t="s">
        <v>31</v>
      </c>
      <c r="I11" s="397" t="s">
        <v>23</v>
      </c>
      <c r="J11" s="397" t="s">
        <v>34</v>
      </c>
      <c r="K11" s="398" t="s">
        <v>33</v>
      </c>
    </row>
    <row r="12" spans="2:11" ht="15.3">
      <c r="C12" s="391" t="s">
        <v>1617</v>
      </c>
      <c r="D12" s="393" t="s">
        <v>22</v>
      </c>
      <c r="E12" s="394" t="s">
        <v>272</v>
      </c>
      <c r="F12" s="394" t="s">
        <v>32</v>
      </c>
      <c r="G12" s="394" t="s">
        <v>25</v>
      </c>
      <c r="H12" s="397" t="s">
        <v>841</v>
      </c>
      <c r="I12" s="397" t="s">
        <v>23</v>
      </c>
      <c r="J12" s="397" t="s">
        <v>34</v>
      </c>
      <c r="K12" s="398" t="s">
        <v>33</v>
      </c>
    </row>
    <row r="13" spans="2:11" ht="15.3">
      <c r="C13" s="391" t="s">
        <v>1616</v>
      </c>
      <c r="D13" s="393" t="s">
        <v>22</v>
      </c>
      <c r="E13" s="394" t="s">
        <v>272</v>
      </c>
      <c r="F13" s="394" t="s">
        <v>841</v>
      </c>
      <c r="G13" s="394" t="s">
        <v>25</v>
      </c>
      <c r="H13" s="397" t="s">
        <v>31</v>
      </c>
      <c r="I13" s="397" t="s">
        <v>23</v>
      </c>
      <c r="J13" s="397" t="s">
        <v>34</v>
      </c>
      <c r="K13" s="398" t="s">
        <v>33</v>
      </c>
    </row>
    <row r="14" spans="2:11" ht="15.3">
      <c r="C14" s="391" t="s">
        <v>1615</v>
      </c>
      <c r="D14" s="393" t="s">
        <v>22</v>
      </c>
      <c r="E14" s="394" t="s">
        <v>272</v>
      </c>
      <c r="F14" s="394" t="s">
        <v>32</v>
      </c>
      <c r="G14" s="394" t="s">
        <v>25</v>
      </c>
      <c r="H14" s="397" t="s">
        <v>31</v>
      </c>
      <c r="I14" s="397" t="s">
        <v>23</v>
      </c>
      <c r="J14" s="397" t="s">
        <v>34</v>
      </c>
      <c r="K14" s="398" t="s">
        <v>33</v>
      </c>
    </row>
    <row r="15" spans="2:11" ht="15.3">
      <c r="C15" s="391" t="s">
        <v>1614</v>
      </c>
      <c r="D15" s="393" t="s">
        <v>22</v>
      </c>
      <c r="E15" s="394" t="s">
        <v>272</v>
      </c>
      <c r="F15" s="394" t="s">
        <v>841</v>
      </c>
      <c r="G15" s="394" t="s">
        <v>25</v>
      </c>
      <c r="H15" s="397" t="s">
        <v>31</v>
      </c>
      <c r="I15" s="397" t="s">
        <v>23</v>
      </c>
      <c r="J15" s="397" t="s">
        <v>34</v>
      </c>
      <c r="K15" s="398" t="s">
        <v>32</v>
      </c>
    </row>
    <row r="16" spans="2:11" ht="15.3">
      <c r="C16" s="391" t="s">
        <v>1613</v>
      </c>
      <c r="D16" s="393" t="s">
        <v>22</v>
      </c>
      <c r="E16" s="394" t="s">
        <v>272</v>
      </c>
      <c r="F16" s="394" t="s">
        <v>841</v>
      </c>
      <c r="G16" s="394" t="s">
        <v>25</v>
      </c>
      <c r="H16" s="397" t="s">
        <v>31</v>
      </c>
      <c r="I16" s="397" t="s">
        <v>23</v>
      </c>
      <c r="J16" s="397" t="s">
        <v>32</v>
      </c>
      <c r="K16" s="398" t="s">
        <v>33</v>
      </c>
    </row>
    <row r="17" spans="3:11" ht="15.3">
      <c r="C17" s="391" t="s">
        <v>1612</v>
      </c>
      <c r="D17" s="393" t="s">
        <v>31</v>
      </c>
      <c r="E17" s="394" t="s">
        <v>272</v>
      </c>
      <c r="F17" s="394" t="s">
        <v>32</v>
      </c>
      <c r="G17" s="394" t="s">
        <v>21</v>
      </c>
      <c r="H17" s="397" t="s">
        <v>841</v>
      </c>
      <c r="I17" s="397" t="s">
        <v>23</v>
      </c>
      <c r="J17" s="397" t="s">
        <v>34</v>
      </c>
      <c r="K17" s="398" t="s">
        <v>33</v>
      </c>
    </row>
    <row r="18" spans="3:11" ht="15.3">
      <c r="C18" s="391" t="s">
        <v>1611</v>
      </c>
      <c r="D18" s="393" t="s">
        <v>22</v>
      </c>
      <c r="E18" s="394" t="s">
        <v>841</v>
      </c>
      <c r="F18" s="394" t="s">
        <v>32</v>
      </c>
      <c r="G18" s="394" t="s">
        <v>21</v>
      </c>
      <c r="H18" s="397" t="s">
        <v>31</v>
      </c>
      <c r="I18" s="397" t="s">
        <v>272</v>
      </c>
      <c r="J18" s="397" t="s">
        <v>34</v>
      </c>
      <c r="K18" s="398" t="s">
        <v>33</v>
      </c>
    </row>
    <row r="19" spans="3:11" ht="15.3">
      <c r="C19" s="391" t="s">
        <v>1610</v>
      </c>
      <c r="D19" s="393" t="s">
        <v>22</v>
      </c>
      <c r="E19" s="394" t="s">
        <v>841</v>
      </c>
      <c r="F19" s="394" t="s">
        <v>32</v>
      </c>
      <c r="G19" s="394" t="s">
        <v>21</v>
      </c>
      <c r="H19" s="397" t="s">
        <v>31</v>
      </c>
      <c r="I19" s="397" t="s">
        <v>23</v>
      </c>
      <c r="J19" s="397" t="s">
        <v>34</v>
      </c>
      <c r="K19" s="398" t="s">
        <v>33</v>
      </c>
    </row>
    <row r="20" spans="3:11" ht="15.3">
      <c r="C20" s="391" t="s">
        <v>1609</v>
      </c>
      <c r="D20" s="393" t="s">
        <v>22</v>
      </c>
      <c r="E20" s="394" t="s">
        <v>272</v>
      </c>
      <c r="F20" s="394" t="s">
        <v>32</v>
      </c>
      <c r="G20" s="394" t="s">
        <v>21</v>
      </c>
      <c r="H20" s="397" t="s">
        <v>841</v>
      </c>
      <c r="I20" s="397" t="s">
        <v>23</v>
      </c>
      <c r="J20" s="397" t="s">
        <v>34</v>
      </c>
      <c r="K20" s="398" t="s">
        <v>33</v>
      </c>
    </row>
    <row r="21" spans="3:11" ht="15.3">
      <c r="C21" s="391" t="s">
        <v>1608</v>
      </c>
      <c r="D21" s="393" t="s">
        <v>22</v>
      </c>
      <c r="E21" s="394" t="s">
        <v>272</v>
      </c>
      <c r="F21" s="394" t="s">
        <v>841</v>
      </c>
      <c r="G21" s="394" t="s">
        <v>21</v>
      </c>
      <c r="H21" s="397" t="s">
        <v>31</v>
      </c>
      <c r="I21" s="397" t="s">
        <v>23</v>
      </c>
      <c r="J21" s="397" t="s">
        <v>34</v>
      </c>
      <c r="K21" s="398" t="s">
        <v>33</v>
      </c>
    </row>
    <row r="22" spans="3:11" ht="15.3">
      <c r="C22" s="391" t="s">
        <v>1607</v>
      </c>
      <c r="D22" s="393" t="s">
        <v>22</v>
      </c>
      <c r="E22" s="394" t="s">
        <v>272</v>
      </c>
      <c r="F22" s="394" t="s">
        <v>32</v>
      </c>
      <c r="G22" s="394" t="s">
        <v>21</v>
      </c>
      <c r="H22" s="397" t="s">
        <v>31</v>
      </c>
      <c r="I22" s="397" t="s">
        <v>23</v>
      </c>
      <c r="J22" s="397" t="s">
        <v>34</v>
      </c>
      <c r="K22" s="398" t="s">
        <v>33</v>
      </c>
    </row>
    <row r="23" spans="3:11" ht="15.3">
      <c r="C23" s="391" t="s">
        <v>1606</v>
      </c>
      <c r="D23" s="393" t="s">
        <v>22</v>
      </c>
      <c r="E23" s="394" t="s">
        <v>272</v>
      </c>
      <c r="F23" s="394" t="s">
        <v>841</v>
      </c>
      <c r="G23" s="394" t="s">
        <v>21</v>
      </c>
      <c r="H23" s="397" t="s">
        <v>31</v>
      </c>
      <c r="I23" s="397" t="s">
        <v>23</v>
      </c>
      <c r="J23" s="397" t="s">
        <v>34</v>
      </c>
      <c r="K23" s="398" t="s">
        <v>32</v>
      </c>
    </row>
    <row r="24" spans="3:11" ht="15.3">
      <c r="C24" s="391" t="s">
        <v>1605</v>
      </c>
      <c r="D24" s="393" t="s">
        <v>22</v>
      </c>
      <c r="E24" s="394" t="s">
        <v>272</v>
      </c>
      <c r="F24" s="394" t="s">
        <v>841</v>
      </c>
      <c r="G24" s="394" t="s">
        <v>21</v>
      </c>
      <c r="H24" s="397" t="s">
        <v>31</v>
      </c>
      <c r="I24" s="397" t="s">
        <v>23</v>
      </c>
      <c r="J24" s="397" t="s">
        <v>32</v>
      </c>
      <c r="K24" s="398" t="s">
        <v>33</v>
      </c>
    </row>
    <row r="25" spans="3:11" ht="15.3">
      <c r="C25" s="391" t="s">
        <v>1604</v>
      </c>
      <c r="D25" s="393" t="s">
        <v>31</v>
      </c>
      <c r="E25" s="394" t="s">
        <v>272</v>
      </c>
      <c r="F25" s="394" t="s">
        <v>32</v>
      </c>
      <c r="G25" s="394" t="s">
        <v>21</v>
      </c>
      <c r="H25" s="397" t="s">
        <v>841</v>
      </c>
      <c r="I25" s="397" t="s">
        <v>25</v>
      </c>
      <c r="J25" s="397" t="s">
        <v>34</v>
      </c>
      <c r="K25" s="398" t="s">
        <v>33</v>
      </c>
    </row>
    <row r="26" spans="3:11" ht="15.3">
      <c r="C26" s="391" t="s">
        <v>1603</v>
      </c>
      <c r="D26" s="393" t="s">
        <v>21</v>
      </c>
      <c r="E26" s="394" t="s">
        <v>841</v>
      </c>
      <c r="F26" s="394" t="s">
        <v>32</v>
      </c>
      <c r="G26" s="394" t="s">
        <v>25</v>
      </c>
      <c r="H26" s="397" t="s">
        <v>31</v>
      </c>
      <c r="I26" s="397" t="s">
        <v>23</v>
      </c>
      <c r="J26" s="397" t="s">
        <v>34</v>
      </c>
      <c r="K26" s="398" t="s">
        <v>33</v>
      </c>
    </row>
    <row r="27" spans="3:11" ht="15.3">
      <c r="C27" s="391" t="s">
        <v>1602</v>
      </c>
      <c r="D27" s="393" t="s">
        <v>21</v>
      </c>
      <c r="E27" s="394" t="s">
        <v>272</v>
      </c>
      <c r="F27" s="394" t="s">
        <v>32</v>
      </c>
      <c r="G27" s="394" t="s">
        <v>25</v>
      </c>
      <c r="H27" s="397" t="s">
        <v>841</v>
      </c>
      <c r="I27" s="397" t="s">
        <v>23</v>
      </c>
      <c r="J27" s="397" t="s">
        <v>34</v>
      </c>
      <c r="K27" s="398" t="s">
        <v>33</v>
      </c>
    </row>
    <row r="28" spans="3:11" ht="15.3">
      <c r="C28" s="391" t="s">
        <v>1601</v>
      </c>
      <c r="D28" s="393" t="s">
        <v>21</v>
      </c>
      <c r="E28" s="394" t="s">
        <v>272</v>
      </c>
      <c r="F28" s="394" t="s">
        <v>841</v>
      </c>
      <c r="G28" s="394" t="s">
        <v>25</v>
      </c>
      <c r="H28" s="397" t="s">
        <v>31</v>
      </c>
      <c r="I28" s="397" t="s">
        <v>23</v>
      </c>
      <c r="J28" s="397" t="s">
        <v>34</v>
      </c>
      <c r="K28" s="398" t="s">
        <v>33</v>
      </c>
    </row>
    <row r="29" spans="3:11" ht="15.3">
      <c r="C29" s="391" t="s">
        <v>1600</v>
      </c>
      <c r="D29" s="393" t="s">
        <v>21</v>
      </c>
      <c r="E29" s="394" t="s">
        <v>272</v>
      </c>
      <c r="F29" s="394" t="s">
        <v>32</v>
      </c>
      <c r="G29" s="394" t="s">
        <v>25</v>
      </c>
      <c r="H29" s="397" t="s">
        <v>31</v>
      </c>
      <c r="I29" s="397" t="s">
        <v>23</v>
      </c>
      <c r="J29" s="397" t="s">
        <v>34</v>
      </c>
      <c r="K29" s="398" t="s">
        <v>33</v>
      </c>
    </row>
    <row r="30" spans="3:11" ht="15.3">
      <c r="C30" s="391" t="s">
        <v>1599</v>
      </c>
      <c r="D30" s="393" t="s">
        <v>21</v>
      </c>
      <c r="E30" s="394" t="s">
        <v>272</v>
      </c>
      <c r="F30" s="394" t="s">
        <v>841</v>
      </c>
      <c r="G30" s="394" t="s">
        <v>25</v>
      </c>
      <c r="H30" s="397" t="s">
        <v>31</v>
      </c>
      <c r="I30" s="397" t="s">
        <v>23</v>
      </c>
      <c r="J30" s="397" t="s">
        <v>34</v>
      </c>
      <c r="K30" s="398" t="s">
        <v>32</v>
      </c>
    </row>
    <row r="31" spans="3:11" ht="15.3">
      <c r="C31" s="391" t="s">
        <v>1598</v>
      </c>
      <c r="D31" s="393" t="s">
        <v>21</v>
      </c>
      <c r="E31" s="394" t="s">
        <v>272</v>
      </c>
      <c r="F31" s="394" t="s">
        <v>841</v>
      </c>
      <c r="G31" s="394" t="s">
        <v>25</v>
      </c>
      <c r="H31" s="397" t="s">
        <v>31</v>
      </c>
      <c r="I31" s="397" t="s">
        <v>23</v>
      </c>
      <c r="J31" s="397" t="s">
        <v>32</v>
      </c>
      <c r="K31" s="398" t="s">
        <v>33</v>
      </c>
    </row>
    <row r="32" spans="3:11" ht="15.3">
      <c r="C32" s="391" t="s">
        <v>1597</v>
      </c>
      <c r="D32" s="393" t="s">
        <v>22</v>
      </c>
      <c r="E32" s="394" t="s">
        <v>841</v>
      </c>
      <c r="F32" s="394" t="s">
        <v>32</v>
      </c>
      <c r="G32" s="394" t="s">
        <v>21</v>
      </c>
      <c r="H32" s="397" t="s">
        <v>31</v>
      </c>
      <c r="I32" s="397" t="s">
        <v>25</v>
      </c>
      <c r="J32" s="397" t="s">
        <v>34</v>
      </c>
      <c r="K32" s="398" t="s">
        <v>33</v>
      </c>
    </row>
    <row r="33" spans="3:11" ht="15.3">
      <c r="C33" s="391" t="s">
        <v>1596</v>
      </c>
      <c r="D33" s="393" t="s">
        <v>22</v>
      </c>
      <c r="E33" s="394" t="s">
        <v>272</v>
      </c>
      <c r="F33" s="394" t="s">
        <v>32</v>
      </c>
      <c r="G33" s="394" t="s">
        <v>21</v>
      </c>
      <c r="H33" s="397" t="s">
        <v>841</v>
      </c>
      <c r="I33" s="397" t="s">
        <v>25</v>
      </c>
      <c r="J33" s="397" t="s">
        <v>34</v>
      </c>
      <c r="K33" s="398" t="s">
        <v>33</v>
      </c>
    </row>
    <row r="34" spans="3:11" ht="15.3">
      <c r="C34" s="391" t="s">
        <v>1595</v>
      </c>
      <c r="D34" s="393" t="s">
        <v>22</v>
      </c>
      <c r="E34" s="394" t="s">
        <v>272</v>
      </c>
      <c r="F34" s="394" t="s">
        <v>841</v>
      </c>
      <c r="G34" s="394" t="s">
        <v>21</v>
      </c>
      <c r="H34" s="397" t="s">
        <v>31</v>
      </c>
      <c r="I34" s="397" t="s">
        <v>25</v>
      </c>
      <c r="J34" s="397" t="s">
        <v>34</v>
      </c>
      <c r="K34" s="398" t="s">
        <v>33</v>
      </c>
    </row>
    <row r="35" spans="3:11" ht="15.3">
      <c r="C35" s="391" t="s">
        <v>1594</v>
      </c>
      <c r="D35" s="393" t="s">
        <v>22</v>
      </c>
      <c r="E35" s="394" t="s">
        <v>272</v>
      </c>
      <c r="F35" s="394" t="s">
        <v>32</v>
      </c>
      <c r="G35" s="394" t="s">
        <v>21</v>
      </c>
      <c r="H35" s="397" t="s">
        <v>31</v>
      </c>
      <c r="I35" s="397" t="s">
        <v>25</v>
      </c>
      <c r="J35" s="397" t="s">
        <v>34</v>
      </c>
      <c r="K35" s="398" t="s">
        <v>33</v>
      </c>
    </row>
    <row r="36" spans="3:11" ht="15.3">
      <c r="C36" s="391" t="s">
        <v>1593</v>
      </c>
      <c r="D36" s="393" t="s">
        <v>22</v>
      </c>
      <c r="E36" s="394" t="s">
        <v>272</v>
      </c>
      <c r="F36" s="394" t="s">
        <v>841</v>
      </c>
      <c r="G36" s="394" t="s">
        <v>21</v>
      </c>
      <c r="H36" s="397" t="s">
        <v>31</v>
      </c>
      <c r="I36" s="397" t="s">
        <v>25</v>
      </c>
      <c r="J36" s="397" t="s">
        <v>34</v>
      </c>
      <c r="K36" s="398" t="s">
        <v>32</v>
      </c>
    </row>
    <row r="37" spans="3:11" ht="15.3">
      <c r="C37" s="391" t="s">
        <v>1592</v>
      </c>
      <c r="D37" s="393" t="s">
        <v>22</v>
      </c>
      <c r="E37" s="394" t="s">
        <v>272</v>
      </c>
      <c r="F37" s="394" t="s">
        <v>841</v>
      </c>
      <c r="G37" s="394" t="s">
        <v>21</v>
      </c>
      <c r="H37" s="397" t="s">
        <v>31</v>
      </c>
      <c r="I37" s="397" t="s">
        <v>25</v>
      </c>
      <c r="J37" s="397" t="s">
        <v>32</v>
      </c>
      <c r="K37" s="398" t="s">
        <v>33</v>
      </c>
    </row>
    <row r="38" spans="3:11" ht="15.3">
      <c r="C38" s="391" t="s">
        <v>1591</v>
      </c>
      <c r="D38" s="393" t="s">
        <v>21</v>
      </c>
      <c r="E38" s="394" t="s">
        <v>841</v>
      </c>
      <c r="F38" s="394" t="s">
        <v>22</v>
      </c>
      <c r="G38" s="394" t="s">
        <v>25</v>
      </c>
      <c r="H38" s="397" t="s">
        <v>32</v>
      </c>
      <c r="I38" s="397" t="s">
        <v>23</v>
      </c>
      <c r="J38" s="397" t="s">
        <v>34</v>
      </c>
      <c r="K38" s="398" t="s">
        <v>33</v>
      </c>
    </row>
    <row r="39" spans="3:11" ht="15.3">
      <c r="C39" s="391" t="s">
        <v>1590</v>
      </c>
      <c r="D39" s="393" t="s">
        <v>21</v>
      </c>
      <c r="E39" s="394" t="s">
        <v>841</v>
      </c>
      <c r="F39" s="394" t="s">
        <v>22</v>
      </c>
      <c r="G39" s="394" t="s">
        <v>25</v>
      </c>
      <c r="H39" s="397" t="s">
        <v>31</v>
      </c>
      <c r="I39" s="397" t="s">
        <v>23</v>
      </c>
      <c r="J39" s="397" t="s">
        <v>34</v>
      </c>
      <c r="K39" s="398" t="s">
        <v>33</v>
      </c>
    </row>
    <row r="40" spans="3:11" ht="15.3">
      <c r="C40" s="391" t="s">
        <v>1589</v>
      </c>
      <c r="D40" s="393" t="s">
        <v>21</v>
      </c>
      <c r="E40" s="394" t="s">
        <v>22</v>
      </c>
      <c r="F40" s="394" t="s">
        <v>32</v>
      </c>
      <c r="G40" s="394" t="s">
        <v>25</v>
      </c>
      <c r="H40" s="397" t="s">
        <v>31</v>
      </c>
      <c r="I40" s="397" t="s">
        <v>23</v>
      </c>
      <c r="J40" s="397" t="s">
        <v>34</v>
      </c>
      <c r="K40" s="398" t="s">
        <v>33</v>
      </c>
    </row>
    <row r="41" spans="3:11" ht="15.3">
      <c r="C41" s="391" t="s">
        <v>1588</v>
      </c>
      <c r="D41" s="393" t="s">
        <v>21</v>
      </c>
      <c r="E41" s="394" t="s">
        <v>841</v>
      </c>
      <c r="F41" s="394" t="s">
        <v>22</v>
      </c>
      <c r="G41" s="394" t="s">
        <v>25</v>
      </c>
      <c r="H41" s="397" t="s">
        <v>31</v>
      </c>
      <c r="I41" s="397" t="s">
        <v>23</v>
      </c>
      <c r="J41" s="397" t="s">
        <v>34</v>
      </c>
      <c r="K41" s="398" t="s">
        <v>32</v>
      </c>
    </row>
    <row r="42" spans="3:11" ht="15.3">
      <c r="C42" s="391" t="s">
        <v>1587</v>
      </c>
      <c r="D42" s="393" t="s">
        <v>21</v>
      </c>
      <c r="E42" s="394" t="s">
        <v>841</v>
      </c>
      <c r="F42" s="394" t="s">
        <v>22</v>
      </c>
      <c r="G42" s="394" t="s">
        <v>25</v>
      </c>
      <c r="H42" s="397" t="s">
        <v>31</v>
      </c>
      <c r="I42" s="397" t="s">
        <v>23</v>
      </c>
      <c r="J42" s="397" t="s">
        <v>32</v>
      </c>
      <c r="K42" s="398" t="s">
        <v>33</v>
      </c>
    </row>
    <row r="43" spans="3:11" ht="15.3">
      <c r="C43" s="391" t="s">
        <v>1586</v>
      </c>
      <c r="D43" s="393" t="s">
        <v>21</v>
      </c>
      <c r="E43" s="394" t="s">
        <v>272</v>
      </c>
      <c r="F43" s="394" t="s">
        <v>22</v>
      </c>
      <c r="G43" s="394" t="s">
        <v>25</v>
      </c>
      <c r="H43" s="397" t="s">
        <v>841</v>
      </c>
      <c r="I43" s="397" t="s">
        <v>23</v>
      </c>
      <c r="J43" s="397" t="s">
        <v>34</v>
      </c>
      <c r="K43" s="398" t="s">
        <v>33</v>
      </c>
    </row>
    <row r="44" spans="3:11" ht="15.3">
      <c r="C44" s="391" t="s">
        <v>1585</v>
      </c>
      <c r="D44" s="393" t="s">
        <v>21</v>
      </c>
      <c r="E44" s="394" t="s">
        <v>272</v>
      </c>
      <c r="F44" s="394" t="s">
        <v>22</v>
      </c>
      <c r="G44" s="394" t="s">
        <v>25</v>
      </c>
      <c r="H44" s="397" t="s">
        <v>32</v>
      </c>
      <c r="I44" s="397" t="s">
        <v>23</v>
      </c>
      <c r="J44" s="397" t="s">
        <v>34</v>
      </c>
      <c r="K44" s="398" t="s">
        <v>33</v>
      </c>
    </row>
    <row r="45" spans="3:11" ht="15.3">
      <c r="C45" s="391" t="s">
        <v>1584</v>
      </c>
      <c r="D45" s="393" t="s">
        <v>21</v>
      </c>
      <c r="E45" s="394" t="s">
        <v>272</v>
      </c>
      <c r="F45" s="394" t="s">
        <v>22</v>
      </c>
      <c r="G45" s="394" t="s">
        <v>25</v>
      </c>
      <c r="H45" s="397" t="s">
        <v>841</v>
      </c>
      <c r="I45" s="397" t="s">
        <v>23</v>
      </c>
      <c r="J45" s="397" t="s">
        <v>34</v>
      </c>
      <c r="K45" s="398" t="s">
        <v>32</v>
      </c>
    </row>
    <row r="46" spans="3:11" ht="15.3">
      <c r="C46" s="391" t="s">
        <v>1583</v>
      </c>
      <c r="D46" s="393" t="s">
        <v>21</v>
      </c>
      <c r="E46" s="394" t="s">
        <v>272</v>
      </c>
      <c r="F46" s="394" t="s">
        <v>22</v>
      </c>
      <c r="G46" s="394" t="s">
        <v>25</v>
      </c>
      <c r="H46" s="397" t="s">
        <v>841</v>
      </c>
      <c r="I46" s="397" t="s">
        <v>23</v>
      </c>
      <c r="J46" s="397" t="s">
        <v>32</v>
      </c>
      <c r="K46" s="398" t="s">
        <v>33</v>
      </c>
    </row>
    <row r="47" spans="3:11" ht="15.3">
      <c r="C47" s="391" t="s">
        <v>1582</v>
      </c>
      <c r="D47" s="393" t="s">
        <v>21</v>
      </c>
      <c r="E47" s="394" t="s">
        <v>272</v>
      </c>
      <c r="F47" s="394" t="s">
        <v>22</v>
      </c>
      <c r="G47" s="394" t="s">
        <v>25</v>
      </c>
      <c r="H47" s="397" t="s">
        <v>31</v>
      </c>
      <c r="I47" s="397" t="s">
        <v>23</v>
      </c>
      <c r="J47" s="397" t="s">
        <v>34</v>
      </c>
      <c r="K47" s="398" t="s">
        <v>33</v>
      </c>
    </row>
    <row r="48" spans="3:11" ht="15.3">
      <c r="C48" s="391" t="s">
        <v>1581</v>
      </c>
      <c r="D48" s="393" t="s">
        <v>21</v>
      </c>
      <c r="E48" s="394" t="s">
        <v>272</v>
      </c>
      <c r="F48" s="394" t="s">
        <v>841</v>
      </c>
      <c r="G48" s="394" t="s">
        <v>25</v>
      </c>
      <c r="H48" s="397" t="s">
        <v>31</v>
      </c>
      <c r="I48" s="397" t="s">
        <v>23</v>
      </c>
      <c r="J48" s="397" t="s">
        <v>34</v>
      </c>
      <c r="K48" s="398" t="s">
        <v>22</v>
      </c>
    </row>
    <row r="49" spans="3:11" ht="15.3">
      <c r="C49" s="391" t="s">
        <v>1580</v>
      </c>
      <c r="D49" s="393" t="s">
        <v>21</v>
      </c>
      <c r="E49" s="394" t="s">
        <v>272</v>
      </c>
      <c r="F49" s="394" t="s">
        <v>841</v>
      </c>
      <c r="G49" s="394" t="s">
        <v>25</v>
      </c>
      <c r="H49" s="397" t="s">
        <v>31</v>
      </c>
      <c r="I49" s="397" t="s">
        <v>23</v>
      </c>
      <c r="J49" s="397" t="s">
        <v>22</v>
      </c>
      <c r="K49" s="398" t="s">
        <v>33</v>
      </c>
    </row>
    <row r="50" spans="3:11" ht="15.3">
      <c r="C50" s="391" t="s">
        <v>1579</v>
      </c>
      <c r="D50" s="393" t="s">
        <v>21</v>
      </c>
      <c r="E50" s="394" t="s">
        <v>272</v>
      </c>
      <c r="F50" s="394" t="s">
        <v>22</v>
      </c>
      <c r="G50" s="394" t="s">
        <v>25</v>
      </c>
      <c r="H50" s="397" t="s">
        <v>31</v>
      </c>
      <c r="I50" s="397" t="s">
        <v>23</v>
      </c>
      <c r="J50" s="397" t="s">
        <v>34</v>
      </c>
      <c r="K50" s="398" t="s">
        <v>32</v>
      </c>
    </row>
    <row r="51" spans="3:11" ht="15.3">
      <c r="C51" s="391" t="s">
        <v>1578</v>
      </c>
      <c r="D51" s="393" t="s">
        <v>21</v>
      </c>
      <c r="E51" s="394" t="s">
        <v>272</v>
      </c>
      <c r="F51" s="394" t="s">
        <v>22</v>
      </c>
      <c r="G51" s="394" t="s">
        <v>25</v>
      </c>
      <c r="H51" s="397" t="s">
        <v>31</v>
      </c>
      <c r="I51" s="397" t="s">
        <v>23</v>
      </c>
      <c r="J51" s="397" t="s">
        <v>32</v>
      </c>
      <c r="K51" s="398" t="s">
        <v>33</v>
      </c>
    </row>
    <row r="52" spans="3:11" ht="15.3">
      <c r="C52" s="391" t="s">
        <v>1577</v>
      </c>
      <c r="D52" s="393" t="s">
        <v>21</v>
      </c>
      <c r="E52" s="394" t="s">
        <v>272</v>
      </c>
      <c r="F52" s="394" t="s">
        <v>841</v>
      </c>
      <c r="G52" s="394" t="s">
        <v>25</v>
      </c>
      <c r="H52" s="397" t="s">
        <v>31</v>
      </c>
      <c r="I52" s="397" t="s">
        <v>23</v>
      </c>
      <c r="J52" s="397" t="s">
        <v>22</v>
      </c>
      <c r="K52" s="398" t="s">
        <v>32</v>
      </c>
    </row>
    <row r="53" spans="3:11" ht="15.3">
      <c r="C53" s="391" t="s">
        <v>1576</v>
      </c>
      <c r="D53" s="393" t="s">
        <v>31</v>
      </c>
      <c r="E53" s="394" t="s">
        <v>841</v>
      </c>
      <c r="F53" s="394" t="s">
        <v>20</v>
      </c>
      <c r="G53" s="394" t="s">
        <v>23</v>
      </c>
      <c r="H53" s="397" t="s">
        <v>32</v>
      </c>
      <c r="I53" s="397" t="s">
        <v>272</v>
      </c>
      <c r="J53" s="397" t="s">
        <v>34</v>
      </c>
      <c r="K53" s="398" t="s">
        <v>33</v>
      </c>
    </row>
    <row r="54" spans="3:11" ht="15.3">
      <c r="C54" s="391" t="s">
        <v>1575</v>
      </c>
      <c r="D54" s="393" t="s">
        <v>22</v>
      </c>
      <c r="E54" s="394" t="s">
        <v>841</v>
      </c>
      <c r="F54" s="394" t="s">
        <v>32</v>
      </c>
      <c r="G54" s="394" t="s">
        <v>20</v>
      </c>
      <c r="H54" s="397" t="s">
        <v>31</v>
      </c>
      <c r="I54" s="397" t="s">
        <v>272</v>
      </c>
      <c r="J54" s="397" t="s">
        <v>34</v>
      </c>
      <c r="K54" s="398" t="s">
        <v>33</v>
      </c>
    </row>
    <row r="55" spans="3:11" ht="15.3">
      <c r="C55" s="391" t="s">
        <v>1574</v>
      </c>
      <c r="D55" s="393" t="s">
        <v>22</v>
      </c>
      <c r="E55" s="394" t="s">
        <v>841</v>
      </c>
      <c r="F55" s="394" t="s">
        <v>20</v>
      </c>
      <c r="G55" s="394" t="s">
        <v>23</v>
      </c>
      <c r="H55" s="397" t="s">
        <v>32</v>
      </c>
      <c r="I55" s="397" t="s">
        <v>31</v>
      </c>
      <c r="J55" s="397" t="s">
        <v>34</v>
      </c>
      <c r="K55" s="398" t="s">
        <v>33</v>
      </c>
    </row>
    <row r="56" spans="3:11" ht="15.3">
      <c r="C56" s="391" t="s">
        <v>1573</v>
      </c>
      <c r="D56" s="393" t="s">
        <v>22</v>
      </c>
      <c r="E56" s="394" t="s">
        <v>841</v>
      </c>
      <c r="F56" s="394" t="s">
        <v>20</v>
      </c>
      <c r="G56" s="394" t="s">
        <v>23</v>
      </c>
      <c r="H56" s="397" t="s">
        <v>32</v>
      </c>
      <c r="I56" s="397" t="s">
        <v>272</v>
      </c>
      <c r="J56" s="397" t="s">
        <v>34</v>
      </c>
      <c r="K56" s="398" t="s">
        <v>33</v>
      </c>
    </row>
    <row r="57" spans="3:11" ht="15.3">
      <c r="C57" s="391" t="s">
        <v>1572</v>
      </c>
      <c r="D57" s="393" t="s">
        <v>22</v>
      </c>
      <c r="E57" s="394" t="s">
        <v>841</v>
      </c>
      <c r="F57" s="394" t="s">
        <v>20</v>
      </c>
      <c r="G57" s="394" t="s">
        <v>23</v>
      </c>
      <c r="H57" s="397" t="s">
        <v>31</v>
      </c>
      <c r="I57" s="397" t="s">
        <v>272</v>
      </c>
      <c r="J57" s="397" t="s">
        <v>34</v>
      </c>
      <c r="K57" s="398" t="s">
        <v>33</v>
      </c>
    </row>
    <row r="58" spans="3:11" ht="15.3">
      <c r="C58" s="391" t="s">
        <v>1571</v>
      </c>
      <c r="D58" s="393" t="s">
        <v>22</v>
      </c>
      <c r="E58" s="394" t="s">
        <v>272</v>
      </c>
      <c r="F58" s="394" t="s">
        <v>20</v>
      </c>
      <c r="G58" s="394" t="s">
        <v>23</v>
      </c>
      <c r="H58" s="397" t="s">
        <v>32</v>
      </c>
      <c r="I58" s="397" t="s">
        <v>31</v>
      </c>
      <c r="J58" s="397" t="s">
        <v>34</v>
      </c>
      <c r="K58" s="398" t="s">
        <v>33</v>
      </c>
    </row>
    <row r="59" spans="3:11" ht="15.3">
      <c r="C59" s="391" t="s">
        <v>1570</v>
      </c>
      <c r="D59" s="393" t="s">
        <v>22</v>
      </c>
      <c r="E59" s="394" t="s">
        <v>841</v>
      </c>
      <c r="F59" s="394" t="s">
        <v>20</v>
      </c>
      <c r="G59" s="394" t="s">
        <v>23</v>
      </c>
      <c r="H59" s="397" t="s">
        <v>31</v>
      </c>
      <c r="I59" s="397" t="s">
        <v>272</v>
      </c>
      <c r="J59" s="397" t="s">
        <v>34</v>
      </c>
      <c r="K59" s="398" t="s">
        <v>32</v>
      </c>
    </row>
    <row r="60" spans="3:11" ht="15.3">
      <c r="C60" s="391" t="s">
        <v>1569</v>
      </c>
      <c r="D60" s="393" t="s">
        <v>22</v>
      </c>
      <c r="E60" s="394" t="s">
        <v>841</v>
      </c>
      <c r="F60" s="394" t="s">
        <v>20</v>
      </c>
      <c r="G60" s="394" t="s">
        <v>23</v>
      </c>
      <c r="H60" s="397" t="s">
        <v>31</v>
      </c>
      <c r="I60" s="397" t="s">
        <v>272</v>
      </c>
      <c r="J60" s="397" t="s">
        <v>32</v>
      </c>
      <c r="K60" s="398" t="s">
        <v>33</v>
      </c>
    </row>
    <row r="61" spans="3:11" ht="15.3">
      <c r="C61" s="391" t="s">
        <v>1568</v>
      </c>
      <c r="D61" s="393" t="s">
        <v>31</v>
      </c>
      <c r="E61" s="394" t="s">
        <v>841</v>
      </c>
      <c r="F61" s="394" t="s">
        <v>20</v>
      </c>
      <c r="G61" s="394" t="s">
        <v>25</v>
      </c>
      <c r="H61" s="397" t="s">
        <v>32</v>
      </c>
      <c r="I61" s="397" t="s">
        <v>272</v>
      </c>
      <c r="J61" s="397" t="s">
        <v>34</v>
      </c>
      <c r="K61" s="398" t="s">
        <v>33</v>
      </c>
    </row>
    <row r="62" spans="3:11" ht="15.3">
      <c r="C62" s="391" t="s">
        <v>1567</v>
      </c>
      <c r="D62" s="393" t="s">
        <v>31</v>
      </c>
      <c r="E62" s="394" t="s">
        <v>841</v>
      </c>
      <c r="F62" s="394" t="s">
        <v>20</v>
      </c>
      <c r="G62" s="394" t="s">
        <v>25</v>
      </c>
      <c r="H62" s="397" t="s">
        <v>32</v>
      </c>
      <c r="I62" s="397" t="s">
        <v>23</v>
      </c>
      <c r="J62" s="397" t="s">
        <v>34</v>
      </c>
      <c r="K62" s="398" t="s">
        <v>33</v>
      </c>
    </row>
    <row r="63" spans="3:11" ht="15.3">
      <c r="C63" s="391" t="s">
        <v>1566</v>
      </c>
      <c r="D63" s="393" t="s">
        <v>32</v>
      </c>
      <c r="E63" s="394" t="s">
        <v>272</v>
      </c>
      <c r="F63" s="394" t="s">
        <v>20</v>
      </c>
      <c r="G63" s="394" t="s">
        <v>25</v>
      </c>
      <c r="H63" s="397" t="s">
        <v>841</v>
      </c>
      <c r="I63" s="397" t="s">
        <v>23</v>
      </c>
      <c r="J63" s="397" t="s">
        <v>34</v>
      </c>
      <c r="K63" s="398" t="s">
        <v>33</v>
      </c>
    </row>
    <row r="64" spans="3:11" ht="15.3">
      <c r="C64" s="391" t="s">
        <v>1565</v>
      </c>
      <c r="D64" s="393" t="s">
        <v>31</v>
      </c>
      <c r="E64" s="394" t="s">
        <v>272</v>
      </c>
      <c r="F64" s="394" t="s">
        <v>20</v>
      </c>
      <c r="G64" s="394" t="s">
        <v>25</v>
      </c>
      <c r="H64" s="397" t="s">
        <v>841</v>
      </c>
      <c r="I64" s="397" t="s">
        <v>23</v>
      </c>
      <c r="J64" s="397" t="s">
        <v>34</v>
      </c>
      <c r="K64" s="398" t="s">
        <v>33</v>
      </c>
    </row>
    <row r="65" spans="3:11" ht="15.3">
      <c r="C65" s="391" t="s">
        <v>1564</v>
      </c>
      <c r="D65" s="393" t="s">
        <v>31</v>
      </c>
      <c r="E65" s="394" t="s">
        <v>272</v>
      </c>
      <c r="F65" s="394" t="s">
        <v>20</v>
      </c>
      <c r="G65" s="394" t="s">
        <v>25</v>
      </c>
      <c r="H65" s="397" t="s">
        <v>32</v>
      </c>
      <c r="I65" s="397" t="s">
        <v>23</v>
      </c>
      <c r="J65" s="397" t="s">
        <v>34</v>
      </c>
      <c r="K65" s="398" t="s">
        <v>33</v>
      </c>
    </row>
    <row r="66" spans="3:11" ht="15.3">
      <c r="C66" s="391" t="s">
        <v>1563</v>
      </c>
      <c r="D66" s="393" t="s">
        <v>31</v>
      </c>
      <c r="E66" s="394" t="s">
        <v>272</v>
      </c>
      <c r="F66" s="394" t="s">
        <v>20</v>
      </c>
      <c r="G66" s="394" t="s">
        <v>25</v>
      </c>
      <c r="H66" s="397" t="s">
        <v>841</v>
      </c>
      <c r="I66" s="397" t="s">
        <v>23</v>
      </c>
      <c r="J66" s="397" t="s">
        <v>34</v>
      </c>
      <c r="K66" s="398" t="s">
        <v>32</v>
      </c>
    </row>
    <row r="67" spans="3:11" ht="15.3">
      <c r="C67" s="391" t="s">
        <v>1562</v>
      </c>
      <c r="D67" s="393" t="s">
        <v>31</v>
      </c>
      <c r="E67" s="394" t="s">
        <v>272</v>
      </c>
      <c r="F67" s="394" t="s">
        <v>20</v>
      </c>
      <c r="G67" s="394" t="s">
        <v>25</v>
      </c>
      <c r="H67" s="397" t="s">
        <v>841</v>
      </c>
      <c r="I67" s="397" t="s">
        <v>23</v>
      </c>
      <c r="J67" s="397" t="s">
        <v>32</v>
      </c>
      <c r="K67" s="398" t="s">
        <v>33</v>
      </c>
    </row>
    <row r="68" spans="3:11" ht="15.3">
      <c r="C68" s="391" t="s">
        <v>1561</v>
      </c>
      <c r="D68" s="393" t="s">
        <v>22</v>
      </c>
      <c r="E68" s="394" t="s">
        <v>841</v>
      </c>
      <c r="F68" s="394" t="s">
        <v>20</v>
      </c>
      <c r="G68" s="394" t="s">
        <v>25</v>
      </c>
      <c r="H68" s="397" t="s">
        <v>32</v>
      </c>
      <c r="I68" s="397" t="s">
        <v>31</v>
      </c>
      <c r="J68" s="397" t="s">
        <v>34</v>
      </c>
      <c r="K68" s="398" t="s">
        <v>33</v>
      </c>
    </row>
    <row r="69" spans="3:11" ht="15.3">
      <c r="C69" s="391" t="s">
        <v>1560</v>
      </c>
      <c r="D69" s="393" t="s">
        <v>22</v>
      </c>
      <c r="E69" s="394" t="s">
        <v>841</v>
      </c>
      <c r="F69" s="394" t="s">
        <v>20</v>
      </c>
      <c r="G69" s="394" t="s">
        <v>25</v>
      </c>
      <c r="H69" s="397" t="s">
        <v>32</v>
      </c>
      <c r="I69" s="397" t="s">
        <v>272</v>
      </c>
      <c r="J69" s="397" t="s">
        <v>34</v>
      </c>
      <c r="K69" s="398" t="s">
        <v>33</v>
      </c>
    </row>
    <row r="70" spans="3:11" ht="15.3">
      <c r="C70" s="391" t="s">
        <v>1559</v>
      </c>
      <c r="D70" s="393" t="s">
        <v>22</v>
      </c>
      <c r="E70" s="394" t="s">
        <v>841</v>
      </c>
      <c r="F70" s="394" t="s">
        <v>20</v>
      </c>
      <c r="G70" s="394" t="s">
        <v>25</v>
      </c>
      <c r="H70" s="397" t="s">
        <v>31</v>
      </c>
      <c r="I70" s="397" t="s">
        <v>272</v>
      </c>
      <c r="J70" s="397" t="s">
        <v>34</v>
      </c>
      <c r="K70" s="398" t="s">
        <v>33</v>
      </c>
    </row>
    <row r="71" spans="3:11" ht="15.3">
      <c r="C71" s="391" t="s">
        <v>1558</v>
      </c>
      <c r="D71" s="393" t="s">
        <v>22</v>
      </c>
      <c r="E71" s="394" t="s">
        <v>272</v>
      </c>
      <c r="F71" s="394" t="s">
        <v>20</v>
      </c>
      <c r="G71" s="394" t="s">
        <v>25</v>
      </c>
      <c r="H71" s="397" t="s">
        <v>32</v>
      </c>
      <c r="I71" s="397" t="s">
        <v>31</v>
      </c>
      <c r="J71" s="397" t="s">
        <v>34</v>
      </c>
      <c r="K71" s="398" t="s">
        <v>33</v>
      </c>
    </row>
    <row r="72" spans="3:11" ht="15.3">
      <c r="C72" s="391" t="s">
        <v>1557</v>
      </c>
      <c r="D72" s="393" t="s">
        <v>22</v>
      </c>
      <c r="E72" s="394" t="s">
        <v>841</v>
      </c>
      <c r="F72" s="394" t="s">
        <v>20</v>
      </c>
      <c r="G72" s="394" t="s">
        <v>25</v>
      </c>
      <c r="H72" s="397" t="s">
        <v>31</v>
      </c>
      <c r="I72" s="397" t="s">
        <v>272</v>
      </c>
      <c r="J72" s="397" t="s">
        <v>34</v>
      </c>
      <c r="K72" s="398" t="s">
        <v>32</v>
      </c>
    </row>
    <row r="73" spans="3:11" ht="15.3">
      <c r="C73" s="391" t="s">
        <v>1556</v>
      </c>
      <c r="D73" s="393" t="s">
        <v>22</v>
      </c>
      <c r="E73" s="394" t="s">
        <v>841</v>
      </c>
      <c r="F73" s="394" t="s">
        <v>20</v>
      </c>
      <c r="G73" s="394" t="s">
        <v>25</v>
      </c>
      <c r="H73" s="397" t="s">
        <v>31</v>
      </c>
      <c r="I73" s="397" t="s">
        <v>272</v>
      </c>
      <c r="J73" s="397" t="s">
        <v>32</v>
      </c>
      <c r="K73" s="398" t="s">
        <v>33</v>
      </c>
    </row>
    <row r="74" spans="3:11" ht="15.3">
      <c r="C74" s="391" t="s">
        <v>1555</v>
      </c>
      <c r="D74" s="393" t="s">
        <v>22</v>
      </c>
      <c r="E74" s="394" t="s">
        <v>841</v>
      </c>
      <c r="F74" s="394" t="s">
        <v>20</v>
      </c>
      <c r="G74" s="394" t="s">
        <v>25</v>
      </c>
      <c r="H74" s="397" t="s">
        <v>32</v>
      </c>
      <c r="I74" s="397" t="s">
        <v>23</v>
      </c>
      <c r="J74" s="397" t="s">
        <v>34</v>
      </c>
      <c r="K74" s="398" t="s">
        <v>33</v>
      </c>
    </row>
    <row r="75" spans="3:11" ht="15.3">
      <c r="C75" s="391" t="s">
        <v>1554</v>
      </c>
      <c r="D75" s="393" t="s">
        <v>22</v>
      </c>
      <c r="E75" s="394" t="s">
        <v>841</v>
      </c>
      <c r="F75" s="394" t="s">
        <v>20</v>
      </c>
      <c r="G75" s="394" t="s">
        <v>25</v>
      </c>
      <c r="H75" s="397" t="s">
        <v>31</v>
      </c>
      <c r="I75" s="397" t="s">
        <v>23</v>
      </c>
      <c r="J75" s="397" t="s">
        <v>34</v>
      </c>
      <c r="K75" s="398" t="s">
        <v>33</v>
      </c>
    </row>
    <row r="76" spans="3:11" ht="15.3">
      <c r="C76" s="391" t="s">
        <v>1553</v>
      </c>
      <c r="D76" s="393" t="s">
        <v>22</v>
      </c>
      <c r="E76" s="394" t="s">
        <v>32</v>
      </c>
      <c r="F76" s="394" t="s">
        <v>20</v>
      </c>
      <c r="G76" s="394" t="s">
        <v>25</v>
      </c>
      <c r="H76" s="397" t="s">
        <v>31</v>
      </c>
      <c r="I76" s="397" t="s">
        <v>23</v>
      </c>
      <c r="J76" s="397" t="s">
        <v>34</v>
      </c>
      <c r="K76" s="398" t="s">
        <v>33</v>
      </c>
    </row>
    <row r="77" spans="3:11" ht="15.3">
      <c r="C77" s="391" t="s">
        <v>1552</v>
      </c>
      <c r="D77" s="393" t="s">
        <v>22</v>
      </c>
      <c r="E77" s="394" t="s">
        <v>841</v>
      </c>
      <c r="F77" s="394" t="s">
        <v>20</v>
      </c>
      <c r="G77" s="394" t="s">
        <v>25</v>
      </c>
      <c r="H77" s="397" t="s">
        <v>31</v>
      </c>
      <c r="I77" s="397" t="s">
        <v>23</v>
      </c>
      <c r="J77" s="397" t="s">
        <v>34</v>
      </c>
      <c r="K77" s="398" t="s">
        <v>32</v>
      </c>
    </row>
    <row r="78" spans="3:11" ht="15.3">
      <c r="C78" s="391" t="s">
        <v>1551</v>
      </c>
      <c r="D78" s="393" t="s">
        <v>22</v>
      </c>
      <c r="E78" s="394" t="s">
        <v>841</v>
      </c>
      <c r="F78" s="394" t="s">
        <v>20</v>
      </c>
      <c r="G78" s="394" t="s">
        <v>25</v>
      </c>
      <c r="H78" s="397" t="s">
        <v>31</v>
      </c>
      <c r="I78" s="397" t="s">
        <v>23</v>
      </c>
      <c r="J78" s="397" t="s">
        <v>32</v>
      </c>
      <c r="K78" s="398" t="s">
        <v>33</v>
      </c>
    </row>
    <row r="79" spans="3:11" ht="15.3">
      <c r="C79" s="391" t="s">
        <v>1550</v>
      </c>
      <c r="D79" s="393" t="s">
        <v>22</v>
      </c>
      <c r="E79" s="394" t="s">
        <v>272</v>
      </c>
      <c r="F79" s="394" t="s">
        <v>20</v>
      </c>
      <c r="G79" s="394" t="s">
        <v>25</v>
      </c>
      <c r="H79" s="397" t="s">
        <v>841</v>
      </c>
      <c r="I79" s="397" t="s">
        <v>23</v>
      </c>
      <c r="J79" s="397" t="s">
        <v>34</v>
      </c>
      <c r="K79" s="398" t="s">
        <v>33</v>
      </c>
    </row>
    <row r="80" spans="3:11" ht="15.3">
      <c r="C80" s="391" t="s">
        <v>1549</v>
      </c>
      <c r="D80" s="393" t="s">
        <v>22</v>
      </c>
      <c r="E80" s="394" t="s">
        <v>272</v>
      </c>
      <c r="F80" s="394" t="s">
        <v>20</v>
      </c>
      <c r="G80" s="394" t="s">
        <v>25</v>
      </c>
      <c r="H80" s="397" t="s">
        <v>32</v>
      </c>
      <c r="I80" s="397" t="s">
        <v>23</v>
      </c>
      <c r="J80" s="397" t="s">
        <v>34</v>
      </c>
      <c r="K80" s="398" t="s">
        <v>33</v>
      </c>
    </row>
    <row r="81" spans="3:11" ht="15.3">
      <c r="C81" s="391" t="s">
        <v>1548</v>
      </c>
      <c r="D81" s="393" t="s">
        <v>22</v>
      </c>
      <c r="E81" s="394" t="s">
        <v>272</v>
      </c>
      <c r="F81" s="394" t="s">
        <v>20</v>
      </c>
      <c r="G81" s="394" t="s">
        <v>25</v>
      </c>
      <c r="H81" s="397" t="s">
        <v>841</v>
      </c>
      <c r="I81" s="397" t="s">
        <v>23</v>
      </c>
      <c r="J81" s="397" t="s">
        <v>34</v>
      </c>
      <c r="K81" s="398" t="s">
        <v>32</v>
      </c>
    </row>
    <row r="82" spans="3:11" ht="15.3">
      <c r="C82" s="391" t="s">
        <v>1547</v>
      </c>
      <c r="D82" s="393" t="s">
        <v>22</v>
      </c>
      <c r="E82" s="394" t="s">
        <v>272</v>
      </c>
      <c r="F82" s="394" t="s">
        <v>20</v>
      </c>
      <c r="G82" s="394" t="s">
        <v>25</v>
      </c>
      <c r="H82" s="397" t="s">
        <v>841</v>
      </c>
      <c r="I82" s="397" t="s">
        <v>23</v>
      </c>
      <c r="J82" s="397" t="s">
        <v>32</v>
      </c>
      <c r="K82" s="398" t="s">
        <v>33</v>
      </c>
    </row>
    <row r="83" spans="3:11" ht="15.3">
      <c r="C83" s="391" t="s">
        <v>1546</v>
      </c>
      <c r="D83" s="393" t="s">
        <v>22</v>
      </c>
      <c r="E83" s="394" t="s">
        <v>272</v>
      </c>
      <c r="F83" s="394" t="s">
        <v>20</v>
      </c>
      <c r="G83" s="394" t="s">
        <v>25</v>
      </c>
      <c r="H83" s="397" t="s">
        <v>31</v>
      </c>
      <c r="I83" s="397" t="s">
        <v>23</v>
      </c>
      <c r="J83" s="397" t="s">
        <v>34</v>
      </c>
      <c r="K83" s="398" t="s">
        <v>33</v>
      </c>
    </row>
    <row r="84" spans="3:11" ht="15.3">
      <c r="C84" s="391" t="s">
        <v>1545</v>
      </c>
      <c r="D84" s="393" t="s">
        <v>31</v>
      </c>
      <c r="E84" s="394" t="s">
        <v>272</v>
      </c>
      <c r="F84" s="394" t="s">
        <v>20</v>
      </c>
      <c r="G84" s="394" t="s">
        <v>25</v>
      </c>
      <c r="H84" s="397" t="s">
        <v>841</v>
      </c>
      <c r="I84" s="397" t="s">
        <v>23</v>
      </c>
      <c r="J84" s="397" t="s">
        <v>34</v>
      </c>
      <c r="K84" s="398" t="s">
        <v>22</v>
      </c>
    </row>
    <row r="85" spans="3:11" ht="15.3">
      <c r="C85" s="391" t="s">
        <v>1544</v>
      </c>
      <c r="D85" s="393" t="s">
        <v>31</v>
      </c>
      <c r="E85" s="394" t="s">
        <v>272</v>
      </c>
      <c r="F85" s="394" t="s">
        <v>20</v>
      </c>
      <c r="G85" s="394" t="s">
        <v>25</v>
      </c>
      <c r="H85" s="397" t="s">
        <v>841</v>
      </c>
      <c r="I85" s="397" t="s">
        <v>23</v>
      </c>
      <c r="J85" s="397" t="s">
        <v>22</v>
      </c>
      <c r="K85" s="398" t="s">
        <v>33</v>
      </c>
    </row>
    <row r="86" spans="3:11" ht="15.3">
      <c r="C86" s="391" t="s">
        <v>1543</v>
      </c>
      <c r="D86" s="393" t="s">
        <v>22</v>
      </c>
      <c r="E86" s="394" t="s">
        <v>272</v>
      </c>
      <c r="F86" s="394" t="s">
        <v>20</v>
      </c>
      <c r="G86" s="394" t="s">
        <v>25</v>
      </c>
      <c r="H86" s="397" t="s">
        <v>31</v>
      </c>
      <c r="I86" s="397" t="s">
        <v>23</v>
      </c>
      <c r="J86" s="397" t="s">
        <v>34</v>
      </c>
      <c r="K86" s="398" t="s">
        <v>32</v>
      </c>
    </row>
    <row r="87" spans="3:11" ht="15.3">
      <c r="C87" s="391" t="s">
        <v>1542</v>
      </c>
      <c r="D87" s="393" t="s">
        <v>22</v>
      </c>
      <c r="E87" s="394" t="s">
        <v>272</v>
      </c>
      <c r="F87" s="394" t="s">
        <v>20</v>
      </c>
      <c r="G87" s="394" t="s">
        <v>25</v>
      </c>
      <c r="H87" s="397" t="s">
        <v>31</v>
      </c>
      <c r="I87" s="397" t="s">
        <v>23</v>
      </c>
      <c r="J87" s="397" t="s">
        <v>32</v>
      </c>
      <c r="K87" s="398" t="s">
        <v>33</v>
      </c>
    </row>
    <row r="88" spans="3:11" ht="15.3">
      <c r="C88" s="391" t="s">
        <v>1541</v>
      </c>
      <c r="D88" s="393" t="s">
        <v>31</v>
      </c>
      <c r="E88" s="394" t="s">
        <v>272</v>
      </c>
      <c r="F88" s="394" t="s">
        <v>20</v>
      </c>
      <c r="G88" s="394" t="s">
        <v>25</v>
      </c>
      <c r="H88" s="397" t="s">
        <v>841</v>
      </c>
      <c r="I88" s="397" t="s">
        <v>23</v>
      </c>
      <c r="J88" s="397" t="s">
        <v>22</v>
      </c>
      <c r="K88" s="398" t="s">
        <v>32</v>
      </c>
    </row>
    <row r="89" spans="3:11" ht="15.3">
      <c r="C89" s="391" t="s">
        <v>1540</v>
      </c>
      <c r="D89" s="393" t="s">
        <v>31</v>
      </c>
      <c r="E89" s="394" t="s">
        <v>841</v>
      </c>
      <c r="F89" s="394" t="s">
        <v>20</v>
      </c>
      <c r="G89" s="394" t="s">
        <v>21</v>
      </c>
      <c r="H89" s="397" t="s">
        <v>32</v>
      </c>
      <c r="I89" s="397" t="s">
        <v>272</v>
      </c>
      <c r="J89" s="397" t="s">
        <v>34</v>
      </c>
      <c r="K89" s="398" t="s">
        <v>33</v>
      </c>
    </row>
    <row r="90" spans="3:11" ht="15.3">
      <c r="C90" s="391" t="s">
        <v>1539</v>
      </c>
      <c r="D90" s="393" t="s">
        <v>31</v>
      </c>
      <c r="E90" s="394" t="s">
        <v>841</v>
      </c>
      <c r="F90" s="394" t="s">
        <v>20</v>
      </c>
      <c r="G90" s="394" t="s">
        <v>21</v>
      </c>
      <c r="H90" s="397" t="s">
        <v>32</v>
      </c>
      <c r="I90" s="397" t="s">
        <v>23</v>
      </c>
      <c r="J90" s="397" t="s">
        <v>34</v>
      </c>
      <c r="K90" s="398" t="s">
        <v>33</v>
      </c>
    </row>
    <row r="91" spans="3:11" ht="15.3">
      <c r="C91" s="391" t="s">
        <v>1538</v>
      </c>
      <c r="D91" s="393" t="s">
        <v>32</v>
      </c>
      <c r="E91" s="394" t="s">
        <v>272</v>
      </c>
      <c r="F91" s="394" t="s">
        <v>20</v>
      </c>
      <c r="G91" s="394" t="s">
        <v>21</v>
      </c>
      <c r="H91" s="397" t="s">
        <v>841</v>
      </c>
      <c r="I91" s="397" t="s">
        <v>23</v>
      </c>
      <c r="J91" s="397" t="s">
        <v>34</v>
      </c>
      <c r="K91" s="398" t="s">
        <v>33</v>
      </c>
    </row>
    <row r="92" spans="3:11" ht="15.3">
      <c r="C92" s="391" t="s">
        <v>1537</v>
      </c>
      <c r="D92" s="393" t="s">
        <v>31</v>
      </c>
      <c r="E92" s="394" t="s">
        <v>272</v>
      </c>
      <c r="F92" s="394" t="s">
        <v>20</v>
      </c>
      <c r="G92" s="394" t="s">
        <v>21</v>
      </c>
      <c r="H92" s="397" t="s">
        <v>841</v>
      </c>
      <c r="I92" s="397" t="s">
        <v>23</v>
      </c>
      <c r="J92" s="397" t="s">
        <v>34</v>
      </c>
      <c r="K92" s="398" t="s">
        <v>33</v>
      </c>
    </row>
    <row r="93" spans="3:11" ht="15.3">
      <c r="C93" s="391" t="s">
        <v>1536</v>
      </c>
      <c r="D93" s="393" t="s">
        <v>31</v>
      </c>
      <c r="E93" s="394" t="s">
        <v>272</v>
      </c>
      <c r="F93" s="394" t="s">
        <v>20</v>
      </c>
      <c r="G93" s="394" t="s">
        <v>21</v>
      </c>
      <c r="H93" s="397" t="s">
        <v>32</v>
      </c>
      <c r="I93" s="397" t="s">
        <v>23</v>
      </c>
      <c r="J93" s="397" t="s">
        <v>34</v>
      </c>
      <c r="K93" s="398" t="s">
        <v>33</v>
      </c>
    </row>
    <row r="94" spans="3:11" ht="15.3">
      <c r="C94" s="391" t="s">
        <v>1535</v>
      </c>
      <c r="D94" s="393" t="s">
        <v>31</v>
      </c>
      <c r="E94" s="394" t="s">
        <v>272</v>
      </c>
      <c r="F94" s="394" t="s">
        <v>20</v>
      </c>
      <c r="G94" s="394" t="s">
        <v>21</v>
      </c>
      <c r="H94" s="397" t="s">
        <v>841</v>
      </c>
      <c r="I94" s="397" t="s">
        <v>23</v>
      </c>
      <c r="J94" s="397" t="s">
        <v>34</v>
      </c>
      <c r="K94" s="398" t="s">
        <v>32</v>
      </c>
    </row>
    <row r="95" spans="3:11" ht="15.3">
      <c r="C95" s="391" t="s">
        <v>1534</v>
      </c>
      <c r="D95" s="393" t="s">
        <v>31</v>
      </c>
      <c r="E95" s="394" t="s">
        <v>272</v>
      </c>
      <c r="F95" s="394" t="s">
        <v>20</v>
      </c>
      <c r="G95" s="394" t="s">
        <v>21</v>
      </c>
      <c r="H95" s="397" t="s">
        <v>841</v>
      </c>
      <c r="I95" s="397" t="s">
        <v>23</v>
      </c>
      <c r="J95" s="397" t="s">
        <v>32</v>
      </c>
      <c r="K95" s="398" t="s">
        <v>33</v>
      </c>
    </row>
    <row r="96" spans="3:11" ht="15.3">
      <c r="C96" s="391" t="s">
        <v>1533</v>
      </c>
      <c r="D96" s="393" t="s">
        <v>22</v>
      </c>
      <c r="E96" s="394" t="s">
        <v>841</v>
      </c>
      <c r="F96" s="394" t="s">
        <v>20</v>
      </c>
      <c r="G96" s="394" t="s">
        <v>21</v>
      </c>
      <c r="H96" s="397" t="s">
        <v>32</v>
      </c>
      <c r="I96" s="397" t="s">
        <v>31</v>
      </c>
      <c r="J96" s="397" t="s">
        <v>34</v>
      </c>
      <c r="K96" s="398" t="s">
        <v>33</v>
      </c>
    </row>
    <row r="97" spans="3:11" ht="15.3">
      <c r="C97" s="391" t="s">
        <v>1532</v>
      </c>
      <c r="D97" s="393" t="s">
        <v>22</v>
      </c>
      <c r="E97" s="394" t="s">
        <v>841</v>
      </c>
      <c r="F97" s="394" t="s">
        <v>20</v>
      </c>
      <c r="G97" s="394" t="s">
        <v>21</v>
      </c>
      <c r="H97" s="397" t="s">
        <v>32</v>
      </c>
      <c r="I97" s="397" t="s">
        <v>272</v>
      </c>
      <c r="J97" s="397" t="s">
        <v>34</v>
      </c>
      <c r="K97" s="398" t="s">
        <v>33</v>
      </c>
    </row>
    <row r="98" spans="3:11" ht="15.3">
      <c r="C98" s="391" t="s">
        <v>1531</v>
      </c>
      <c r="D98" s="393" t="s">
        <v>22</v>
      </c>
      <c r="E98" s="394" t="s">
        <v>841</v>
      </c>
      <c r="F98" s="394" t="s">
        <v>20</v>
      </c>
      <c r="G98" s="394" t="s">
        <v>21</v>
      </c>
      <c r="H98" s="397" t="s">
        <v>31</v>
      </c>
      <c r="I98" s="397" t="s">
        <v>272</v>
      </c>
      <c r="J98" s="397" t="s">
        <v>34</v>
      </c>
      <c r="K98" s="398" t="s">
        <v>33</v>
      </c>
    </row>
    <row r="99" spans="3:11" ht="15.3">
      <c r="C99" s="391" t="s">
        <v>1530</v>
      </c>
      <c r="D99" s="393" t="s">
        <v>22</v>
      </c>
      <c r="E99" s="394" t="s">
        <v>272</v>
      </c>
      <c r="F99" s="394" t="s">
        <v>20</v>
      </c>
      <c r="G99" s="394" t="s">
        <v>21</v>
      </c>
      <c r="H99" s="397" t="s">
        <v>32</v>
      </c>
      <c r="I99" s="397" t="s">
        <v>31</v>
      </c>
      <c r="J99" s="397" t="s">
        <v>34</v>
      </c>
      <c r="K99" s="398" t="s">
        <v>33</v>
      </c>
    </row>
    <row r="100" spans="3:11" ht="15.3">
      <c r="C100" s="391" t="s">
        <v>1529</v>
      </c>
      <c r="D100" s="393" t="s">
        <v>22</v>
      </c>
      <c r="E100" s="394" t="s">
        <v>841</v>
      </c>
      <c r="F100" s="394" t="s">
        <v>20</v>
      </c>
      <c r="G100" s="394" t="s">
        <v>21</v>
      </c>
      <c r="H100" s="397" t="s">
        <v>31</v>
      </c>
      <c r="I100" s="397" t="s">
        <v>272</v>
      </c>
      <c r="J100" s="397" t="s">
        <v>34</v>
      </c>
      <c r="K100" s="398" t="s">
        <v>32</v>
      </c>
    </row>
    <row r="101" spans="3:11" ht="15.3">
      <c r="C101" s="391" t="s">
        <v>1528</v>
      </c>
      <c r="D101" s="393" t="s">
        <v>22</v>
      </c>
      <c r="E101" s="394" t="s">
        <v>841</v>
      </c>
      <c r="F101" s="394" t="s">
        <v>20</v>
      </c>
      <c r="G101" s="394" t="s">
        <v>21</v>
      </c>
      <c r="H101" s="397" t="s">
        <v>31</v>
      </c>
      <c r="I101" s="397" t="s">
        <v>272</v>
      </c>
      <c r="J101" s="397" t="s">
        <v>32</v>
      </c>
      <c r="K101" s="398" t="s">
        <v>33</v>
      </c>
    </row>
    <row r="102" spans="3:11" ht="15.3">
      <c r="C102" s="391" t="s">
        <v>1527</v>
      </c>
      <c r="D102" s="393" t="s">
        <v>22</v>
      </c>
      <c r="E102" s="394" t="s">
        <v>841</v>
      </c>
      <c r="F102" s="394" t="s">
        <v>20</v>
      </c>
      <c r="G102" s="394" t="s">
        <v>21</v>
      </c>
      <c r="H102" s="397" t="s">
        <v>32</v>
      </c>
      <c r="I102" s="397" t="s">
        <v>23</v>
      </c>
      <c r="J102" s="397" t="s">
        <v>34</v>
      </c>
      <c r="K102" s="398" t="s">
        <v>33</v>
      </c>
    </row>
    <row r="103" spans="3:11" ht="15.3">
      <c r="C103" s="391" t="s">
        <v>1526</v>
      </c>
      <c r="D103" s="393" t="s">
        <v>22</v>
      </c>
      <c r="E103" s="394" t="s">
        <v>841</v>
      </c>
      <c r="F103" s="394" t="s">
        <v>20</v>
      </c>
      <c r="G103" s="394" t="s">
        <v>21</v>
      </c>
      <c r="H103" s="397" t="s">
        <v>31</v>
      </c>
      <c r="I103" s="397" t="s">
        <v>23</v>
      </c>
      <c r="J103" s="397" t="s">
        <v>34</v>
      </c>
      <c r="K103" s="398" t="s">
        <v>33</v>
      </c>
    </row>
    <row r="104" spans="3:11" ht="15.3">
      <c r="C104" s="391" t="s">
        <v>1525</v>
      </c>
      <c r="D104" s="393" t="s">
        <v>22</v>
      </c>
      <c r="E104" s="394" t="s">
        <v>32</v>
      </c>
      <c r="F104" s="394" t="s">
        <v>20</v>
      </c>
      <c r="G104" s="394" t="s">
        <v>21</v>
      </c>
      <c r="H104" s="397" t="s">
        <v>31</v>
      </c>
      <c r="I104" s="397" t="s">
        <v>23</v>
      </c>
      <c r="J104" s="397" t="s">
        <v>34</v>
      </c>
      <c r="K104" s="398" t="s">
        <v>33</v>
      </c>
    </row>
    <row r="105" spans="3:11" ht="15.3">
      <c r="C105" s="391" t="s">
        <v>1524</v>
      </c>
      <c r="D105" s="393" t="s">
        <v>22</v>
      </c>
      <c r="E105" s="394" t="s">
        <v>841</v>
      </c>
      <c r="F105" s="394" t="s">
        <v>20</v>
      </c>
      <c r="G105" s="394" t="s">
        <v>21</v>
      </c>
      <c r="H105" s="397" t="s">
        <v>31</v>
      </c>
      <c r="I105" s="397" t="s">
        <v>23</v>
      </c>
      <c r="J105" s="397" t="s">
        <v>34</v>
      </c>
      <c r="K105" s="398" t="s">
        <v>32</v>
      </c>
    </row>
    <row r="106" spans="3:11" ht="15.3">
      <c r="C106" s="391" t="s">
        <v>1523</v>
      </c>
      <c r="D106" s="393" t="s">
        <v>22</v>
      </c>
      <c r="E106" s="394" t="s">
        <v>841</v>
      </c>
      <c r="F106" s="394" t="s">
        <v>20</v>
      </c>
      <c r="G106" s="394" t="s">
        <v>21</v>
      </c>
      <c r="H106" s="397" t="s">
        <v>31</v>
      </c>
      <c r="I106" s="397" t="s">
        <v>23</v>
      </c>
      <c r="J106" s="397" t="s">
        <v>32</v>
      </c>
      <c r="K106" s="398" t="s">
        <v>33</v>
      </c>
    </row>
    <row r="107" spans="3:11" ht="15.3">
      <c r="C107" s="391" t="s">
        <v>1522</v>
      </c>
      <c r="D107" s="393" t="s">
        <v>22</v>
      </c>
      <c r="E107" s="394" t="s">
        <v>272</v>
      </c>
      <c r="F107" s="394" t="s">
        <v>20</v>
      </c>
      <c r="G107" s="394" t="s">
        <v>21</v>
      </c>
      <c r="H107" s="397" t="s">
        <v>841</v>
      </c>
      <c r="I107" s="397" t="s">
        <v>23</v>
      </c>
      <c r="J107" s="397" t="s">
        <v>34</v>
      </c>
      <c r="K107" s="398" t="s">
        <v>33</v>
      </c>
    </row>
    <row r="108" spans="3:11" ht="15.3">
      <c r="C108" s="391" t="s">
        <v>1521</v>
      </c>
      <c r="D108" s="393" t="s">
        <v>22</v>
      </c>
      <c r="E108" s="394" t="s">
        <v>272</v>
      </c>
      <c r="F108" s="394" t="s">
        <v>20</v>
      </c>
      <c r="G108" s="394" t="s">
        <v>21</v>
      </c>
      <c r="H108" s="397" t="s">
        <v>32</v>
      </c>
      <c r="I108" s="397" t="s">
        <v>23</v>
      </c>
      <c r="J108" s="397" t="s">
        <v>34</v>
      </c>
      <c r="K108" s="398" t="s">
        <v>33</v>
      </c>
    </row>
    <row r="109" spans="3:11" ht="15.3">
      <c r="C109" s="391" t="s">
        <v>1520</v>
      </c>
      <c r="D109" s="393" t="s">
        <v>22</v>
      </c>
      <c r="E109" s="394" t="s">
        <v>272</v>
      </c>
      <c r="F109" s="394" t="s">
        <v>20</v>
      </c>
      <c r="G109" s="394" t="s">
        <v>21</v>
      </c>
      <c r="H109" s="397" t="s">
        <v>841</v>
      </c>
      <c r="I109" s="397" t="s">
        <v>23</v>
      </c>
      <c r="J109" s="397" t="s">
        <v>34</v>
      </c>
      <c r="K109" s="398" t="s">
        <v>32</v>
      </c>
    </row>
    <row r="110" spans="3:11" ht="15.3">
      <c r="C110" s="391" t="s">
        <v>1519</v>
      </c>
      <c r="D110" s="393" t="s">
        <v>22</v>
      </c>
      <c r="E110" s="394" t="s">
        <v>272</v>
      </c>
      <c r="F110" s="394" t="s">
        <v>20</v>
      </c>
      <c r="G110" s="394" t="s">
        <v>21</v>
      </c>
      <c r="H110" s="397" t="s">
        <v>841</v>
      </c>
      <c r="I110" s="397" t="s">
        <v>23</v>
      </c>
      <c r="J110" s="397" t="s">
        <v>32</v>
      </c>
      <c r="K110" s="398" t="s">
        <v>33</v>
      </c>
    </row>
    <row r="111" spans="3:11" ht="15.3">
      <c r="C111" s="391" t="s">
        <v>1518</v>
      </c>
      <c r="D111" s="393" t="s">
        <v>22</v>
      </c>
      <c r="E111" s="394" t="s">
        <v>272</v>
      </c>
      <c r="F111" s="394" t="s">
        <v>20</v>
      </c>
      <c r="G111" s="394" t="s">
        <v>21</v>
      </c>
      <c r="H111" s="397" t="s">
        <v>31</v>
      </c>
      <c r="I111" s="397" t="s">
        <v>23</v>
      </c>
      <c r="J111" s="397" t="s">
        <v>34</v>
      </c>
      <c r="K111" s="398" t="s">
        <v>33</v>
      </c>
    </row>
    <row r="112" spans="3:11" ht="15.3">
      <c r="C112" s="391" t="s">
        <v>1517</v>
      </c>
      <c r="D112" s="393" t="s">
        <v>31</v>
      </c>
      <c r="E112" s="394" t="s">
        <v>272</v>
      </c>
      <c r="F112" s="394" t="s">
        <v>20</v>
      </c>
      <c r="G112" s="394" t="s">
        <v>21</v>
      </c>
      <c r="H112" s="397" t="s">
        <v>841</v>
      </c>
      <c r="I112" s="397" t="s">
        <v>23</v>
      </c>
      <c r="J112" s="397" t="s">
        <v>34</v>
      </c>
      <c r="K112" s="398" t="s">
        <v>22</v>
      </c>
    </row>
    <row r="113" spans="3:11" ht="15.3">
      <c r="C113" s="391" t="s">
        <v>1516</v>
      </c>
      <c r="D113" s="393" t="s">
        <v>31</v>
      </c>
      <c r="E113" s="394" t="s">
        <v>272</v>
      </c>
      <c r="F113" s="394" t="s">
        <v>20</v>
      </c>
      <c r="G113" s="394" t="s">
        <v>21</v>
      </c>
      <c r="H113" s="397" t="s">
        <v>841</v>
      </c>
      <c r="I113" s="397" t="s">
        <v>23</v>
      </c>
      <c r="J113" s="397" t="s">
        <v>22</v>
      </c>
      <c r="K113" s="398" t="s">
        <v>33</v>
      </c>
    </row>
    <row r="114" spans="3:11" ht="15.3">
      <c r="C114" s="391" t="s">
        <v>1515</v>
      </c>
      <c r="D114" s="393" t="s">
        <v>22</v>
      </c>
      <c r="E114" s="394" t="s">
        <v>272</v>
      </c>
      <c r="F114" s="394" t="s">
        <v>20</v>
      </c>
      <c r="G114" s="394" t="s">
        <v>21</v>
      </c>
      <c r="H114" s="397" t="s">
        <v>31</v>
      </c>
      <c r="I114" s="397" t="s">
        <v>23</v>
      </c>
      <c r="J114" s="397" t="s">
        <v>34</v>
      </c>
      <c r="K114" s="398" t="s">
        <v>32</v>
      </c>
    </row>
    <row r="115" spans="3:11" ht="15.3">
      <c r="C115" s="391" t="s">
        <v>1514</v>
      </c>
      <c r="D115" s="393" t="s">
        <v>22</v>
      </c>
      <c r="E115" s="394" t="s">
        <v>272</v>
      </c>
      <c r="F115" s="394" t="s">
        <v>20</v>
      </c>
      <c r="G115" s="394" t="s">
        <v>21</v>
      </c>
      <c r="H115" s="397" t="s">
        <v>31</v>
      </c>
      <c r="I115" s="397" t="s">
        <v>23</v>
      </c>
      <c r="J115" s="397" t="s">
        <v>32</v>
      </c>
      <c r="K115" s="398" t="s">
        <v>33</v>
      </c>
    </row>
    <row r="116" spans="3:11" ht="15.3">
      <c r="C116" s="391" t="s">
        <v>1513</v>
      </c>
      <c r="D116" s="393" t="s">
        <v>31</v>
      </c>
      <c r="E116" s="394" t="s">
        <v>272</v>
      </c>
      <c r="F116" s="394" t="s">
        <v>20</v>
      </c>
      <c r="G116" s="394" t="s">
        <v>21</v>
      </c>
      <c r="H116" s="397" t="s">
        <v>841</v>
      </c>
      <c r="I116" s="397" t="s">
        <v>23</v>
      </c>
      <c r="J116" s="397" t="s">
        <v>22</v>
      </c>
      <c r="K116" s="398" t="s">
        <v>32</v>
      </c>
    </row>
    <row r="117" spans="3:11" ht="15.3">
      <c r="C117" s="391" t="s">
        <v>1512</v>
      </c>
      <c r="D117" s="393" t="s">
        <v>31</v>
      </c>
      <c r="E117" s="394" t="s">
        <v>841</v>
      </c>
      <c r="F117" s="394" t="s">
        <v>20</v>
      </c>
      <c r="G117" s="394" t="s">
        <v>21</v>
      </c>
      <c r="H117" s="397" t="s">
        <v>32</v>
      </c>
      <c r="I117" s="397" t="s">
        <v>25</v>
      </c>
      <c r="J117" s="397" t="s">
        <v>34</v>
      </c>
      <c r="K117" s="398" t="s">
        <v>33</v>
      </c>
    </row>
    <row r="118" spans="3:11" ht="15.3">
      <c r="C118" s="391" t="s">
        <v>1511</v>
      </c>
      <c r="D118" s="393" t="s">
        <v>32</v>
      </c>
      <c r="E118" s="394" t="s">
        <v>272</v>
      </c>
      <c r="F118" s="394" t="s">
        <v>20</v>
      </c>
      <c r="G118" s="394" t="s">
        <v>21</v>
      </c>
      <c r="H118" s="397" t="s">
        <v>841</v>
      </c>
      <c r="I118" s="397" t="s">
        <v>25</v>
      </c>
      <c r="J118" s="397" t="s">
        <v>34</v>
      </c>
      <c r="K118" s="398" t="s">
        <v>33</v>
      </c>
    </row>
    <row r="119" spans="3:11" ht="15.3">
      <c r="C119" s="391" t="s">
        <v>1510</v>
      </c>
      <c r="D119" s="393" t="s">
        <v>31</v>
      </c>
      <c r="E119" s="394" t="s">
        <v>272</v>
      </c>
      <c r="F119" s="394" t="s">
        <v>20</v>
      </c>
      <c r="G119" s="394" t="s">
        <v>21</v>
      </c>
      <c r="H119" s="397" t="s">
        <v>841</v>
      </c>
      <c r="I119" s="397" t="s">
        <v>25</v>
      </c>
      <c r="J119" s="397" t="s">
        <v>34</v>
      </c>
      <c r="K119" s="398" t="s">
        <v>33</v>
      </c>
    </row>
    <row r="120" spans="3:11" ht="15.3">
      <c r="C120" s="391" t="s">
        <v>1509</v>
      </c>
      <c r="D120" s="393" t="s">
        <v>31</v>
      </c>
      <c r="E120" s="394" t="s">
        <v>272</v>
      </c>
      <c r="F120" s="394" t="s">
        <v>20</v>
      </c>
      <c r="G120" s="394" t="s">
        <v>21</v>
      </c>
      <c r="H120" s="397" t="s">
        <v>32</v>
      </c>
      <c r="I120" s="397" t="s">
        <v>25</v>
      </c>
      <c r="J120" s="397" t="s">
        <v>34</v>
      </c>
      <c r="K120" s="398" t="s">
        <v>33</v>
      </c>
    </row>
    <row r="121" spans="3:11" ht="15.3">
      <c r="C121" s="391" t="s">
        <v>1508</v>
      </c>
      <c r="D121" s="393" t="s">
        <v>31</v>
      </c>
      <c r="E121" s="394" t="s">
        <v>272</v>
      </c>
      <c r="F121" s="394" t="s">
        <v>20</v>
      </c>
      <c r="G121" s="394" t="s">
        <v>21</v>
      </c>
      <c r="H121" s="397" t="s">
        <v>841</v>
      </c>
      <c r="I121" s="397" t="s">
        <v>25</v>
      </c>
      <c r="J121" s="397" t="s">
        <v>34</v>
      </c>
      <c r="K121" s="398" t="s">
        <v>32</v>
      </c>
    </row>
    <row r="122" spans="3:11" ht="15.3">
      <c r="C122" s="391" t="s">
        <v>1507</v>
      </c>
      <c r="D122" s="393" t="s">
        <v>31</v>
      </c>
      <c r="E122" s="394" t="s">
        <v>272</v>
      </c>
      <c r="F122" s="394" t="s">
        <v>20</v>
      </c>
      <c r="G122" s="394" t="s">
        <v>21</v>
      </c>
      <c r="H122" s="397" t="s">
        <v>841</v>
      </c>
      <c r="I122" s="397" t="s">
        <v>25</v>
      </c>
      <c r="J122" s="397" t="s">
        <v>32</v>
      </c>
      <c r="K122" s="398" t="s">
        <v>33</v>
      </c>
    </row>
    <row r="123" spans="3:11" ht="15.3">
      <c r="C123" s="391" t="s">
        <v>1506</v>
      </c>
      <c r="D123" s="393" t="s">
        <v>21</v>
      </c>
      <c r="E123" s="394" t="s">
        <v>841</v>
      </c>
      <c r="F123" s="394" t="s">
        <v>20</v>
      </c>
      <c r="G123" s="394" t="s">
        <v>25</v>
      </c>
      <c r="H123" s="397" t="s">
        <v>32</v>
      </c>
      <c r="I123" s="397" t="s">
        <v>23</v>
      </c>
      <c r="J123" s="397" t="s">
        <v>34</v>
      </c>
      <c r="K123" s="398" t="s">
        <v>33</v>
      </c>
    </row>
    <row r="124" spans="3:11" ht="15.3">
      <c r="C124" s="391" t="s">
        <v>1505</v>
      </c>
      <c r="D124" s="393" t="s">
        <v>21</v>
      </c>
      <c r="E124" s="394" t="s">
        <v>841</v>
      </c>
      <c r="F124" s="394" t="s">
        <v>20</v>
      </c>
      <c r="G124" s="394" t="s">
        <v>25</v>
      </c>
      <c r="H124" s="397" t="s">
        <v>31</v>
      </c>
      <c r="I124" s="397" t="s">
        <v>23</v>
      </c>
      <c r="J124" s="397" t="s">
        <v>34</v>
      </c>
      <c r="K124" s="398" t="s">
        <v>33</v>
      </c>
    </row>
    <row r="125" spans="3:11" ht="15.3">
      <c r="C125" s="391" t="s">
        <v>1504</v>
      </c>
      <c r="D125" s="393" t="s">
        <v>21</v>
      </c>
      <c r="E125" s="394" t="s">
        <v>32</v>
      </c>
      <c r="F125" s="394" t="s">
        <v>20</v>
      </c>
      <c r="G125" s="394" t="s">
        <v>25</v>
      </c>
      <c r="H125" s="397" t="s">
        <v>31</v>
      </c>
      <c r="I125" s="397" t="s">
        <v>23</v>
      </c>
      <c r="J125" s="397" t="s">
        <v>34</v>
      </c>
      <c r="K125" s="398" t="s">
        <v>33</v>
      </c>
    </row>
    <row r="126" spans="3:11" ht="15.3">
      <c r="C126" s="391" t="s">
        <v>1503</v>
      </c>
      <c r="D126" s="393" t="s">
        <v>21</v>
      </c>
      <c r="E126" s="394" t="s">
        <v>841</v>
      </c>
      <c r="F126" s="394" t="s">
        <v>20</v>
      </c>
      <c r="G126" s="394" t="s">
        <v>25</v>
      </c>
      <c r="H126" s="397" t="s">
        <v>31</v>
      </c>
      <c r="I126" s="397" t="s">
        <v>23</v>
      </c>
      <c r="J126" s="397" t="s">
        <v>34</v>
      </c>
      <c r="K126" s="398" t="s">
        <v>32</v>
      </c>
    </row>
    <row r="127" spans="3:11" ht="15.3">
      <c r="C127" s="391" t="s">
        <v>1502</v>
      </c>
      <c r="D127" s="393" t="s">
        <v>21</v>
      </c>
      <c r="E127" s="394" t="s">
        <v>841</v>
      </c>
      <c r="F127" s="394" t="s">
        <v>20</v>
      </c>
      <c r="G127" s="394" t="s">
        <v>25</v>
      </c>
      <c r="H127" s="397" t="s">
        <v>31</v>
      </c>
      <c r="I127" s="397" t="s">
        <v>23</v>
      </c>
      <c r="J127" s="397" t="s">
        <v>32</v>
      </c>
      <c r="K127" s="398" t="s">
        <v>33</v>
      </c>
    </row>
    <row r="128" spans="3:11" ht="15.3">
      <c r="C128" s="391" t="s">
        <v>1501</v>
      </c>
      <c r="D128" s="393" t="s">
        <v>21</v>
      </c>
      <c r="E128" s="394" t="s">
        <v>272</v>
      </c>
      <c r="F128" s="394" t="s">
        <v>20</v>
      </c>
      <c r="G128" s="394" t="s">
        <v>25</v>
      </c>
      <c r="H128" s="397" t="s">
        <v>841</v>
      </c>
      <c r="I128" s="397" t="s">
        <v>23</v>
      </c>
      <c r="J128" s="397" t="s">
        <v>34</v>
      </c>
      <c r="K128" s="398" t="s">
        <v>33</v>
      </c>
    </row>
    <row r="129" spans="3:11" ht="15.3">
      <c r="C129" s="391" t="s">
        <v>1500</v>
      </c>
      <c r="D129" s="393" t="s">
        <v>21</v>
      </c>
      <c r="E129" s="394" t="s">
        <v>272</v>
      </c>
      <c r="F129" s="394" t="s">
        <v>20</v>
      </c>
      <c r="G129" s="394" t="s">
        <v>25</v>
      </c>
      <c r="H129" s="397" t="s">
        <v>32</v>
      </c>
      <c r="I129" s="397" t="s">
        <v>23</v>
      </c>
      <c r="J129" s="397" t="s">
        <v>34</v>
      </c>
      <c r="K129" s="398" t="s">
        <v>33</v>
      </c>
    </row>
    <row r="130" spans="3:11" ht="15.3">
      <c r="C130" s="391" t="s">
        <v>1499</v>
      </c>
      <c r="D130" s="393" t="s">
        <v>21</v>
      </c>
      <c r="E130" s="394" t="s">
        <v>272</v>
      </c>
      <c r="F130" s="394" t="s">
        <v>20</v>
      </c>
      <c r="G130" s="394" t="s">
        <v>25</v>
      </c>
      <c r="H130" s="397" t="s">
        <v>841</v>
      </c>
      <c r="I130" s="397" t="s">
        <v>23</v>
      </c>
      <c r="J130" s="397" t="s">
        <v>34</v>
      </c>
      <c r="K130" s="398" t="s">
        <v>32</v>
      </c>
    </row>
    <row r="131" spans="3:11" ht="15.3">
      <c r="C131" s="391" t="s">
        <v>1498</v>
      </c>
      <c r="D131" s="393" t="s">
        <v>21</v>
      </c>
      <c r="E131" s="394" t="s">
        <v>272</v>
      </c>
      <c r="F131" s="394" t="s">
        <v>20</v>
      </c>
      <c r="G131" s="394" t="s">
        <v>25</v>
      </c>
      <c r="H131" s="397" t="s">
        <v>841</v>
      </c>
      <c r="I131" s="397" t="s">
        <v>23</v>
      </c>
      <c r="J131" s="397" t="s">
        <v>32</v>
      </c>
      <c r="K131" s="398" t="s">
        <v>33</v>
      </c>
    </row>
    <row r="132" spans="3:11" ht="15.3">
      <c r="C132" s="391" t="s">
        <v>1497</v>
      </c>
      <c r="D132" s="393" t="s">
        <v>21</v>
      </c>
      <c r="E132" s="394" t="s">
        <v>272</v>
      </c>
      <c r="F132" s="394" t="s">
        <v>20</v>
      </c>
      <c r="G132" s="394" t="s">
        <v>25</v>
      </c>
      <c r="H132" s="397" t="s">
        <v>31</v>
      </c>
      <c r="I132" s="397" t="s">
        <v>23</v>
      </c>
      <c r="J132" s="397" t="s">
        <v>34</v>
      </c>
      <c r="K132" s="398" t="s">
        <v>33</v>
      </c>
    </row>
    <row r="133" spans="3:11" ht="15.3">
      <c r="C133" s="391" t="s">
        <v>1496</v>
      </c>
      <c r="D133" s="393" t="s">
        <v>21</v>
      </c>
      <c r="E133" s="394" t="s">
        <v>272</v>
      </c>
      <c r="F133" s="394" t="s">
        <v>20</v>
      </c>
      <c r="G133" s="394" t="s">
        <v>25</v>
      </c>
      <c r="H133" s="397" t="s">
        <v>31</v>
      </c>
      <c r="I133" s="397" t="s">
        <v>23</v>
      </c>
      <c r="J133" s="397" t="s">
        <v>34</v>
      </c>
      <c r="K133" s="398" t="s">
        <v>841</v>
      </c>
    </row>
    <row r="134" spans="3:11" ht="15.3">
      <c r="C134" s="391" t="s">
        <v>1495</v>
      </c>
      <c r="D134" s="393" t="s">
        <v>31</v>
      </c>
      <c r="E134" s="394" t="s">
        <v>272</v>
      </c>
      <c r="F134" s="394" t="s">
        <v>20</v>
      </c>
      <c r="G134" s="394" t="s">
        <v>21</v>
      </c>
      <c r="H134" s="397" t="s">
        <v>841</v>
      </c>
      <c r="I134" s="397" t="s">
        <v>23</v>
      </c>
      <c r="J134" s="397" t="s">
        <v>25</v>
      </c>
      <c r="K134" s="398" t="s">
        <v>33</v>
      </c>
    </row>
    <row r="135" spans="3:11" ht="15.3">
      <c r="C135" s="391" t="s">
        <v>1494</v>
      </c>
      <c r="D135" s="393" t="s">
        <v>21</v>
      </c>
      <c r="E135" s="394" t="s">
        <v>272</v>
      </c>
      <c r="F135" s="394" t="s">
        <v>20</v>
      </c>
      <c r="G135" s="394" t="s">
        <v>25</v>
      </c>
      <c r="H135" s="397" t="s">
        <v>31</v>
      </c>
      <c r="I135" s="397" t="s">
        <v>23</v>
      </c>
      <c r="J135" s="397" t="s">
        <v>34</v>
      </c>
      <c r="K135" s="398" t="s">
        <v>32</v>
      </c>
    </row>
    <row r="136" spans="3:11" ht="15.3">
      <c r="C136" s="391" t="s">
        <v>1493</v>
      </c>
      <c r="D136" s="393" t="s">
        <v>21</v>
      </c>
      <c r="E136" s="394" t="s">
        <v>272</v>
      </c>
      <c r="F136" s="394" t="s">
        <v>20</v>
      </c>
      <c r="G136" s="394" t="s">
        <v>25</v>
      </c>
      <c r="H136" s="397" t="s">
        <v>31</v>
      </c>
      <c r="I136" s="397" t="s">
        <v>23</v>
      </c>
      <c r="J136" s="397" t="s">
        <v>32</v>
      </c>
      <c r="K136" s="398" t="s">
        <v>33</v>
      </c>
    </row>
    <row r="137" spans="3:11" ht="15.3">
      <c r="C137" s="391" t="s">
        <v>1492</v>
      </c>
      <c r="D137" s="393" t="s">
        <v>31</v>
      </c>
      <c r="E137" s="394" t="s">
        <v>272</v>
      </c>
      <c r="F137" s="394" t="s">
        <v>20</v>
      </c>
      <c r="G137" s="394" t="s">
        <v>21</v>
      </c>
      <c r="H137" s="397" t="s">
        <v>841</v>
      </c>
      <c r="I137" s="397" t="s">
        <v>23</v>
      </c>
      <c r="J137" s="397" t="s">
        <v>25</v>
      </c>
      <c r="K137" s="398" t="s">
        <v>32</v>
      </c>
    </row>
    <row r="138" spans="3:11" ht="15.3">
      <c r="C138" s="391" t="s">
        <v>1491</v>
      </c>
      <c r="D138" s="393" t="s">
        <v>22</v>
      </c>
      <c r="E138" s="394" t="s">
        <v>841</v>
      </c>
      <c r="F138" s="394" t="s">
        <v>20</v>
      </c>
      <c r="G138" s="394" t="s">
        <v>21</v>
      </c>
      <c r="H138" s="397" t="s">
        <v>32</v>
      </c>
      <c r="I138" s="397" t="s">
        <v>25</v>
      </c>
      <c r="J138" s="397" t="s">
        <v>34</v>
      </c>
      <c r="K138" s="398" t="s">
        <v>33</v>
      </c>
    </row>
    <row r="139" spans="3:11" ht="15.3">
      <c r="C139" s="391" t="s">
        <v>1490</v>
      </c>
      <c r="D139" s="393" t="s">
        <v>22</v>
      </c>
      <c r="E139" s="394" t="s">
        <v>841</v>
      </c>
      <c r="F139" s="394" t="s">
        <v>20</v>
      </c>
      <c r="G139" s="394" t="s">
        <v>21</v>
      </c>
      <c r="H139" s="397" t="s">
        <v>31</v>
      </c>
      <c r="I139" s="397" t="s">
        <v>25</v>
      </c>
      <c r="J139" s="397" t="s">
        <v>34</v>
      </c>
      <c r="K139" s="398" t="s">
        <v>33</v>
      </c>
    </row>
    <row r="140" spans="3:11" ht="15.3">
      <c r="C140" s="391" t="s">
        <v>1489</v>
      </c>
      <c r="D140" s="393" t="s">
        <v>22</v>
      </c>
      <c r="E140" s="394" t="s">
        <v>32</v>
      </c>
      <c r="F140" s="394" t="s">
        <v>20</v>
      </c>
      <c r="G140" s="394" t="s">
        <v>21</v>
      </c>
      <c r="H140" s="397" t="s">
        <v>31</v>
      </c>
      <c r="I140" s="397" t="s">
        <v>25</v>
      </c>
      <c r="J140" s="397" t="s">
        <v>34</v>
      </c>
      <c r="K140" s="398" t="s">
        <v>33</v>
      </c>
    </row>
    <row r="141" spans="3:11" ht="15.3">
      <c r="C141" s="391" t="s">
        <v>1488</v>
      </c>
      <c r="D141" s="393" t="s">
        <v>22</v>
      </c>
      <c r="E141" s="394" t="s">
        <v>841</v>
      </c>
      <c r="F141" s="394" t="s">
        <v>20</v>
      </c>
      <c r="G141" s="394" t="s">
        <v>21</v>
      </c>
      <c r="H141" s="397" t="s">
        <v>31</v>
      </c>
      <c r="I141" s="397" t="s">
        <v>25</v>
      </c>
      <c r="J141" s="397" t="s">
        <v>34</v>
      </c>
      <c r="K141" s="398" t="s">
        <v>32</v>
      </c>
    </row>
    <row r="142" spans="3:11" ht="15.3">
      <c r="C142" s="391" t="s">
        <v>1487</v>
      </c>
      <c r="D142" s="393" t="s">
        <v>22</v>
      </c>
      <c r="E142" s="394" t="s">
        <v>841</v>
      </c>
      <c r="F142" s="394" t="s">
        <v>20</v>
      </c>
      <c r="G142" s="394" t="s">
        <v>21</v>
      </c>
      <c r="H142" s="397" t="s">
        <v>31</v>
      </c>
      <c r="I142" s="397" t="s">
        <v>25</v>
      </c>
      <c r="J142" s="397" t="s">
        <v>32</v>
      </c>
      <c r="K142" s="398" t="s">
        <v>33</v>
      </c>
    </row>
    <row r="143" spans="3:11" ht="15.3">
      <c r="C143" s="391" t="s">
        <v>1486</v>
      </c>
      <c r="D143" s="393" t="s">
        <v>22</v>
      </c>
      <c r="E143" s="394" t="s">
        <v>272</v>
      </c>
      <c r="F143" s="394" t="s">
        <v>20</v>
      </c>
      <c r="G143" s="394" t="s">
        <v>21</v>
      </c>
      <c r="H143" s="397" t="s">
        <v>841</v>
      </c>
      <c r="I143" s="397" t="s">
        <v>25</v>
      </c>
      <c r="J143" s="397" t="s">
        <v>34</v>
      </c>
      <c r="K143" s="398" t="s">
        <v>33</v>
      </c>
    </row>
    <row r="144" spans="3:11" ht="15.3">
      <c r="C144" s="391" t="s">
        <v>1485</v>
      </c>
      <c r="D144" s="393" t="s">
        <v>22</v>
      </c>
      <c r="E144" s="394" t="s">
        <v>272</v>
      </c>
      <c r="F144" s="394" t="s">
        <v>20</v>
      </c>
      <c r="G144" s="394" t="s">
        <v>21</v>
      </c>
      <c r="H144" s="397" t="s">
        <v>32</v>
      </c>
      <c r="I144" s="397" t="s">
        <v>25</v>
      </c>
      <c r="J144" s="397" t="s">
        <v>34</v>
      </c>
      <c r="K144" s="398" t="s">
        <v>33</v>
      </c>
    </row>
    <row r="145" spans="3:11" ht="15.3">
      <c r="C145" s="391" t="s">
        <v>1484</v>
      </c>
      <c r="D145" s="393" t="s">
        <v>22</v>
      </c>
      <c r="E145" s="394" t="s">
        <v>272</v>
      </c>
      <c r="F145" s="394" t="s">
        <v>20</v>
      </c>
      <c r="G145" s="394" t="s">
        <v>21</v>
      </c>
      <c r="H145" s="397" t="s">
        <v>841</v>
      </c>
      <c r="I145" s="397" t="s">
        <v>25</v>
      </c>
      <c r="J145" s="397" t="s">
        <v>34</v>
      </c>
      <c r="K145" s="398" t="s">
        <v>32</v>
      </c>
    </row>
    <row r="146" spans="3:11" ht="15.3">
      <c r="C146" s="391" t="s">
        <v>1483</v>
      </c>
      <c r="D146" s="393" t="s">
        <v>22</v>
      </c>
      <c r="E146" s="394" t="s">
        <v>272</v>
      </c>
      <c r="F146" s="394" t="s">
        <v>20</v>
      </c>
      <c r="G146" s="394" t="s">
        <v>21</v>
      </c>
      <c r="H146" s="397" t="s">
        <v>841</v>
      </c>
      <c r="I146" s="397" t="s">
        <v>25</v>
      </c>
      <c r="J146" s="397" t="s">
        <v>32</v>
      </c>
      <c r="K146" s="398" t="s">
        <v>33</v>
      </c>
    </row>
    <row r="147" spans="3:11" ht="15.3">
      <c r="C147" s="391" t="s">
        <v>1482</v>
      </c>
      <c r="D147" s="393" t="s">
        <v>22</v>
      </c>
      <c r="E147" s="394" t="s">
        <v>272</v>
      </c>
      <c r="F147" s="394" t="s">
        <v>20</v>
      </c>
      <c r="G147" s="394" t="s">
        <v>21</v>
      </c>
      <c r="H147" s="397" t="s">
        <v>31</v>
      </c>
      <c r="I147" s="397" t="s">
        <v>25</v>
      </c>
      <c r="J147" s="397" t="s">
        <v>34</v>
      </c>
      <c r="K147" s="398" t="s">
        <v>33</v>
      </c>
    </row>
    <row r="148" spans="3:11" ht="15.3">
      <c r="C148" s="391" t="s">
        <v>1481</v>
      </c>
      <c r="D148" s="393" t="s">
        <v>31</v>
      </c>
      <c r="E148" s="394" t="s">
        <v>272</v>
      </c>
      <c r="F148" s="394" t="s">
        <v>20</v>
      </c>
      <c r="G148" s="394" t="s">
        <v>21</v>
      </c>
      <c r="H148" s="397" t="s">
        <v>841</v>
      </c>
      <c r="I148" s="397" t="s">
        <v>25</v>
      </c>
      <c r="J148" s="397" t="s">
        <v>34</v>
      </c>
      <c r="K148" s="398" t="s">
        <v>22</v>
      </c>
    </row>
    <row r="149" spans="3:11" ht="15.3">
      <c r="C149" s="391" t="s">
        <v>1480</v>
      </c>
      <c r="D149" s="393" t="s">
        <v>31</v>
      </c>
      <c r="E149" s="394" t="s">
        <v>272</v>
      </c>
      <c r="F149" s="394" t="s">
        <v>20</v>
      </c>
      <c r="G149" s="394" t="s">
        <v>21</v>
      </c>
      <c r="H149" s="397" t="s">
        <v>841</v>
      </c>
      <c r="I149" s="397" t="s">
        <v>25</v>
      </c>
      <c r="J149" s="397" t="s">
        <v>22</v>
      </c>
      <c r="K149" s="398" t="s">
        <v>33</v>
      </c>
    </row>
    <row r="150" spans="3:11" ht="15.3">
      <c r="C150" s="391" t="s">
        <v>1479</v>
      </c>
      <c r="D150" s="393" t="s">
        <v>22</v>
      </c>
      <c r="E150" s="394" t="s">
        <v>272</v>
      </c>
      <c r="F150" s="394" t="s">
        <v>20</v>
      </c>
      <c r="G150" s="394" t="s">
        <v>21</v>
      </c>
      <c r="H150" s="397" t="s">
        <v>31</v>
      </c>
      <c r="I150" s="397" t="s">
        <v>25</v>
      </c>
      <c r="J150" s="397" t="s">
        <v>34</v>
      </c>
      <c r="K150" s="398" t="s">
        <v>32</v>
      </c>
    </row>
    <row r="151" spans="3:11" ht="15.3">
      <c r="C151" s="391" t="s">
        <v>1478</v>
      </c>
      <c r="D151" s="393" t="s">
        <v>22</v>
      </c>
      <c r="E151" s="394" t="s">
        <v>272</v>
      </c>
      <c r="F151" s="394" t="s">
        <v>20</v>
      </c>
      <c r="G151" s="394" t="s">
        <v>21</v>
      </c>
      <c r="H151" s="397" t="s">
        <v>31</v>
      </c>
      <c r="I151" s="397" t="s">
        <v>25</v>
      </c>
      <c r="J151" s="397" t="s">
        <v>32</v>
      </c>
      <c r="K151" s="398" t="s">
        <v>33</v>
      </c>
    </row>
    <row r="152" spans="3:11" ht="15.3">
      <c r="C152" s="391" t="s">
        <v>1477</v>
      </c>
      <c r="D152" s="393" t="s">
        <v>31</v>
      </c>
      <c r="E152" s="394" t="s">
        <v>272</v>
      </c>
      <c r="F152" s="394" t="s">
        <v>20</v>
      </c>
      <c r="G152" s="394" t="s">
        <v>21</v>
      </c>
      <c r="H152" s="397" t="s">
        <v>841</v>
      </c>
      <c r="I152" s="397" t="s">
        <v>25</v>
      </c>
      <c r="J152" s="397" t="s">
        <v>22</v>
      </c>
      <c r="K152" s="398" t="s">
        <v>32</v>
      </c>
    </row>
    <row r="153" spans="3:11" ht="15.3">
      <c r="C153" s="391" t="s">
        <v>1476</v>
      </c>
      <c r="D153" s="393" t="s">
        <v>21</v>
      </c>
      <c r="E153" s="394" t="s">
        <v>841</v>
      </c>
      <c r="F153" s="394" t="s">
        <v>20</v>
      </c>
      <c r="G153" s="394" t="s">
        <v>25</v>
      </c>
      <c r="H153" s="397" t="s">
        <v>22</v>
      </c>
      <c r="I153" s="397" t="s">
        <v>23</v>
      </c>
      <c r="J153" s="397" t="s">
        <v>34</v>
      </c>
      <c r="K153" s="398" t="s">
        <v>33</v>
      </c>
    </row>
    <row r="154" spans="3:11" ht="15.3">
      <c r="C154" s="391" t="s">
        <v>1475</v>
      </c>
      <c r="D154" s="393" t="s">
        <v>21</v>
      </c>
      <c r="E154" s="394" t="s">
        <v>22</v>
      </c>
      <c r="F154" s="394" t="s">
        <v>20</v>
      </c>
      <c r="G154" s="394" t="s">
        <v>25</v>
      </c>
      <c r="H154" s="397" t="s">
        <v>32</v>
      </c>
      <c r="I154" s="397" t="s">
        <v>23</v>
      </c>
      <c r="J154" s="397" t="s">
        <v>34</v>
      </c>
      <c r="K154" s="398" t="s">
        <v>33</v>
      </c>
    </row>
    <row r="155" spans="3:11" ht="15.3">
      <c r="C155" s="391" t="s">
        <v>1474</v>
      </c>
      <c r="D155" s="393" t="s">
        <v>21</v>
      </c>
      <c r="E155" s="394" t="s">
        <v>841</v>
      </c>
      <c r="F155" s="394" t="s">
        <v>20</v>
      </c>
      <c r="G155" s="394" t="s">
        <v>25</v>
      </c>
      <c r="H155" s="397" t="s">
        <v>22</v>
      </c>
      <c r="I155" s="397" t="s">
        <v>23</v>
      </c>
      <c r="J155" s="397" t="s">
        <v>34</v>
      </c>
      <c r="K155" s="398" t="s">
        <v>32</v>
      </c>
    </row>
    <row r="156" spans="3:11" ht="15.3">
      <c r="C156" s="391" t="s">
        <v>1473</v>
      </c>
      <c r="D156" s="393" t="s">
        <v>21</v>
      </c>
      <c r="E156" s="394" t="s">
        <v>841</v>
      </c>
      <c r="F156" s="394" t="s">
        <v>20</v>
      </c>
      <c r="G156" s="394" t="s">
        <v>25</v>
      </c>
      <c r="H156" s="397" t="s">
        <v>22</v>
      </c>
      <c r="I156" s="397" t="s">
        <v>23</v>
      </c>
      <c r="J156" s="397" t="s">
        <v>32</v>
      </c>
      <c r="K156" s="398" t="s">
        <v>33</v>
      </c>
    </row>
    <row r="157" spans="3:11" ht="15.3">
      <c r="C157" s="391" t="s">
        <v>1472</v>
      </c>
      <c r="D157" s="393" t="s">
        <v>21</v>
      </c>
      <c r="E157" s="394" t="s">
        <v>22</v>
      </c>
      <c r="F157" s="394" t="s">
        <v>20</v>
      </c>
      <c r="G157" s="394" t="s">
        <v>25</v>
      </c>
      <c r="H157" s="397" t="s">
        <v>31</v>
      </c>
      <c r="I157" s="397" t="s">
        <v>23</v>
      </c>
      <c r="J157" s="397" t="s">
        <v>34</v>
      </c>
      <c r="K157" s="398" t="s">
        <v>33</v>
      </c>
    </row>
    <row r="158" spans="3:11" ht="15.3">
      <c r="C158" s="391" t="s">
        <v>1471</v>
      </c>
      <c r="D158" s="393" t="s">
        <v>21</v>
      </c>
      <c r="E158" s="394" t="s">
        <v>841</v>
      </c>
      <c r="F158" s="394" t="s">
        <v>20</v>
      </c>
      <c r="G158" s="394" t="s">
        <v>25</v>
      </c>
      <c r="H158" s="397" t="s">
        <v>31</v>
      </c>
      <c r="I158" s="397" t="s">
        <v>23</v>
      </c>
      <c r="J158" s="397" t="s">
        <v>34</v>
      </c>
      <c r="K158" s="398" t="s">
        <v>22</v>
      </c>
    </row>
    <row r="159" spans="3:11" ht="15.3">
      <c r="C159" s="391" t="s">
        <v>1470</v>
      </c>
      <c r="D159" s="393" t="s">
        <v>21</v>
      </c>
      <c r="E159" s="394" t="s">
        <v>841</v>
      </c>
      <c r="F159" s="394" t="s">
        <v>20</v>
      </c>
      <c r="G159" s="394" t="s">
        <v>25</v>
      </c>
      <c r="H159" s="397" t="s">
        <v>31</v>
      </c>
      <c r="I159" s="397" t="s">
        <v>23</v>
      </c>
      <c r="J159" s="397" t="s">
        <v>22</v>
      </c>
      <c r="K159" s="398" t="s">
        <v>33</v>
      </c>
    </row>
    <row r="160" spans="3:11" ht="15.3">
      <c r="C160" s="391" t="s">
        <v>1469</v>
      </c>
      <c r="D160" s="393" t="s">
        <v>21</v>
      </c>
      <c r="E160" s="394" t="s">
        <v>22</v>
      </c>
      <c r="F160" s="394" t="s">
        <v>20</v>
      </c>
      <c r="G160" s="394" t="s">
        <v>25</v>
      </c>
      <c r="H160" s="397" t="s">
        <v>31</v>
      </c>
      <c r="I160" s="397" t="s">
        <v>23</v>
      </c>
      <c r="J160" s="397" t="s">
        <v>34</v>
      </c>
      <c r="K160" s="398" t="s">
        <v>32</v>
      </c>
    </row>
    <row r="161" spans="3:11" ht="15.3">
      <c r="C161" s="391" t="s">
        <v>1468</v>
      </c>
      <c r="D161" s="393" t="s">
        <v>21</v>
      </c>
      <c r="E161" s="394" t="s">
        <v>22</v>
      </c>
      <c r="F161" s="394" t="s">
        <v>20</v>
      </c>
      <c r="G161" s="394" t="s">
        <v>25</v>
      </c>
      <c r="H161" s="397" t="s">
        <v>31</v>
      </c>
      <c r="I161" s="397" t="s">
        <v>23</v>
      </c>
      <c r="J161" s="397" t="s">
        <v>32</v>
      </c>
      <c r="K161" s="398" t="s">
        <v>33</v>
      </c>
    </row>
    <row r="162" spans="3:11" ht="15.3">
      <c r="C162" s="391" t="s">
        <v>1467</v>
      </c>
      <c r="D162" s="393" t="s">
        <v>21</v>
      </c>
      <c r="E162" s="394" t="s">
        <v>841</v>
      </c>
      <c r="F162" s="394" t="s">
        <v>20</v>
      </c>
      <c r="G162" s="394" t="s">
        <v>25</v>
      </c>
      <c r="H162" s="397" t="s">
        <v>31</v>
      </c>
      <c r="I162" s="397" t="s">
        <v>23</v>
      </c>
      <c r="J162" s="397" t="s">
        <v>22</v>
      </c>
      <c r="K162" s="398" t="s">
        <v>32</v>
      </c>
    </row>
    <row r="163" spans="3:11" ht="15.3">
      <c r="C163" s="391" t="s">
        <v>1466</v>
      </c>
      <c r="D163" s="393" t="s">
        <v>21</v>
      </c>
      <c r="E163" s="394" t="s">
        <v>272</v>
      </c>
      <c r="F163" s="394" t="s">
        <v>20</v>
      </c>
      <c r="G163" s="394" t="s">
        <v>25</v>
      </c>
      <c r="H163" s="397" t="s">
        <v>22</v>
      </c>
      <c r="I163" s="397" t="s">
        <v>23</v>
      </c>
      <c r="J163" s="397" t="s">
        <v>34</v>
      </c>
      <c r="K163" s="398" t="s">
        <v>33</v>
      </c>
    </row>
    <row r="164" spans="3:11" ht="15.3">
      <c r="C164" s="391" t="s">
        <v>1465</v>
      </c>
      <c r="D164" s="393" t="s">
        <v>21</v>
      </c>
      <c r="E164" s="394" t="s">
        <v>272</v>
      </c>
      <c r="F164" s="394" t="s">
        <v>20</v>
      </c>
      <c r="G164" s="394" t="s">
        <v>25</v>
      </c>
      <c r="H164" s="397" t="s">
        <v>841</v>
      </c>
      <c r="I164" s="397" t="s">
        <v>23</v>
      </c>
      <c r="J164" s="397" t="s">
        <v>34</v>
      </c>
      <c r="K164" s="398" t="s">
        <v>22</v>
      </c>
    </row>
    <row r="165" spans="3:11" ht="15.3">
      <c r="C165" s="391" t="s">
        <v>1464</v>
      </c>
      <c r="D165" s="393" t="s">
        <v>21</v>
      </c>
      <c r="E165" s="394" t="s">
        <v>272</v>
      </c>
      <c r="F165" s="394" t="s">
        <v>20</v>
      </c>
      <c r="G165" s="394" t="s">
        <v>25</v>
      </c>
      <c r="H165" s="397" t="s">
        <v>841</v>
      </c>
      <c r="I165" s="397" t="s">
        <v>23</v>
      </c>
      <c r="J165" s="397" t="s">
        <v>22</v>
      </c>
      <c r="K165" s="398" t="s">
        <v>33</v>
      </c>
    </row>
    <row r="166" spans="3:11" ht="15.3">
      <c r="C166" s="391" t="s">
        <v>1463</v>
      </c>
      <c r="D166" s="393" t="s">
        <v>21</v>
      </c>
      <c r="E166" s="394" t="s">
        <v>272</v>
      </c>
      <c r="F166" s="394" t="s">
        <v>20</v>
      </c>
      <c r="G166" s="394" t="s">
        <v>25</v>
      </c>
      <c r="H166" s="397" t="s">
        <v>22</v>
      </c>
      <c r="I166" s="397" t="s">
        <v>23</v>
      </c>
      <c r="J166" s="397" t="s">
        <v>34</v>
      </c>
      <c r="K166" s="398" t="s">
        <v>32</v>
      </c>
    </row>
    <row r="167" spans="3:11" ht="15.3">
      <c r="C167" s="391" t="s">
        <v>1462</v>
      </c>
      <c r="D167" s="393" t="s">
        <v>21</v>
      </c>
      <c r="E167" s="394" t="s">
        <v>272</v>
      </c>
      <c r="F167" s="394" t="s">
        <v>20</v>
      </c>
      <c r="G167" s="394" t="s">
        <v>25</v>
      </c>
      <c r="H167" s="397" t="s">
        <v>22</v>
      </c>
      <c r="I167" s="397" t="s">
        <v>23</v>
      </c>
      <c r="J167" s="397" t="s">
        <v>32</v>
      </c>
      <c r="K167" s="398" t="s">
        <v>33</v>
      </c>
    </row>
    <row r="168" spans="3:11" ht="15.3">
      <c r="C168" s="391" t="s">
        <v>1461</v>
      </c>
      <c r="D168" s="393" t="s">
        <v>21</v>
      </c>
      <c r="E168" s="394" t="s">
        <v>272</v>
      </c>
      <c r="F168" s="394" t="s">
        <v>20</v>
      </c>
      <c r="G168" s="394" t="s">
        <v>25</v>
      </c>
      <c r="H168" s="397" t="s">
        <v>841</v>
      </c>
      <c r="I168" s="397" t="s">
        <v>23</v>
      </c>
      <c r="J168" s="397" t="s">
        <v>22</v>
      </c>
      <c r="K168" s="398" t="s">
        <v>32</v>
      </c>
    </row>
    <row r="169" spans="3:11" ht="15.3">
      <c r="C169" s="391" t="s">
        <v>1460</v>
      </c>
      <c r="D169" s="393" t="s">
        <v>21</v>
      </c>
      <c r="E169" s="394" t="s">
        <v>272</v>
      </c>
      <c r="F169" s="394" t="s">
        <v>20</v>
      </c>
      <c r="G169" s="394" t="s">
        <v>25</v>
      </c>
      <c r="H169" s="397" t="s">
        <v>31</v>
      </c>
      <c r="I169" s="397" t="s">
        <v>23</v>
      </c>
      <c r="J169" s="397" t="s">
        <v>34</v>
      </c>
      <c r="K169" s="398" t="s">
        <v>22</v>
      </c>
    </row>
    <row r="170" spans="3:11" ht="15.3">
      <c r="C170" s="391" t="s">
        <v>1459</v>
      </c>
      <c r="D170" s="393" t="s">
        <v>21</v>
      </c>
      <c r="E170" s="394" t="s">
        <v>272</v>
      </c>
      <c r="F170" s="394" t="s">
        <v>20</v>
      </c>
      <c r="G170" s="394" t="s">
        <v>25</v>
      </c>
      <c r="H170" s="397" t="s">
        <v>31</v>
      </c>
      <c r="I170" s="397" t="s">
        <v>23</v>
      </c>
      <c r="J170" s="397" t="s">
        <v>22</v>
      </c>
      <c r="K170" s="398" t="s">
        <v>33</v>
      </c>
    </row>
    <row r="171" spans="3:11" ht="15.3">
      <c r="C171" s="391" t="s">
        <v>1458</v>
      </c>
      <c r="D171" s="393" t="s">
        <v>31</v>
      </c>
      <c r="E171" s="394" t="s">
        <v>272</v>
      </c>
      <c r="F171" s="394" t="s">
        <v>20</v>
      </c>
      <c r="G171" s="394" t="s">
        <v>21</v>
      </c>
      <c r="H171" s="397" t="s">
        <v>841</v>
      </c>
      <c r="I171" s="397" t="s">
        <v>23</v>
      </c>
      <c r="J171" s="397" t="s">
        <v>25</v>
      </c>
      <c r="K171" s="398" t="s">
        <v>22</v>
      </c>
    </row>
    <row r="172" spans="3:11" ht="15.3">
      <c r="C172" s="391" t="s">
        <v>1457</v>
      </c>
      <c r="D172" s="393" t="s">
        <v>21</v>
      </c>
      <c r="E172" s="394" t="s">
        <v>272</v>
      </c>
      <c r="F172" s="394" t="s">
        <v>20</v>
      </c>
      <c r="G172" s="394" t="s">
        <v>25</v>
      </c>
      <c r="H172" s="397" t="s">
        <v>31</v>
      </c>
      <c r="I172" s="397" t="s">
        <v>23</v>
      </c>
      <c r="J172" s="397" t="s">
        <v>22</v>
      </c>
      <c r="K172" s="398" t="s">
        <v>32</v>
      </c>
    </row>
    <row r="173" spans="3:11" ht="15.3">
      <c r="C173" s="391" t="s">
        <v>1456</v>
      </c>
      <c r="D173" s="393" t="s">
        <v>31</v>
      </c>
      <c r="E173" s="394" t="s">
        <v>841</v>
      </c>
      <c r="F173" s="394" t="s">
        <v>32</v>
      </c>
      <c r="G173" s="394" t="s">
        <v>23</v>
      </c>
      <c r="H173" s="397" t="s">
        <v>24</v>
      </c>
      <c r="I173" s="397" t="s">
        <v>272</v>
      </c>
      <c r="J173" s="397" t="s">
        <v>34</v>
      </c>
      <c r="K173" s="398" t="s">
        <v>33</v>
      </c>
    </row>
    <row r="174" spans="3:11" ht="15.3">
      <c r="C174" s="391" t="s">
        <v>1455</v>
      </c>
      <c r="D174" s="393" t="s">
        <v>22</v>
      </c>
      <c r="E174" s="394" t="s">
        <v>841</v>
      </c>
      <c r="F174" s="394" t="s">
        <v>32</v>
      </c>
      <c r="G174" s="394" t="s">
        <v>24</v>
      </c>
      <c r="H174" s="397" t="s">
        <v>31</v>
      </c>
      <c r="I174" s="397" t="s">
        <v>272</v>
      </c>
      <c r="J174" s="397" t="s">
        <v>34</v>
      </c>
      <c r="K174" s="398" t="s">
        <v>33</v>
      </c>
    </row>
    <row r="175" spans="3:11" ht="15.3">
      <c r="C175" s="391" t="s">
        <v>1454</v>
      </c>
      <c r="D175" s="393" t="s">
        <v>22</v>
      </c>
      <c r="E175" s="394" t="s">
        <v>841</v>
      </c>
      <c r="F175" s="394" t="s">
        <v>32</v>
      </c>
      <c r="G175" s="394" t="s">
        <v>23</v>
      </c>
      <c r="H175" s="397" t="s">
        <v>24</v>
      </c>
      <c r="I175" s="397" t="s">
        <v>31</v>
      </c>
      <c r="J175" s="397" t="s">
        <v>34</v>
      </c>
      <c r="K175" s="398" t="s">
        <v>33</v>
      </c>
    </row>
    <row r="176" spans="3:11" ht="15.3">
      <c r="C176" s="391" t="s">
        <v>1453</v>
      </c>
      <c r="D176" s="393" t="s">
        <v>22</v>
      </c>
      <c r="E176" s="394" t="s">
        <v>841</v>
      </c>
      <c r="F176" s="394" t="s">
        <v>32</v>
      </c>
      <c r="G176" s="394" t="s">
        <v>23</v>
      </c>
      <c r="H176" s="397" t="s">
        <v>24</v>
      </c>
      <c r="I176" s="397" t="s">
        <v>272</v>
      </c>
      <c r="J176" s="397" t="s">
        <v>34</v>
      </c>
      <c r="K176" s="398" t="s">
        <v>33</v>
      </c>
    </row>
    <row r="177" spans="3:11" ht="15.3">
      <c r="C177" s="391" t="s">
        <v>1452</v>
      </c>
      <c r="D177" s="393" t="s">
        <v>22</v>
      </c>
      <c r="E177" s="394" t="s">
        <v>272</v>
      </c>
      <c r="F177" s="394" t="s">
        <v>841</v>
      </c>
      <c r="G177" s="394" t="s">
        <v>23</v>
      </c>
      <c r="H177" s="397" t="s">
        <v>24</v>
      </c>
      <c r="I177" s="397" t="s">
        <v>31</v>
      </c>
      <c r="J177" s="397" t="s">
        <v>34</v>
      </c>
      <c r="K177" s="398" t="s">
        <v>33</v>
      </c>
    </row>
    <row r="178" spans="3:11" ht="15.3">
      <c r="C178" s="391" t="s">
        <v>1451</v>
      </c>
      <c r="D178" s="393" t="s">
        <v>22</v>
      </c>
      <c r="E178" s="394" t="s">
        <v>272</v>
      </c>
      <c r="F178" s="394" t="s">
        <v>32</v>
      </c>
      <c r="G178" s="394" t="s">
        <v>23</v>
      </c>
      <c r="H178" s="397" t="s">
        <v>24</v>
      </c>
      <c r="I178" s="397" t="s">
        <v>31</v>
      </c>
      <c r="J178" s="397" t="s">
        <v>34</v>
      </c>
      <c r="K178" s="398" t="s">
        <v>33</v>
      </c>
    </row>
    <row r="179" spans="3:11" ht="15.3">
      <c r="C179" s="391" t="s">
        <v>1450</v>
      </c>
      <c r="D179" s="393" t="s">
        <v>22</v>
      </c>
      <c r="E179" s="394" t="s">
        <v>272</v>
      </c>
      <c r="F179" s="394" t="s">
        <v>841</v>
      </c>
      <c r="G179" s="394" t="s">
        <v>23</v>
      </c>
      <c r="H179" s="397" t="s">
        <v>24</v>
      </c>
      <c r="I179" s="397" t="s">
        <v>31</v>
      </c>
      <c r="J179" s="397" t="s">
        <v>34</v>
      </c>
      <c r="K179" s="398" t="s">
        <v>32</v>
      </c>
    </row>
    <row r="180" spans="3:11" ht="15.3">
      <c r="C180" s="391" t="s">
        <v>1449</v>
      </c>
      <c r="D180" s="393" t="s">
        <v>22</v>
      </c>
      <c r="E180" s="394" t="s">
        <v>272</v>
      </c>
      <c r="F180" s="394" t="s">
        <v>841</v>
      </c>
      <c r="G180" s="394" t="s">
        <v>23</v>
      </c>
      <c r="H180" s="397" t="s">
        <v>24</v>
      </c>
      <c r="I180" s="397" t="s">
        <v>31</v>
      </c>
      <c r="J180" s="397" t="s">
        <v>32</v>
      </c>
      <c r="K180" s="398" t="s">
        <v>33</v>
      </c>
    </row>
    <row r="181" spans="3:11" ht="15.3">
      <c r="C181" s="391" t="s">
        <v>1448</v>
      </c>
      <c r="D181" s="393" t="s">
        <v>31</v>
      </c>
      <c r="E181" s="394" t="s">
        <v>841</v>
      </c>
      <c r="F181" s="394" t="s">
        <v>32</v>
      </c>
      <c r="G181" s="394" t="s">
        <v>25</v>
      </c>
      <c r="H181" s="397" t="s">
        <v>24</v>
      </c>
      <c r="I181" s="397" t="s">
        <v>272</v>
      </c>
      <c r="J181" s="397" t="s">
        <v>34</v>
      </c>
      <c r="K181" s="398" t="s">
        <v>33</v>
      </c>
    </row>
    <row r="182" spans="3:11" ht="15.3">
      <c r="C182" s="391" t="s">
        <v>1447</v>
      </c>
      <c r="D182" s="393" t="s">
        <v>31</v>
      </c>
      <c r="E182" s="394" t="s">
        <v>841</v>
      </c>
      <c r="F182" s="394" t="s">
        <v>32</v>
      </c>
      <c r="G182" s="394" t="s">
        <v>25</v>
      </c>
      <c r="H182" s="397" t="s">
        <v>24</v>
      </c>
      <c r="I182" s="397" t="s">
        <v>23</v>
      </c>
      <c r="J182" s="397" t="s">
        <v>34</v>
      </c>
      <c r="K182" s="398" t="s">
        <v>33</v>
      </c>
    </row>
    <row r="183" spans="3:11" ht="15.3">
      <c r="C183" s="391" t="s">
        <v>1446</v>
      </c>
      <c r="D183" s="393" t="s">
        <v>32</v>
      </c>
      <c r="E183" s="394" t="s">
        <v>272</v>
      </c>
      <c r="F183" s="394" t="s">
        <v>841</v>
      </c>
      <c r="G183" s="394" t="s">
        <v>25</v>
      </c>
      <c r="H183" s="397" t="s">
        <v>24</v>
      </c>
      <c r="I183" s="397" t="s">
        <v>23</v>
      </c>
      <c r="J183" s="397" t="s">
        <v>34</v>
      </c>
      <c r="K183" s="398" t="s">
        <v>33</v>
      </c>
    </row>
    <row r="184" spans="3:11" ht="15.3">
      <c r="C184" s="391" t="s">
        <v>1445</v>
      </c>
      <c r="D184" s="393" t="s">
        <v>31</v>
      </c>
      <c r="E184" s="394" t="s">
        <v>272</v>
      </c>
      <c r="F184" s="394" t="s">
        <v>841</v>
      </c>
      <c r="G184" s="394" t="s">
        <v>25</v>
      </c>
      <c r="H184" s="397" t="s">
        <v>24</v>
      </c>
      <c r="I184" s="397" t="s">
        <v>23</v>
      </c>
      <c r="J184" s="397" t="s">
        <v>34</v>
      </c>
      <c r="K184" s="398" t="s">
        <v>33</v>
      </c>
    </row>
    <row r="185" spans="3:11" ht="15.3">
      <c r="C185" s="391" t="s">
        <v>1444</v>
      </c>
      <c r="D185" s="393" t="s">
        <v>31</v>
      </c>
      <c r="E185" s="394" t="s">
        <v>272</v>
      </c>
      <c r="F185" s="394" t="s">
        <v>32</v>
      </c>
      <c r="G185" s="394" t="s">
        <v>25</v>
      </c>
      <c r="H185" s="397" t="s">
        <v>24</v>
      </c>
      <c r="I185" s="397" t="s">
        <v>23</v>
      </c>
      <c r="J185" s="397" t="s">
        <v>34</v>
      </c>
      <c r="K185" s="398" t="s">
        <v>33</v>
      </c>
    </row>
    <row r="186" spans="3:11" ht="15.3">
      <c r="C186" s="391" t="s">
        <v>1443</v>
      </c>
      <c r="D186" s="393" t="s">
        <v>31</v>
      </c>
      <c r="E186" s="394" t="s">
        <v>272</v>
      </c>
      <c r="F186" s="394" t="s">
        <v>841</v>
      </c>
      <c r="G186" s="394" t="s">
        <v>25</v>
      </c>
      <c r="H186" s="397" t="s">
        <v>24</v>
      </c>
      <c r="I186" s="397" t="s">
        <v>23</v>
      </c>
      <c r="J186" s="397" t="s">
        <v>34</v>
      </c>
      <c r="K186" s="398" t="s">
        <v>32</v>
      </c>
    </row>
    <row r="187" spans="3:11" ht="15.3">
      <c r="C187" s="391" t="s">
        <v>1442</v>
      </c>
      <c r="D187" s="393" t="s">
        <v>31</v>
      </c>
      <c r="E187" s="394" t="s">
        <v>272</v>
      </c>
      <c r="F187" s="394" t="s">
        <v>841</v>
      </c>
      <c r="G187" s="394" t="s">
        <v>25</v>
      </c>
      <c r="H187" s="397" t="s">
        <v>24</v>
      </c>
      <c r="I187" s="397" t="s">
        <v>23</v>
      </c>
      <c r="J187" s="397" t="s">
        <v>32</v>
      </c>
      <c r="K187" s="398" t="s">
        <v>33</v>
      </c>
    </row>
    <row r="188" spans="3:11" ht="15.3">
      <c r="C188" s="391" t="s">
        <v>1441</v>
      </c>
      <c r="D188" s="393" t="s">
        <v>22</v>
      </c>
      <c r="E188" s="394" t="s">
        <v>841</v>
      </c>
      <c r="F188" s="394" t="s">
        <v>32</v>
      </c>
      <c r="G188" s="394" t="s">
        <v>25</v>
      </c>
      <c r="H188" s="397" t="s">
        <v>24</v>
      </c>
      <c r="I188" s="397" t="s">
        <v>31</v>
      </c>
      <c r="J188" s="397" t="s">
        <v>34</v>
      </c>
      <c r="K188" s="398" t="s">
        <v>33</v>
      </c>
    </row>
    <row r="189" spans="3:11" ht="15.3">
      <c r="C189" s="391" t="s">
        <v>1440</v>
      </c>
      <c r="D189" s="393" t="s">
        <v>22</v>
      </c>
      <c r="E189" s="394" t="s">
        <v>841</v>
      </c>
      <c r="F189" s="394" t="s">
        <v>32</v>
      </c>
      <c r="G189" s="394" t="s">
        <v>25</v>
      </c>
      <c r="H189" s="397" t="s">
        <v>24</v>
      </c>
      <c r="I189" s="397" t="s">
        <v>272</v>
      </c>
      <c r="J189" s="397" t="s">
        <v>34</v>
      </c>
      <c r="K189" s="398" t="s">
        <v>33</v>
      </c>
    </row>
    <row r="190" spans="3:11" ht="15.3">
      <c r="C190" s="391" t="s">
        <v>1439</v>
      </c>
      <c r="D190" s="393" t="s">
        <v>22</v>
      </c>
      <c r="E190" s="394" t="s">
        <v>272</v>
      </c>
      <c r="F190" s="394" t="s">
        <v>841</v>
      </c>
      <c r="G190" s="394" t="s">
        <v>25</v>
      </c>
      <c r="H190" s="397" t="s">
        <v>24</v>
      </c>
      <c r="I190" s="397" t="s">
        <v>31</v>
      </c>
      <c r="J190" s="397" t="s">
        <v>34</v>
      </c>
      <c r="K190" s="398" t="s">
        <v>33</v>
      </c>
    </row>
    <row r="191" spans="3:11" ht="15.3">
      <c r="C191" s="391" t="s">
        <v>1438</v>
      </c>
      <c r="D191" s="393" t="s">
        <v>22</v>
      </c>
      <c r="E191" s="394" t="s">
        <v>272</v>
      </c>
      <c r="F191" s="394" t="s">
        <v>32</v>
      </c>
      <c r="G191" s="394" t="s">
        <v>25</v>
      </c>
      <c r="H191" s="397" t="s">
        <v>24</v>
      </c>
      <c r="I191" s="397" t="s">
        <v>31</v>
      </c>
      <c r="J191" s="397" t="s">
        <v>34</v>
      </c>
      <c r="K191" s="398" t="s">
        <v>33</v>
      </c>
    </row>
    <row r="192" spans="3:11" ht="15.3">
      <c r="C192" s="391" t="s">
        <v>1437</v>
      </c>
      <c r="D192" s="393" t="s">
        <v>22</v>
      </c>
      <c r="E192" s="394" t="s">
        <v>272</v>
      </c>
      <c r="F192" s="394" t="s">
        <v>841</v>
      </c>
      <c r="G192" s="394" t="s">
        <v>25</v>
      </c>
      <c r="H192" s="397" t="s">
        <v>24</v>
      </c>
      <c r="I192" s="397" t="s">
        <v>31</v>
      </c>
      <c r="J192" s="397" t="s">
        <v>34</v>
      </c>
      <c r="K192" s="398" t="s">
        <v>32</v>
      </c>
    </row>
    <row r="193" spans="3:11" ht="15.3">
      <c r="C193" s="391" t="s">
        <v>1436</v>
      </c>
      <c r="D193" s="393" t="s">
        <v>22</v>
      </c>
      <c r="E193" s="394" t="s">
        <v>272</v>
      </c>
      <c r="F193" s="394" t="s">
        <v>841</v>
      </c>
      <c r="G193" s="394" t="s">
        <v>25</v>
      </c>
      <c r="H193" s="397" t="s">
        <v>24</v>
      </c>
      <c r="I193" s="397" t="s">
        <v>31</v>
      </c>
      <c r="J193" s="397" t="s">
        <v>32</v>
      </c>
      <c r="K193" s="398" t="s">
        <v>33</v>
      </c>
    </row>
    <row r="194" spans="3:11" ht="15.3">
      <c r="C194" s="391" t="s">
        <v>1435</v>
      </c>
      <c r="D194" s="393" t="s">
        <v>22</v>
      </c>
      <c r="E194" s="394" t="s">
        <v>841</v>
      </c>
      <c r="F194" s="394" t="s">
        <v>32</v>
      </c>
      <c r="G194" s="394" t="s">
        <v>25</v>
      </c>
      <c r="H194" s="397" t="s">
        <v>24</v>
      </c>
      <c r="I194" s="397" t="s">
        <v>23</v>
      </c>
      <c r="J194" s="397" t="s">
        <v>34</v>
      </c>
      <c r="K194" s="398" t="s">
        <v>33</v>
      </c>
    </row>
    <row r="195" spans="3:11" ht="15.3">
      <c r="C195" s="391" t="s">
        <v>1434</v>
      </c>
      <c r="D195" s="393" t="s">
        <v>31</v>
      </c>
      <c r="E195" s="394" t="s">
        <v>841</v>
      </c>
      <c r="F195" s="394" t="s">
        <v>22</v>
      </c>
      <c r="G195" s="394" t="s">
        <v>25</v>
      </c>
      <c r="H195" s="397" t="s">
        <v>24</v>
      </c>
      <c r="I195" s="397" t="s">
        <v>23</v>
      </c>
      <c r="J195" s="397" t="s">
        <v>34</v>
      </c>
      <c r="K195" s="398" t="s">
        <v>33</v>
      </c>
    </row>
    <row r="196" spans="3:11" ht="15.3">
      <c r="C196" s="391" t="s">
        <v>1433</v>
      </c>
      <c r="D196" s="393" t="s">
        <v>31</v>
      </c>
      <c r="E196" s="394" t="s">
        <v>22</v>
      </c>
      <c r="F196" s="394" t="s">
        <v>32</v>
      </c>
      <c r="G196" s="394" t="s">
        <v>25</v>
      </c>
      <c r="H196" s="397" t="s">
        <v>24</v>
      </c>
      <c r="I196" s="397" t="s">
        <v>23</v>
      </c>
      <c r="J196" s="397" t="s">
        <v>34</v>
      </c>
      <c r="K196" s="398" t="s">
        <v>33</v>
      </c>
    </row>
    <row r="197" spans="3:11" ht="15.3">
      <c r="C197" s="391" t="s">
        <v>1432</v>
      </c>
      <c r="D197" s="393" t="s">
        <v>31</v>
      </c>
      <c r="E197" s="394" t="s">
        <v>841</v>
      </c>
      <c r="F197" s="394" t="s">
        <v>22</v>
      </c>
      <c r="G197" s="394" t="s">
        <v>25</v>
      </c>
      <c r="H197" s="397" t="s">
        <v>24</v>
      </c>
      <c r="I197" s="397" t="s">
        <v>23</v>
      </c>
      <c r="J197" s="397" t="s">
        <v>34</v>
      </c>
      <c r="K197" s="398" t="s">
        <v>32</v>
      </c>
    </row>
    <row r="198" spans="3:11" ht="15.3">
      <c r="C198" s="391" t="s">
        <v>1431</v>
      </c>
      <c r="D198" s="393" t="s">
        <v>31</v>
      </c>
      <c r="E198" s="394" t="s">
        <v>841</v>
      </c>
      <c r="F198" s="394" t="s">
        <v>22</v>
      </c>
      <c r="G198" s="394" t="s">
        <v>25</v>
      </c>
      <c r="H198" s="397" t="s">
        <v>24</v>
      </c>
      <c r="I198" s="397" t="s">
        <v>23</v>
      </c>
      <c r="J198" s="397" t="s">
        <v>32</v>
      </c>
      <c r="K198" s="398" t="s">
        <v>33</v>
      </c>
    </row>
    <row r="199" spans="3:11" ht="15.3">
      <c r="C199" s="391" t="s">
        <v>1430</v>
      </c>
      <c r="D199" s="393" t="s">
        <v>22</v>
      </c>
      <c r="E199" s="394" t="s">
        <v>272</v>
      </c>
      <c r="F199" s="394" t="s">
        <v>841</v>
      </c>
      <c r="G199" s="394" t="s">
        <v>25</v>
      </c>
      <c r="H199" s="397" t="s">
        <v>24</v>
      </c>
      <c r="I199" s="397" t="s">
        <v>23</v>
      </c>
      <c r="J199" s="397" t="s">
        <v>34</v>
      </c>
      <c r="K199" s="398" t="s">
        <v>33</v>
      </c>
    </row>
    <row r="200" spans="3:11" ht="15.3">
      <c r="C200" s="391" t="s">
        <v>1429</v>
      </c>
      <c r="D200" s="393" t="s">
        <v>22</v>
      </c>
      <c r="E200" s="394" t="s">
        <v>272</v>
      </c>
      <c r="F200" s="394" t="s">
        <v>32</v>
      </c>
      <c r="G200" s="394" t="s">
        <v>25</v>
      </c>
      <c r="H200" s="397" t="s">
        <v>24</v>
      </c>
      <c r="I200" s="397" t="s">
        <v>23</v>
      </c>
      <c r="J200" s="397" t="s">
        <v>34</v>
      </c>
      <c r="K200" s="398" t="s">
        <v>33</v>
      </c>
    </row>
    <row r="201" spans="3:11" ht="15.3">
      <c r="C201" s="391" t="s">
        <v>1428</v>
      </c>
      <c r="D201" s="393" t="s">
        <v>22</v>
      </c>
      <c r="E201" s="394" t="s">
        <v>272</v>
      </c>
      <c r="F201" s="394" t="s">
        <v>841</v>
      </c>
      <c r="G201" s="394" t="s">
        <v>25</v>
      </c>
      <c r="H201" s="397" t="s">
        <v>24</v>
      </c>
      <c r="I201" s="397" t="s">
        <v>23</v>
      </c>
      <c r="J201" s="397" t="s">
        <v>34</v>
      </c>
      <c r="K201" s="398" t="s">
        <v>32</v>
      </c>
    </row>
    <row r="202" spans="3:11" ht="15.3">
      <c r="C202" s="391" t="s">
        <v>1427</v>
      </c>
      <c r="D202" s="393" t="s">
        <v>22</v>
      </c>
      <c r="E202" s="394" t="s">
        <v>272</v>
      </c>
      <c r="F202" s="394" t="s">
        <v>841</v>
      </c>
      <c r="G202" s="394" t="s">
        <v>25</v>
      </c>
      <c r="H202" s="397" t="s">
        <v>24</v>
      </c>
      <c r="I202" s="397" t="s">
        <v>23</v>
      </c>
      <c r="J202" s="397" t="s">
        <v>32</v>
      </c>
      <c r="K202" s="398" t="s">
        <v>33</v>
      </c>
    </row>
    <row r="203" spans="3:11" ht="15.3">
      <c r="C203" s="391" t="s">
        <v>1426</v>
      </c>
      <c r="D203" s="393" t="s">
        <v>31</v>
      </c>
      <c r="E203" s="394" t="s">
        <v>272</v>
      </c>
      <c r="F203" s="394" t="s">
        <v>22</v>
      </c>
      <c r="G203" s="394" t="s">
        <v>25</v>
      </c>
      <c r="H203" s="397" t="s">
        <v>24</v>
      </c>
      <c r="I203" s="397" t="s">
        <v>23</v>
      </c>
      <c r="J203" s="397" t="s">
        <v>34</v>
      </c>
      <c r="K203" s="398" t="s">
        <v>33</v>
      </c>
    </row>
    <row r="204" spans="3:11" ht="15.3">
      <c r="C204" s="391" t="s">
        <v>1425</v>
      </c>
      <c r="D204" s="393" t="s">
        <v>31</v>
      </c>
      <c r="E204" s="394" t="s">
        <v>272</v>
      </c>
      <c r="F204" s="394" t="s">
        <v>841</v>
      </c>
      <c r="G204" s="394" t="s">
        <v>25</v>
      </c>
      <c r="H204" s="397" t="s">
        <v>24</v>
      </c>
      <c r="I204" s="397" t="s">
        <v>23</v>
      </c>
      <c r="J204" s="397" t="s">
        <v>34</v>
      </c>
      <c r="K204" s="398" t="s">
        <v>22</v>
      </c>
    </row>
    <row r="205" spans="3:11" ht="15.3">
      <c r="C205" s="391" t="s">
        <v>1424</v>
      </c>
      <c r="D205" s="393" t="s">
        <v>31</v>
      </c>
      <c r="E205" s="394" t="s">
        <v>272</v>
      </c>
      <c r="F205" s="394" t="s">
        <v>841</v>
      </c>
      <c r="G205" s="394" t="s">
        <v>25</v>
      </c>
      <c r="H205" s="397" t="s">
        <v>24</v>
      </c>
      <c r="I205" s="397" t="s">
        <v>23</v>
      </c>
      <c r="J205" s="397" t="s">
        <v>22</v>
      </c>
      <c r="K205" s="398" t="s">
        <v>33</v>
      </c>
    </row>
    <row r="206" spans="3:11" ht="15.3">
      <c r="C206" s="391" t="s">
        <v>1423</v>
      </c>
      <c r="D206" s="393" t="s">
        <v>31</v>
      </c>
      <c r="E206" s="394" t="s">
        <v>272</v>
      </c>
      <c r="F206" s="394" t="s">
        <v>22</v>
      </c>
      <c r="G206" s="394" t="s">
        <v>25</v>
      </c>
      <c r="H206" s="397" t="s">
        <v>24</v>
      </c>
      <c r="I206" s="397" t="s">
        <v>23</v>
      </c>
      <c r="J206" s="397" t="s">
        <v>34</v>
      </c>
      <c r="K206" s="398" t="s">
        <v>32</v>
      </c>
    </row>
    <row r="207" spans="3:11" ht="15.3">
      <c r="C207" s="391" t="s">
        <v>1422</v>
      </c>
      <c r="D207" s="393" t="s">
        <v>31</v>
      </c>
      <c r="E207" s="394" t="s">
        <v>272</v>
      </c>
      <c r="F207" s="394" t="s">
        <v>22</v>
      </c>
      <c r="G207" s="394" t="s">
        <v>25</v>
      </c>
      <c r="H207" s="397" t="s">
        <v>24</v>
      </c>
      <c r="I207" s="397" t="s">
        <v>23</v>
      </c>
      <c r="J207" s="397" t="s">
        <v>32</v>
      </c>
      <c r="K207" s="398" t="s">
        <v>33</v>
      </c>
    </row>
    <row r="208" spans="3:11" ht="15.3">
      <c r="C208" s="391" t="s">
        <v>1421</v>
      </c>
      <c r="D208" s="393" t="s">
        <v>31</v>
      </c>
      <c r="E208" s="394" t="s">
        <v>272</v>
      </c>
      <c r="F208" s="394" t="s">
        <v>841</v>
      </c>
      <c r="G208" s="394" t="s">
        <v>25</v>
      </c>
      <c r="H208" s="397" t="s">
        <v>24</v>
      </c>
      <c r="I208" s="397" t="s">
        <v>23</v>
      </c>
      <c r="J208" s="397" t="s">
        <v>22</v>
      </c>
      <c r="K208" s="398" t="s">
        <v>32</v>
      </c>
    </row>
    <row r="209" spans="3:11" ht="15.3">
      <c r="C209" s="391" t="s">
        <v>1420</v>
      </c>
      <c r="D209" s="393" t="s">
        <v>31</v>
      </c>
      <c r="E209" s="394" t="s">
        <v>841</v>
      </c>
      <c r="F209" s="394" t="s">
        <v>32</v>
      </c>
      <c r="G209" s="394" t="s">
        <v>21</v>
      </c>
      <c r="H209" s="397" t="s">
        <v>24</v>
      </c>
      <c r="I209" s="397" t="s">
        <v>272</v>
      </c>
      <c r="J209" s="397" t="s">
        <v>34</v>
      </c>
      <c r="K209" s="398" t="s">
        <v>33</v>
      </c>
    </row>
    <row r="210" spans="3:11" ht="15.3">
      <c r="C210" s="391" t="s">
        <v>1419</v>
      </c>
      <c r="D210" s="393" t="s">
        <v>31</v>
      </c>
      <c r="E210" s="394" t="s">
        <v>841</v>
      </c>
      <c r="F210" s="394" t="s">
        <v>32</v>
      </c>
      <c r="G210" s="394" t="s">
        <v>21</v>
      </c>
      <c r="H210" s="397" t="s">
        <v>24</v>
      </c>
      <c r="I210" s="397" t="s">
        <v>23</v>
      </c>
      <c r="J210" s="397" t="s">
        <v>34</v>
      </c>
      <c r="K210" s="398" t="s">
        <v>33</v>
      </c>
    </row>
    <row r="211" spans="3:11" ht="15.3">
      <c r="C211" s="391" t="s">
        <v>1418</v>
      </c>
      <c r="D211" s="393" t="s">
        <v>32</v>
      </c>
      <c r="E211" s="394" t="s">
        <v>272</v>
      </c>
      <c r="F211" s="394" t="s">
        <v>841</v>
      </c>
      <c r="G211" s="394" t="s">
        <v>21</v>
      </c>
      <c r="H211" s="397" t="s">
        <v>24</v>
      </c>
      <c r="I211" s="397" t="s">
        <v>23</v>
      </c>
      <c r="J211" s="397" t="s">
        <v>34</v>
      </c>
      <c r="K211" s="398" t="s">
        <v>33</v>
      </c>
    </row>
    <row r="212" spans="3:11" ht="15.3">
      <c r="C212" s="391" t="s">
        <v>1417</v>
      </c>
      <c r="D212" s="393" t="s">
        <v>31</v>
      </c>
      <c r="E212" s="394" t="s">
        <v>272</v>
      </c>
      <c r="F212" s="394" t="s">
        <v>841</v>
      </c>
      <c r="G212" s="394" t="s">
        <v>21</v>
      </c>
      <c r="H212" s="397" t="s">
        <v>24</v>
      </c>
      <c r="I212" s="397" t="s">
        <v>23</v>
      </c>
      <c r="J212" s="397" t="s">
        <v>34</v>
      </c>
      <c r="K212" s="398" t="s">
        <v>33</v>
      </c>
    </row>
    <row r="213" spans="3:11" ht="15.3">
      <c r="C213" s="391" t="s">
        <v>1416</v>
      </c>
      <c r="D213" s="393" t="s">
        <v>31</v>
      </c>
      <c r="E213" s="394" t="s">
        <v>272</v>
      </c>
      <c r="F213" s="394" t="s">
        <v>32</v>
      </c>
      <c r="G213" s="394" t="s">
        <v>21</v>
      </c>
      <c r="H213" s="397" t="s">
        <v>24</v>
      </c>
      <c r="I213" s="397" t="s">
        <v>23</v>
      </c>
      <c r="J213" s="397" t="s">
        <v>34</v>
      </c>
      <c r="K213" s="398" t="s">
        <v>33</v>
      </c>
    </row>
    <row r="214" spans="3:11" ht="15.3">
      <c r="C214" s="391" t="s">
        <v>1415</v>
      </c>
      <c r="D214" s="393" t="s">
        <v>31</v>
      </c>
      <c r="E214" s="394" t="s">
        <v>272</v>
      </c>
      <c r="F214" s="394" t="s">
        <v>841</v>
      </c>
      <c r="G214" s="394" t="s">
        <v>21</v>
      </c>
      <c r="H214" s="397" t="s">
        <v>24</v>
      </c>
      <c r="I214" s="397" t="s">
        <v>23</v>
      </c>
      <c r="J214" s="397" t="s">
        <v>34</v>
      </c>
      <c r="K214" s="398" t="s">
        <v>32</v>
      </c>
    </row>
    <row r="215" spans="3:11" ht="15.3">
      <c r="C215" s="391" t="s">
        <v>1414</v>
      </c>
      <c r="D215" s="393" t="s">
        <v>31</v>
      </c>
      <c r="E215" s="394" t="s">
        <v>272</v>
      </c>
      <c r="F215" s="394" t="s">
        <v>841</v>
      </c>
      <c r="G215" s="394" t="s">
        <v>21</v>
      </c>
      <c r="H215" s="397" t="s">
        <v>24</v>
      </c>
      <c r="I215" s="397" t="s">
        <v>23</v>
      </c>
      <c r="J215" s="397" t="s">
        <v>32</v>
      </c>
      <c r="K215" s="398" t="s">
        <v>33</v>
      </c>
    </row>
    <row r="216" spans="3:11" ht="15.3">
      <c r="C216" s="391" t="s">
        <v>1413</v>
      </c>
      <c r="D216" s="393" t="s">
        <v>22</v>
      </c>
      <c r="E216" s="394" t="s">
        <v>841</v>
      </c>
      <c r="F216" s="394" t="s">
        <v>32</v>
      </c>
      <c r="G216" s="394" t="s">
        <v>21</v>
      </c>
      <c r="H216" s="397" t="s">
        <v>24</v>
      </c>
      <c r="I216" s="397" t="s">
        <v>31</v>
      </c>
      <c r="J216" s="397" t="s">
        <v>34</v>
      </c>
      <c r="K216" s="398" t="s">
        <v>33</v>
      </c>
    </row>
    <row r="217" spans="3:11" ht="15.3">
      <c r="C217" s="391" t="s">
        <v>1412</v>
      </c>
      <c r="D217" s="393" t="s">
        <v>22</v>
      </c>
      <c r="E217" s="394" t="s">
        <v>841</v>
      </c>
      <c r="F217" s="394" t="s">
        <v>32</v>
      </c>
      <c r="G217" s="394" t="s">
        <v>21</v>
      </c>
      <c r="H217" s="397" t="s">
        <v>24</v>
      </c>
      <c r="I217" s="397" t="s">
        <v>272</v>
      </c>
      <c r="J217" s="397" t="s">
        <v>34</v>
      </c>
      <c r="K217" s="398" t="s">
        <v>33</v>
      </c>
    </row>
    <row r="218" spans="3:11" ht="15.3">
      <c r="C218" s="391" t="s">
        <v>1411</v>
      </c>
      <c r="D218" s="393" t="s">
        <v>22</v>
      </c>
      <c r="E218" s="394" t="s">
        <v>272</v>
      </c>
      <c r="F218" s="394" t="s">
        <v>841</v>
      </c>
      <c r="G218" s="394" t="s">
        <v>21</v>
      </c>
      <c r="H218" s="397" t="s">
        <v>24</v>
      </c>
      <c r="I218" s="397" t="s">
        <v>31</v>
      </c>
      <c r="J218" s="397" t="s">
        <v>34</v>
      </c>
      <c r="K218" s="398" t="s">
        <v>33</v>
      </c>
    </row>
    <row r="219" spans="3:11" ht="15.3">
      <c r="C219" s="391" t="s">
        <v>1410</v>
      </c>
      <c r="D219" s="393" t="s">
        <v>22</v>
      </c>
      <c r="E219" s="394" t="s">
        <v>272</v>
      </c>
      <c r="F219" s="394" t="s">
        <v>32</v>
      </c>
      <c r="G219" s="394" t="s">
        <v>21</v>
      </c>
      <c r="H219" s="397" t="s">
        <v>24</v>
      </c>
      <c r="I219" s="397" t="s">
        <v>31</v>
      </c>
      <c r="J219" s="397" t="s">
        <v>34</v>
      </c>
      <c r="K219" s="398" t="s">
        <v>33</v>
      </c>
    </row>
    <row r="220" spans="3:11" ht="15.3">
      <c r="C220" s="391" t="s">
        <v>1409</v>
      </c>
      <c r="D220" s="393" t="s">
        <v>22</v>
      </c>
      <c r="E220" s="394" t="s">
        <v>272</v>
      </c>
      <c r="F220" s="394" t="s">
        <v>841</v>
      </c>
      <c r="G220" s="394" t="s">
        <v>21</v>
      </c>
      <c r="H220" s="397" t="s">
        <v>24</v>
      </c>
      <c r="I220" s="397" t="s">
        <v>31</v>
      </c>
      <c r="J220" s="397" t="s">
        <v>34</v>
      </c>
      <c r="K220" s="398" t="s">
        <v>32</v>
      </c>
    </row>
    <row r="221" spans="3:11" ht="15.3">
      <c r="C221" s="391" t="s">
        <v>1408</v>
      </c>
      <c r="D221" s="393" t="s">
        <v>22</v>
      </c>
      <c r="E221" s="394" t="s">
        <v>272</v>
      </c>
      <c r="F221" s="394" t="s">
        <v>841</v>
      </c>
      <c r="G221" s="394" t="s">
        <v>21</v>
      </c>
      <c r="H221" s="397" t="s">
        <v>24</v>
      </c>
      <c r="I221" s="397" t="s">
        <v>31</v>
      </c>
      <c r="J221" s="397" t="s">
        <v>32</v>
      </c>
      <c r="K221" s="398" t="s">
        <v>33</v>
      </c>
    </row>
    <row r="222" spans="3:11" ht="15.3">
      <c r="C222" s="391" t="s">
        <v>1407</v>
      </c>
      <c r="D222" s="393" t="s">
        <v>22</v>
      </c>
      <c r="E222" s="394" t="s">
        <v>841</v>
      </c>
      <c r="F222" s="394" t="s">
        <v>32</v>
      </c>
      <c r="G222" s="394" t="s">
        <v>21</v>
      </c>
      <c r="H222" s="397" t="s">
        <v>24</v>
      </c>
      <c r="I222" s="397" t="s">
        <v>23</v>
      </c>
      <c r="J222" s="397" t="s">
        <v>34</v>
      </c>
      <c r="K222" s="398" t="s">
        <v>33</v>
      </c>
    </row>
    <row r="223" spans="3:11" ht="15.3">
      <c r="C223" s="391" t="s">
        <v>1406</v>
      </c>
      <c r="D223" s="393" t="s">
        <v>31</v>
      </c>
      <c r="E223" s="394" t="s">
        <v>841</v>
      </c>
      <c r="F223" s="394" t="s">
        <v>22</v>
      </c>
      <c r="G223" s="394" t="s">
        <v>21</v>
      </c>
      <c r="H223" s="397" t="s">
        <v>24</v>
      </c>
      <c r="I223" s="397" t="s">
        <v>23</v>
      </c>
      <c r="J223" s="397" t="s">
        <v>34</v>
      </c>
      <c r="K223" s="398" t="s">
        <v>33</v>
      </c>
    </row>
    <row r="224" spans="3:11" ht="15.3">
      <c r="C224" s="391" t="s">
        <v>1405</v>
      </c>
      <c r="D224" s="393" t="s">
        <v>31</v>
      </c>
      <c r="E224" s="394" t="s">
        <v>22</v>
      </c>
      <c r="F224" s="394" t="s">
        <v>32</v>
      </c>
      <c r="G224" s="394" t="s">
        <v>21</v>
      </c>
      <c r="H224" s="397" t="s">
        <v>24</v>
      </c>
      <c r="I224" s="397" t="s">
        <v>23</v>
      </c>
      <c r="J224" s="397" t="s">
        <v>34</v>
      </c>
      <c r="K224" s="398" t="s">
        <v>33</v>
      </c>
    </row>
    <row r="225" spans="3:11" ht="15.3">
      <c r="C225" s="391" t="s">
        <v>1404</v>
      </c>
      <c r="D225" s="393" t="s">
        <v>31</v>
      </c>
      <c r="E225" s="394" t="s">
        <v>841</v>
      </c>
      <c r="F225" s="394" t="s">
        <v>22</v>
      </c>
      <c r="G225" s="394" t="s">
        <v>21</v>
      </c>
      <c r="H225" s="397" t="s">
        <v>24</v>
      </c>
      <c r="I225" s="397" t="s">
        <v>23</v>
      </c>
      <c r="J225" s="397" t="s">
        <v>34</v>
      </c>
      <c r="K225" s="398" t="s">
        <v>32</v>
      </c>
    </row>
    <row r="226" spans="3:11" ht="15.3">
      <c r="C226" s="391" t="s">
        <v>1403</v>
      </c>
      <c r="D226" s="393" t="s">
        <v>31</v>
      </c>
      <c r="E226" s="394" t="s">
        <v>841</v>
      </c>
      <c r="F226" s="394" t="s">
        <v>22</v>
      </c>
      <c r="G226" s="394" t="s">
        <v>21</v>
      </c>
      <c r="H226" s="397" t="s">
        <v>24</v>
      </c>
      <c r="I226" s="397" t="s">
        <v>23</v>
      </c>
      <c r="J226" s="397" t="s">
        <v>32</v>
      </c>
      <c r="K226" s="398" t="s">
        <v>33</v>
      </c>
    </row>
    <row r="227" spans="3:11" ht="15.3">
      <c r="C227" s="391" t="s">
        <v>1402</v>
      </c>
      <c r="D227" s="393" t="s">
        <v>22</v>
      </c>
      <c r="E227" s="394" t="s">
        <v>272</v>
      </c>
      <c r="F227" s="394" t="s">
        <v>841</v>
      </c>
      <c r="G227" s="394" t="s">
        <v>21</v>
      </c>
      <c r="H227" s="397" t="s">
        <v>24</v>
      </c>
      <c r="I227" s="397" t="s">
        <v>23</v>
      </c>
      <c r="J227" s="397" t="s">
        <v>34</v>
      </c>
      <c r="K227" s="398" t="s">
        <v>33</v>
      </c>
    </row>
    <row r="228" spans="3:11" ht="15.3">
      <c r="C228" s="391" t="s">
        <v>1401</v>
      </c>
      <c r="D228" s="393" t="s">
        <v>22</v>
      </c>
      <c r="E228" s="394" t="s">
        <v>272</v>
      </c>
      <c r="F228" s="394" t="s">
        <v>32</v>
      </c>
      <c r="G228" s="394" t="s">
        <v>21</v>
      </c>
      <c r="H228" s="397" t="s">
        <v>24</v>
      </c>
      <c r="I228" s="397" t="s">
        <v>23</v>
      </c>
      <c r="J228" s="397" t="s">
        <v>34</v>
      </c>
      <c r="K228" s="398" t="s">
        <v>33</v>
      </c>
    </row>
    <row r="229" spans="3:11" ht="15.3">
      <c r="C229" s="391" t="s">
        <v>1400</v>
      </c>
      <c r="D229" s="393" t="s">
        <v>22</v>
      </c>
      <c r="E229" s="394" t="s">
        <v>272</v>
      </c>
      <c r="F229" s="394" t="s">
        <v>841</v>
      </c>
      <c r="G229" s="394" t="s">
        <v>21</v>
      </c>
      <c r="H229" s="397" t="s">
        <v>24</v>
      </c>
      <c r="I229" s="397" t="s">
        <v>23</v>
      </c>
      <c r="J229" s="397" t="s">
        <v>34</v>
      </c>
      <c r="K229" s="398" t="s">
        <v>32</v>
      </c>
    </row>
    <row r="230" spans="3:11" ht="15.3">
      <c r="C230" s="391" t="s">
        <v>1399</v>
      </c>
      <c r="D230" s="393" t="s">
        <v>22</v>
      </c>
      <c r="E230" s="394" t="s">
        <v>272</v>
      </c>
      <c r="F230" s="394" t="s">
        <v>841</v>
      </c>
      <c r="G230" s="394" t="s">
        <v>21</v>
      </c>
      <c r="H230" s="397" t="s">
        <v>24</v>
      </c>
      <c r="I230" s="397" t="s">
        <v>23</v>
      </c>
      <c r="J230" s="397" t="s">
        <v>32</v>
      </c>
      <c r="K230" s="398" t="s">
        <v>33</v>
      </c>
    </row>
    <row r="231" spans="3:11" ht="15.3">
      <c r="C231" s="391" t="s">
        <v>1398</v>
      </c>
      <c r="D231" s="393" t="s">
        <v>31</v>
      </c>
      <c r="E231" s="394" t="s">
        <v>272</v>
      </c>
      <c r="F231" s="394" t="s">
        <v>22</v>
      </c>
      <c r="G231" s="394" t="s">
        <v>21</v>
      </c>
      <c r="H231" s="397" t="s">
        <v>24</v>
      </c>
      <c r="I231" s="397" t="s">
        <v>23</v>
      </c>
      <c r="J231" s="397" t="s">
        <v>34</v>
      </c>
      <c r="K231" s="398" t="s">
        <v>33</v>
      </c>
    </row>
    <row r="232" spans="3:11" ht="15.3">
      <c r="C232" s="391" t="s">
        <v>1397</v>
      </c>
      <c r="D232" s="393" t="s">
        <v>31</v>
      </c>
      <c r="E232" s="394" t="s">
        <v>272</v>
      </c>
      <c r="F232" s="394" t="s">
        <v>841</v>
      </c>
      <c r="G232" s="394" t="s">
        <v>21</v>
      </c>
      <c r="H232" s="397" t="s">
        <v>24</v>
      </c>
      <c r="I232" s="397" t="s">
        <v>23</v>
      </c>
      <c r="J232" s="397" t="s">
        <v>34</v>
      </c>
      <c r="K232" s="398" t="s">
        <v>22</v>
      </c>
    </row>
    <row r="233" spans="3:11" ht="15.3">
      <c r="C233" s="391" t="s">
        <v>1396</v>
      </c>
      <c r="D233" s="393" t="s">
        <v>31</v>
      </c>
      <c r="E233" s="394" t="s">
        <v>272</v>
      </c>
      <c r="F233" s="394" t="s">
        <v>841</v>
      </c>
      <c r="G233" s="394" t="s">
        <v>21</v>
      </c>
      <c r="H233" s="397" t="s">
        <v>24</v>
      </c>
      <c r="I233" s="397" t="s">
        <v>23</v>
      </c>
      <c r="J233" s="397" t="s">
        <v>22</v>
      </c>
      <c r="K233" s="398" t="s">
        <v>33</v>
      </c>
    </row>
    <row r="234" spans="3:11" ht="15.3">
      <c r="C234" s="391" t="s">
        <v>1395</v>
      </c>
      <c r="D234" s="393" t="s">
        <v>31</v>
      </c>
      <c r="E234" s="394" t="s">
        <v>272</v>
      </c>
      <c r="F234" s="394" t="s">
        <v>22</v>
      </c>
      <c r="G234" s="394" t="s">
        <v>21</v>
      </c>
      <c r="H234" s="397" t="s">
        <v>24</v>
      </c>
      <c r="I234" s="397" t="s">
        <v>23</v>
      </c>
      <c r="J234" s="397" t="s">
        <v>34</v>
      </c>
      <c r="K234" s="398" t="s">
        <v>32</v>
      </c>
    </row>
    <row r="235" spans="3:11" ht="15.3">
      <c r="C235" s="391" t="s">
        <v>1394</v>
      </c>
      <c r="D235" s="393" t="s">
        <v>31</v>
      </c>
      <c r="E235" s="394" t="s">
        <v>272</v>
      </c>
      <c r="F235" s="394" t="s">
        <v>22</v>
      </c>
      <c r="G235" s="394" t="s">
        <v>21</v>
      </c>
      <c r="H235" s="397" t="s">
        <v>24</v>
      </c>
      <c r="I235" s="397" t="s">
        <v>23</v>
      </c>
      <c r="J235" s="397" t="s">
        <v>32</v>
      </c>
      <c r="K235" s="398" t="s">
        <v>33</v>
      </c>
    </row>
    <row r="236" spans="3:11" ht="15.3">
      <c r="C236" s="391" t="s">
        <v>1393</v>
      </c>
      <c r="D236" s="393" t="s">
        <v>31</v>
      </c>
      <c r="E236" s="394" t="s">
        <v>272</v>
      </c>
      <c r="F236" s="394" t="s">
        <v>841</v>
      </c>
      <c r="G236" s="394" t="s">
        <v>21</v>
      </c>
      <c r="H236" s="397" t="s">
        <v>24</v>
      </c>
      <c r="I236" s="397" t="s">
        <v>23</v>
      </c>
      <c r="J236" s="397" t="s">
        <v>22</v>
      </c>
      <c r="K236" s="398" t="s">
        <v>32</v>
      </c>
    </row>
    <row r="237" spans="3:11" ht="15.3">
      <c r="C237" s="391" t="s">
        <v>1392</v>
      </c>
      <c r="D237" s="393" t="s">
        <v>31</v>
      </c>
      <c r="E237" s="394" t="s">
        <v>841</v>
      </c>
      <c r="F237" s="394" t="s">
        <v>32</v>
      </c>
      <c r="G237" s="394" t="s">
        <v>21</v>
      </c>
      <c r="H237" s="397" t="s">
        <v>24</v>
      </c>
      <c r="I237" s="397" t="s">
        <v>25</v>
      </c>
      <c r="J237" s="397" t="s">
        <v>34</v>
      </c>
      <c r="K237" s="398" t="s">
        <v>33</v>
      </c>
    </row>
    <row r="238" spans="3:11" ht="15.3">
      <c r="C238" s="391" t="s">
        <v>1391</v>
      </c>
      <c r="D238" s="393" t="s">
        <v>32</v>
      </c>
      <c r="E238" s="394" t="s">
        <v>272</v>
      </c>
      <c r="F238" s="394" t="s">
        <v>841</v>
      </c>
      <c r="G238" s="394" t="s">
        <v>21</v>
      </c>
      <c r="H238" s="397" t="s">
        <v>24</v>
      </c>
      <c r="I238" s="397" t="s">
        <v>25</v>
      </c>
      <c r="J238" s="397" t="s">
        <v>34</v>
      </c>
      <c r="K238" s="398" t="s">
        <v>33</v>
      </c>
    </row>
    <row r="239" spans="3:11" ht="15.3">
      <c r="C239" s="391" t="s">
        <v>1390</v>
      </c>
      <c r="D239" s="393" t="s">
        <v>31</v>
      </c>
      <c r="E239" s="394" t="s">
        <v>272</v>
      </c>
      <c r="F239" s="394" t="s">
        <v>841</v>
      </c>
      <c r="G239" s="394" t="s">
        <v>21</v>
      </c>
      <c r="H239" s="397" t="s">
        <v>24</v>
      </c>
      <c r="I239" s="397" t="s">
        <v>25</v>
      </c>
      <c r="J239" s="397" t="s">
        <v>34</v>
      </c>
      <c r="K239" s="398" t="s">
        <v>33</v>
      </c>
    </row>
    <row r="240" spans="3:11" ht="15.3">
      <c r="C240" s="391" t="s">
        <v>1389</v>
      </c>
      <c r="D240" s="393" t="s">
        <v>31</v>
      </c>
      <c r="E240" s="394" t="s">
        <v>272</v>
      </c>
      <c r="F240" s="394" t="s">
        <v>32</v>
      </c>
      <c r="G240" s="394" t="s">
        <v>21</v>
      </c>
      <c r="H240" s="397" t="s">
        <v>24</v>
      </c>
      <c r="I240" s="397" t="s">
        <v>25</v>
      </c>
      <c r="J240" s="397" t="s">
        <v>34</v>
      </c>
      <c r="K240" s="398" t="s">
        <v>33</v>
      </c>
    </row>
    <row r="241" spans="3:11" ht="15.3">
      <c r="C241" s="391" t="s">
        <v>1388</v>
      </c>
      <c r="D241" s="393" t="s">
        <v>31</v>
      </c>
      <c r="E241" s="394" t="s">
        <v>272</v>
      </c>
      <c r="F241" s="394" t="s">
        <v>841</v>
      </c>
      <c r="G241" s="394" t="s">
        <v>21</v>
      </c>
      <c r="H241" s="397" t="s">
        <v>24</v>
      </c>
      <c r="I241" s="397" t="s">
        <v>25</v>
      </c>
      <c r="J241" s="397" t="s">
        <v>34</v>
      </c>
      <c r="K241" s="398" t="s">
        <v>32</v>
      </c>
    </row>
    <row r="242" spans="3:11" ht="15.3">
      <c r="C242" s="391" t="s">
        <v>1387</v>
      </c>
      <c r="D242" s="393" t="s">
        <v>31</v>
      </c>
      <c r="E242" s="394" t="s">
        <v>272</v>
      </c>
      <c r="F242" s="394" t="s">
        <v>841</v>
      </c>
      <c r="G242" s="394" t="s">
        <v>21</v>
      </c>
      <c r="H242" s="397" t="s">
        <v>24</v>
      </c>
      <c r="I242" s="397" t="s">
        <v>25</v>
      </c>
      <c r="J242" s="397" t="s">
        <v>32</v>
      </c>
      <c r="K242" s="398" t="s">
        <v>33</v>
      </c>
    </row>
    <row r="243" spans="3:11" ht="15.3">
      <c r="C243" s="391" t="s">
        <v>1386</v>
      </c>
      <c r="D243" s="393" t="s">
        <v>21</v>
      </c>
      <c r="E243" s="394" t="s">
        <v>841</v>
      </c>
      <c r="F243" s="394" t="s">
        <v>32</v>
      </c>
      <c r="G243" s="394" t="s">
        <v>25</v>
      </c>
      <c r="H243" s="397" t="s">
        <v>24</v>
      </c>
      <c r="I243" s="397" t="s">
        <v>23</v>
      </c>
      <c r="J243" s="397" t="s">
        <v>34</v>
      </c>
      <c r="K243" s="398" t="s">
        <v>33</v>
      </c>
    </row>
    <row r="244" spans="3:11" ht="15.3">
      <c r="C244" s="391" t="s">
        <v>1385</v>
      </c>
      <c r="D244" s="393" t="s">
        <v>31</v>
      </c>
      <c r="E244" s="394" t="s">
        <v>841</v>
      </c>
      <c r="F244" s="394" t="s">
        <v>23</v>
      </c>
      <c r="G244" s="394" t="s">
        <v>21</v>
      </c>
      <c r="H244" s="397" t="s">
        <v>24</v>
      </c>
      <c r="I244" s="397" t="s">
        <v>25</v>
      </c>
      <c r="J244" s="397" t="s">
        <v>34</v>
      </c>
      <c r="K244" s="398" t="s">
        <v>33</v>
      </c>
    </row>
    <row r="245" spans="3:11" ht="15.3">
      <c r="C245" s="391" t="s">
        <v>1384</v>
      </c>
      <c r="D245" s="393" t="s">
        <v>31</v>
      </c>
      <c r="E245" s="394" t="s">
        <v>23</v>
      </c>
      <c r="F245" s="394" t="s">
        <v>32</v>
      </c>
      <c r="G245" s="394" t="s">
        <v>21</v>
      </c>
      <c r="H245" s="397" t="s">
        <v>24</v>
      </c>
      <c r="I245" s="397" t="s">
        <v>25</v>
      </c>
      <c r="J245" s="397" t="s">
        <v>34</v>
      </c>
      <c r="K245" s="398" t="s">
        <v>33</v>
      </c>
    </row>
    <row r="246" spans="3:11" ht="15.3">
      <c r="C246" s="391" t="s">
        <v>1383</v>
      </c>
      <c r="D246" s="393" t="s">
        <v>31</v>
      </c>
      <c r="E246" s="394" t="s">
        <v>841</v>
      </c>
      <c r="F246" s="394" t="s">
        <v>23</v>
      </c>
      <c r="G246" s="394" t="s">
        <v>21</v>
      </c>
      <c r="H246" s="397" t="s">
        <v>24</v>
      </c>
      <c r="I246" s="397" t="s">
        <v>25</v>
      </c>
      <c r="J246" s="397" t="s">
        <v>34</v>
      </c>
      <c r="K246" s="398" t="s">
        <v>32</v>
      </c>
    </row>
    <row r="247" spans="3:11" ht="15.3">
      <c r="C247" s="391" t="s">
        <v>1382</v>
      </c>
      <c r="D247" s="393" t="s">
        <v>31</v>
      </c>
      <c r="E247" s="394" t="s">
        <v>841</v>
      </c>
      <c r="F247" s="394" t="s">
        <v>23</v>
      </c>
      <c r="G247" s="394" t="s">
        <v>21</v>
      </c>
      <c r="H247" s="397" t="s">
        <v>24</v>
      </c>
      <c r="I247" s="397" t="s">
        <v>25</v>
      </c>
      <c r="J247" s="397" t="s">
        <v>32</v>
      </c>
      <c r="K247" s="398" t="s">
        <v>33</v>
      </c>
    </row>
    <row r="248" spans="3:11" ht="15.3">
      <c r="C248" s="391" t="s">
        <v>1381</v>
      </c>
      <c r="D248" s="393" t="s">
        <v>21</v>
      </c>
      <c r="E248" s="394" t="s">
        <v>272</v>
      </c>
      <c r="F248" s="394" t="s">
        <v>841</v>
      </c>
      <c r="G248" s="394" t="s">
        <v>25</v>
      </c>
      <c r="H248" s="397" t="s">
        <v>24</v>
      </c>
      <c r="I248" s="397" t="s">
        <v>23</v>
      </c>
      <c r="J248" s="397" t="s">
        <v>34</v>
      </c>
      <c r="K248" s="398" t="s">
        <v>33</v>
      </c>
    </row>
    <row r="249" spans="3:11" ht="15.3">
      <c r="C249" s="391" t="s">
        <v>1380</v>
      </c>
      <c r="D249" s="393" t="s">
        <v>21</v>
      </c>
      <c r="E249" s="394" t="s">
        <v>272</v>
      </c>
      <c r="F249" s="394" t="s">
        <v>32</v>
      </c>
      <c r="G249" s="394" t="s">
        <v>25</v>
      </c>
      <c r="H249" s="397" t="s">
        <v>24</v>
      </c>
      <c r="I249" s="397" t="s">
        <v>23</v>
      </c>
      <c r="J249" s="397" t="s">
        <v>34</v>
      </c>
      <c r="K249" s="398" t="s">
        <v>33</v>
      </c>
    </row>
    <row r="250" spans="3:11" ht="15.3">
      <c r="C250" s="391" t="s">
        <v>1379</v>
      </c>
      <c r="D250" s="393" t="s">
        <v>21</v>
      </c>
      <c r="E250" s="394" t="s">
        <v>272</v>
      </c>
      <c r="F250" s="394" t="s">
        <v>841</v>
      </c>
      <c r="G250" s="394" t="s">
        <v>25</v>
      </c>
      <c r="H250" s="397" t="s">
        <v>24</v>
      </c>
      <c r="I250" s="397" t="s">
        <v>23</v>
      </c>
      <c r="J250" s="397" t="s">
        <v>34</v>
      </c>
      <c r="K250" s="398" t="s">
        <v>32</v>
      </c>
    </row>
    <row r="251" spans="3:11" ht="15.3">
      <c r="C251" s="391" t="s">
        <v>1378</v>
      </c>
      <c r="D251" s="393" t="s">
        <v>21</v>
      </c>
      <c r="E251" s="394" t="s">
        <v>272</v>
      </c>
      <c r="F251" s="394" t="s">
        <v>841</v>
      </c>
      <c r="G251" s="394" t="s">
        <v>25</v>
      </c>
      <c r="H251" s="397" t="s">
        <v>24</v>
      </c>
      <c r="I251" s="397" t="s">
        <v>23</v>
      </c>
      <c r="J251" s="397" t="s">
        <v>32</v>
      </c>
      <c r="K251" s="398" t="s">
        <v>33</v>
      </c>
    </row>
    <row r="252" spans="3:11" ht="15.3">
      <c r="C252" s="391" t="s">
        <v>1377</v>
      </c>
      <c r="D252" s="393" t="s">
        <v>31</v>
      </c>
      <c r="E252" s="394" t="s">
        <v>272</v>
      </c>
      <c r="F252" s="394" t="s">
        <v>23</v>
      </c>
      <c r="G252" s="394" t="s">
        <v>21</v>
      </c>
      <c r="H252" s="397" t="s">
        <v>24</v>
      </c>
      <c r="I252" s="397" t="s">
        <v>25</v>
      </c>
      <c r="J252" s="397" t="s">
        <v>34</v>
      </c>
      <c r="K252" s="398" t="s">
        <v>33</v>
      </c>
    </row>
    <row r="253" spans="3:11" ht="15.3">
      <c r="C253" s="391" t="s">
        <v>1376</v>
      </c>
      <c r="D253" s="393" t="s">
        <v>21</v>
      </c>
      <c r="E253" s="394" t="s">
        <v>272</v>
      </c>
      <c r="F253" s="394" t="s">
        <v>841</v>
      </c>
      <c r="G253" s="394" t="s">
        <v>25</v>
      </c>
      <c r="H253" s="397" t="s">
        <v>24</v>
      </c>
      <c r="I253" s="397" t="s">
        <v>23</v>
      </c>
      <c r="J253" s="397" t="s">
        <v>34</v>
      </c>
      <c r="K253" s="398" t="s">
        <v>31</v>
      </c>
    </row>
    <row r="254" spans="3:11" ht="15.3">
      <c r="C254" s="391" t="s">
        <v>1375</v>
      </c>
      <c r="D254" s="393" t="s">
        <v>31</v>
      </c>
      <c r="E254" s="394" t="s">
        <v>272</v>
      </c>
      <c r="F254" s="394" t="s">
        <v>841</v>
      </c>
      <c r="G254" s="394" t="s">
        <v>21</v>
      </c>
      <c r="H254" s="397" t="s">
        <v>24</v>
      </c>
      <c r="I254" s="397" t="s">
        <v>23</v>
      </c>
      <c r="J254" s="397" t="s">
        <v>25</v>
      </c>
      <c r="K254" s="398" t="s">
        <v>33</v>
      </c>
    </row>
    <row r="255" spans="3:11" ht="15.3">
      <c r="C255" s="391" t="s">
        <v>1374</v>
      </c>
      <c r="D255" s="393" t="s">
        <v>31</v>
      </c>
      <c r="E255" s="394" t="s">
        <v>272</v>
      </c>
      <c r="F255" s="394" t="s">
        <v>23</v>
      </c>
      <c r="G255" s="394" t="s">
        <v>21</v>
      </c>
      <c r="H255" s="397" t="s">
        <v>24</v>
      </c>
      <c r="I255" s="397" t="s">
        <v>25</v>
      </c>
      <c r="J255" s="397" t="s">
        <v>34</v>
      </c>
      <c r="K255" s="398" t="s">
        <v>32</v>
      </c>
    </row>
    <row r="256" spans="3:11" ht="15.3">
      <c r="C256" s="391" t="s">
        <v>1373</v>
      </c>
      <c r="D256" s="393" t="s">
        <v>31</v>
      </c>
      <c r="E256" s="394" t="s">
        <v>272</v>
      </c>
      <c r="F256" s="394" t="s">
        <v>23</v>
      </c>
      <c r="G256" s="394" t="s">
        <v>21</v>
      </c>
      <c r="H256" s="397" t="s">
        <v>24</v>
      </c>
      <c r="I256" s="397" t="s">
        <v>25</v>
      </c>
      <c r="J256" s="397" t="s">
        <v>32</v>
      </c>
      <c r="K256" s="398" t="s">
        <v>33</v>
      </c>
    </row>
    <row r="257" spans="3:11" ht="15.3">
      <c r="C257" s="391" t="s">
        <v>1372</v>
      </c>
      <c r="D257" s="393" t="s">
        <v>31</v>
      </c>
      <c r="E257" s="394" t="s">
        <v>272</v>
      </c>
      <c r="F257" s="394" t="s">
        <v>841</v>
      </c>
      <c r="G257" s="394" t="s">
        <v>21</v>
      </c>
      <c r="H257" s="397" t="s">
        <v>24</v>
      </c>
      <c r="I257" s="397" t="s">
        <v>23</v>
      </c>
      <c r="J257" s="397" t="s">
        <v>25</v>
      </c>
      <c r="K257" s="398" t="s">
        <v>32</v>
      </c>
    </row>
    <row r="258" spans="3:11" ht="15.3">
      <c r="C258" s="391" t="s">
        <v>1371</v>
      </c>
      <c r="D258" s="393" t="s">
        <v>22</v>
      </c>
      <c r="E258" s="394" t="s">
        <v>841</v>
      </c>
      <c r="F258" s="394" t="s">
        <v>32</v>
      </c>
      <c r="G258" s="394" t="s">
        <v>21</v>
      </c>
      <c r="H258" s="397" t="s">
        <v>24</v>
      </c>
      <c r="I258" s="397" t="s">
        <v>25</v>
      </c>
      <c r="J258" s="397" t="s">
        <v>34</v>
      </c>
      <c r="K258" s="398" t="s">
        <v>33</v>
      </c>
    </row>
    <row r="259" spans="3:11" ht="15.3">
      <c r="C259" s="391" t="s">
        <v>1370</v>
      </c>
      <c r="D259" s="393" t="s">
        <v>31</v>
      </c>
      <c r="E259" s="394" t="s">
        <v>841</v>
      </c>
      <c r="F259" s="394" t="s">
        <v>22</v>
      </c>
      <c r="G259" s="394" t="s">
        <v>21</v>
      </c>
      <c r="H259" s="397" t="s">
        <v>24</v>
      </c>
      <c r="I259" s="397" t="s">
        <v>25</v>
      </c>
      <c r="J259" s="397" t="s">
        <v>34</v>
      </c>
      <c r="K259" s="398" t="s">
        <v>33</v>
      </c>
    </row>
    <row r="260" spans="3:11" ht="15.3">
      <c r="C260" s="391" t="s">
        <v>1369</v>
      </c>
      <c r="D260" s="393" t="s">
        <v>31</v>
      </c>
      <c r="E260" s="394" t="s">
        <v>22</v>
      </c>
      <c r="F260" s="394" t="s">
        <v>32</v>
      </c>
      <c r="G260" s="394" t="s">
        <v>21</v>
      </c>
      <c r="H260" s="397" t="s">
        <v>24</v>
      </c>
      <c r="I260" s="397" t="s">
        <v>25</v>
      </c>
      <c r="J260" s="397" t="s">
        <v>34</v>
      </c>
      <c r="K260" s="398" t="s">
        <v>33</v>
      </c>
    </row>
    <row r="261" spans="3:11" ht="15.3">
      <c r="C261" s="391" t="s">
        <v>1368</v>
      </c>
      <c r="D261" s="393" t="s">
        <v>31</v>
      </c>
      <c r="E261" s="394" t="s">
        <v>841</v>
      </c>
      <c r="F261" s="394" t="s">
        <v>22</v>
      </c>
      <c r="G261" s="394" t="s">
        <v>21</v>
      </c>
      <c r="H261" s="397" t="s">
        <v>24</v>
      </c>
      <c r="I261" s="397" t="s">
        <v>25</v>
      </c>
      <c r="J261" s="397" t="s">
        <v>34</v>
      </c>
      <c r="K261" s="398" t="s">
        <v>32</v>
      </c>
    </row>
    <row r="262" spans="3:11" ht="15.3">
      <c r="C262" s="391" t="s">
        <v>1367</v>
      </c>
      <c r="D262" s="393" t="s">
        <v>31</v>
      </c>
      <c r="E262" s="394" t="s">
        <v>841</v>
      </c>
      <c r="F262" s="394" t="s">
        <v>22</v>
      </c>
      <c r="G262" s="394" t="s">
        <v>21</v>
      </c>
      <c r="H262" s="397" t="s">
        <v>24</v>
      </c>
      <c r="I262" s="397" t="s">
        <v>25</v>
      </c>
      <c r="J262" s="397" t="s">
        <v>32</v>
      </c>
      <c r="K262" s="398" t="s">
        <v>33</v>
      </c>
    </row>
    <row r="263" spans="3:11" ht="15.3">
      <c r="C263" s="391" t="s">
        <v>1366</v>
      </c>
      <c r="D263" s="393" t="s">
        <v>22</v>
      </c>
      <c r="E263" s="394" t="s">
        <v>272</v>
      </c>
      <c r="F263" s="394" t="s">
        <v>841</v>
      </c>
      <c r="G263" s="394" t="s">
        <v>21</v>
      </c>
      <c r="H263" s="397" t="s">
        <v>24</v>
      </c>
      <c r="I263" s="397" t="s">
        <v>25</v>
      </c>
      <c r="J263" s="397" t="s">
        <v>34</v>
      </c>
      <c r="K263" s="398" t="s">
        <v>33</v>
      </c>
    </row>
    <row r="264" spans="3:11" ht="15.3">
      <c r="C264" s="391" t="s">
        <v>1365</v>
      </c>
      <c r="D264" s="393" t="s">
        <v>22</v>
      </c>
      <c r="E264" s="394" t="s">
        <v>272</v>
      </c>
      <c r="F264" s="394" t="s">
        <v>32</v>
      </c>
      <c r="G264" s="394" t="s">
        <v>21</v>
      </c>
      <c r="H264" s="397" t="s">
        <v>24</v>
      </c>
      <c r="I264" s="397" t="s">
        <v>25</v>
      </c>
      <c r="J264" s="397" t="s">
        <v>34</v>
      </c>
      <c r="K264" s="398" t="s">
        <v>33</v>
      </c>
    </row>
    <row r="265" spans="3:11" ht="15.3">
      <c r="C265" s="391" t="s">
        <v>1364</v>
      </c>
      <c r="D265" s="393" t="s">
        <v>22</v>
      </c>
      <c r="E265" s="394" t="s">
        <v>272</v>
      </c>
      <c r="F265" s="394" t="s">
        <v>841</v>
      </c>
      <c r="G265" s="394" t="s">
        <v>21</v>
      </c>
      <c r="H265" s="397" t="s">
        <v>24</v>
      </c>
      <c r="I265" s="397" t="s">
        <v>25</v>
      </c>
      <c r="J265" s="397" t="s">
        <v>34</v>
      </c>
      <c r="K265" s="398" t="s">
        <v>32</v>
      </c>
    </row>
    <row r="266" spans="3:11" ht="15.3">
      <c r="C266" s="391" t="s">
        <v>1363</v>
      </c>
      <c r="D266" s="393" t="s">
        <v>22</v>
      </c>
      <c r="E266" s="394" t="s">
        <v>272</v>
      </c>
      <c r="F266" s="394" t="s">
        <v>841</v>
      </c>
      <c r="G266" s="394" t="s">
        <v>21</v>
      </c>
      <c r="H266" s="397" t="s">
        <v>24</v>
      </c>
      <c r="I266" s="397" t="s">
        <v>25</v>
      </c>
      <c r="J266" s="397" t="s">
        <v>32</v>
      </c>
      <c r="K266" s="398" t="s">
        <v>33</v>
      </c>
    </row>
    <row r="267" spans="3:11" ht="15.3">
      <c r="C267" s="391" t="s">
        <v>1362</v>
      </c>
      <c r="D267" s="393" t="s">
        <v>31</v>
      </c>
      <c r="E267" s="394" t="s">
        <v>272</v>
      </c>
      <c r="F267" s="394" t="s">
        <v>22</v>
      </c>
      <c r="G267" s="394" t="s">
        <v>21</v>
      </c>
      <c r="H267" s="397" t="s">
        <v>24</v>
      </c>
      <c r="I267" s="397" t="s">
        <v>25</v>
      </c>
      <c r="J267" s="397" t="s">
        <v>34</v>
      </c>
      <c r="K267" s="398" t="s">
        <v>33</v>
      </c>
    </row>
    <row r="268" spans="3:11" ht="15.3">
      <c r="C268" s="391" t="s">
        <v>1361</v>
      </c>
      <c r="D268" s="393" t="s">
        <v>31</v>
      </c>
      <c r="E268" s="394" t="s">
        <v>272</v>
      </c>
      <c r="F268" s="394" t="s">
        <v>841</v>
      </c>
      <c r="G268" s="394" t="s">
        <v>21</v>
      </c>
      <c r="H268" s="397" t="s">
        <v>24</v>
      </c>
      <c r="I268" s="397" t="s">
        <v>25</v>
      </c>
      <c r="J268" s="397" t="s">
        <v>34</v>
      </c>
      <c r="K268" s="398" t="s">
        <v>22</v>
      </c>
    </row>
    <row r="269" spans="3:11" ht="15.3">
      <c r="C269" s="391" t="s">
        <v>1360</v>
      </c>
      <c r="D269" s="393" t="s">
        <v>31</v>
      </c>
      <c r="E269" s="394" t="s">
        <v>272</v>
      </c>
      <c r="F269" s="394" t="s">
        <v>841</v>
      </c>
      <c r="G269" s="394" t="s">
        <v>21</v>
      </c>
      <c r="H269" s="397" t="s">
        <v>24</v>
      </c>
      <c r="I269" s="397" t="s">
        <v>25</v>
      </c>
      <c r="J269" s="397" t="s">
        <v>22</v>
      </c>
      <c r="K269" s="398" t="s">
        <v>33</v>
      </c>
    </row>
    <row r="270" spans="3:11" ht="15.3">
      <c r="C270" s="391" t="s">
        <v>1359</v>
      </c>
      <c r="D270" s="393" t="s">
        <v>31</v>
      </c>
      <c r="E270" s="394" t="s">
        <v>272</v>
      </c>
      <c r="F270" s="394" t="s">
        <v>22</v>
      </c>
      <c r="G270" s="394" t="s">
        <v>21</v>
      </c>
      <c r="H270" s="397" t="s">
        <v>24</v>
      </c>
      <c r="I270" s="397" t="s">
        <v>25</v>
      </c>
      <c r="J270" s="397" t="s">
        <v>34</v>
      </c>
      <c r="K270" s="398" t="s">
        <v>32</v>
      </c>
    </row>
    <row r="271" spans="3:11" ht="15.3">
      <c r="C271" s="391" t="s">
        <v>1358</v>
      </c>
      <c r="D271" s="393" t="s">
        <v>31</v>
      </c>
      <c r="E271" s="394" t="s">
        <v>272</v>
      </c>
      <c r="F271" s="394" t="s">
        <v>22</v>
      </c>
      <c r="G271" s="394" t="s">
        <v>21</v>
      </c>
      <c r="H271" s="397" t="s">
        <v>24</v>
      </c>
      <c r="I271" s="397" t="s">
        <v>25</v>
      </c>
      <c r="J271" s="397" t="s">
        <v>32</v>
      </c>
      <c r="K271" s="398" t="s">
        <v>33</v>
      </c>
    </row>
    <row r="272" spans="3:11" ht="15.3">
      <c r="C272" s="391" t="s">
        <v>1357</v>
      </c>
      <c r="D272" s="393" t="s">
        <v>31</v>
      </c>
      <c r="E272" s="394" t="s">
        <v>272</v>
      </c>
      <c r="F272" s="394" t="s">
        <v>841</v>
      </c>
      <c r="G272" s="394" t="s">
        <v>21</v>
      </c>
      <c r="H272" s="397" t="s">
        <v>24</v>
      </c>
      <c r="I272" s="397" t="s">
        <v>25</v>
      </c>
      <c r="J272" s="397" t="s">
        <v>22</v>
      </c>
      <c r="K272" s="398" t="s">
        <v>32</v>
      </c>
    </row>
    <row r="273" spans="3:11" ht="15.3">
      <c r="C273" s="391" t="s">
        <v>1356</v>
      </c>
      <c r="D273" s="393" t="s">
        <v>21</v>
      </c>
      <c r="E273" s="394" t="s">
        <v>841</v>
      </c>
      <c r="F273" s="394" t="s">
        <v>22</v>
      </c>
      <c r="G273" s="394" t="s">
        <v>25</v>
      </c>
      <c r="H273" s="397" t="s">
        <v>24</v>
      </c>
      <c r="I273" s="397" t="s">
        <v>23</v>
      </c>
      <c r="J273" s="397" t="s">
        <v>34</v>
      </c>
      <c r="K273" s="398" t="s">
        <v>33</v>
      </c>
    </row>
    <row r="274" spans="3:11" ht="15.3">
      <c r="C274" s="391" t="s">
        <v>1355</v>
      </c>
      <c r="D274" s="393" t="s">
        <v>21</v>
      </c>
      <c r="E274" s="394" t="s">
        <v>22</v>
      </c>
      <c r="F274" s="394" t="s">
        <v>32</v>
      </c>
      <c r="G274" s="394" t="s">
        <v>25</v>
      </c>
      <c r="H274" s="397" t="s">
        <v>24</v>
      </c>
      <c r="I274" s="397" t="s">
        <v>23</v>
      </c>
      <c r="J274" s="397" t="s">
        <v>34</v>
      </c>
      <c r="K274" s="398" t="s">
        <v>33</v>
      </c>
    </row>
    <row r="275" spans="3:11" ht="15.3">
      <c r="C275" s="391" t="s">
        <v>1354</v>
      </c>
      <c r="D275" s="393" t="s">
        <v>21</v>
      </c>
      <c r="E275" s="394" t="s">
        <v>841</v>
      </c>
      <c r="F275" s="394" t="s">
        <v>22</v>
      </c>
      <c r="G275" s="394" t="s">
        <v>25</v>
      </c>
      <c r="H275" s="397" t="s">
        <v>24</v>
      </c>
      <c r="I275" s="397" t="s">
        <v>23</v>
      </c>
      <c r="J275" s="397" t="s">
        <v>34</v>
      </c>
      <c r="K275" s="398" t="s">
        <v>32</v>
      </c>
    </row>
    <row r="276" spans="3:11" ht="15.3">
      <c r="C276" s="391" t="s">
        <v>1353</v>
      </c>
      <c r="D276" s="393" t="s">
        <v>21</v>
      </c>
      <c r="E276" s="394" t="s">
        <v>841</v>
      </c>
      <c r="F276" s="394" t="s">
        <v>22</v>
      </c>
      <c r="G276" s="394" t="s">
        <v>25</v>
      </c>
      <c r="H276" s="397" t="s">
        <v>24</v>
      </c>
      <c r="I276" s="397" t="s">
        <v>23</v>
      </c>
      <c r="J276" s="397" t="s">
        <v>32</v>
      </c>
      <c r="K276" s="398" t="s">
        <v>33</v>
      </c>
    </row>
    <row r="277" spans="3:11" ht="15.3">
      <c r="C277" s="391" t="s">
        <v>1352</v>
      </c>
      <c r="D277" s="393" t="s">
        <v>31</v>
      </c>
      <c r="E277" s="394" t="s">
        <v>22</v>
      </c>
      <c r="F277" s="394" t="s">
        <v>23</v>
      </c>
      <c r="G277" s="394" t="s">
        <v>21</v>
      </c>
      <c r="H277" s="397" t="s">
        <v>24</v>
      </c>
      <c r="I277" s="397" t="s">
        <v>25</v>
      </c>
      <c r="J277" s="397" t="s">
        <v>34</v>
      </c>
      <c r="K277" s="398" t="s">
        <v>33</v>
      </c>
    </row>
    <row r="278" spans="3:11" ht="15.3">
      <c r="C278" s="391" t="s">
        <v>1351</v>
      </c>
      <c r="D278" s="393" t="s">
        <v>31</v>
      </c>
      <c r="E278" s="394" t="s">
        <v>841</v>
      </c>
      <c r="F278" s="394" t="s">
        <v>23</v>
      </c>
      <c r="G278" s="394" t="s">
        <v>21</v>
      </c>
      <c r="H278" s="397" t="s">
        <v>24</v>
      </c>
      <c r="I278" s="397" t="s">
        <v>25</v>
      </c>
      <c r="J278" s="397" t="s">
        <v>34</v>
      </c>
      <c r="K278" s="398" t="s">
        <v>22</v>
      </c>
    </row>
    <row r="279" spans="3:11" ht="15.3">
      <c r="C279" s="391" t="s">
        <v>1350</v>
      </c>
      <c r="D279" s="393" t="s">
        <v>31</v>
      </c>
      <c r="E279" s="394" t="s">
        <v>841</v>
      </c>
      <c r="F279" s="394" t="s">
        <v>22</v>
      </c>
      <c r="G279" s="394" t="s">
        <v>21</v>
      </c>
      <c r="H279" s="397" t="s">
        <v>24</v>
      </c>
      <c r="I279" s="397" t="s">
        <v>23</v>
      </c>
      <c r="J279" s="397" t="s">
        <v>25</v>
      </c>
      <c r="K279" s="398" t="s">
        <v>33</v>
      </c>
    </row>
    <row r="280" spans="3:11" ht="15.3">
      <c r="C280" s="391" t="s">
        <v>1349</v>
      </c>
      <c r="D280" s="393" t="s">
        <v>31</v>
      </c>
      <c r="E280" s="394" t="s">
        <v>22</v>
      </c>
      <c r="F280" s="394" t="s">
        <v>23</v>
      </c>
      <c r="G280" s="394" t="s">
        <v>21</v>
      </c>
      <c r="H280" s="397" t="s">
        <v>24</v>
      </c>
      <c r="I280" s="397" t="s">
        <v>25</v>
      </c>
      <c r="J280" s="397" t="s">
        <v>34</v>
      </c>
      <c r="K280" s="398" t="s">
        <v>32</v>
      </c>
    </row>
    <row r="281" spans="3:11" ht="15.3">
      <c r="C281" s="391" t="s">
        <v>1348</v>
      </c>
      <c r="D281" s="393" t="s">
        <v>31</v>
      </c>
      <c r="E281" s="394" t="s">
        <v>22</v>
      </c>
      <c r="F281" s="394" t="s">
        <v>23</v>
      </c>
      <c r="G281" s="394" t="s">
        <v>21</v>
      </c>
      <c r="H281" s="397" t="s">
        <v>24</v>
      </c>
      <c r="I281" s="397" t="s">
        <v>25</v>
      </c>
      <c r="J281" s="397" t="s">
        <v>32</v>
      </c>
      <c r="K281" s="398" t="s">
        <v>33</v>
      </c>
    </row>
    <row r="282" spans="3:11" ht="15.3">
      <c r="C282" s="391" t="s">
        <v>1347</v>
      </c>
      <c r="D282" s="393" t="s">
        <v>31</v>
      </c>
      <c r="E282" s="394" t="s">
        <v>841</v>
      </c>
      <c r="F282" s="394" t="s">
        <v>22</v>
      </c>
      <c r="G282" s="394" t="s">
        <v>21</v>
      </c>
      <c r="H282" s="397" t="s">
        <v>24</v>
      </c>
      <c r="I282" s="397" t="s">
        <v>23</v>
      </c>
      <c r="J282" s="397" t="s">
        <v>25</v>
      </c>
      <c r="K282" s="398" t="s">
        <v>32</v>
      </c>
    </row>
    <row r="283" spans="3:11" ht="15.3">
      <c r="C283" s="391" t="s">
        <v>1346</v>
      </c>
      <c r="D283" s="393" t="s">
        <v>21</v>
      </c>
      <c r="E283" s="394" t="s">
        <v>272</v>
      </c>
      <c r="F283" s="394" t="s">
        <v>22</v>
      </c>
      <c r="G283" s="394" t="s">
        <v>25</v>
      </c>
      <c r="H283" s="397" t="s">
        <v>24</v>
      </c>
      <c r="I283" s="397" t="s">
        <v>23</v>
      </c>
      <c r="J283" s="397" t="s">
        <v>34</v>
      </c>
      <c r="K283" s="398" t="s">
        <v>33</v>
      </c>
    </row>
    <row r="284" spans="3:11" ht="15.3">
      <c r="C284" s="391" t="s">
        <v>1345</v>
      </c>
      <c r="D284" s="393" t="s">
        <v>21</v>
      </c>
      <c r="E284" s="394" t="s">
        <v>272</v>
      </c>
      <c r="F284" s="394" t="s">
        <v>841</v>
      </c>
      <c r="G284" s="394" t="s">
        <v>25</v>
      </c>
      <c r="H284" s="397" t="s">
        <v>24</v>
      </c>
      <c r="I284" s="397" t="s">
        <v>23</v>
      </c>
      <c r="J284" s="397" t="s">
        <v>34</v>
      </c>
      <c r="K284" s="398" t="s">
        <v>22</v>
      </c>
    </row>
    <row r="285" spans="3:11" ht="15.3">
      <c r="C285" s="391" t="s">
        <v>1344</v>
      </c>
      <c r="D285" s="393" t="s">
        <v>21</v>
      </c>
      <c r="E285" s="394" t="s">
        <v>272</v>
      </c>
      <c r="F285" s="394" t="s">
        <v>841</v>
      </c>
      <c r="G285" s="394" t="s">
        <v>25</v>
      </c>
      <c r="H285" s="397" t="s">
        <v>24</v>
      </c>
      <c r="I285" s="397" t="s">
        <v>23</v>
      </c>
      <c r="J285" s="397" t="s">
        <v>22</v>
      </c>
      <c r="K285" s="398" t="s">
        <v>33</v>
      </c>
    </row>
    <row r="286" spans="3:11" ht="15.3">
      <c r="C286" s="391" t="s">
        <v>1343</v>
      </c>
      <c r="D286" s="393" t="s">
        <v>21</v>
      </c>
      <c r="E286" s="394" t="s">
        <v>272</v>
      </c>
      <c r="F286" s="394" t="s">
        <v>22</v>
      </c>
      <c r="G286" s="394" t="s">
        <v>25</v>
      </c>
      <c r="H286" s="397" t="s">
        <v>24</v>
      </c>
      <c r="I286" s="397" t="s">
        <v>23</v>
      </c>
      <c r="J286" s="397" t="s">
        <v>34</v>
      </c>
      <c r="K286" s="398" t="s">
        <v>32</v>
      </c>
    </row>
    <row r="287" spans="3:11" ht="15.3">
      <c r="C287" s="391" t="s">
        <v>1342</v>
      </c>
      <c r="D287" s="393" t="s">
        <v>21</v>
      </c>
      <c r="E287" s="394" t="s">
        <v>272</v>
      </c>
      <c r="F287" s="394" t="s">
        <v>22</v>
      </c>
      <c r="G287" s="394" t="s">
        <v>25</v>
      </c>
      <c r="H287" s="397" t="s">
        <v>24</v>
      </c>
      <c r="I287" s="397" t="s">
        <v>23</v>
      </c>
      <c r="J287" s="397" t="s">
        <v>32</v>
      </c>
      <c r="K287" s="398" t="s">
        <v>33</v>
      </c>
    </row>
    <row r="288" spans="3:11" ht="15.3">
      <c r="C288" s="391" t="s">
        <v>1341</v>
      </c>
      <c r="D288" s="393" t="s">
        <v>21</v>
      </c>
      <c r="E288" s="394" t="s">
        <v>272</v>
      </c>
      <c r="F288" s="394" t="s">
        <v>841</v>
      </c>
      <c r="G288" s="394" t="s">
        <v>25</v>
      </c>
      <c r="H288" s="397" t="s">
        <v>24</v>
      </c>
      <c r="I288" s="397" t="s">
        <v>23</v>
      </c>
      <c r="J288" s="397" t="s">
        <v>22</v>
      </c>
      <c r="K288" s="398" t="s">
        <v>32</v>
      </c>
    </row>
    <row r="289" spans="3:11" ht="15.3">
      <c r="C289" s="391" t="s">
        <v>1340</v>
      </c>
      <c r="D289" s="393" t="s">
        <v>31</v>
      </c>
      <c r="E289" s="394" t="s">
        <v>272</v>
      </c>
      <c r="F289" s="394" t="s">
        <v>23</v>
      </c>
      <c r="G289" s="394" t="s">
        <v>21</v>
      </c>
      <c r="H289" s="397" t="s">
        <v>24</v>
      </c>
      <c r="I289" s="397" t="s">
        <v>25</v>
      </c>
      <c r="J289" s="397" t="s">
        <v>34</v>
      </c>
      <c r="K289" s="398" t="s">
        <v>22</v>
      </c>
    </row>
    <row r="290" spans="3:11" ht="15.3">
      <c r="C290" s="391" t="s">
        <v>1339</v>
      </c>
      <c r="D290" s="393" t="s">
        <v>31</v>
      </c>
      <c r="E290" s="394" t="s">
        <v>272</v>
      </c>
      <c r="F290" s="394" t="s">
        <v>22</v>
      </c>
      <c r="G290" s="394" t="s">
        <v>21</v>
      </c>
      <c r="H290" s="397" t="s">
        <v>24</v>
      </c>
      <c r="I290" s="397" t="s">
        <v>23</v>
      </c>
      <c r="J290" s="397" t="s">
        <v>25</v>
      </c>
      <c r="K290" s="398" t="s">
        <v>33</v>
      </c>
    </row>
    <row r="291" spans="3:11" ht="15.3">
      <c r="C291" s="391" t="s">
        <v>1338</v>
      </c>
      <c r="D291" s="393" t="s">
        <v>31</v>
      </c>
      <c r="E291" s="394" t="s">
        <v>272</v>
      </c>
      <c r="F291" s="394" t="s">
        <v>841</v>
      </c>
      <c r="G291" s="394" t="s">
        <v>21</v>
      </c>
      <c r="H291" s="397" t="s">
        <v>24</v>
      </c>
      <c r="I291" s="397" t="s">
        <v>23</v>
      </c>
      <c r="J291" s="397" t="s">
        <v>25</v>
      </c>
      <c r="K291" s="398" t="s">
        <v>22</v>
      </c>
    </row>
    <row r="292" spans="3:11" ht="15.3">
      <c r="C292" s="391" t="s">
        <v>1337</v>
      </c>
      <c r="D292" s="393" t="s">
        <v>31</v>
      </c>
      <c r="E292" s="394" t="s">
        <v>272</v>
      </c>
      <c r="F292" s="394" t="s">
        <v>22</v>
      </c>
      <c r="G292" s="394" t="s">
        <v>21</v>
      </c>
      <c r="H292" s="397" t="s">
        <v>24</v>
      </c>
      <c r="I292" s="397" t="s">
        <v>23</v>
      </c>
      <c r="J292" s="397" t="s">
        <v>25</v>
      </c>
      <c r="K292" s="398" t="s">
        <v>32</v>
      </c>
    </row>
    <row r="293" spans="3:11" ht="15.3">
      <c r="C293" s="391" t="s">
        <v>1336</v>
      </c>
      <c r="D293" s="393" t="s">
        <v>31</v>
      </c>
      <c r="E293" s="394" t="s">
        <v>841</v>
      </c>
      <c r="F293" s="394" t="s">
        <v>20</v>
      </c>
      <c r="G293" s="394" t="s">
        <v>24</v>
      </c>
      <c r="H293" s="397" t="s">
        <v>32</v>
      </c>
      <c r="I293" s="397" t="s">
        <v>272</v>
      </c>
      <c r="J293" s="397" t="s">
        <v>34</v>
      </c>
      <c r="K293" s="398" t="s">
        <v>33</v>
      </c>
    </row>
    <row r="294" spans="3:11" ht="15.3">
      <c r="C294" s="391" t="s">
        <v>1335</v>
      </c>
      <c r="D294" s="393" t="s">
        <v>31</v>
      </c>
      <c r="E294" s="394" t="s">
        <v>841</v>
      </c>
      <c r="F294" s="394" t="s">
        <v>20</v>
      </c>
      <c r="G294" s="394" t="s">
        <v>24</v>
      </c>
      <c r="H294" s="397" t="s">
        <v>32</v>
      </c>
      <c r="I294" s="397" t="s">
        <v>23</v>
      </c>
      <c r="J294" s="397" t="s">
        <v>34</v>
      </c>
      <c r="K294" s="398" t="s">
        <v>33</v>
      </c>
    </row>
    <row r="295" spans="3:11" ht="15.3">
      <c r="C295" s="391" t="s">
        <v>1334</v>
      </c>
      <c r="D295" s="393" t="s">
        <v>32</v>
      </c>
      <c r="E295" s="394" t="s">
        <v>841</v>
      </c>
      <c r="F295" s="394" t="s">
        <v>20</v>
      </c>
      <c r="G295" s="394" t="s">
        <v>23</v>
      </c>
      <c r="H295" s="397" t="s">
        <v>24</v>
      </c>
      <c r="I295" s="397" t="s">
        <v>272</v>
      </c>
      <c r="J295" s="397" t="s">
        <v>34</v>
      </c>
      <c r="K295" s="398" t="s">
        <v>33</v>
      </c>
    </row>
    <row r="296" spans="3:11" ht="15.3">
      <c r="C296" s="391" t="s">
        <v>1333</v>
      </c>
      <c r="D296" s="393" t="s">
        <v>31</v>
      </c>
      <c r="E296" s="394" t="s">
        <v>841</v>
      </c>
      <c r="F296" s="394" t="s">
        <v>20</v>
      </c>
      <c r="G296" s="394" t="s">
        <v>23</v>
      </c>
      <c r="H296" s="397" t="s">
        <v>24</v>
      </c>
      <c r="I296" s="397" t="s">
        <v>272</v>
      </c>
      <c r="J296" s="397" t="s">
        <v>34</v>
      </c>
      <c r="K296" s="398" t="s">
        <v>33</v>
      </c>
    </row>
    <row r="297" spans="3:11" ht="15.3">
      <c r="C297" s="391" t="s">
        <v>1332</v>
      </c>
      <c r="D297" s="393" t="s">
        <v>31</v>
      </c>
      <c r="E297" s="394" t="s">
        <v>272</v>
      </c>
      <c r="F297" s="394" t="s">
        <v>20</v>
      </c>
      <c r="G297" s="394" t="s">
        <v>24</v>
      </c>
      <c r="H297" s="397" t="s">
        <v>32</v>
      </c>
      <c r="I297" s="397" t="s">
        <v>23</v>
      </c>
      <c r="J297" s="397" t="s">
        <v>34</v>
      </c>
      <c r="K297" s="398" t="s">
        <v>33</v>
      </c>
    </row>
    <row r="298" spans="3:11" ht="15.3">
      <c r="C298" s="391" t="s">
        <v>1331</v>
      </c>
      <c r="D298" s="393" t="s">
        <v>31</v>
      </c>
      <c r="E298" s="394" t="s">
        <v>841</v>
      </c>
      <c r="F298" s="394" t="s">
        <v>20</v>
      </c>
      <c r="G298" s="394" t="s">
        <v>23</v>
      </c>
      <c r="H298" s="397" t="s">
        <v>24</v>
      </c>
      <c r="I298" s="397" t="s">
        <v>272</v>
      </c>
      <c r="J298" s="397" t="s">
        <v>34</v>
      </c>
      <c r="K298" s="398" t="s">
        <v>32</v>
      </c>
    </row>
    <row r="299" spans="3:11" ht="15.3">
      <c r="C299" s="391" t="s">
        <v>1330</v>
      </c>
      <c r="D299" s="393" t="s">
        <v>31</v>
      </c>
      <c r="E299" s="394" t="s">
        <v>841</v>
      </c>
      <c r="F299" s="394" t="s">
        <v>20</v>
      </c>
      <c r="G299" s="394" t="s">
        <v>23</v>
      </c>
      <c r="H299" s="397" t="s">
        <v>24</v>
      </c>
      <c r="I299" s="397" t="s">
        <v>272</v>
      </c>
      <c r="J299" s="397" t="s">
        <v>32</v>
      </c>
      <c r="K299" s="398" t="s">
        <v>33</v>
      </c>
    </row>
    <row r="300" spans="3:11" ht="15.3">
      <c r="C300" s="391" t="s">
        <v>1329</v>
      </c>
      <c r="D300" s="393" t="s">
        <v>22</v>
      </c>
      <c r="E300" s="394" t="s">
        <v>841</v>
      </c>
      <c r="F300" s="394" t="s">
        <v>20</v>
      </c>
      <c r="G300" s="394" t="s">
        <v>24</v>
      </c>
      <c r="H300" s="397" t="s">
        <v>32</v>
      </c>
      <c r="I300" s="397" t="s">
        <v>31</v>
      </c>
      <c r="J300" s="397" t="s">
        <v>34</v>
      </c>
      <c r="K300" s="398" t="s">
        <v>33</v>
      </c>
    </row>
    <row r="301" spans="3:11" ht="15.3">
      <c r="C301" s="391" t="s">
        <v>1328</v>
      </c>
      <c r="D301" s="393" t="s">
        <v>22</v>
      </c>
      <c r="E301" s="394" t="s">
        <v>841</v>
      </c>
      <c r="F301" s="394" t="s">
        <v>20</v>
      </c>
      <c r="G301" s="394" t="s">
        <v>24</v>
      </c>
      <c r="H301" s="397" t="s">
        <v>32</v>
      </c>
      <c r="I301" s="397" t="s">
        <v>272</v>
      </c>
      <c r="J301" s="397" t="s">
        <v>34</v>
      </c>
      <c r="K301" s="398" t="s">
        <v>33</v>
      </c>
    </row>
    <row r="302" spans="3:11" ht="15.3">
      <c r="C302" s="391" t="s">
        <v>1327</v>
      </c>
      <c r="D302" s="393" t="s">
        <v>22</v>
      </c>
      <c r="E302" s="394" t="s">
        <v>841</v>
      </c>
      <c r="F302" s="394" t="s">
        <v>20</v>
      </c>
      <c r="G302" s="394" t="s">
        <v>24</v>
      </c>
      <c r="H302" s="397" t="s">
        <v>31</v>
      </c>
      <c r="I302" s="397" t="s">
        <v>272</v>
      </c>
      <c r="J302" s="397" t="s">
        <v>34</v>
      </c>
      <c r="K302" s="398" t="s">
        <v>33</v>
      </c>
    </row>
    <row r="303" spans="3:11" ht="15.3">
      <c r="C303" s="391" t="s">
        <v>1326</v>
      </c>
      <c r="D303" s="393" t="s">
        <v>22</v>
      </c>
      <c r="E303" s="394" t="s">
        <v>272</v>
      </c>
      <c r="F303" s="394" t="s">
        <v>20</v>
      </c>
      <c r="G303" s="394" t="s">
        <v>24</v>
      </c>
      <c r="H303" s="397" t="s">
        <v>32</v>
      </c>
      <c r="I303" s="397" t="s">
        <v>31</v>
      </c>
      <c r="J303" s="397" t="s">
        <v>34</v>
      </c>
      <c r="K303" s="398" t="s">
        <v>33</v>
      </c>
    </row>
    <row r="304" spans="3:11" ht="15.3">
      <c r="C304" s="391" t="s">
        <v>1325</v>
      </c>
      <c r="D304" s="393" t="s">
        <v>22</v>
      </c>
      <c r="E304" s="394" t="s">
        <v>841</v>
      </c>
      <c r="F304" s="394" t="s">
        <v>20</v>
      </c>
      <c r="G304" s="394" t="s">
        <v>24</v>
      </c>
      <c r="H304" s="397" t="s">
        <v>31</v>
      </c>
      <c r="I304" s="397" t="s">
        <v>272</v>
      </c>
      <c r="J304" s="397" t="s">
        <v>34</v>
      </c>
      <c r="K304" s="398" t="s">
        <v>32</v>
      </c>
    </row>
    <row r="305" spans="3:11" ht="15.3">
      <c r="C305" s="391" t="s">
        <v>1324</v>
      </c>
      <c r="D305" s="393" t="s">
        <v>22</v>
      </c>
      <c r="E305" s="394" t="s">
        <v>841</v>
      </c>
      <c r="F305" s="394" t="s">
        <v>20</v>
      </c>
      <c r="G305" s="394" t="s">
        <v>24</v>
      </c>
      <c r="H305" s="397" t="s">
        <v>31</v>
      </c>
      <c r="I305" s="397" t="s">
        <v>272</v>
      </c>
      <c r="J305" s="397" t="s">
        <v>32</v>
      </c>
      <c r="K305" s="398" t="s">
        <v>33</v>
      </c>
    </row>
    <row r="306" spans="3:11" ht="15.3">
      <c r="C306" s="391" t="s">
        <v>1323</v>
      </c>
      <c r="D306" s="393" t="s">
        <v>22</v>
      </c>
      <c r="E306" s="394" t="s">
        <v>841</v>
      </c>
      <c r="F306" s="394" t="s">
        <v>20</v>
      </c>
      <c r="G306" s="394" t="s">
        <v>24</v>
      </c>
      <c r="H306" s="397" t="s">
        <v>32</v>
      </c>
      <c r="I306" s="397" t="s">
        <v>23</v>
      </c>
      <c r="J306" s="397" t="s">
        <v>34</v>
      </c>
      <c r="K306" s="398" t="s">
        <v>33</v>
      </c>
    </row>
    <row r="307" spans="3:11" ht="15.3">
      <c r="C307" s="391" t="s">
        <v>1322</v>
      </c>
      <c r="D307" s="393" t="s">
        <v>22</v>
      </c>
      <c r="E307" s="394" t="s">
        <v>841</v>
      </c>
      <c r="F307" s="394" t="s">
        <v>20</v>
      </c>
      <c r="G307" s="394" t="s">
        <v>23</v>
      </c>
      <c r="H307" s="397" t="s">
        <v>24</v>
      </c>
      <c r="I307" s="397" t="s">
        <v>31</v>
      </c>
      <c r="J307" s="397" t="s">
        <v>34</v>
      </c>
      <c r="K307" s="398" t="s">
        <v>33</v>
      </c>
    </row>
    <row r="308" spans="3:11" ht="15.3">
      <c r="C308" s="391" t="s">
        <v>1321</v>
      </c>
      <c r="D308" s="393" t="s">
        <v>22</v>
      </c>
      <c r="E308" s="394" t="s">
        <v>32</v>
      </c>
      <c r="F308" s="394" t="s">
        <v>20</v>
      </c>
      <c r="G308" s="394" t="s">
        <v>23</v>
      </c>
      <c r="H308" s="397" t="s">
        <v>24</v>
      </c>
      <c r="I308" s="397" t="s">
        <v>31</v>
      </c>
      <c r="J308" s="397" t="s">
        <v>34</v>
      </c>
      <c r="K308" s="398" t="s">
        <v>33</v>
      </c>
    </row>
    <row r="309" spans="3:11" ht="15.3">
      <c r="C309" s="391" t="s">
        <v>1320</v>
      </c>
      <c r="D309" s="393" t="s">
        <v>22</v>
      </c>
      <c r="E309" s="394" t="s">
        <v>841</v>
      </c>
      <c r="F309" s="394" t="s">
        <v>20</v>
      </c>
      <c r="G309" s="394" t="s">
        <v>23</v>
      </c>
      <c r="H309" s="397" t="s">
        <v>24</v>
      </c>
      <c r="I309" s="397" t="s">
        <v>31</v>
      </c>
      <c r="J309" s="397" t="s">
        <v>34</v>
      </c>
      <c r="K309" s="398" t="s">
        <v>32</v>
      </c>
    </row>
    <row r="310" spans="3:11" ht="15.3">
      <c r="C310" s="391" t="s">
        <v>1319</v>
      </c>
      <c r="D310" s="393" t="s">
        <v>22</v>
      </c>
      <c r="E310" s="394" t="s">
        <v>841</v>
      </c>
      <c r="F310" s="394" t="s">
        <v>20</v>
      </c>
      <c r="G310" s="394" t="s">
        <v>23</v>
      </c>
      <c r="H310" s="397" t="s">
        <v>24</v>
      </c>
      <c r="I310" s="397" t="s">
        <v>31</v>
      </c>
      <c r="J310" s="397" t="s">
        <v>32</v>
      </c>
      <c r="K310" s="398" t="s">
        <v>33</v>
      </c>
    </row>
    <row r="311" spans="3:11" ht="15.3">
      <c r="C311" s="391" t="s">
        <v>1318</v>
      </c>
      <c r="D311" s="393" t="s">
        <v>22</v>
      </c>
      <c r="E311" s="394" t="s">
        <v>841</v>
      </c>
      <c r="F311" s="394" t="s">
        <v>20</v>
      </c>
      <c r="G311" s="394" t="s">
        <v>23</v>
      </c>
      <c r="H311" s="397" t="s">
        <v>24</v>
      </c>
      <c r="I311" s="397" t="s">
        <v>272</v>
      </c>
      <c r="J311" s="397" t="s">
        <v>34</v>
      </c>
      <c r="K311" s="398" t="s">
        <v>33</v>
      </c>
    </row>
    <row r="312" spans="3:11" ht="15.3">
      <c r="C312" s="391" t="s">
        <v>1317</v>
      </c>
      <c r="D312" s="393" t="s">
        <v>22</v>
      </c>
      <c r="E312" s="394" t="s">
        <v>272</v>
      </c>
      <c r="F312" s="394" t="s">
        <v>20</v>
      </c>
      <c r="G312" s="394" t="s">
        <v>24</v>
      </c>
      <c r="H312" s="397" t="s">
        <v>32</v>
      </c>
      <c r="I312" s="397" t="s">
        <v>23</v>
      </c>
      <c r="J312" s="397" t="s">
        <v>34</v>
      </c>
      <c r="K312" s="398" t="s">
        <v>33</v>
      </c>
    </row>
    <row r="313" spans="3:11" ht="15.3">
      <c r="C313" s="391" t="s">
        <v>1316</v>
      </c>
      <c r="D313" s="393" t="s">
        <v>22</v>
      </c>
      <c r="E313" s="394" t="s">
        <v>841</v>
      </c>
      <c r="F313" s="394" t="s">
        <v>20</v>
      </c>
      <c r="G313" s="394" t="s">
        <v>23</v>
      </c>
      <c r="H313" s="397" t="s">
        <v>24</v>
      </c>
      <c r="I313" s="397" t="s">
        <v>272</v>
      </c>
      <c r="J313" s="397" t="s">
        <v>34</v>
      </c>
      <c r="K313" s="398" t="s">
        <v>32</v>
      </c>
    </row>
    <row r="314" spans="3:11" ht="15.3">
      <c r="C314" s="391" t="s">
        <v>1315</v>
      </c>
      <c r="D314" s="393" t="s">
        <v>22</v>
      </c>
      <c r="E314" s="394" t="s">
        <v>841</v>
      </c>
      <c r="F314" s="394" t="s">
        <v>20</v>
      </c>
      <c r="G314" s="394" t="s">
        <v>23</v>
      </c>
      <c r="H314" s="397" t="s">
        <v>24</v>
      </c>
      <c r="I314" s="397" t="s">
        <v>272</v>
      </c>
      <c r="J314" s="397" t="s">
        <v>32</v>
      </c>
      <c r="K314" s="398" t="s">
        <v>33</v>
      </c>
    </row>
    <row r="315" spans="3:11" ht="15.3">
      <c r="C315" s="391" t="s">
        <v>1314</v>
      </c>
      <c r="D315" s="393" t="s">
        <v>22</v>
      </c>
      <c r="E315" s="394" t="s">
        <v>272</v>
      </c>
      <c r="F315" s="394" t="s">
        <v>20</v>
      </c>
      <c r="G315" s="394" t="s">
        <v>23</v>
      </c>
      <c r="H315" s="397" t="s">
        <v>24</v>
      </c>
      <c r="I315" s="397" t="s">
        <v>31</v>
      </c>
      <c r="J315" s="397" t="s">
        <v>34</v>
      </c>
      <c r="K315" s="398" t="s">
        <v>33</v>
      </c>
    </row>
    <row r="316" spans="3:11" ht="15.3">
      <c r="C316" s="391" t="s">
        <v>1313</v>
      </c>
      <c r="D316" s="393" t="s">
        <v>31</v>
      </c>
      <c r="E316" s="394" t="s">
        <v>841</v>
      </c>
      <c r="F316" s="394" t="s">
        <v>20</v>
      </c>
      <c r="G316" s="394" t="s">
        <v>23</v>
      </c>
      <c r="H316" s="397" t="s">
        <v>24</v>
      </c>
      <c r="I316" s="397" t="s">
        <v>272</v>
      </c>
      <c r="J316" s="397" t="s">
        <v>34</v>
      </c>
      <c r="K316" s="398" t="s">
        <v>22</v>
      </c>
    </row>
    <row r="317" spans="3:11" ht="15.3">
      <c r="C317" s="391" t="s">
        <v>1312</v>
      </c>
      <c r="D317" s="393" t="s">
        <v>31</v>
      </c>
      <c r="E317" s="394" t="s">
        <v>841</v>
      </c>
      <c r="F317" s="394" t="s">
        <v>20</v>
      </c>
      <c r="G317" s="394" t="s">
        <v>23</v>
      </c>
      <c r="H317" s="397" t="s">
        <v>24</v>
      </c>
      <c r="I317" s="397" t="s">
        <v>272</v>
      </c>
      <c r="J317" s="397" t="s">
        <v>22</v>
      </c>
      <c r="K317" s="398" t="s">
        <v>33</v>
      </c>
    </row>
    <row r="318" spans="3:11" ht="15.3">
      <c r="C318" s="391" t="s">
        <v>1311</v>
      </c>
      <c r="D318" s="393" t="s">
        <v>22</v>
      </c>
      <c r="E318" s="394" t="s">
        <v>272</v>
      </c>
      <c r="F318" s="394" t="s">
        <v>20</v>
      </c>
      <c r="G318" s="394" t="s">
        <v>23</v>
      </c>
      <c r="H318" s="397" t="s">
        <v>24</v>
      </c>
      <c r="I318" s="397" t="s">
        <v>31</v>
      </c>
      <c r="J318" s="397" t="s">
        <v>34</v>
      </c>
      <c r="K318" s="398" t="s">
        <v>32</v>
      </c>
    </row>
    <row r="319" spans="3:11" ht="15.3">
      <c r="C319" s="391" t="s">
        <v>1310</v>
      </c>
      <c r="D319" s="393" t="s">
        <v>22</v>
      </c>
      <c r="E319" s="394" t="s">
        <v>272</v>
      </c>
      <c r="F319" s="394" t="s">
        <v>20</v>
      </c>
      <c r="G319" s="394" t="s">
        <v>23</v>
      </c>
      <c r="H319" s="397" t="s">
        <v>24</v>
      </c>
      <c r="I319" s="397" t="s">
        <v>31</v>
      </c>
      <c r="J319" s="397" t="s">
        <v>32</v>
      </c>
      <c r="K319" s="398" t="s">
        <v>33</v>
      </c>
    </row>
    <row r="320" spans="3:11" ht="15.3">
      <c r="C320" s="391" t="s">
        <v>1309</v>
      </c>
      <c r="D320" s="393" t="s">
        <v>31</v>
      </c>
      <c r="E320" s="394" t="s">
        <v>841</v>
      </c>
      <c r="F320" s="394" t="s">
        <v>20</v>
      </c>
      <c r="G320" s="394" t="s">
        <v>23</v>
      </c>
      <c r="H320" s="397" t="s">
        <v>24</v>
      </c>
      <c r="I320" s="397" t="s">
        <v>272</v>
      </c>
      <c r="J320" s="397" t="s">
        <v>22</v>
      </c>
      <c r="K320" s="398" t="s">
        <v>32</v>
      </c>
    </row>
    <row r="321" spans="3:11" ht="15.3">
      <c r="C321" s="391" t="s">
        <v>1308</v>
      </c>
      <c r="D321" s="393" t="s">
        <v>32</v>
      </c>
      <c r="E321" s="394" t="s">
        <v>841</v>
      </c>
      <c r="F321" s="394" t="s">
        <v>20</v>
      </c>
      <c r="G321" s="394" t="s">
        <v>25</v>
      </c>
      <c r="H321" s="397" t="s">
        <v>24</v>
      </c>
      <c r="I321" s="397" t="s">
        <v>31</v>
      </c>
      <c r="J321" s="397" t="s">
        <v>34</v>
      </c>
      <c r="K321" s="398" t="s">
        <v>33</v>
      </c>
    </row>
    <row r="322" spans="3:11" ht="15.3">
      <c r="C322" s="391" t="s">
        <v>1307</v>
      </c>
      <c r="D322" s="393" t="s">
        <v>32</v>
      </c>
      <c r="E322" s="394" t="s">
        <v>841</v>
      </c>
      <c r="F322" s="394" t="s">
        <v>20</v>
      </c>
      <c r="G322" s="394" t="s">
        <v>25</v>
      </c>
      <c r="H322" s="397" t="s">
        <v>24</v>
      </c>
      <c r="I322" s="397" t="s">
        <v>272</v>
      </c>
      <c r="J322" s="397" t="s">
        <v>34</v>
      </c>
      <c r="K322" s="398" t="s">
        <v>33</v>
      </c>
    </row>
    <row r="323" spans="3:11" ht="15.3">
      <c r="C323" s="391" t="s">
        <v>1306</v>
      </c>
      <c r="D323" s="393" t="s">
        <v>31</v>
      </c>
      <c r="E323" s="394" t="s">
        <v>841</v>
      </c>
      <c r="F323" s="394" t="s">
        <v>20</v>
      </c>
      <c r="G323" s="394" t="s">
        <v>25</v>
      </c>
      <c r="H323" s="397" t="s">
        <v>24</v>
      </c>
      <c r="I323" s="397" t="s">
        <v>272</v>
      </c>
      <c r="J323" s="397" t="s">
        <v>34</v>
      </c>
      <c r="K323" s="398" t="s">
        <v>33</v>
      </c>
    </row>
    <row r="324" spans="3:11" ht="15.3">
      <c r="C324" s="391" t="s">
        <v>1305</v>
      </c>
      <c r="D324" s="393" t="s">
        <v>32</v>
      </c>
      <c r="E324" s="394" t="s">
        <v>272</v>
      </c>
      <c r="F324" s="394" t="s">
        <v>20</v>
      </c>
      <c r="G324" s="394" t="s">
        <v>25</v>
      </c>
      <c r="H324" s="397" t="s">
        <v>24</v>
      </c>
      <c r="I324" s="397" t="s">
        <v>31</v>
      </c>
      <c r="J324" s="397" t="s">
        <v>34</v>
      </c>
      <c r="K324" s="398" t="s">
        <v>33</v>
      </c>
    </row>
    <row r="325" spans="3:11" ht="15.3">
      <c r="C325" s="391" t="s">
        <v>1304</v>
      </c>
      <c r="D325" s="393" t="s">
        <v>31</v>
      </c>
      <c r="E325" s="394" t="s">
        <v>841</v>
      </c>
      <c r="F325" s="394" t="s">
        <v>20</v>
      </c>
      <c r="G325" s="394" t="s">
        <v>25</v>
      </c>
      <c r="H325" s="397" t="s">
        <v>24</v>
      </c>
      <c r="I325" s="397" t="s">
        <v>272</v>
      </c>
      <c r="J325" s="397" t="s">
        <v>34</v>
      </c>
      <c r="K325" s="398" t="s">
        <v>32</v>
      </c>
    </row>
    <row r="326" spans="3:11" ht="15.3">
      <c r="C326" s="391" t="s">
        <v>1303</v>
      </c>
      <c r="D326" s="393" t="s">
        <v>31</v>
      </c>
      <c r="E326" s="394" t="s">
        <v>841</v>
      </c>
      <c r="F326" s="394" t="s">
        <v>20</v>
      </c>
      <c r="G326" s="394" t="s">
        <v>25</v>
      </c>
      <c r="H326" s="397" t="s">
        <v>24</v>
      </c>
      <c r="I326" s="397" t="s">
        <v>272</v>
      </c>
      <c r="J326" s="397" t="s">
        <v>32</v>
      </c>
      <c r="K326" s="398" t="s">
        <v>33</v>
      </c>
    </row>
    <row r="327" spans="3:11" ht="15.3">
      <c r="C327" s="391" t="s">
        <v>1302</v>
      </c>
      <c r="D327" s="393" t="s">
        <v>32</v>
      </c>
      <c r="E327" s="394" t="s">
        <v>841</v>
      </c>
      <c r="F327" s="394" t="s">
        <v>20</v>
      </c>
      <c r="G327" s="394" t="s">
        <v>25</v>
      </c>
      <c r="H327" s="397" t="s">
        <v>24</v>
      </c>
      <c r="I327" s="397" t="s">
        <v>23</v>
      </c>
      <c r="J327" s="397" t="s">
        <v>34</v>
      </c>
      <c r="K327" s="398" t="s">
        <v>33</v>
      </c>
    </row>
    <row r="328" spans="3:11" ht="15.3">
      <c r="C328" s="391" t="s">
        <v>1301</v>
      </c>
      <c r="D328" s="393" t="s">
        <v>31</v>
      </c>
      <c r="E328" s="394" t="s">
        <v>841</v>
      </c>
      <c r="F328" s="394" t="s">
        <v>20</v>
      </c>
      <c r="G328" s="394" t="s">
        <v>25</v>
      </c>
      <c r="H328" s="397" t="s">
        <v>24</v>
      </c>
      <c r="I328" s="397" t="s">
        <v>23</v>
      </c>
      <c r="J328" s="397" t="s">
        <v>34</v>
      </c>
      <c r="K328" s="398" t="s">
        <v>33</v>
      </c>
    </row>
    <row r="329" spans="3:11" ht="15.3">
      <c r="C329" s="391" t="s">
        <v>1300</v>
      </c>
      <c r="D329" s="393" t="s">
        <v>31</v>
      </c>
      <c r="E329" s="394" t="s">
        <v>32</v>
      </c>
      <c r="F329" s="394" t="s">
        <v>20</v>
      </c>
      <c r="G329" s="394" t="s">
        <v>25</v>
      </c>
      <c r="H329" s="397" t="s">
        <v>24</v>
      </c>
      <c r="I329" s="397" t="s">
        <v>23</v>
      </c>
      <c r="J329" s="397" t="s">
        <v>34</v>
      </c>
      <c r="K329" s="398" t="s">
        <v>33</v>
      </c>
    </row>
    <row r="330" spans="3:11" ht="15.3">
      <c r="C330" s="391" t="s">
        <v>1299</v>
      </c>
      <c r="D330" s="393" t="s">
        <v>31</v>
      </c>
      <c r="E330" s="394" t="s">
        <v>841</v>
      </c>
      <c r="F330" s="394" t="s">
        <v>20</v>
      </c>
      <c r="G330" s="394" t="s">
        <v>25</v>
      </c>
      <c r="H330" s="397" t="s">
        <v>24</v>
      </c>
      <c r="I330" s="397" t="s">
        <v>23</v>
      </c>
      <c r="J330" s="397" t="s">
        <v>34</v>
      </c>
      <c r="K330" s="398" t="s">
        <v>32</v>
      </c>
    </row>
    <row r="331" spans="3:11" ht="15.3">
      <c r="C331" s="391" t="s">
        <v>1298</v>
      </c>
      <c r="D331" s="393" t="s">
        <v>31</v>
      </c>
      <c r="E331" s="394" t="s">
        <v>841</v>
      </c>
      <c r="F331" s="394" t="s">
        <v>20</v>
      </c>
      <c r="G331" s="394" t="s">
        <v>25</v>
      </c>
      <c r="H331" s="397" t="s">
        <v>24</v>
      </c>
      <c r="I331" s="397" t="s">
        <v>23</v>
      </c>
      <c r="J331" s="397" t="s">
        <v>32</v>
      </c>
      <c r="K331" s="398" t="s">
        <v>33</v>
      </c>
    </row>
    <row r="332" spans="3:11" ht="15.3">
      <c r="C332" s="391" t="s">
        <v>1297</v>
      </c>
      <c r="D332" s="393" t="s">
        <v>23</v>
      </c>
      <c r="E332" s="394" t="s">
        <v>841</v>
      </c>
      <c r="F332" s="394" t="s">
        <v>20</v>
      </c>
      <c r="G332" s="394" t="s">
        <v>25</v>
      </c>
      <c r="H332" s="397" t="s">
        <v>24</v>
      </c>
      <c r="I332" s="397" t="s">
        <v>272</v>
      </c>
      <c r="J332" s="397" t="s">
        <v>34</v>
      </c>
      <c r="K332" s="398" t="s">
        <v>33</v>
      </c>
    </row>
    <row r="333" spans="3:11" ht="15.3">
      <c r="C333" s="391" t="s">
        <v>1296</v>
      </c>
      <c r="D333" s="393" t="s">
        <v>32</v>
      </c>
      <c r="E333" s="394" t="s">
        <v>272</v>
      </c>
      <c r="F333" s="394" t="s">
        <v>20</v>
      </c>
      <c r="G333" s="394" t="s">
        <v>25</v>
      </c>
      <c r="H333" s="397" t="s">
        <v>24</v>
      </c>
      <c r="I333" s="397" t="s">
        <v>23</v>
      </c>
      <c r="J333" s="397" t="s">
        <v>34</v>
      </c>
      <c r="K333" s="398" t="s">
        <v>33</v>
      </c>
    </row>
    <row r="334" spans="3:11" ht="15.3">
      <c r="C334" s="391" t="s">
        <v>1295</v>
      </c>
      <c r="D334" s="393" t="s">
        <v>23</v>
      </c>
      <c r="E334" s="394" t="s">
        <v>841</v>
      </c>
      <c r="F334" s="394" t="s">
        <v>20</v>
      </c>
      <c r="G334" s="394" t="s">
        <v>25</v>
      </c>
      <c r="H334" s="397" t="s">
        <v>24</v>
      </c>
      <c r="I334" s="397" t="s">
        <v>272</v>
      </c>
      <c r="J334" s="397" t="s">
        <v>34</v>
      </c>
      <c r="K334" s="398" t="s">
        <v>32</v>
      </c>
    </row>
    <row r="335" spans="3:11" ht="15.3">
      <c r="C335" s="391" t="s">
        <v>1294</v>
      </c>
      <c r="D335" s="393" t="s">
        <v>23</v>
      </c>
      <c r="E335" s="394" t="s">
        <v>841</v>
      </c>
      <c r="F335" s="394" t="s">
        <v>20</v>
      </c>
      <c r="G335" s="394" t="s">
        <v>25</v>
      </c>
      <c r="H335" s="397" t="s">
        <v>24</v>
      </c>
      <c r="I335" s="397" t="s">
        <v>272</v>
      </c>
      <c r="J335" s="397" t="s">
        <v>32</v>
      </c>
      <c r="K335" s="398" t="s">
        <v>33</v>
      </c>
    </row>
    <row r="336" spans="3:11" ht="15.3">
      <c r="C336" s="391" t="s">
        <v>1293</v>
      </c>
      <c r="D336" s="393" t="s">
        <v>31</v>
      </c>
      <c r="E336" s="394" t="s">
        <v>272</v>
      </c>
      <c r="F336" s="394" t="s">
        <v>20</v>
      </c>
      <c r="G336" s="394" t="s">
        <v>25</v>
      </c>
      <c r="H336" s="397" t="s">
        <v>24</v>
      </c>
      <c r="I336" s="397" t="s">
        <v>23</v>
      </c>
      <c r="J336" s="397" t="s">
        <v>34</v>
      </c>
      <c r="K336" s="398" t="s">
        <v>33</v>
      </c>
    </row>
    <row r="337" spans="3:11" ht="15.3">
      <c r="C337" s="391" t="s">
        <v>1292</v>
      </c>
      <c r="D337" s="393" t="s">
        <v>31</v>
      </c>
      <c r="E337" s="394" t="s">
        <v>272</v>
      </c>
      <c r="F337" s="394" t="s">
        <v>20</v>
      </c>
      <c r="G337" s="394" t="s">
        <v>25</v>
      </c>
      <c r="H337" s="397" t="s">
        <v>24</v>
      </c>
      <c r="I337" s="397" t="s">
        <v>23</v>
      </c>
      <c r="J337" s="397" t="s">
        <v>34</v>
      </c>
      <c r="K337" s="398" t="s">
        <v>841</v>
      </c>
    </row>
    <row r="338" spans="3:11" ht="15.3">
      <c r="C338" s="391" t="s">
        <v>1291</v>
      </c>
      <c r="D338" s="393" t="s">
        <v>31</v>
      </c>
      <c r="E338" s="394" t="s">
        <v>272</v>
      </c>
      <c r="F338" s="394" t="s">
        <v>20</v>
      </c>
      <c r="G338" s="394" t="s">
        <v>25</v>
      </c>
      <c r="H338" s="397" t="s">
        <v>24</v>
      </c>
      <c r="I338" s="397" t="s">
        <v>23</v>
      </c>
      <c r="J338" s="397" t="s">
        <v>841</v>
      </c>
      <c r="K338" s="398" t="s">
        <v>33</v>
      </c>
    </row>
    <row r="339" spans="3:11" ht="15.3">
      <c r="C339" s="391" t="s">
        <v>1290</v>
      </c>
      <c r="D339" s="393" t="s">
        <v>31</v>
      </c>
      <c r="E339" s="394" t="s">
        <v>272</v>
      </c>
      <c r="F339" s="394" t="s">
        <v>20</v>
      </c>
      <c r="G339" s="394" t="s">
        <v>25</v>
      </c>
      <c r="H339" s="397" t="s">
        <v>24</v>
      </c>
      <c r="I339" s="397" t="s">
        <v>23</v>
      </c>
      <c r="J339" s="397" t="s">
        <v>34</v>
      </c>
      <c r="K339" s="398" t="s">
        <v>32</v>
      </c>
    </row>
    <row r="340" spans="3:11" ht="15.3">
      <c r="C340" s="391" t="s">
        <v>1289</v>
      </c>
      <c r="D340" s="393" t="s">
        <v>31</v>
      </c>
      <c r="E340" s="394" t="s">
        <v>272</v>
      </c>
      <c r="F340" s="394" t="s">
        <v>20</v>
      </c>
      <c r="G340" s="394" t="s">
        <v>25</v>
      </c>
      <c r="H340" s="397" t="s">
        <v>24</v>
      </c>
      <c r="I340" s="397" t="s">
        <v>23</v>
      </c>
      <c r="J340" s="397" t="s">
        <v>32</v>
      </c>
      <c r="K340" s="398" t="s">
        <v>33</v>
      </c>
    </row>
    <row r="341" spans="3:11" ht="15.3">
      <c r="C341" s="391" t="s">
        <v>1288</v>
      </c>
      <c r="D341" s="393" t="s">
        <v>31</v>
      </c>
      <c r="E341" s="394" t="s">
        <v>272</v>
      </c>
      <c r="F341" s="394" t="s">
        <v>20</v>
      </c>
      <c r="G341" s="394" t="s">
        <v>25</v>
      </c>
      <c r="H341" s="397" t="s">
        <v>24</v>
      </c>
      <c r="I341" s="397" t="s">
        <v>23</v>
      </c>
      <c r="J341" s="397" t="s">
        <v>32</v>
      </c>
      <c r="K341" s="398" t="s">
        <v>841</v>
      </c>
    </row>
    <row r="342" spans="3:11" ht="15.3">
      <c r="C342" s="391" t="s">
        <v>1287</v>
      </c>
      <c r="D342" s="393" t="s">
        <v>22</v>
      </c>
      <c r="E342" s="394" t="s">
        <v>841</v>
      </c>
      <c r="F342" s="394" t="s">
        <v>20</v>
      </c>
      <c r="G342" s="394" t="s">
        <v>24</v>
      </c>
      <c r="H342" s="397" t="s">
        <v>32</v>
      </c>
      <c r="I342" s="397" t="s">
        <v>25</v>
      </c>
      <c r="J342" s="397" t="s">
        <v>34</v>
      </c>
      <c r="K342" s="398" t="s">
        <v>33</v>
      </c>
    </row>
    <row r="343" spans="3:11" ht="15.3">
      <c r="C343" s="391" t="s">
        <v>1286</v>
      </c>
      <c r="D343" s="393" t="s">
        <v>22</v>
      </c>
      <c r="E343" s="394" t="s">
        <v>841</v>
      </c>
      <c r="F343" s="394" t="s">
        <v>20</v>
      </c>
      <c r="G343" s="394" t="s">
        <v>25</v>
      </c>
      <c r="H343" s="397" t="s">
        <v>24</v>
      </c>
      <c r="I343" s="397" t="s">
        <v>31</v>
      </c>
      <c r="J343" s="397" t="s">
        <v>34</v>
      </c>
      <c r="K343" s="398" t="s">
        <v>33</v>
      </c>
    </row>
    <row r="344" spans="3:11" ht="15.3">
      <c r="C344" s="391" t="s">
        <v>1285</v>
      </c>
      <c r="D344" s="393" t="s">
        <v>22</v>
      </c>
      <c r="E344" s="394" t="s">
        <v>32</v>
      </c>
      <c r="F344" s="394" t="s">
        <v>20</v>
      </c>
      <c r="G344" s="394" t="s">
        <v>25</v>
      </c>
      <c r="H344" s="397" t="s">
        <v>24</v>
      </c>
      <c r="I344" s="397" t="s">
        <v>31</v>
      </c>
      <c r="J344" s="397" t="s">
        <v>34</v>
      </c>
      <c r="K344" s="398" t="s">
        <v>33</v>
      </c>
    </row>
    <row r="345" spans="3:11" ht="15.3">
      <c r="C345" s="391" t="s">
        <v>1284</v>
      </c>
      <c r="D345" s="393" t="s">
        <v>22</v>
      </c>
      <c r="E345" s="394" t="s">
        <v>841</v>
      </c>
      <c r="F345" s="394" t="s">
        <v>20</v>
      </c>
      <c r="G345" s="394" t="s">
        <v>25</v>
      </c>
      <c r="H345" s="397" t="s">
        <v>24</v>
      </c>
      <c r="I345" s="397" t="s">
        <v>31</v>
      </c>
      <c r="J345" s="397" t="s">
        <v>34</v>
      </c>
      <c r="K345" s="398" t="s">
        <v>32</v>
      </c>
    </row>
    <row r="346" spans="3:11" ht="15.3">
      <c r="C346" s="391" t="s">
        <v>1283</v>
      </c>
      <c r="D346" s="393" t="s">
        <v>22</v>
      </c>
      <c r="E346" s="394" t="s">
        <v>841</v>
      </c>
      <c r="F346" s="394" t="s">
        <v>20</v>
      </c>
      <c r="G346" s="394" t="s">
        <v>25</v>
      </c>
      <c r="H346" s="397" t="s">
        <v>24</v>
      </c>
      <c r="I346" s="397" t="s">
        <v>31</v>
      </c>
      <c r="J346" s="397" t="s">
        <v>32</v>
      </c>
      <c r="K346" s="398" t="s">
        <v>33</v>
      </c>
    </row>
    <row r="347" spans="3:11" ht="15.3">
      <c r="C347" s="391" t="s">
        <v>1282</v>
      </c>
      <c r="D347" s="393" t="s">
        <v>22</v>
      </c>
      <c r="E347" s="394" t="s">
        <v>841</v>
      </c>
      <c r="F347" s="394" t="s">
        <v>20</v>
      </c>
      <c r="G347" s="394" t="s">
        <v>25</v>
      </c>
      <c r="H347" s="397" t="s">
        <v>24</v>
      </c>
      <c r="I347" s="397" t="s">
        <v>272</v>
      </c>
      <c r="J347" s="397" t="s">
        <v>34</v>
      </c>
      <c r="K347" s="398" t="s">
        <v>33</v>
      </c>
    </row>
    <row r="348" spans="3:11" ht="15.3">
      <c r="C348" s="391" t="s">
        <v>1281</v>
      </c>
      <c r="D348" s="393" t="s">
        <v>22</v>
      </c>
      <c r="E348" s="394" t="s">
        <v>272</v>
      </c>
      <c r="F348" s="394" t="s">
        <v>20</v>
      </c>
      <c r="G348" s="394" t="s">
        <v>24</v>
      </c>
      <c r="H348" s="397" t="s">
        <v>32</v>
      </c>
      <c r="I348" s="397" t="s">
        <v>25</v>
      </c>
      <c r="J348" s="397" t="s">
        <v>34</v>
      </c>
      <c r="K348" s="398" t="s">
        <v>33</v>
      </c>
    </row>
    <row r="349" spans="3:11" ht="15.3">
      <c r="C349" s="391" t="s">
        <v>1280</v>
      </c>
      <c r="D349" s="393" t="s">
        <v>22</v>
      </c>
      <c r="E349" s="394" t="s">
        <v>841</v>
      </c>
      <c r="F349" s="394" t="s">
        <v>20</v>
      </c>
      <c r="G349" s="394" t="s">
        <v>25</v>
      </c>
      <c r="H349" s="397" t="s">
        <v>24</v>
      </c>
      <c r="I349" s="397" t="s">
        <v>272</v>
      </c>
      <c r="J349" s="397" t="s">
        <v>34</v>
      </c>
      <c r="K349" s="398" t="s">
        <v>32</v>
      </c>
    </row>
    <row r="350" spans="3:11" ht="15.3">
      <c r="C350" s="391" t="s">
        <v>1279</v>
      </c>
      <c r="D350" s="393" t="s">
        <v>22</v>
      </c>
      <c r="E350" s="394" t="s">
        <v>841</v>
      </c>
      <c r="F350" s="394" t="s">
        <v>20</v>
      </c>
      <c r="G350" s="394" t="s">
        <v>25</v>
      </c>
      <c r="H350" s="397" t="s">
        <v>24</v>
      </c>
      <c r="I350" s="397" t="s">
        <v>272</v>
      </c>
      <c r="J350" s="397" t="s">
        <v>32</v>
      </c>
      <c r="K350" s="398" t="s">
        <v>33</v>
      </c>
    </row>
    <row r="351" spans="3:11" ht="15.3">
      <c r="C351" s="391" t="s">
        <v>1278</v>
      </c>
      <c r="D351" s="393" t="s">
        <v>22</v>
      </c>
      <c r="E351" s="394" t="s">
        <v>272</v>
      </c>
      <c r="F351" s="394" t="s">
        <v>20</v>
      </c>
      <c r="G351" s="394" t="s">
        <v>25</v>
      </c>
      <c r="H351" s="397" t="s">
        <v>24</v>
      </c>
      <c r="I351" s="397" t="s">
        <v>31</v>
      </c>
      <c r="J351" s="397" t="s">
        <v>34</v>
      </c>
      <c r="K351" s="398" t="s">
        <v>33</v>
      </c>
    </row>
    <row r="352" spans="3:11" ht="15.3">
      <c r="C352" s="391" t="s">
        <v>1277</v>
      </c>
      <c r="D352" s="393" t="s">
        <v>31</v>
      </c>
      <c r="E352" s="394" t="s">
        <v>841</v>
      </c>
      <c r="F352" s="394" t="s">
        <v>20</v>
      </c>
      <c r="G352" s="394" t="s">
        <v>25</v>
      </c>
      <c r="H352" s="397" t="s">
        <v>24</v>
      </c>
      <c r="I352" s="397" t="s">
        <v>272</v>
      </c>
      <c r="J352" s="397" t="s">
        <v>34</v>
      </c>
      <c r="K352" s="398" t="s">
        <v>22</v>
      </c>
    </row>
    <row r="353" spans="3:11" ht="15.3">
      <c r="C353" s="391" t="s">
        <v>1276</v>
      </c>
      <c r="D353" s="393" t="s">
        <v>31</v>
      </c>
      <c r="E353" s="394" t="s">
        <v>841</v>
      </c>
      <c r="F353" s="394" t="s">
        <v>20</v>
      </c>
      <c r="G353" s="394" t="s">
        <v>25</v>
      </c>
      <c r="H353" s="397" t="s">
        <v>24</v>
      </c>
      <c r="I353" s="397" t="s">
        <v>272</v>
      </c>
      <c r="J353" s="397" t="s">
        <v>22</v>
      </c>
      <c r="K353" s="398" t="s">
        <v>33</v>
      </c>
    </row>
    <row r="354" spans="3:11" ht="15.3">
      <c r="C354" s="391" t="s">
        <v>1275</v>
      </c>
      <c r="D354" s="393" t="s">
        <v>22</v>
      </c>
      <c r="E354" s="394" t="s">
        <v>272</v>
      </c>
      <c r="F354" s="394" t="s">
        <v>20</v>
      </c>
      <c r="G354" s="394" t="s">
        <v>25</v>
      </c>
      <c r="H354" s="397" t="s">
        <v>24</v>
      </c>
      <c r="I354" s="397" t="s">
        <v>31</v>
      </c>
      <c r="J354" s="397" t="s">
        <v>34</v>
      </c>
      <c r="K354" s="398" t="s">
        <v>32</v>
      </c>
    </row>
    <row r="355" spans="3:11" ht="15.3">
      <c r="C355" s="391" t="s">
        <v>1274</v>
      </c>
      <c r="D355" s="393" t="s">
        <v>22</v>
      </c>
      <c r="E355" s="394" t="s">
        <v>272</v>
      </c>
      <c r="F355" s="394" t="s">
        <v>20</v>
      </c>
      <c r="G355" s="394" t="s">
        <v>25</v>
      </c>
      <c r="H355" s="397" t="s">
        <v>24</v>
      </c>
      <c r="I355" s="397" t="s">
        <v>31</v>
      </c>
      <c r="J355" s="397" t="s">
        <v>32</v>
      </c>
      <c r="K355" s="398" t="s">
        <v>33</v>
      </c>
    </row>
    <row r="356" spans="3:11" ht="15.3">
      <c r="C356" s="391" t="s">
        <v>1273</v>
      </c>
      <c r="D356" s="393" t="s">
        <v>31</v>
      </c>
      <c r="E356" s="394" t="s">
        <v>841</v>
      </c>
      <c r="F356" s="394" t="s">
        <v>20</v>
      </c>
      <c r="G356" s="394" t="s">
        <v>25</v>
      </c>
      <c r="H356" s="397" t="s">
        <v>24</v>
      </c>
      <c r="I356" s="397" t="s">
        <v>272</v>
      </c>
      <c r="J356" s="397" t="s">
        <v>22</v>
      </c>
      <c r="K356" s="398" t="s">
        <v>32</v>
      </c>
    </row>
    <row r="357" spans="3:11" ht="15.3">
      <c r="C357" s="391" t="s">
        <v>1272</v>
      </c>
      <c r="D357" s="393" t="s">
        <v>22</v>
      </c>
      <c r="E357" s="394" t="s">
        <v>841</v>
      </c>
      <c r="F357" s="394" t="s">
        <v>20</v>
      </c>
      <c r="G357" s="394" t="s">
        <v>25</v>
      </c>
      <c r="H357" s="397" t="s">
        <v>24</v>
      </c>
      <c r="I357" s="397" t="s">
        <v>23</v>
      </c>
      <c r="J357" s="397" t="s">
        <v>34</v>
      </c>
      <c r="K357" s="398" t="s">
        <v>33</v>
      </c>
    </row>
    <row r="358" spans="3:11" ht="15.3">
      <c r="C358" s="391" t="s">
        <v>1271</v>
      </c>
      <c r="D358" s="393" t="s">
        <v>22</v>
      </c>
      <c r="E358" s="394" t="s">
        <v>32</v>
      </c>
      <c r="F358" s="394" t="s">
        <v>20</v>
      </c>
      <c r="G358" s="394" t="s">
        <v>25</v>
      </c>
      <c r="H358" s="397" t="s">
        <v>24</v>
      </c>
      <c r="I358" s="397" t="s">
        <v>23</v>
      </c>
      <c r="J358" s="397" t="s">
        <v>34</v>
      </c>
      <c r="K358" s="398" t="s">
        <v>33</v>
      </c>
    </row>
    <row r="359" spans="3:11" ht="15.3">
      <c r="C359" s="391" t="s">
        <v>1270</v>
      </c>
      <c r="D359" s="393" t="s">
        <v>22</v>
      </c>
      <c r="E359" s="394" t="s">
        <v>841</v>
      </c>
      <c r="F359" s="394" t="s">
        <v>20</v>
      </c>
      <c r="G359" s="394" t="s">
        <v>25</v>
      </c>
      <c r="H359" s="397" t="s">
        <v>24</v>
      </c>
      <c r="I359" s="397" t="s">
        <v>23</v>
      </c>
      <c r="J359" s="397" t="s">
        <v>34</v>
      </c>
      <c r="K359" s="398" t="s">
        <v>32</v>
      </c>
    </row>
    <row r="360" spans="3:11" ht="15.3">
      <c r="C360" s="391" t="s">
        <v>1269</v>
      </c>
      <c r="D360" s="393" t="s">
        <v>22</v>
      </c>
      <c r="E360" s="394" t="s">
        <v>841</v>
      </c>
      <c r="F360" s="394" t="s">
        <v>20</v>
      </c>
      <c r="G360" s="394" t="s">
        <v>25</v>
      </c>
      <c r="H360" s="397" t="s">
        <v>24</v>
      </c>
      <c r="I360" s="397" t="s">
        <v>23</v>
      </c>
      <c r="J360" s="397" t="s">
        <v>32</v>
      </c>
      <c r="K360" s="398" t="s">
        <v>33</v>
      </c>
    </row>
    <row r="361" spans="3:11" ht="15.3">
      <c r="C361" s="391" t="s">
        <v>1268</v>
      </c>
      <c r="D361" s="393" t="s">
        <v>31</v>
      </c>
      <c r="E361" s="394" t="s">
        <v>22</v>
      </c>
      <c r="F361" s="394" t="s">
        <v>20</v>
      </c>
      <c r="G361" s="394" t="s">
        <v>25</v>
      </c>
      <c r="H361" s="397" t="s">
        <v>24</v>
      </c>
      <c r="I361" s="397" t="s">
        <v>23</v>
      </c>
      <c r="J361" s="397" t="s">
        <v>34</v>
      </c>
      <c r="K361" s="398" t="s">
        <v>33</v>
      </c>
    </row>
    <row r="362" spans="3:11" ht="15.3">
      <c r="C362" s="391" t="s">
        <v>1267</v>
      </c>
      <c r="D362" s="393" t="s">
        <v>31</v>
      </c>
      <c r="E362" s="394" t="s">
        <v>841</v>
      </c>
      <c r="F362" s="394" t="s">
        <v>20</v>
      </c>
      <c r="G362" s="394" t="s">
        <v>25</v>
      </c>
      <c r="H362" s="397" t="s">
        <v>24</v>
      </c>
      <c r="I362" s="397" t="s">
        <v>23</v>
      </c>
      <c r="J362" s="397" t="s">
        <v>34</v>
      </c>
      <c r="K362" s="398" t="s">
        <v>22</v>
      </c>
    </row>
    <row r="363" spans="3:11" ht="15.3">
      <c r="C363" s="391" t="s">
        <v>1266</v>
      </c>
      <c r="D363" s="393" t="s">
        <v>31</v>
      </c>
      <c r="E363" s="394" t="s">
        <v>841</v>
      </c>
      <c r="F363" s="394" t="s">
        <v>20</v>
      </c>
      <c r="G363" s="394" t="s">
        <v>25</v>
      </c>
      <c r="H363" s="397" t="s">
        <v>24</v>
      </c>
      <c r="I363" s="397" t="s">
        <v>23</v>
      </c>
      <c r="J363" s="397" t="s">
        <v>22</v>
      </c>
      <c r="K363" s="398" t="s">
        <v>33</v>
      </c>
    </row>
    <row r="364" spans="3:11" ht="15.3">
      <c r="C364" s="391" t="s">
        <v>1265</v>
      </c>
      <c r="D364" s="393" t="s">
        <v>31</v>
      </c>
      <c r="E364" s="394" t="s">
        <v>22</v>
      </c>
      <c r="F364" s="394" t="s">
        <v>20</v>
      </c>
      <c r="G364" s="394" t="s">
        <v>25</v>
      </c>
      <c r="H364" s="397" t="s">
        <v>24</v>
      </c>
      <c r="I364" s="397" t="s">
        <v>23</v>
      </c>
      <c r="J364" s="397" t="s">
        <v>34</v>
      </c>
      <c r="K364" s="398" t="s">
        <v>32</v>
      </c>
    </row>
    <row r="365" spans="3:11" ht="15.3">
      <c r="C365" s="391" t="s">
        <v>1264</v>
      </c>
      <c r="D365" s="393" t="s">
        <v>31</v>
      </c>
      <c r="E365" s="394" t="s">
        <v>22</v>
      </c>
      <c r="F365" s="394" t="s">
        <v>20</v>
      </c>
      <c r="G365" s="394" t="s">
        <v>25</v>
      </c>
      <c r="H365" s="397" t="s">
        <v>24</v>
      </c>
      <c r="I365" s="397" t="s">
        <v>23</v>
      </c>
      <c r="J365" s="397" t="s">
        <v>32</v>
      </c>
      <c r="K365" s="398" t="s">
        <v>33</v>
      </c>
    </row>
    <row r="366" spans="3:11" ht="15.3">
      <c r="C366" s="391" t="s">
        <v>1263</v>
      </c>
      <c r="D366" s="393" t="s">
        <v>31</v>
      </c>
      <c r="E366" s="394" t="s">
        <v>841</v>
      </c>
      <c r="F366" s="394" t="s">
        <v>20</v>
      </c>
      <c r="G366" s="394" t="s">
        <v>25</v>
      </c>
      <c r="H366" s="397" t="s">
        <v>24</v>
      </c>
      <c r="I366" s="397" t="s">
        <v>23</v>
      </c>
      <c r="J366" s="397" t="s">
        <v>22</v>
      </c>
      <c r="K366" s="398" t="s">
        <v>32</v>
      </c>
    </row>
    <row r="367" spans="3:11" ht="15.3">
      <c r="C367" s="391" t="s">
        <v>1262</v>
      </c>
      <c r="D367" s="393" t="s">
        <v>22</v>
      </c>
      <c r="E367" s="394" t="s">
        <v>272</v>
      </c>
      <c r="F367" s="394" t="s">
        <v>20</v>
      </c>
      <c r="G367" s="394" t="s">
        <v>25</v>
      </c>
      <c r="H367" s="397" t="s">
        <v>24</v>
      </c>
      <c r="I367" s="397" t="s">
        <v>23</v>
      </c>
      <c r="J367" s="397" t="s">
        <v>34</v>
      </c>
      <c r="K367" s="398" t="s">
        <v>33</v>
      </c>
    </row>
    <row r="368" spans="3:11" ht="15.3">
      <c r="C368" s="391" t="s">
        <v>1261</v>
      </c>
      <c r="D368" s="393" t="s">
        <v>22</v>
      </c>
      <c r="E368" s="394" t="s">
        <v>272</v>
      </c>
      <c r="F368" s="394" t="s">
        <v>20</v>
      </c>
      <c r="G368" s="394" t="s">
        <v>25</v>
      </c>
      <c r="H368" s="397" t="s">
        <v>24</v>
      </c>
      <c r="I368" s="397" t="s">
        <v>23</v>
      </c>
      <c r="J368" s="397" t="s">
        <v>34</v>
      </c>
      <c r="K368" s="398" t="s">
        <v>841</v>
      </c>
    </row>
    <row r="369" spans="3:11" ht="15.3">
      <c r="C369" s="391" t="s">
        <v>1260</v>
      </c>
      <c r="D369" s="393" t="s">
        <v>22</v>
      </c>
      <c r="E369" s="394" t="s">
        <v>272</v>
      </c>
      <c r="F369" s="394" t="s">
        <v>20</v>
      </c>
      <c r="G369" s="394" t="s">
        <v>25</v>
      </c>
      <c r="H369" s="397" t="s">
        <v>24</v>
      </c>
      <c r="I369" s="397" t="s">
        <v>23</v>
      </c>
      <c r="J369" s="397" t="s">
        <v>841</v>
      </c>
      <c r="K369" s="398" t="s">
        <v>33</v>
      </c>
    </row>
    <row r="370" spans="3:11" ht="15.3">
      <c r="C370" s="391" t="s">
        <v>1259</v>
      </c>
      <c r="D370" s="393" t="s">
        <v>22</v>
      </c>
      <c r="E370" s="394" t="s">
        <v>272</v>
      </c>
      <c r="F370" s="394" t="s">
        <v>20</v>
      </c>
      <c r="G370" s="394" t="s">
        <v>25</v>
      </c>
      <c r="H370" s="397" t="s">
        <v>24</v>
      </c>
      <c r="I370" s="397" t="s">
        <v>23</v>
      </c>
      <c r="J370" s="397" t="s">
        <v>34</v>
      </c>
      <c r="K370" s="398" t="s">
        <v>32</v>
      </c>
    </row>
    <row r="371" spans="3:11" ht="15.3">
      <c r="C371" s="391" t="s">
        <v>1258</v>
      </c>
      <c r="D371" s="393" t="s">
        <v>22</v>
      </c>
      <c r="E371" s="394" t="s">
        <v>272</v>
      </c>
      <c r="F371" s="394" t="s">
        <v>20</v>
      </c>
      <c r="G371" s="394" t="s">
        <v>25</v>
      </c>
      <c r="H371" s="397" t="s">
        <v>24</v>
      </c>
      <c r="I371" s="397" t="s">
        <v>23</v>
      </c>
      <c r="J371" s="397" t="s">
        <v>32</v>
      </c>
      <c r="K371" s="398" t="s">
        <v>33</v>
      </c>
    </row>
    <row r="372" spans="3:11" ht="15.3">
      <c r="C372" s="391" t="s">
        <v>1257</v>
      </c>
      <c r="D372" s="393" t="s">
        <v>22</v>
      </c>
      <c r="E372" s="394" t="s">
        <v>272</v>
      </c>
      <c r="F372" s="394" t="s">
        <v>20</v>
      </c>
      <c r="G372" s="394" t="s">
        <v>25</v>
      </c>
      <c r="H372" s="397" t="s">
        <v>24</v>
      </c>
      <c r="I372" s="397" t="s">
        <v>23</v>
      </c>
      <c r="J372" s="397" t="s">
        <v>32</v>
      </c>
      <c r="K372" s="398" t="s">
        <v>841</v>
      </c>
    </row>
    <row r="373" spans="3:11" ht="15.3">
      <c r="C373" s="391" t="s">
        <v>1256</v>
      </c>
      <c r="D373" s="393" t="s">
        <v>31</v>
      </c>
      <c r="E373" s="394" t="s">
        <v>272</v>
      </c>
      <c r="F373" s="394" t="s">
        <v>20</v>
      </c>
      <c r="G373" s="394" t="s">
        <v>25</v>
      </c>
      <c r="H373" s="397" t="s">
        <v>24</v>
      </c>
      <c r="I373" s="397" t="s">
        <v>23</v>
      </c>
      <c r="J373" s="397" t="s">
        <v>34</v>
      </c>
      <c r="K373" s="398" t="s">
        <v>22</v>
      </c>
    </row>
    <row r="374" spans="3:11" ht="15.3">
      <c r="C374" s="391" t="s">
        <v>1255</v>
      </c>
      <c r="D374" s="393" t="s">
        <v>31</v>
      </c>
      <c r="E374" s="394" t="s">
        <v>272</v>
      </c>
      <c r="F374" s="394" t="s">
        <v>20</v>
      </c>
      <c r="G374" s="394" t="s">
        <v>25</v>
      </c>
      <c r="H374" s="397" t="s">
        <v>24</v>
      </c>
      <c r="I374" s="397" t="s">
        <v>23</v>
      </c>
      <c r="J374" s="397" t="s">
        <v>22</v>
      </c>
      <c r="K374" s="398" t="s">
        <v>33</v>
      </c>
    </row>
    <row r="375" spans="3:11" ht="15.3">
      <c r="C375" s="391" t="s">
        <v>1254</v>
      </c>
      <c r="D375" s="393" t="s">
        <v>31</v>
      </c>
      <c r="E375" s="394" t="s">
        <v>272</v>
      </c>
      <c r="F375" s="394" t="s">
        <v>20</v>
      </c>
      <c r="G375" s="394" t="s">
        <v>25</v>
      </c>
      <c r="H375" s="397" t="s">
        <v>24</v>
      </c>
      <c r="I375" s="397" t="s">
        <v>23</v>
      </c>
      <c r="J375" s="397" t="s">
        <v>22</v>
      </c>
      <c r="K375" s="398" t="s">
        <v>841</v>
      </c>
    </row>
    <row r="376" spans="3:11" ht="15.3">
      <c r="C376" s="391" t="s">
        <v>1253</v>
      </c>
      <c r="D376" s="393" t="s">
        <v>31</v>
      </c>
      <c r="E376" s="394" t="s">
        <v>272</v>
      </c>
      <c r="F376" s="394" t="s">
        <v>20</v>
      </c>
      <c r="G376" s="394" t="s">
        <v>25</v>
      </c>
      <c r="H376" s="397" t="s">
        <v>24</v>
      </c>
      <c r="I376" s="397" t="s">
        <v>23</v>
      </c>
      <c r="J376" s="397" t="s">
        <v>22</v>
      </c>
      <c r="K376" s="398" t="s">
        <v>32</v>
      </c>
    </row>
    <row r="377" spans="3:11" ht="15.3">
      <c r="C377" s="391" t="s">
        <v>1252</v>
      </c>
      <c r="D377" s="393" t="s">
        <v>32</v>
      </c>
      <c r="E377" s="394" t="s">
        <v>841</v>
      </c>
      <c r="F377" s="394" t="s">
        <v>20</v>
      </c>
      <c r="G377" s="394" t="s">
        <v>21</v>
      </c>
      <c r="H377" s="397" t="s">
        <v>24</v>
      </c>
      <c r="I377" s="397" t="s">
        <v>31</v>
      </c>
      <c r="J377" s="397" t="s">
        <v>34</v>
      </c>
      <c r="K377" s="398" t="s">
        <v>33</v>
      </c>
    </row>
    <row r="378" spans="3:11" ht="15.3">
      <c r="C378" s="391" t="s">
        <v>1251</v>
      </c>
      <c r="D378" s="393" t="s">
        <v>32</v>
      </c>
      <c r="E378" s="394" t="s">
        <v>841</v>
      </c>
      <c r="F378" s="394" t="s">
        <v>20</v>
      </c>
      <c r="G378" s="394" t="s">
        <v>21</v>
      </c>
      <c r="H378" s="397" t="s">
        <v>24</v>
      </c>
      <c r="I378" s="397" t="s">
        <v>272</v>
      </c>
      <c r="J378" s="397" t="s">
        <v>34</v>
      </c>
      <c r="K378" s="398" t="s">
        <v>33</v>
      </c>
    </row>
    <row r="379" spans="3:11" ht="15.3">
      <c r="C379" s="391" t="s">
        <v>1250</v>
      </c>
      <c r="D379" s="393" t="s">
        <v>31</v>
      </c>
      <c r="E379" s="394" t="s">
        <v>841</v>
      </c>
      <c r="F379" s="394" t="s">
        <v>20</v>
      </c>
      <c r="G379" s="394" t="s">
        <v>21</v>
      </c>
      <c r="H379" s="397" t="s">
        <v>24</v>
      </c>
      <c r="I379" s="397" t="s">
        <v>272</v>
      </c>
      <c r="J379" s="397" t="s">
        <v>34</v>
      </c>
      <c r="K379" s="398" t="s">
        <v>33</v>
      </c>
    </row>
    <row r="380" spans="3:11" ht="15.3">
      <c r="C380" s="391" t="s">
        <v>1249</v>
      </c>
      <c r="D380" s="393" t="s">
        <v>32</v>
      </c>
      <c r="E380" s="394" t="s">
        <v>272</v>
      </c>
      <c r="F380" s="394" t="s">
        <v>20</v>
      </c>
      <c r="G380" s="394" t="s">
        <v>21</v>
      </c>
      <c r="H380" s="397" t="s">
        <v>24</v>
      </c>
      <c r="I380" s="397" t="s">
        <v>31</v>
      </c>
      <c r="J380" s="397" t="s">
        <v>34</v>
      </c>
      <c r="K380" s="398" t="s">
        <v>33</v>
      </c>
    </row>
    <row r="381" spans="3:11" ht="15.3">
      <c r="C381" s="391" t="s">
        <v>1248</v>
      </c>
      <c r="D381" s="393" t="s">
        <v>31</v>
      </c>
      <c r="E381" s="394" t="s">
        <v>841</v>
      </c>
      <c r="F381" s="394" t="s">
        <v>20</v>
      </c>
      <c r="G381" s="394" t="s">
        <v>21</v>
      </c>
      <c r="H381" s="397" t="s">
        <v>24</v>
      </c>
      <c r="I381" s="397" t="s">
        <v>272</v>
      </c>
      <c r="J381" s="397" t="s">
        <v>34</v>
      </c>
      <c r="K381" s="398" t="s">
        <v>32</v>
      </c>
    </row>
    <row r="382" spans="3:11" ht="15.3">
      <c r="C382" s="391" t="s">
        <v>1247</v>
      </c>
      <c r="D382" s="393" t="s">
        <v>31</v>
      </c>
      <c r="E382" s="394" t="s">
        <v>841</v>
      </c>
      <c r="F382" s="394" t="s">
        <v>20</v>
      </c>
      <c r="G382" s="394" t="s">
        <v>21</v>
      </c>
      <c r="H382" s="397" t="s">
        <v>24</v>
      </c>
      <c r="I382" s="397" t="s">
        <v>272</v>
      </c>
      <c r="J382" s="397" t="s">
        <v>32</v>
      </c>
      <c r="K382" s="398" t="s">
        <v>33</v>
      </c>
    </row>
    <row r="383" spans="3:11" ht="15.3">
      <c r="C383" s="391" t="s">
        <v>1246</v>
      </c>
      <c r="D383" s="393" t="s">
        <v>32</v>
      </c>
      <c r="E383" s="394" t="s">
        <v>841</v>
      </c>
      <c r="F383" s="394" t="s">
        <v>20</v>
      </c>
      <c r="G383" s="394" t="s">
        <v>21</v>
      </c>
      <c r="H383" s="397" t="s">
        <v>24</v>
      </c>
      <c r="I383" s="397" t="s">
        <v>23</v>
      </c>
      <c r="J383" s="397" t="s">
        <v>34</v>
      </c>
      <c r="K383" s="398" t="s">
        <v>33</v>
      </c>
    </row>
    <row r="384" spans="3:11" ht="15.3">
      <c r="C384" s="391" t="s">
        <v>1245</v>
      </c>
      <c r="D384" s="393" t="s">
        <v>31</v>
      </c>
      <c r="E384" s="394" t="s">
        <v>841</v>
      </c>
      <c r="F384" s="394" t="s">
        <v>20</v>
      </c>
      <c r="G384" s="394" t="s">
        <v>21</v>
      </c>
      <c r="H384" s="397" t="s">
        <v>24</v>
      </c>
      <c r="I384" s="397" t="s">
        <v>23</v>
      </c>
      <c r="J384" s="397" t="s">
        <v>34</v>
      </c>
      <c r="K384" s="398" t="s">
        <v>33</v>
      </c>
    </row>
    <row r="385" spans="3:11" ht="15.3">
      <c r="C385" s="391" t="s">
        <v>1244</v>
      </c>
      <c r="D385" s="393" t="s">
        <v>31</v>
      </c>
      <c r="E385" s="394" t="s">
        <v>32</v>
      </c>
      <c r="F385" s="394" t="s">
        <v>20</v>
      </c>
      <c r="G385" s="394" t="s">
        <v>21</v>
      </c>
      <c r="H385" s="397" t="s">
        <v>24</v>
      </c>
      <c r="I385" s="397" t="s">
        <v>23</v>
      </c>
      <c r="J385" s="397" t="s">
        <v>34</v>
      </c>
      <c r="K385" s="398" t="s">
        <v>33</v>
      </c>
    </row>
    <row r="386" spans="3:11" ht="15.3">
      <c r="C386" s="391" t="s">
        <v>1243</v>
      </c>
      <c r="D386" s="393" t="s">
        <v>31</v>
      </c>
      <c r="E386" s="394" t="s">
        <v>841</v>
      </c>
      <c r="F386" s="394" t="s">
        <v>20</v>
      </c>
      <c r="G386" s="394" t="s">
        <v>21</v>
      </c>
      <c r="H386" s="397" t="s">
        <v>24</v>
      </c>
      <c r="I386" s="397" t="s">
        <v>23</v>
      </c>
      <c r="J386" s="397" t="s">
        <v>34</v>
      </c>
      <c r="K386" s="398" t="s">
        <v>32</v>
      </c>
    </row>
    <row r="387" spans="3:11" ht="15.3">
      <c r="C387" s="391" t="s">
        <v>1242</v>
      </c>
      <c r="D387" s="393" t="s">
        <v>31</v>
      </c>
      <c r="E387" s="394" t="s">
        <v>841</v>
      </c>
      <c r="F387" s="394" t="s">
        <v>20</v>
      </c>
      <c r="G387" s="394" t="s">
        <v>21</v>
      </c>
      <c r="H387" s="397" t="s">
        <v>24</v>
      </c>
      <c r="I387" s="397" t="s">
        <v>23</v>
      </c>
      <c r="J387" s="397" t="s">
        <v>32</v>
      </c>
      <c r="K387" s="398" t="s">
        <v>33</v>
      </c>
    </row>
    <row r="388" spans="3:11" ht="15.3">
      <c r="C388" s="391" t="s">
        <v>1241</v>
      </c>
      <c r="D388" s="393" t="s">
        <v>21</v>
      </c>
      <c r="E388" s="394" t="s">
        <v>841</v>
      </c>
      <c r="F388" s="394" t="s">
        <v>20</v>
      </c>
      <c r="G388" s="394" t="s">
        <v>23</v>
      </c>
      <c r="H388" s="397" t="s">
        <v>24</v>
      </c>
      <c r="I388" s="397" t="s">
        <v>272</v>
      </c>
      <c r="J388" s="397" t="s">
        <v>34</v>
      </c>
      <c r="K388" s="398" t="s">
        <v>33</v>
      </c>
    </row>
    <row r="389" spans="3:11" ht="15.3">
      <c r="C389" s="391" t="s">
        <v>1240</v>
      </c>
      <c r="D389" s="393" t="s">
        <v>32</v>
      </c>
      <c r="E389" s="394" t="s">
        <v>272</v>
      </c>
      <c r="F389" s="394" t="s">
        <v>20</v>
      </c>
      <c r="G389" s="394" t="s">
        <v>21</v>
      </c>
      <c r="H389" s="397" t="s">
        <v>24</v>
      </c>
      <c r="I389" s="397" t="s">
        <v>23</v>
      </c>
      <c r="J389" s="397" t="s">
        <v>34</v>
      </c>
      <c r="K389" s="398" t="s">
        <v>33</v>
      </c>
    </row>
    <row r="390" spans="3:11" ht="15.3">
      <c r="C390" s="391" t="s">
        <v>1239</v>
      </c>
      <c r="D390" s="393" t="s">
        <v>21</v>
      </c>
      <c r="E390" s="394" t="s">
        <v>841</v>
      </c>
      <c r="F390" s="394" t="s">
        <v>20</v>
      </c>
      <c r="G390" s="394" t="s">
        <v>23</v>
      </c>
      <c r="H390" s="397" t="s">
        <v>24</v>
      </c>
      <c r="I390" s="397" t="s">
        <v>272</v>
      </c>
      <c r="J390" s="397" t="s">
        <v>34</v>
      </c>
      <c r="K390" s="398" t="s">
        <v>32</v>
      </c>
    </row>
    <row r="391" spans="3:11" ht="15.3">
      <c r="C391" s="391" t="s">
        <v>1238</v>
      </c>
      <c r="D391" s="393" t="s">
        <v>21</v>
      </c>
      <c r="E391" s="394" t="s">
        <v>841</v>
      </c>
      <c r="F391" s="394" t="s">
        <v>20</v>
      </c>
      <c r="G391" s="394" t="s">
        <v>23</v>
      </c>
      <c r="H391" s="397" t="s">
        <v>24</v>
      </c>
      <c r="I391" s="397" t="s">
        <v>272</v>
      </c>
      <c r="J391" s="397" t="s">
        <v>32</v>
      </c>
      <c r="K391" s="398" t="s">
        <v>33</v>
      </c>
    </row>
    <row r="392" spans="3:11" ht="15.3">
      <c r="C392" s="391" t="s">
        <v>1237</v>
      </c>
      <c r="D392" s="393" t="s">
        <v>31</v>
      </c>
      <c r="E392" s="394" t="s">
        <v>272</v>
      </c>
      <c r="F392" s="394" t="s">
        <v>20</v>
      </c>
      <c r="G392" s="394" t="s">
        <v>21</v>
      </c>
      <c r="H392" s="397" t="s">
        <v>24</v>
      </c>
      <c r="I392" s="397" t="s">
        <v>23</v>
      </c>
      <c r="J392" s="397" t="s">
        <v>34</v>
      </c>
      <c r="K392" s="398" t="s">
        <v>33</v>
      </c>
    </row>
    <row r="393" spans="3:11" ht="15.3">
      <c r="C393" s="391" t="s">
        <v>1236</v>
      </c>
      <c r="D393" s="393" t="s">
        <v>31</v>
      </c>
      <c r="E393" s="394" t="s">
        <v>272</v>
      </c>
      <c r="F393" s="394" t="s">
        <v>20</v>
      </c>
      <c r="G393" s="394" t="s">
        <v>21</v>
      </c>
      <c r="H393" s="397" t="s">
        <v>24</v>
      </c>
      <c r="I393" s="397" t="s">
        <v>23</v>
      </c>
      <c r="J393" s="397" t="s">
        <v>34</v>
      </c>
      <c r="K393" s="398" t="s">
        <v>841</v>
      </c>
    </row>
    <row r="394" spans="3:11" ht="15.3">
      <c r="C394" s="391" t="s">
        <v>1235</v>
      </c>
      <c r="D394" s="393" t="s">
        <v>31</v>
      </c>
      <c r="E394" s="394" t="s">
        <v>272</v>
      </c>
      <c r="F394" s="394" t="s">
        <v>20</v>
      </c>
      <c r="G394" s="394" t="s">
        <v>21</v>
      </c>
      <c r="H394" s="397" t="s">
        <v>24</v>
      </c>
      <c r="I394" s="397" t="s">
        <v>23</v>
      </c>
      <c r="J394" s="397" t="s">
        <v>841</v>
      </c>
      <c r="K394" s="398" t="s">
        <v>33</v>
      </c>
    </row>
    <row r="395" spans="3:11" ht="15.3">
      <c r="C395" s="391" t="s">
        <v>1234</v>
      </c>
      <c r="D395" s="393" t="s">
        <v>31</v>
      </c>
      <c r="E395" s="394" t="s">
        <v>272</v>
      </c>
      <c r="F395" s="394" t="s">
        <v>20</v>
      </c>
      <c r="G395" s="394" t="s">
        <v>21</v>
      </c>
      <c r="H395" s="397" t="s">
        <v>24</v>
      </c>
      <c r="I395" s="397" t="s">
        <v>23</v>
      </c>
      <c r="J395" s="397" t="s">
        <v>34</v>
      </c>
      <c r="K395" s="398" t="s">
        <v>32</v>
      </c>
    </row>
    <row r="396" spans="3:11" ht="15.3">
      <c r="C396" s="391" t="s">
        <v>1233</v>
      </c>
      <c r="D396" s="393" t="s">
        <v>31</v>
      </c>
      <c r="E396" s="394" t="s">
        <v>272</v>
      </c>
      <c r="F396" s="394" t="s">
        <v>20</v>
      </c>
      <c r="G396" s="394" t="s">
        <v>21</v>
      </c>
      <c r="H396" s="397" t="s">
        <v>24</v>
      </c>
      <c r="I396" s="397" t="s">
        <v>23</v>
      </c>
      <c r="J396" s="397" t="s">
        <v>32</v>
      </c>
      <c r="K396" s="398" t="s">
        <v>33</v>
      </c>
    </row>
    <row r="397" spans="3:11" ht="15.3">
      <c r="C397" s="391" t="s">
        <v>1232</v>
      </c>
      <c r="D397" s="393" t="s">
        <v>31</v>
      </c>
      <c r="E397" s="394" t="s">
        <v>272</v>
      </c>
      <c r="F397" s="394" t="s">
        <v>20</v>
      </c>
      <c r="G397" s="394" t="s">
        <v>21</v>
      </c>
      <c r="H397" s="397" t="s">
        <v>24</v>
      </c>
      <c r="I397" s="397" t="s">
        <v>23</v>
      </c>
      <c r="J397" s="397" t="s">
        <v>32</v>
      </c>
      <c r="K397" s="398" t="s">
        <v>841</v>
      </c>
    </row>
    <row r="398" spans="3:11" ht="15.3">
      <c r="C398" s="391" t="s">
        <v>1231</v>
      </c>
      <c r="D398" s="393" t="s">
        <v>22</v>
      </c>
      <c r="E398" s="394" t="s">
        <v>841</v>
      </c>
      <c r="F398" s="394" t="s">
        <v>20</v>
      </c>
      <c r="G398" s="394" t="s">
        <v>24</v>
      </c>
      <c r="H398" s="397" t="s">
        <v>32</v>
      </c>
      <c r="I398" s="397" t="s">
        <v>21</v>
      </c>
      <c r="J398" s="397" t="s">
        <v>34</v>
      </c>
      <c r="K398" s="398" t="s">
        <v>33</v>
      </c>
    </row>
    <row r="399" spans="3:11" ht="15.3">
      <c r="C399" s="391" t="s">
        <v>1230</v>
      </c>
      <c r="D399" s="393" t="s">
        <v>22</v>
      </c>
      <c r="E399" s="394" t="s">
        <v>841</v>
      </c>
      <c r="F399" s="394" t="s">
        <v>20</v>
      </c>
      <c r="G399" s="394" t="s">
        <v>21</v>
      </c>
      <c r="H399" s="397" t="s">
        <v>24</v>
      </c>
      <c r="I399" s="397" t="s">
        <v>31</v>
      </c>
      <c r="J399" s="397" t="s">
        <v>34</v>
      </c>
      <c r="K399" s="398" t="s">
        <v>33</v>
      </c>
    </row>
    <row r="400" spans="3:11" ht="15.3">
      <c r="C400" s="391" t="s">
        <v>1229</v>
      </c>
      <c r="D400" s="393" t="s">
        <v>22</v>
      </c>
      <c r="E400" s="394" t="s">
        <v>32</v>
      </c>
      <c r="F400" s="394" t="s">
        <v>20</v>
      </c>
      <c r="G400" s="394" t="s">
        <v>21</v>
      </c>
      <c r="H400" s="397" t="s">
        <v>24</v>
      </c>
      <c r="I400" s="397" t="s">
        <v>31</v>
      </c>
      <c r="J400" s="397" t="s">
        <v>34</v>
      </c>
      <c r="K400" s="398" t="s">
        <v>33</v>
      </c>
    </row>
    <row r="401" spans="3:11" ht="15.3">
      <c r="C401" s="391" t="s">
        <v>1228</v>
      </c>
      <c r="D401" s="393" t="s">
        <v>22</v>
      </c>
      <c r="E401" s="394" t="s">
        <v>841</v>
      </c>
      <c r="F401" s="394" t="s">
        <v>20</v>
      </c>
      <c r="G401" s="394" t="s">
        <v>21</v>
      </c>
      <c r="H401" s="397" t="s">
        <v>24</v>
      </c>
      <c r="I401" s="397" t="s">
        <v>31</v>
      </c>
      <c r="J401" s="397" t="s">
        <v>34</v>
      </c>
      <c r="K401" s="398" t="s">
        <v>32</v>
      </c>
    </row>
    <row r="402" spans="3:11" ht="15.3">
      <c r="C402" s="391" t="s">
        <v>1227</v>
      </c>
      <c r="D402" s="393" t="s">
        <v>22</v>
      </c>
      <c r="E402" s="394" t="s">
        <v>841</v>
      </c>
      <c r="F402" s="394" t="s">
        <v>20</v>
      </c>
      <c r="G402" s="394" t="s">
        <v>21</v>
      </c>
      <c r="H402" s="397" t="s">
        <v>24</v>
      </c>
      <c r="I402" s="397" t="s">
        <v>31</v>
      </c>
      <c r="J402" s="397" t="s">
        <v>32</v>
      </c>
      <c r="K402" s="398" t="s">
        <v>33</v>
      </c>
    </row>
    <row r="403" spans="3:11" ht="15.3">
      <c r="C403" s="391" t="s">
        <v>1226</v>
      </c>
      <c r="D403" s="393" t="s">
        <v>22</v>
      </c>
      <c r="E403" s="394" t="s">
        <v>841</v>
      </c>
      <c r="F403" s="394" t="s">
        <v>20</v>
      </c>
      <c r="G403" s="394" t="s">
        <v>21</v>
      </c>
      <c r="H403" s="397" t="s">
        <v>24</v>
      </c>
      <c r="I403" s="397" t="s">
        <v>272</v>
      </c>
      <c r="J403" s="397" t="s">
        <v>34</v>
      </c>
      <c r="K403" s="398" t="s">
        <v>33</v>
      </c>
    </row>
    <row r="404" spans="3:11" ht="15.3">
      <c r="C404" s="391" t="s">
        <v>1225</v>
      </c>
      <c r="D404" s="393" t="s">
        <v>22</v>
      </c>
      <c r="E404" s="394" t="s">
        <v>272</v>
      </c>
      <c r="F404" s="394" t="s">
        <v>20</v>
      </c>
      <c r="G404" s="394" t="s">
        <v>24</v>
      </c>
      <c r="H404" s="397" t="s">
        <v>32</v>
      </c>
      <c r="I404" s="397" t="s">
        <v>21</v>
      </c>
      <c r="J404" s="397" t="s">
        <v>34</v>
      </c>
      <c r="K404" s="398" t="s">
        <v>33</v>
      </c>
    </row>
    <row r="405" spans="3:11" ht="15.3">
      <c r="C405" s="391" t="s">
        <v>1224</v>
      </c>
      <c r="D405" s="393" t="s">
        <v>22</v>
      </c>
      <c r="E405" s="394" t="s">
        <v>841</v>
      </c>
      <c r="F405" s="394" t="s">
        <v>20</v>
      </c>
      <c r="G405" s="394" t="s">
        <v>21</v>
      </c>
      <c r="H405" s="397" t="s">
        <v>24</v>
      </c>
      <c r="I405" s="397" t="s">
        <v>272</v>
      </c>
      <c r="J405" s="397" t="s">
        <v>34</v>
      </c>
      <c r="K405" s="398" t="s">
        <v>32</v>
      </c>
    </row>
    <row r="406" spans="3:11" ht="15.3">
      <c r="C406" s="391" t="s">
        <v>1223</v>
      </c>
      <c r="D406" s="393" t="s">
        <v>22</v>
      </c>
      <c r="E406" s="394" t="s">
        <v>841</v>
      </c>
      <c r="F406" s="394" t="s">
        <v>20</v>
      </c>
      <c r="G406" s="394" t="s">
        <v>21</v>
      </c>
      <c r="H406" s="397" t="s">
        <v>24</v>
      </c>
      <c r="I406" s="397" t="s">
        <v>272</v>
      </c>
      <c r="J406" s="397" t="s">
        <v>32</v>
      </c>
      <c r="K406" s="398" t="s">
        <v>33</v>
      </c>
    </row>
    <row r="407" spans="3:11" ht="15.3">
      <c r="C407" s="391" t="s">
        <v>1222</v>
      </c>
      <c r="D407" s="393" t="s">
        <v>22</v>
      </c>
      <c r="E407" s="394" t="s">
        <v>272</v>
      </c>
      <c r="F407" s="394" t="s">
        <v>20</v>
      </c>
      <c r="G407" s="394" t="s">
        <v>21</v>
      </c>
      <c r="H407" s="397" t="s">
        <v>24</v>
      </c>
      <c r="I407" s="397" t="s">
        <v>31</v>
      </c>
      <c r="J407" s="397" t="s">
        <v>34</v>
      </c>
      <c r="K407" s="398" t="s">
        <v>33</v>
      </c>
    </row>
    <row r="408" spans="3:11" ht="15.3">
      <c r="C408" s="391" t="s">
        <v>1221</v>
      </c>
      <c r="D408" s="393" t="s">
        <v>31</v>
      </c>
      <c r="E408" s="394" t="s">
        <v>841</v>
      </c>
      <c r="F408" s="394" t="s">
        <v>20</v>
      </c>
      <c r="G408" s="394" t="s">
        <v>21</v>
      </c>
      <c r="H408" s="397" t="s">
        <v>24</v>
      </c>
      <c r="I408" s="397" t="s">
        <v>272</v>
      </c>
      <c r="J408" s="397" t="s">
        <v>34</v>
      </c>
      <c r="K408" s="398" t="s">
        <v>22</v>
      </c>
    </row>
    <row r="409" spans="3:11" ht="15.3">
      <c r="C409" s="391" t="s">
        <v>1220</v>
      </c>
      <c r="D409" s="393" t="s">
        <v>31</v>
      </c>
      <c r="E409" s="394" t="s">
        <v>841</v>
      </c>
      <c r="F409" s="394" t="s">
        <v>20</v>
      </c>
      <c r="G409" s="394" t="s">
        <v>21</v>
      </c>
      <c r="H409" s="397" t="s">
        <v>24</v>
      </c>
      <c r="I409" s="397" t="s">
        <v>272</v>
      </c>
      <c r="J409" s="397" t="s">
        <v>22</v>
      </c>
      <c r="K409" s="398" t="s">
        <v>33</v>
      </c>
    </row>
    <row r="410" spans="3:11" ht="15.3">
      <c r="C410" s="391" t="s">
        <v>1219</v>
      </c>
      <c r="D410" s="393" t="s">
        <v>22</v>
      </c>
      <c r="E410" s="394" t="s">
        <v>272</v>
      </c>
      <c r="F410" s="394" t="s">
        <v>20</v>
      </c>
      <c r="G410" s="394" t="s">
        <v>21</v>
      </c>
      <c r="H410" s="397" t="s">
        <v>24</v>
      </c>
      <c r="I410" s="397" t="s">
        <v>31</v>
      </c>
      <c r="J410" s="397" t="s">
        <v>34</v>
      </c>
      <c r="K410" s="398" t="s">
        <v>32</v>
      </c>
    </row>
    <row r="411" spans="3:11" ht="15.3">
      <c r="C411" s="391" t="s">
        <v>1218</v>
      </c>
      <c r="D411" s="393" t="s">
        <v>22</v>
      </c>
      <c r="E411" s="394" t="s">
        <v>272</v>
      </c>
      <c r="F411" s="394" t="s">
        <v>20</v>
      </c>
      <c r="G411" s="394" t="s">
        <v>21</v>
      </c>
      <c r="H411" s="397" t="s">
        <v>24</v>
      </c>
      <c r="I411" s="397" t="s">
        <v>31</v>
      </c>
      <c r="J411" s="397" t="s">
        <v>32</v>
      </c>
      <c r="K411" s="398" t="s">
        <v>33</v>
      </c>
    </row>
    <row r="412" spans="3:11" ht="15.3">
      <c r="C412" s="391" t="s">
        <v>1217</v>
      </c>
      <c r="D412" s="393" t="s">
        <v>31</v>
      </c>
      <c r="E412" s="394" t="s">
        <v>841</v>
      </c>
      <c r="F412" s="394" t="s">
        <v>20</v>
      </c>
      <c r="G412" s="394" t="s">
        <v>21</v>
      </c>
      <c r="H412" s="397" t="s">
        <v>24</v>
      </c>
      <c r="I412" s="397" t="s">
        <v>272</v>
      </c>
      <c r="J412" s="397" t="s">
        <v>22</v>
      </c>
      <c r="K412" s="398" t="s">
        <v>32</v>
      </c>
    </row>
    <row r="413" spans="3:11" ht="15.3">
      <c r="C413" s="391" t="s">
        <v>1216</v>
      </c>
      <c r="D413" s="393" t="s">
        <v>22</v>
      </c>
      <c r="E413" s="394" t="s">
        <v>841</v>
      </c>
      <c r="F413" s="394" t="s">
        <v>20</v>
      </c>
      <c r="G413" s="394" t="s">
        <v>21</v>
      </c>
      <c r="H413" s="397" t="s">
        <v>24</v>
      </c>
      <c r="I413" s="397" t="s">
        <v>23</v>
      </c>
      <c r="J413" s="397" t="s">
        <v>34</v>
      </c>
      <c r="K413" s="398" t="s">
        <v>33</v>
      </c>
    </row>
    <row r="414" spans="3:11" ht="15.3">
      <c r="C414" s="391" t="s">
        <v>1215</v>
      </c>
      <c r="D414" s="393" t="s">
        <v>22</v>
      </c>
      <c r="E414" s="394" t="s">
        <v>32</v>
      </c>
      <c r="F414" s="394" t="s">
        <v>20</v>
      </c>
      <c r="G414" s="394" t="s">
        <v>21</v>
      </c>
      <c r="H414" s="397" t="s">
        <v>24</v>
      </c>
      <c r="I414" s="397" t="s">
        <v>23</v>
      </c>
      <c r="J414" s="397" t="s">
        <v>34</v>
      </c>
      <c r="K414" s="398" t="s">
        <v>33</v>
      </c>
    </row>
    <row r="415" spans="3:11" ht="15.3">
      <c r="C415" s="391" t="s">
        <v>1214</v>
      </c>
      <c r="D415" s="393" t="s">
        <v>22</v>
      </c>
      <c r="E415" s="394" t="s">
        <v>841</v>
      </c>
      <c r="F415" s="394" t="s">
        <v>20</v>
      </c>
      <c r="G415" s="394" t="s">
        <v>21</v>
      </c>
      <c r="H415" s="397" t="s">
        <v>24</v>
      </c>
      <c r="I415" s="397" t="s">
        <v>23</v>
      </c>
      <c r="J415" s="397" t="s">
        <v>34</v>
      </c>
      <c r="K415" s="398" t="s">
        <v>32</v>
      </c>
    </row>
    <row r="416" spans="3:11" ht="15.3">
      <c r="C416" s="391" t="s">
        <v>1213</v>
      </c>
      <c r="D416" s="393" t="s">
        <v>22</v>
      </c>
      <c r="E416" s="394" t="s">
        <v>841</v>
      </c>
      <c r="F416" s="394" t="s">
        <v>20</v>
      </c>
      <c r="G416" s="394" t="s">
        <v>21</v>
      </c>
      <c r="H416" s="397" t="s">
        <v>24</v>
      </c>
      <c r="I416" s="397" t="s">
        <v>23</v>
      </c>
      <c r="J416" s="397" t="s">
        <v>32</v>
      </c>
      <c r="K416" s="398" t="s">
        <v>33</v>
      </c>
    </row>
    <row r="417" spans="3:11" ht="15.3">
      <c r="C417" s="391" t="s">
        <v>1212</v>
      </c>
      <c r="D417" s="393" t="s">
        <v>31</v>
      </c>
      <c r="E417" s="394" t="s">
        <v>22</v>
      </c>
      <c r="F417" s="394" t="s">
        <v>20</v>
      </c>
      <c r="G417" s="394" t="s">
        <v>21</v>
      </c>
      <c r="H417" s="397" t="s">
        <v>24</v>
      </c>
      <c r="I417" s="397" t="s">
        <v>23</v>
      </c>
      <c r="J417" s="397" t="s">
        <v>34</v>
      </c>
      <c r="K417" s="398" t="s">
        <v>33</v>
      </c>
    </row>
    <row r="418" spans="3:11" ht="15.3">
      <c r="C418" s="391" t="s">
        <v>1211</v>
      </c>
      <c r="D418" s="393" t="s">
        <v>31</v>
      </c>
      <c r="E418" s="394" t="s">
        <v>841</v>
      </c>
      <c r="F418" s="394" t="s">
        <v>20</v>
      </c>
      <c r="G418" s="394" t="s">
        <v>21</v>
      </c>
      <c r="H418" s="397" t="s">
        <v>24</v>
      </c>
      <c r="I418" s="397" t="s">
        <v>23</v>
      </c>
      <c r="J418" s="397" t="s">
        <v>34</v>
      </c>
      <c r="K418" s="398" t="s">
        <v>22</v>
      </c>
    </row>
    <row r="419" spans="3:11" ht="15.3">
      <c r="C419" s="391" t="s">
        <v>1210</v>
      </c>
      <c r="D419" s="393" t="s">
        <v>31</v>
      </c>
      <c r="E419" s="394" t="s">
        <v>841</v>
      </c>
      <c r="F419" s="394" t="s">
        <v>20</v>
      </c>
      <c r="G419" s="394" t="s">
        <v>21</v>
      </c>
      <c r="H419" s="397" t="s">
        <v>24</v>
      </c>
      <c r="I419" s="397" t="s">
        <v>23</v>
      </c>
      <c r="J419" s="397" t="s">
        <v>22</v>
      </c>
      <c r="K419" s="398" t="s">
        <v>33</v>
      </c>
    </row>
    <row r="420" spans="3:11" ht="15.3">
      <c r="C420" s="391" t="s">
        <v>1209</v>
      </c>
      <c r="D420" s="393" t="s">
        <v>31</v>
      </c>
      <c r="E420" s="394" t="s">
        <v>22</v>
      </c>
      <c r="F420" s="394" t="s">
        <v>20</v>
      </c>
      <c r="G420" s="394" t="s">
        <v>21</v>
      </c>
      <c r="H420" s="397" t="s">
        <v>24</v>
      </c>
      <c r="I420" s="397" t="s">
        <v>23</v>
      </c>
      <c r="J420" s="397" t="s">
        <v>34</v>
      </c>
      <c r="K420" s="398" t="s">
        <v>32</v>
      </c>
    </row>
    <row r="421" spans="3:11" ht="15.3">
      <c r="C421" s="391" t="s">
        <v>1208</v>
      </c>
      <c r="D421" s="393" t="s">
        <v>31</v>
      </c>
      <c r="E421" s="394" t="s">
        <v>22</v>
      </c>
      <c r="F421" s="394" t="s">
        <v>20</v>
      </c>
      <c r="G421" s="394" t="s">
        <v>21</v>
      </c>
      <c r="H421" s="397" t="s">
        <v>24</v>
      </c>
      <c r="I421" s="397" t="s">
        <v>23</v>
      </c>
      <c r="J421" s="397" t="s">
        <v>32</v>
      </c>
      <c r="K421" s="398" t="s">
        <v>33</v>
      </c>
    </row>
    <row r="422" spans="3:11" ht="15.3">
      <c r="C422" s="391" t="s">
        <v>1207</v>
      </c>
      <c r="D422" s="393" t="s">
        <v>31</v>
      </c>
      <c r="E422" s="394" t="s">
        <v>841</v>
      </c>
      <c r="F422" s="394" t="s">
        <v>20</v>
      </c>
      <c r="G422" s="394" t="s">
        <v>21</v>
      </c>
      <c r="H422" s="397" t="s">
        <v>24</v>
      </c>
      <c r="I422" s="397" t="s">
        <v>23</v>
      </c>
      <c r="J422" s="397" t="s">
        <v>22</v>
      </c>
      <c r="K422" s="398" t="s">
        <v>32</v>
      </c>
    </row>
    <row r="423" spans="3:11" ht="15.3">
      <c r="C423" s="391" t="s">
        <v>1206</v>
      </c>
      <c r="D423" s="393" t="s">
        <v>22</v>
      </c>
      <c r="E423" s="394" t="s">
        <v>272</v>
      </c>
      <c r="F423" s="394" t="s">
        <v>20</v>
      </c>
      <c r="G423" s="394" t="s">
        <v>21</v>
      </c>
      <c r="H423" s="397" t="s">
        <v>24</v>
      </c>
      <c r="I423" s="397" t="s">
        <v>23</v>
      </c>
      <c r="J423" s="397" t="s">
        <v>34</v>
      </c>
      <c r="K423" s="398" t="s">
        <v>33</v>
      </c>
    </row>
    <row r="424" spans="3:11" ht="15.3">
      <c r="C424" s="391" t="s">
        <v>1205</v>
      </c>
      <c r="D424" s="393" t="s">
        <v>22</v>
      </c>
      <c r="E424" s="394" t="s">
        <v>272</v>
      </c>
      <c r="F424" s="394" t="s">
        <v>20</v>
      </c>
      <c r="G424" s="394" t="s">
        <v>21</v>
      </c>
      <c r="H424" s="397" t="s">
        <v>24</v>
      </c>
      <c r="I424" s="397" t="s">
        <v>23</v>
      </c>
      <c r="J424" s="397" t="s">
        <v>34</v>
      </c>
      <c r="K424" s="398" t="s">
        <v>841</v>
      </c>
    </row>
    <row r="425" spans="3:11" ht="15.3">
      <c r="C425" s="391" t="s">
        <v>1204</v>
      </c>
      <c r="D425" s="393" t="s">
        <v>22</v>
      </c>
      <c r="E425" s="394" t="s">
        <v>272</v>
      </c>
      <c r="F425" s="394" t="s">
        <v>20</v>
      </c>
      <c r="G425" s="394" t="s">
        <v>21</v>
      </c>
      <c r="H425" s="397" t="s">
        <v>24</v>
      </c>
      <c r="I425" s="397" t="s">
        <v>23</v>
      </c>
      <c r="J425" s="397" t="s">
        <v>841</v>
      </c>
      <c r="K425" s="398" t="s">
        <v>33</v>
      </c>
    </row>
    <row r="426" spans="3:11" ht="15.3">
      <c r="C426" s="391" t="s">
        <v>1203</v>
      </c>
      <c r="D426" s="393" t="s">
        <v>22</v>
      </c>
      <c r="E426" s="394" t="s">
        <v>272</v>
      </c>
      <c r="F426" s="394" t="s">
        <v>20</v>
      </c>
      <c r="G426" s="394" t="s">
        <v>21</v>
      </c>
      <c r="H426" s="397" t="s">
        <v>24</v>
      </c>
      <c r="I426" s="397" t="s">
        <v>23</v>
      </c>
      <c r="J426" s="397" t="s">
        <v>34</v>
      </c>
      <c r="K426" s="398" t="s">
        <v>32</v>
      </c>
    </row>
    <row r="427" spans="3:11" ht="15.3">
      <c r="C427" s="391" t="s">
        <v>1202</v>
      </c>
      <c r="D427" s="393" t="s">
        <v>22</v>
      </c>
      <c r="E427" s="394" t="s">
        <v>272</v>
      </c>
      <c r="F427" s="394" t="s">
        <v>20</v>
      </c>
      <c r="G427" s="394" t="s">
        <v>21</v>
      </c>
      <c r="H427" s="397" t="s">
        <v>24</v>
      </c>
      <c r="I427" s="397" t="s">
        <v>23</v>
      </c>
      <c r="J427" s="397" t="s">
        <v>32</v>
      </c>
      <c r="K427" s="398" t="s">
        <v>33</v>
      </c>
    </row>
    <row r="428" spans="3:11" ht="15.3">
      <c r="C428" s="391" t="s">
        <v>1201</v>
      </c>
      <c r="D428" s="393" t="s">
        <v>22</v>
      </c>
      <c r="E428" s="394" t="s">
        <v>272</v>
      </c>
      <c r="F428" s="394" t="s">
        <v>20</v>
      </c>
      <c r="G428" s="394" t="s">
        <v>21</v>
      </c>
      <c r="H428" s="397" t="s">
        <v>24</v>
      </c>
      <c r="I428" s="397" t="s">
        <v>23</v>
      </c>
      <c r="J428" s="397" t="s">
        <v>32</v>
      </c>
      <c r="K428" s="398" t="s">
        <v>841</v>
      </c>
    </row>
    <row r="429" spans="3:11" ht="15.3">
      <c r="C429" s="391" t="s">
        <v>1200</v>
      </c>
      <c r="D429" s="393" t="s">
        <v>31</v>
      </c>
      <c r="E429" s="394" t="s">
        <v>272</v>
      </c>
      <c r="F429" s="394" t="s">
        <v>20</v>
      </c>
      <c r="G429" s="394" t="s">
        <v>21</v>
      </c>
      <c r="H429" s="397" t="s">
        <v>24</v>
      </c>
      <c r="I429" s="397" t="s">
        <v>23</v>
      </c>
      <c r="J429" s="397" t="s">
        <v>34</v>
      </c>
      <c r="K429" s="398" t="s">
        <v>22</v>
      </c>
    </row>
    <row r="430" spans="3:11" ht="15.3">
      <c r="C430" s="391" t="s">
        <v>1199</v>
      </c>
      <c r="D430" s="393" t="s">
        <v>31</v>
      </c>
      <c r="E430" s="394" t="s">
        <v>272</v>
      </c>
      <c r="F430" s="394" t="s">
        <v>20</v>
      </c>
      <c r="G430" s="394" t="s">
        <v>21</v>
      </c>
      <c r="H430" s="397" t="s">
        <v>24</v>
      </c>
      <c r="I430" s="397" t="s">
        <v>23</v>
      </c>
      <c r="J430" s="397" t="s">
        <v>22</v>
      </c>
      <c r="K430" s="398" t="s">
        <v>33</v>
      </c>
    </row>
    <row r="431" spans="3:11" ht="15.3">
      <c r="C431" s="391" t="s">
        <v>1198</v>
      </c>
      <c r="D431" s="393" t="s">
        <v>31</v>
      </c>
      <c r="E431" s="394" t="s">
        <v>272</v>
      </c>
      <c r="F431" s="394" t="s">
        <v>20</v>
      </c>
      <c r="G431" s="394" t="s">
        <v>21</v>
      </c>
      <c r="H431" s="397" t="s">
        <v>24</v>
      </c>
      <c r="I431" s="397" t="s">
        <v>23</v>
      </c>
      <c r="J431" s="397" t="s">
        <v>22</v>
      </c>
      <c r="K431" s="398" t="s">
        <v>841</v>
      </c>
    </row>
    <row r="432" spans="3:11" ht="15.3">
      <c r="C432" s="391" t="s">
        <v>1197</v>
      </c>
      <c r="D432" s="393" t="s">
        <v>31</v>
      </c>
      <c r="E432" s="394" t="s">
        <v>272</v>
      </c>
      <c r="F432" s="394" t="s">
        <v>20</v>
      </c>
      <c r="G432" s="394" t="s">
        <v>21</v>
      </c>
      <c r="H432" s="397" t="s">
        <v>24</v>
      </c>
      <c r="I432" s="397" t="s">
        <v>23</v>
      </c>
      <c r="J432" s="397" t="s">
        <v>22</v>
      </c>
      <c r="K432" s="398" t="s">
        <v>32</v>
      </c>
    </row>
    <row r="433" spans="3:11" ht="15.3">
      <c r="C433" s="391" t="s">
        <v>1196</v>
      </c>
      <c r="D433" s="393" t="s">
        <v>32</v>
      </c>
      <c r="E433" s="394" t="s">
        <v>841</v>
      </c>
      <c r="F433" s="394" t="s">
        <v>20</v>
      </c>
      <c r="G433" s="394" t="s">
        <v>21</v>
      </c>
      <c r="H433" s="397" t="s">
        <v>24</v>
      </c>
      <c r="I433" s="397" t="s">
        <v>25</v>
      </c>
      <c r="J433" s="397" t="s">
        <v>34</v>
      </c>
      <c r="K433" s="398" t="s">
        <v>33</v>
      </c>
    </row>
    <row r="434" spans="3:11" ht="15.3">
      <c r="C434" s="391" t="s">
        <v>1195</v>
      </c>
      <c r="D434" s="393" t="s">
        <v>31</v>
      </c>
      <c r="E434" s="394" t="s">
        <v>841</v>
      </c>
      <c r="F434" s="394" t="s">
        <v>20</v>
      </c>
      <c r="G434" s="394" t="s">
        <v>21</v>
      </c>
      <c r="H434" s="397" t="s">
        <v>24</v>
      </c>
      <c r="I434" s="397" t="s">
        <v>25</v>
      </c>
      <c r="J434" s="397" t="s">
        <v>34</v>
      </c>
      <c r="K434" s="398" t="s">
        <v>33</v>
      </c>
    </row>
    <row r="435" spans="3:11" ht="15.3">
      <c r="C435" s="391" t="s">
        <v>1194</v>
      </c>
      <c r="D435" s="393" t="s">
        <v>31</v>
      </c>
      <c r="E435" s="394" t="s">
        <v>32</v>
      </c>
      <c r="F435" s="394" t="s">
        <v>20</v>
      </c>
      <c r="G435" s="394" t="s">
        <v>21</v>
      </c>
      <c r="H435" s="397" t="s">
        <v>24</v>
      </c>
      <c r="I435" s="397" t="s">
        <v>25</v>
      </c>
      <c r="J435" s="397" t="s">
        <v>34</v>
      </c>
      <c r="K435" s="398" t="s">
        <v>33</v>
      </c>
    </row>
    <row r="436" spans="3:11" ht="15.3">
      <c r="C436" s="391" t="s">
        <v>1193</v>
      </c>
      <c r="D436" s="393" t="s">
        <v>31</v>
      </c>
      <c r="E436" s="394" t="s">
        <v>841</v>
      </c>
      <c r="F436" s="394" t="s">
        <v>20</v>
      </c>
      <c r="G436" s="394" t="s">
        <v>21</v>
      </c>
      <c r="H436" s="397" t="s">
        <v>24</v>
      </c>
      <c r="I436" s="397" t="s">
        <v>25</v>
      </c>
      <c r="J436" s="397" t="s">
        <v>34</v>
      </c>
      <c r="K436" s="398" t="s">
        <v>32</v>
      </c>
    </row>
    <row r="437" spans="3:11" ht="15.3">
      <c r="C437" s="391" t="s">
        <v>1192</v>
      </c>
      <c r="D437" s="393" t="s">
        <v>31</v>
      </c>
      <c r="E437" s="394" t="s">
        <v>841</v>
      </c>
      <c r="F437" s="394" t="s">
        <v>20</v>
      </c>
      <c r="G437" s="394" t="s">
        <v>21</v>
      </c>
      <c r="H437" s="397" t="s">
        <v>24</v>
      </c>
      <c r="I437" s="397" t="s">
        <v>25</v>
      </c>
      <c r="J437" s="397" t="s">
        <v>32</v>
      </c>
      <c r="K437" s="398" t="s">
        <v>33</v>
      </c>
    </row>
    <row r="438" spans="3:11" ht="15.3">
      <c r="C438" s="391" t="s">
        <v>1191</v>
      </c>
      <c r="D438" s="393" t="s">
        <v>21</v>
      </c>
      <c r="E438" s="394" t="s">
        <v>841</v>
      </c>
      <c r="F438" s="394" t="s">
        <v>20</v>
      </c>
      <c r="G438" s="394" t="s">
        <v>25</v>
      </c>
      <c r="H438" s="397" t="s">
        <v>24</v>
      </c>
      <c r="I438" s="397" t="s">
        <v>272</v>
      </c>
      <c r="J438" s="397" t="s">
        <v>34</v>
      </c>
      <c r="K438" s="398" t="s">
        <v>33</v>
      </c>
    </row>
    <row r="439" spans="3:11" ht="15.3">
      <c r="C439" s="391" t="s">
        <v>1190</v>
      </c>
      <c r="D439" s="393" t="s">
        <v>32</v>
      </c>
      <c r="E439" s="394" t="s">
        <v>272</v>
      </c>
      <c r="F439" s="394" t="s">
        <v>20</v>
      </c>
      <c r="G439" s="394" t="s">
        <v>21</v>
      </c>
      <c r="H439" s="397" t="s">
        <v>24</v>
      </c>
      <c r="I439" s="397" t="s">
        <v>25</v>
      </c>
      <c r="J439" s="397" t="s">
        <v>34</v>
      </c>
      <c r="K439" s="398" t="s">
        <v>33</v>
      </c>
    </row>
    <row r="440" spans="3:11" ht="15.3">
      <c r="C440" s="391" t="s">
        <v>1189</v>
      </c>
      <c r="D440" s="393" t="s">
        <v>21</v>
      </c>
      <c r="E440" s="394" t="s">
        <v>841</v>
      </c>
      <c r="F440" s="394" t="s">
        <v>20</v>
      </c>
      <c r="G440" s="394" t="s">
        <v>25</v>
      </c>
      <c r="H440" s="397" t="s">
        <v>24</v>
      </c>
      <c r="I440" s="397" t="s">
        <v>272</v>
      </c>
      <c r="J440" s="397" t="s">
        <v>34</v>
      </c>
      <c r="K440" s="398" t="s">
        <v>32</v>
      </c>
    </row>
    <row r="441" spans="3:11" ht="15.3">
      <c r="C441" s="391" t="s">
        <v>1188</v>
      </c>
      <c r="D441" s="393" t="s">
        <v>21</v>
      </c>
      <c r="E441" s="394" t="s">
        <v>841</v>
      </c>
      <c r="F441" s="394" t="s">
        <v>20</v>
      </c>
      <c r="G441" s="394" t="s">
        <v>25</v>
      </c>
      <c r="H441" s="397" t="s">
        <v>24</v>
      </c>
      <c r="I441" s="397" t="s">
        <v>272</v>
      </c>
      <c r="J441" s="397" t="s">
        <v>32</v>
      </c>
      <c r="K441" s="398" t="s">
        <v>33</v>
      </c>
    </row>
    <row r="442" spans="3:11" ht="15.3">
      <c r="C442" s="391" t="s">
        <v>1187</v>
      </c>
      <c r="D442" s="393" t="s">
        <v>31</v>
      </c>
      <c r="E442" s="394" t="s">
        <v>272</v>
      </c>
      <c r="F442" s="394" t="s">
        <v>20</v>
      </c>
      <c r="G442" s="394" t="s">
        <v>21</v>
      </c>
      <c r="H442" s="397" t="s">
        <v>24</v>
      </c>
      <c r="I442" s="397" t="s">
        <v>25</v>
      </c>
      <c r="J442" s="397" t="s">
        <v>34</v>
      </c>
      <c r="K442" s="398" t="s">
        <v>33</v>
      </c>
    </row>
    <row r="443" spans="3:11" ht="15.3">
      <c r="C443" s="391" t="s">
        <v>1186</v>
      </c>
      <c r="D443" s="393" t="s">
        <v>31</v>
      </c>
      <c r="E443" s="394" t="s">
        <v>272</v>
      </c>
      <c r="F443" s="394" t="s">
        <v>20</v>
      </c>
      <c r="G443" s="394" t="s">
        <v>21</v>
      </c>
      <c r="H443" s="397" t="s">
        <v>24</v>
      </c>
      <c r="I443" s="397" t="s">
        <v>25</v>
      </c>
      <c r="J443" s="397" t="s">
        <v>34</v>
      </c>
      <c r="K443" s="398" t="s">
        <v>841</v>
      </c>
    </row>
    <row r="444" spans="3:11" ht="15.3">
      <c r="C444" s="391" t="s">
        <v>1185</v>
      </c>
      <c r="D444" s="393" t="s">
        <v>31</v>
      </c>
      <c r="E444" s="394" t="s">
        <v>272</v>
      </c>
      <c r="F444" s="394" t="s">
        <v>20</v>
      </c>
      <c r="G444" s="394" t="s">
        <v>21</v>
      </c>
      <c r="H444" s="397" t="s">
        <v>24</v>
      </c>
      <c r="I444" s="397" t="s">
        <v>25</v>
      </c>
      <c r="J444" s="397" t="s">
        <v>841</v>
      </c>
      <c r="K444" s="398" t="s">
        <v>33</v>
      </c>
    </row>
    <row r="445" spans="3:11" ht="15.3">
      <c r="C445" s="391" t="s">
        <v>1184</v>
      </c>
      <c r="D445" s="393" t="s">
        <v>31</v>
      </c>
      <c r="E445" s="394" t="s">
        <v>272</v>
      </c>
      <c r="F445" s="394" t="s">
        <v>20</v>
      </c>
      <c r="G445" s="394" t="s">
        <v>21</v>
      </c>
      <c r="H445" s="397" t="s">
        <v>24</v>
      </c>
      <c r="I445" s="397" t="s">
        <v>25</v>
      </c>
      <c r="J445" s="397" t="s">
        <v>34</v>
      </c>
      <c r="K445" s="398" t="s">
        <v>32</v>
      </c>
    </row>
    <row r="446" spans="3:11" ht="15.3">
      <c r="C446" s="391" t="s">
        <v>1183</v>
      </c>
      <c r="D446" s="393" t="s">
        <v>31</v>
      </c>
      <c r="E446" s="394" t="s">
        <v>272</v>
      </c>
      <c r="F446" s="394" t="s">
        <v>20</v>
      </c>
      <c r="G446" s="394" t="s">
        <v>21</v>
      </c>
      <c r="H446" s="397" t="s">
        <v>24</v>
      </c>
      <c r="I446" s="397" t="s">
        <v>25</v>
      </c>
      <c r="J446" s="397" t="s">
        <v>32</v>
      </c>
      <c r="K446" s="398" t="s">
        <v>33</v>
      </c>
    </row>
    <row r="447" spans="3:11" ht="15.3">
      <c r="C447" s="391" t="s">
        <v>1182</v>
      </c>
      <c r="D447" s="393" t="s">
        <v>31</v>
      </c>
      <c r="E447" s="394" t="s">
        <v>272</v>
      </c>
      <c r="F447" s="394" t="s">
        <v>20</v>
      </c>
      <c r="G447" s="394" t="s">
        <v>21</v>
      </c>
      <c r="H447" s="397" t="s">
        <v>24</v>
      </c>
      <c r="I447" s="397" t="s">
        <v>25</v>
      </c>
      <c r="J447" s="397" t="s">
        <v>32</v>
      </c>
      <c r="K447" s="398" t="s">
        <v>841</v>
      </c>
    </row>
    <row r="448" spans="3:11" ht="15.3">
      <c r="C448" s="391" t="s">
        <v>1181</v>
      </c>
      <c r="D448" s="393" t="s">
        <v>21</v>
      </c>
      <c r="E448" s="394" t="s">
        <v>841</v>
      </c>
      <c r="F448" s="394" t="s">
        <v>20</v>
      </c>
      <c r="G448" s="394" t="s">
        <v>25</v>
      </c>
      <c r="H448" s="397" t="s">
        <v>24</v>
      </c>
      <c r="I448" s="397" t="s">
        <v>23</v>
      </c>
      <c r="J448" s="397" t="s">
        <v>34</v>
      </c>
      <c r="K448" s="398" t="s">
        <v>33</v>
      </c>
    </row>
    <row r="449" spans="3:11" ht="15.3">
      <c r="C449" s="391" t="s">
        <v>1180</v>
      </c>
      <c r="D449" s="393" t="s">
        <v>21</v>
      </c>
      <c r="E449" s="394" t="s">
        <v>32</v>
      </c>
      <c r="F449" s="394" t="s">
        <v>20</v>
      </c>
      <c r="G449" s="394" t="s">
        <v>25</v>
      </c>
      <c r="H449" s="397" t="s">
        <v>24</v>
      </c>
      <c r="I449" s="397" t="s">
        <v>23</v>
      </c>
      <c r="J449" s="397" t="s">
        <v>34</v>
      </c>
      <c r="K449" s="398" t="s">
        <v>33</v>
      </c>
    </row>
    <row r="450" spans="3:11" ht="15.3">
      <c r="C450" s="391" t="s">
        <v>1179</v>
      </c>
      <c r="D450" s="393" t="s">
        <v>21</v>
      </c>
      <c r="E450" s="394" t="s">
        <v>841</v>
      </c>
      <c r="F450" s="394" t="s">
        <v>20</v>
      </c>
      <c r="G450" s="394" t="s">
        <v>25</v>
      </c>
      <c r="H450" s="397" t="s">
        <v>24</v>
      </c>
      <c r="I450" s="397" t="s">
        <v>23</v>
      </c>
      <c r="J450" s="397" t="s">
        <v>34</v>
      </c>
      <c r="K450" s="398" t="s">
        <v>32</v>
      </c>
    </row>
    <row r="451" spans="3:11" ht="15.3">
      <c r="C451" s="391" t="s">
        <v>1178</v>
      </c>
      <c r="D451" s="393" t="s">
        <v>21</v>
      </c>
      <c r="E451" s="394" t="s">
        <v>841</v>
      </c>
      <c r="F451" s="394" t="s">
        <v>20</v>
      </c>
      <c r="G451" s="394" t="s">
        <v>25</v>
      </c>
      <c r="H451" s="397" t="s">
        <v>24</v>
      </c>
      <c r="I451" s="397" t="s">
        <v>23</v>
      </c>
      <c r="J451" s="397" t="s">
        <v>32</v>
      </c>
      <c r="K451" s="398" t="s">
        <v>33</v>
      </c>
    </row>
    <row r="452" spans="3:11" ht="15.3">
      <c r="C452" s="391" t="s">
        <v>1177</v>
      </c>
      <c r="D452" s="393" t="s">
        <v>31</v>
      </c>
      <c r="E452" s="394" t="s">
        <v>23</v>
      </c>
      <c r="F452" s="394" t="s">
        <v>20</v>
      </c>
      <c r="G452" s="394" t="s">
        <v>21</v>
      </c>
      <c r="H452" s="397" t="s">
        <v>24</v>
      </c>
      <c r="I452" s="397" t="s">
        <v>25</v>
      </c>
      <c r="J452" s="397" t="s">
        <v>34</v>
      </c>
      <c r="K452" s="398" t="s">
        <v>33</v>
      </c>
    </row>
    <row r="453" spans="3:11" ht="15.3">
      <c r="C453" s="391" t="s">
        <v>1176</v>
      </c>
      <c r="D453" s="393" t="s">
        <v>21</v>
      </c>
      <c r="E453" s="394" t="s">
        <v>841</v>
      </c>
      <c r="F453" s="394" t="s">
        <v>20</v>
      </c>
      <c r="G453" s="394" t="s">
        <v>25</v>
      </c>
      <c r="H453" s="397" t="s">
        <v>24</v>
      </c>
      <c r="I453" s="397" t="s">
        <v>23</v>
      </c>
      <c r="J453" s="397" t="s">
        <v>34</v>
      </c>
      <c r="K453" s="398" t="s">
        <v>31</v>
      </c>
    </row>
    <row r="454" spans="3:11" ht="15.3">
      <c r="C454" s="391" t="s">
        <v>1175</v>
      </c>
      <c r="D454" s="393" t="s">
        <v>31</v>
      </c>
      <c r="E454" s="394" t="s">
        <v>841</v>
      </c>
      <c r="F454" s="394" t="s">
        <v>20</v>
      </c>
      <c r="G454" s="394" t="s">
        <v>21</v>
      </c>
      <c r="H454" s="397" t="s">
        <v>24</v>
      </c>
      <c r="I454" s="397" t="s">
        <v>23</v>
      </c>
      <c r="J454" s="397" t="s">
        <v>25</v>
      </c>
      <c r="K454" s="398" t="s">
        <v>33</v>
      </c>
    </row>
    <row r="455" spans="3:11" ht="15.3">
      <c r="C455" s="391" t="s">
        <v>1174</v>
      </c>
      <c r="D455" s="393" t="s">
        <v>31</v>
      </c>
      <c r="E455" s="394" t="s">
        <v>23</v>
      </c>
      <c r="F455" s="394" t="s">
        <v>20</v>
      </c>
      <c r="G455" s="394" t="s">
        <v>21</v>
      </c>
      <c r="H455" s="397" t="s">
        <v>24</v>
      </c>
      <c r="I455" s="397" t="s">
        <v>25</v>
      </c>
      <c r="J455" s="397" t="s">
        <v>34</v>
      </c>
      <c r="K455" s="398" t="s">
        <v>32</v>
      </c>
    </row>
    <row r="456" spans="3:11" ht="15.3">
      <c r="C456" s="391" t="s">
        <v>1173</v>
      </c>
      <c r="D456" s="393" t="s">
        <v>31</v>
      </c>
      <c r="E456" s="394" t="s">
        <v>23</v>
      </c>
      <c r="F456" s="394" t="s">
        <v>20</v>
      </c>
      <c r="G456" s="394" t="s">
        <v>21</v>
      </c>
      <c r="H456" s="397" t="s">
        <v>24</v>
      </c>
      <c r="I456" s="397" t="s">
        <v>25</v>
      </c>
      <c r="J456" s="397" t="s">
        <v>32</v>
      </c>
      <c r="K456" s="398" t="s">
        <v>33</v>
      </c>
    </row>
    <row r="457" spans="3:11" ht="15.3">
      <c r="C457" s="391" t="s">
        <v>1172</v>
      </c>
      <c r="D457" s="393" t="s">
        <v>31</v>
      </c>
      <c r="E457" s="394" t="s">
        <v>841</v>
      </c>
      <c r="F457" s="394" t="s">
        <v>20</v>
      </c>
      <c r="G457" s="394" t="s">
        <v>21</v>
      </c>
      <c r="H457" s="397" t="s">
        <v>24</v>
      </c>
      <c r="I457" s="397" t="s">
        <v>23</v>
      </c>
      <c r="J457" s="397" t="s">
        <v>25</v>
      </c>
      <c r="K457" s="398" t="s">
        <v>32</v>
      </c>
    </row>
    <row r="458" spans="3:11" ht="15.3">
      <c r="C458" s="391" t="s">
        <v>1171</v>
      </c>
      <c r="D458" s="393" t="s">
        <v>21</v>
      </c>
      <c r="E458" s="394" t="s">
        <v>272</v>
      </c>
      <c r="F458" s="394" t="s">
        <v>20</v>
      </c>
      <c r="G458" s="394" t="s">
        <v>25</v>
      </c>
      <c r="H458" s="397" t="s">
        <v>24</v>
      </c>
      <c r="I458" s="397" t="s">
        <v>23</v>
      </c>
      <c r="J458" s="397" t="s">
        <v>34</v>
      </c>
      <c r="K458" s="398" t="s">
        <v>33</v>
      </c>
    </row>
    <row r="459" spans="3:11" ht="15.3">
      <c r="C459" s="391" t="s">
        <v>1170</v>
      </c>
      <c r="D459" s="393" t="s">
        <v>21</v>
      </c>
      <c r="E459" s="394" t="s">
        <v>272</v>
      </c>
      <c r="F459" s="394" t="s">
        <v>20</v>
      </c>
      <c r="G459" s="394" t="s">
        <v>25</v>
      </c>
      <c r="H459" s="397" t="s">
        <v>24</v>
      </c>
      <c r="I459" s="397" t="s">
        <v>23</v>
      </c>
      <c r="J459" s="397" t="s">
        <v>34</v>
      </c>
      <c r="K459" s="398" t="s">
        <v>841</v>
      </c>
    </row>
    <row r="460" spans="3:11" ht="15.3">
      <c r="C460" s="391" t="s">
        <v>1169</v>
      </c>
      <c r="D460" s="393" t="s">
        <v>21</v>
      </c>
      <c r="E460" s="394" t="s">
        <v>272</v>
      </c>
      <c r="F460" s="394" t="s">
        <v>20</v>
      </c>
      <c r="G460" s="394" t="s">
        <v>25</v>
      </c>
      <c r="H460" s="397" t="s">
        <v>24</v>
      </c>
      <c r="I460" s="397" t="s">
        <v>23</v>
      </c>
      <c r="J460" s="397" t="s">
        <v>841</v>
      </c>
      <c r="K460" s="398" t="s">
        <v>33</v>
      </c>
    </row>
    <row r="461" spans="3:11" ht="15.3">
      <c r="C461" s="391" t="s">
        <v>1168</v>
      </c>
      <c r="D461" s="393" t="s">
        <v>21</v>
      </c>
      <c r="E461" s="394" t="s">
        <v>272</v>
      </c>
      <c r="F461" s="394" t="s">
        <v>20</v>
      </c>
      <c r="G461" s="394" t="s">
        <v>25</v>
      </c>
      <c r="H461" s="397" t="s">
        <v>24</v>
      </c>
      <c r="I461" s="397" t="s">
        <v>23</v>
      </c>
      <c r="J461" s="397" t="s">
        <v>34</v>
      </c>
      <c r="K461" s="398" t="s">
        <v>32</v>
      </c>
    </row>
    <row r="462" spans="3:11" ht="15.3">
      <c r="C462" s="391" t="s">
        <v>1167</v>
      </c>
      <c r="D462" s="393" t="s">
        <v>21</v>
      </c>
      <c r="E462" s="394" t="s">
        <v>272</v>
      </c>
      <c r="F462" s="394" t="s">
        <v>20</v>
      </c>
      <c r="G462" s="394" t="s">
        <v>25</v>
      </c>
      <c r="H462" s="397" t="s">
        <v>24</v>
      </c>
      <c r="I462" s="397" t="s">
        <v>23</v>
      </c>
      <c r="J462" s="397" t="s">
        <v>32</v>
      </c>
      <c r="K462" s="398" t="s">
        <v>33</v>
      </c>
    </row>
    <row r="463" spans="3:11" ht="15.3">
      <c r="C463" s="391" t="s">
        <v>1166</v>
      </c>
      <c r="D463" s="393" t="s">
        <v>21</v>
      </c>
      <c r="E463" s="394" t="s">
        <v>272</v>
      </c>
      <c r="F463" s="394" t="s">
        <v>20</v>
      </c>
      <c r="G463" s="394" t="s">
        <v>25</v>
      </c>
      <c r="H463" s="397" t="s">
        <v>24</v>
      </c>
      <c r="I463" s="397" t="s">
        <v>23</v>
      </c>
      <c r="J463" s="397" t="s">
        <v>32</v>
      </c>
      <c r="K463" s="398" t="s">
        <v>841</v>
      </c>
    </row>
    <row r="464" spans="3:11" ht="15.3">
      <c r="C464" s="391" t="s">
        <v>1165</v>
      </c>
      <c r="D464" s="393" t="s">
        <v>21</v>
      </c>
      <c r="E464" s="394" t="s">
        <v>272</v>
      </c>
      <c r="F464" s="394" t="s">
        <v>20</v>
      </c>
      <c r="G464" s="394" t="s">
        <v>25</v>
      </c>
      <c r="H464" s="397" t="s">
        <v>24</v>
      </c>
      <c r="I464" s="397" t="s">
        <v>23</v>
      </c>
      <c r="J464" s="397" t="s">
        <v>34</v>
      </c>
      <c r="K464" s="398" t="s">
        <v>31</v>
      </c>
    </row>
    <row r="465" spans="3:11" ht="15.3">
      <c r="C465" s="391" t="s">
        <v>1164</v>
      </c>
      <c r="D465" s="393" t="s">
        <v>31</v>
      </c>
      <c r="E465" s="394" t="s">
        <v>272</v>
      </c>
      <c r="F465" s="394" t="s">
        <v>20</v>
      </c>
      <c r="G465" s="394" t="s">
        <v>21</v>
      </c>
      <c r="H465" s="397" t="s">
        <v>24</v>
      </c>
      <c r="I465" s="397" t="s">
        <v>23</v>
      </c>
      <c r="J465" s="397" t="s">
        <v>25</v>
      </c>
      <c r="K465" s="398" t="s">
        <v>33</v>
      </c>
    </row>
    <row r="466" spans="3:11" ht="15.3">
      <c r="C466" s="391" t="s">
        <v>1163</v>
      </c>
      <c r="D466" s="393" t="s">
        <v>31</v>
      </c>
      <c r="E466" s="394" t="s">
        <v>272</v>
      </c>
      <c r="F466" s="394" t="s">
        <v>20</v>
      </c>
      <c r="G466" s="394" t="s">
        <v>21</v>
      </c>
      <c r="H466" s="397" t="s">
        <v>24</v>
      </c>
      <c r="I466" s="397" t="s">
        <v>23</v>
      </c>
      <c r="J466" s="397" t="s">
        <v>25</v>
      </c>
      <c r="K466" s="398" t="s">
        <v>841</v>
      </c>
    </row>
    <row r="467" spans="3:11" ht="15.3">
      <c r="C467" s="391" t="s">
        <v>1162</v>
      </c>
      <c r="D467" s="393" t="s">
        <v>31</v>
      </c>
      <c r="E467" s="394" t="s">
        <v>272</v>
      </c>
      <c r="F467" s="394" t="s">
        <v>20</v>
      </c>
      <c r="G467" s="394" t="s">
        <v>21</v>
      </c>
      <c r="H467" s="397" t="s">
        <v>24</v>
      </c>
      <c r="I467" s="397" t="s">
        <v>23</v>
      </c>
      <c r="J467" s="397" t="s">
        <v>25</v>
      </c>
      <c r="K467" s="398" t="s">
        <v>32</v>
      </c>
    </row>
    <row r="468" spans="3:11" ht="15.3">
      <c r="C468" s="391" t="s">
        <v>1161</v>
      </c>
      <c r="D468" s="393" t="s">
        <v>22</v>
      </c>
      <c r="E468" s="394" t="s">
        <v>841</v>
      </c>
      <c r="F468" s="394" t="s">
        <v>20</v>
      </c>
      <c r="G468" s="394" t="s">
        <v>21</v>
      </c>
      <c r="H468" s="397" t="s">
        <v>24</v>
      </c>
      <c r="I468" s="397" t="s">
        <v>25</v>
      </c>
      <c r="J468" s="397" t="s">
        <v>34</v>
      </c>
      <c r="K468" s="398" t="s">
        <v>33</v>
      </c>
    </row>
    <row r="469" spans="3:11" ht="15.3">
      <c r="C469" s="391" t="s">
        <v>1160</v>
      </c>
      <c r="D469" s="393" t="s">
        <v>22</v>
      </c>
      <c r="E469" s="394" t="s">
        <v>32</v>
      </c>
      <c r="F469" s="394" t="s">
        <v>20</v>
      </c>
      <c r="G469" s="394" t="s">
        <v>21</v>
      </c>
      <c r="H469" s="397" t="s">
        <v>24</v>
      </c>
      <c r="I469" s="397" t="s">
        <v>25</v>
      </c>
      <c r="J469" s="397" t="s">
        <v>34</v>
      </c>
      <c r="K469" s="398" t="s">
        <v>33</v>
      </c>
    </row>
    <row r="470" spans="3:11" ht="15.3">
      <c r="C470" s="391" t="s">
        <v>1159</v>
      </c>
      <c r="D470" s="393" t="s">
        <v>22</v>
      </c>
      <c r="E470" s="394" t="s">
        <v>841</v>
      </c>
      <c r="F470" s="394" t="s">
        <v>20</v>
      </c>
      <c r="G470" s="394" t="s">
        <v>21</v>
      </c>
      <c r="H470" s="397" t="s">
        <v>24</v>
      </c>
      <c r="I470" s="397" t="s">
        <v>25</v>
      </c>
      <c r="J470" s="397" t="s">
        <v>34</v>
      </c>
      <c r="K470" s="398" t="s">
        <v>32</v>
      </c>
    </row>
    <row r="471" spans="3:11" ht="15.3">
      <c r="C471" s="391" t="s">
        <v>1158</v>
      </c>
      <c r="D471" s="393" t="s">
        <v>22</v>
      </c>
      <c r="E471" s="394" t="s">
        <v>841</v>
      </c>
      <c r="F471" s="394" t="s">
        <v>20</v>
      </c>
      <c r="G471" s="394" t="s">
        <v>21</v>
      </c>
      <c r="H471" s="397" t="s">
        <v>24</v>
      </c>
      <c r="I471" s="397" t="s">
        <v>25</v>
      </c>
      <c r="J471" s="397" t="s">
        <v>32</v>
      </c>
      <c r="K471" s="398" t="s">
        <v>33</v>
      </c>
    </row>
    <row r="472" spans="3:11" ht="15.3">
      <c r="C472" s="391" t="s">
        <v>1157</v>
      </c>
      <c r="D472" s="393" t="s">
        <v>31</v>
      </c>
      <c r="E472" s="394" t="s">
        <v>22</v>
      </c>
      <c r="F472" s="394" t="s">
        <v>20</v>
      </c>
      <c r="G472" s="394" t="s">
        <v>21</v>
      </c>
      <c r="H472" s="397" t="s">
        <v>24</v>
      </c>
      <c r="I472" s="397" t="s">
        <v>25</v>
      </c>
      <c r="J472" s="397" t="s">
        <v>34</v>
      </c>
      <c r="K472" s="398" t="s">
        <v>33</v>
      </c>
    </row>
    <row r="473" spans="3:11" ht="15.3">
      <c r="C473" s="391" t="s">
        <v>1156</v>
      </c>
      <c r="D473" s="393" t="s">
        <v>31</v>
      </c>
      <c r="E473" s="394" t="s">
        <v>841</v>
      </c>
      <c r="F473" s="394" t="s">
        <v>20</v>
      </c>
      <c r="G473" s="394" t="s">
        <v>21</v>
      </c>
      <c r="H473" s="397" t="s">
        <v>24</v>
      </c>
      <c r="I473" s="397" t="s">
        <v>25</v>
      </c>
      <c r="J473" s="397" t="s">
        <v>34</v>
      </c>
      <c r="K473" s="398" t="s">
        <v>22</v>
      </c>
    </row>
    <row r="474" spans="3:11" ht="15.3">
      <c r="C474" s="391" t="s">
        <v>1155</v>
      </c>
      <c r="D474" s="393" t="s">
        <v>31</v>
      </c>
      <c r="E474" s="394" t="s">
        <v>841</v>
      </c>
      <c r="F474" s="394" t="s">
        <v>20</v>
      </c>
      <c r="G474" s="394" t="s">
        <v>21</v>
      </c>
      <c r="H474" s="397" t="s">
        <v>24</v>
      </c>
      <c r="I474" s="397" t="s">
        <v>25</v>
      </c>
      <c r="J474" s="397" t="s">
        <v>22</v>
      </c>
      <c r="K474" s="398" t="s">
        <v>33</v>
      </c>
    </row>
    <row r="475" spans="3:11" ht="15.3">
      <c r="C475" s="391" t="s">
        <v>1154</v>
      </c>
      <c r="D475" s="393" t="s">
        <v>31</v>
      </c>
      <c r="E475" s="394" t="s">
        <v>22</v>
      </c>
      <c r="F475" s="394" t="s">
        <v>20</v>
      </c>
      <c r="G475" s="394" t="s">
        <v>21</v>
      </c>
      <c r="H475" s="397" t="s">
        <v>24</v>
      </c>
      <c r="I475" s="397" t="s">
        <v>25</v>
      </c>
      <c r="J475" s="397" t="s">
        <v>34</v>
      </c>
      <c r="K475" s="398" t="s">
        <v>32</v>
      </c>
    </row>
    <row r="476" spans="3:11" ht="15.3">
      <c r="C476" s="391" t="s">
        <v>1153</v>
      </c>
      <c r="D476" s="393" t="s">
        <v>31</v>
      </c>
      <c r="E476" s="394" t="s">
        <v>22</v>
      </c>
      <c r="F476" s="394" t="s">
        <v>20</v>
      </c>
      <c r="G476" s="394" t="s">
        <v>21</v>
      </c>
      <c r="H476" s="397" t="s">
        <v>24</v>
      </c>
      <c r="I476" s="397" t="s">
        <v>25</v>
      </c>
      <c r="J476" s="397" t="s">
        <v>32</v>
      </c>
      <c r="K476" s="398" t="s">
        <v>33</v>
      </c>
    </row>
    <row r="477" spans="3:11" ht="15.3">
      <c r="C477" s="391" t="s">
        <v>1152</v>
      </c>
      <c r="D477" s="393" t="s">
        <v>31</v>
      </c>
      <c r="E477" s="394" t="s">
        <v>841</v>
      </c>
      <c r="F477" s="394" t="s">
        <v>20</v>
      </c>
      <c r="G477" s="394" t="s">
        <v>21</v>
      </c>
      <c r="H477" s="397" t="s">
        <v>24</v>
      </c>
      <c r="I477" s="397" t="s">
        <v>25</v>
      </c>
      <c r="J477" s="397" t="s">
        <v>22</v>
      </c>
      <c r="K477" s="398" t="s">
        <v>32</v>
      </c>
    </row>
    <row r="478" spans="3:11" ht="15.3">
      <c r="C478" s="391" t="s">
        <v>1151</v>
      </c>
      <c r="D478" s="393" t="s">
        <v>22</v>
      </c>
      <c r="E478" s="394" t="s">
        <v>272</v>
      </c>
      <c r="F478" s="394" t="s">
        <v>20</v>
      </c>
      <c r="G478" s="394" t="s">
        <v>21</v>
      </c>
      <c r="H478" s="397" t="s">
        <v>24</v>
      </c>
      <c r="I478" s="397" t="s">
        <v>25</v>
      </c>
      <c r="J478" s="397" t="s">
        <v>34</v>
      </c>
      <c r="K478" s="398" t="s">
        <v>33</v>
      </c>
    </row>
    <row r="479" spans="3:11" ht="15.3">
      <c r="C479" s="391" t="s">
        <v>1150</v>
      </c>
      <c r="D479" s="393" t="s">
        <v>22</v>
      </c>
      <c r="E479" s="394" t="s">
        <v>272</v>
      </c>
      <c r="F479" s="394" t="s">
        <v>20</v>
      </c>
      <c r="G479" s="394" t="s">
        <v>21</v>
      </c>
      <c r="H479" s="397" t="s">
        <v>24</v>
      </c>
      <c r="I479" s="397" t="s">
        <v>25</v>
      </c>
      <c r="J479" s="397" t="s">
        <v>34</v>
      </c>
      <c r="K479" s="398" t="s">
        <v>841</v>
      </c>
    </row>
    <row r="480" spans="3:11" ht="15.3">
      <c r="C480" s="391" t="s">
        <v>1149</v>
      </c>
      <c r="D480" s="393" t="s">
        <v>22</v>
      </c>
      <c r="E480" s="394" t="s">
        <v>272</v>
      </c>
      <c r="F480" s="394" t="s">
        <v>20</v>
      </c>
      <c r="G480" s="394" t="s">
        <v>21</v>
      </c>
      <c r="H480" s="397" t="s">
        <v>24</v>
      </c>
      <c r="I480" s="397" t="s">
        <v>25</v>
      </c>
      <c r="J480" s="397" t="s">
        <v>841</v>
      </c>
      <c r="K480" s="398" t="s">
        <v>33</v>
      </c>
    </row>
    <row r="481" spans="3:11" ht="15.3">
      <c r="C481" s="391" t="s">
        <v>1148</v>
      </c>
      <c r="D481" s="393" t="s">
        <v>22</v>
      </c>
      <c r="E481" s="394" t="s">
        <v>272</v>
      </c>
      <c r="F481" s="394" t="s">
        <v>20</v>
      </c>
      <c r="G481" s="394" t="s">
        <v>21</v>
      </c>
      <c r="H481" s="397" t="s">
        <v>24</v>
      </c>
      <c r="I481" s="397" t="s">
        <v>25</v>
      </c>
      <c r="J481" s="397" t="s">
        <v>34</v>
      </c>
      <c r="K481" s="398" t="s">
        <v>32</v>
      </c>
    </row>
    <row r="482" spans="3:11" ht="15.3">
      <c r="C482" s="391" t="s">
        <v>1147</v>
      </c>
      <c r="D482" s="393" t="s">
        <v>22</v>
      </c>
      <c r="E482" s="394" t="s">
        <v>272</v>
      </c>
      <c r="F482" s="394" t="s">
        <v>20</v>
      </c>
      <c r="G482" s="394" t="s">
        <v>21</v>
      </c>
      <c r="H482" s="397" t="s">
        <v>24</v>
      </c>
      <c r="I482" s="397" t="s">
        <v>25</v>
      </c>
      <c r="J482" s="397" t="s">
        <v>32</v>
      </c>
      <c r="K482" s="398" t="s">
        <v>33</v>
      </c>
    </row>
    <row r="483" spans="3:11" ht="15.3">
      <c r="C483" s="391" t="s">
        <v>1146</v>
      </c>
      <c r="D483" s="393" t="s">
        <v>22</v>
      </c>
      <c r="E483" s="394" t="s">
        <v>272</v>
      </c>
      <c r="F483" s="394" t="s">
        <v>20</v>
      </c>
      <c r="G483" s="394" t="s">
        <v>21</v>
      </c>
      <c r="H483" s="397" t="s">
        <v>24</v>
      </c>
      <c r="I483" s="397" t="s">
        <v>25</v>
      </c>
      <c r="J483" s="397" t="s">
        <v>32</v>
      </c>
      <c r="K483" s="398" t="s">
        <v>841</v>
      </c>
    </row>
    <row r="484" spans="3:11" ht="15.3">
      <c r="C484" s="391" t="s">
        <v>1145</v>
      </c>
      <c r="D484" s="393" t="s">
        <v>31</v>
      </c>
      <c r="E484" s="394" t="s">
        <v>272</v>
      </c>
      <c r="F484" s="394" t="s">
        <v>20</v>
      </c>
      <c r="G484" s="394" t="s">
        <v>21</v>
      </c>
      <c r="H484" s="397" t="s">
        <v>24</v>
      </c>
      <c r="I484" s="397" t="s">
        <v>25</v>
      </c>
      <c r="J484" s="397" t="s">
        <v>34</v>
      </c>
      <c r="K484" s="398" t="s">
        <v>22</v>
      </c>
    </row>
    <row r="485" spans="3:11" ht="15.3">
      <c r="C485" s="391" t="s">
        <v>1144</v>
      </c>
      <c r="D485" s="393" t="s">
        <v>31</v>
      </c>
      <c r="E485" s="394" t="s">
        <v>272</v>
      </c>
      <c r="F485" s="394" t="s">
        <v>20</v>
      </c>
      <c r="G485" s="394" t="s">
        <v>21</v>
      </c>
      <c r="H485" s="397" t="s">
        <v>24</v>
      </c>
      <c r="I485" s="397" t="s">
        <v>25</v>
      </c>
      <c r="J485" s="397" t="s">
        <v>22</v>
      </c>
      <c r="K485" s="398" t="s">
        <v>33</v>
      </c>
    </row>
    <row r="486" spans="3:11" ht="15.3">
      <c r="C486" s="391" t="s">
        <v>1143</v>
      </c>
      <c r="D486" s="393" t="s">
        <v>31</v>
      </c>
      <c r="E486" s="394" t="s">
        <v>272</v>
      </c>
      <c r="F486" s="394" t="s">
        <v>20</v>
      </c>
      <c r="G486" s="394" t="s">
        <v>21</v>
      </c>
      <c r="H486" s="397" t="s">
        <v>24</v>
      </c>
      <c r="I486" s="397" t="s">
        <v>25</v>
      </c>
      <c r="J486" s="397" t="s">
        <v>22</v>
      </c>
      <c r="K486" s="398" t="s">
        <v>841</v>
      </c>
    </row>
    <row r="487" spans="3:11" ht="15.3">
      <c r="C487" s="391" t="s">
        <v>1142</v>
      </c>
      <c r="D487" s="393" t="s">
        <v>31</v>
      </c>
      <c r="E487" s="394" t="s">
        <v>272</v>
      </c>
      <c r="F487" s="394" t="s">
        <v>20</v>
      </c>
      <c r="G487" s="394" t="s">
        <v>21</v>
      </c>
      <c r="H487" s="397" t="s">
        <v>24</v>
      </c>
      <c r="I487" s="397" t="s">
        <v>25</v>
      </c>
      <c r="J487" s="397" t="s">
        <v>22</v>
      </c>
      <c r="K487" s="398" t="s">
        <v>32</v>
      </c>
    </row>
    <row r="488" spans="3:11" ht="15.3">
      <c r="C488" s="391" t="s">
        <v>1141</v>
      </c>
      <c r="D488" s="393" t="s">
        <v>21</v>
      </c>
      <c r="E488" s="394" t="s">
        <v>22</v>
      </c>
      <c r="F488" s="394" t="s">
        <v>20</v>
      </c>
      <c r="G488" s="394" t="s">
        <v>25</v>
      </c>
      <c r="H488" s="397" t="s">
        <v>24</v>
      </c>
      <c r="I488" s="397" t="s">
        <v>23</v>
      </c>
      <c r="J488" s="397" t="s">
        <v>34</v>
      </c>
      <c r="K488" s="398" t="s">
        <v>33</v>
      </c>
    </row>
    <row r="489" spans="3:11" ht="15.3">
      <c r="C489" s="391" t="s">
        <v>1140</v>
      </c>
      <c r="D489" s="393" t="s">
        <v>21</v>
      </c>
      <c r="E489" s="394" t="s">
        <v>841</v>
      </c>
      <c r="F489" s="394" t="s">
        <v>20</v>
      </c>
      <c r="G489" s="394" t="s">
        <v>25</v>
      </c>
      <c r="H489" s="397" t="s">
        <v>24</v>
      </c>
      <c r="I489" s="397" t="s">
        <v>23</v>
      </c>
      <c r="J489" s="397" t="s">
        <v>34</v>
      </c>
      <c r="K489" s="398" t="s">
        <v>22</v>
      </c>
    </row>
    <row r="490" spans="3:11" ht="15.3">
      <c r="C490" s="391" t="s">
        <v>1139</v>
      </c>
      <c r="D490" s="393" t="s">
        <v>21</v>
      </c>
      <c r="E490" s="394" t="s">
        <v>841</v>
      </c>
      <c r="F490" s="394" t="s">
        <v>20</v>
      </c>
      <c r="G490" s="394" t="s">
        <v>25</v>
      </c>
      <c r="H490" s="397" t="s">
        <v>24</v>
      </c>
      <c r="I490" s="397" t="s">
        <v>23</v>
      </c>
      <c r="J490" s="397" t="s">
        <v>22</v>
      </c>
      <c r="K490" s="398" t="s">
        <v>33</v>
      </c>
    </row>
    <row r="491" spans="3:11" ht="15.3">
      <c r="C491" s="391" t="s">
        <v>1138</v>
      </c>
      <c r="D491" s="393" t="s">
        <v>21</v>
      </c>
      <c r="E491" s="394" t="s">
        <v>22</v>
      </c>
      <c r="F491" s="394" t="s">
        <v>20</v>
      </c>
      <c r="G491" s="394" t="s">
        <v>25</v>
      </c>
      <c r="H491" s="397" t="s">
        <v>24</v>
      </c>
      <c r="I491" s="397" t="s">
        <v>23</v>
      </c>
      <c r="J491" s="397" t="s">
        <v>34</v>
      </c>
      <c r="K491" s="398" t="s">
        <v>32</v>
      </c>
    </row>
    <row r="492" spans="3:11" ht="15.3">
      <c r="C492" s="391" t="s">
        <v>1137</v>
      </c>
      <c r="D492" s="393" t="s">
        <v>21</v>
      </c>
      <c r="E492" s="394" t="s">
        <v>22</v>
      </c>
      <c r="F492" s="394" t="s">
        <v>20</v>
      </c>
      <c r="G492" s="394" t="s">
        <v>25</v>
      </c>
      <c r="H492" s="397" t="s">
        <v>24</v>
      </c>
      <c r="I492" s="397" t="s">
        <v>23</v>
      </c>
      <c r="J492" s="397" t="s">
        <v>32</v>
      </c>
      <c r="K492" s="398" t="s">
        <v>33</v>
      </c>
    </row>
    <row r="493" spans="3:11" ht="15.3">
      <c r="C493" s="391" t="s">
        <v>1136</v>
      </c>
      <c r="D493" s="393" t="s">
        <v>21</v>
      </c>
      <c r="E493" s="394" t="s">
        <v>841</v>
      </c>
      <c r="F493" s="394" t="s">
        <v>20</v>
      </c>
      <c r="G493" s="394" t="s">
        <v>25</v>
      </c>
      <c r="H493" s="397" t="s">
        <v>24</v>
      </c>
      <c r="I493" s="397" t="s">
        <v>23</v>
      </c>
      <c r="J493" s="397" t="s">
        <v>22</v>
      </c>
      <c r="K493" s="398" t="s">
        <v>32</v>
      </c>
    </row>
    <row r="494" spans="3:11" ht="15.3">
      <c r="C494" s="391" t="s">
        <v>1135</v>
      </c>
      <c r="D494" s="393" t="s">
        <v>31</v>
      </c>
      <c r="E494" s="394" t="s">
        <v>23</v>
      </c>
      <c r="F494" s="394" t="s">
        <v>20</v>
      </c>
      <c r="G494" s="394" t="s">
        <v>21</v>
      </c>
      <c r="H494" s="397" t="s">
        <v>24</v>
      </c>
      <c r="I494" s="397" t="s">
        <v>25</v>
      </c>
      <c r="J494" s="397" t="s">
        <v>34</v>
      </c>
      <c r="K494" s="398" t="s">
        <v>22</v>
      </c>
    </row>
    <row r="495" spans="3:11" ht="15.3">
      <c r="C495" s="391" t="s">
        <v>1134</v>
      </c>
      <c r="D495" s="393" t="s">
        <v>31</v>
      </c>
      <c r="E495" s="394" t="s">
        <v>22</v>
      </c>
      <c r="F495" s="394" t="s">
        <v>20</v>
      </c>
      <c r="G495" s="394" t="s">
        <v>21</v>
      </c>
      <c r="H495" s="397" t="s">
        <v>24</v>
      </c>
      <c r="I495" s="397" t="s">
        <v>23</v>
      </c>
      <c r="J495" s="397" t="s">
        <v>25</v>
      </c>
      <c r="K495" s="398" t="s">
        <v>33</v>
      </c>
    </row>
    <row r="496" spans="3:11" ht="15.3">
      <c r="C496" s="391" t="s">
        <v>1133</v>
      </c>
      <c r="D496" s="393" t="s">
        <v>31</v>
      </c>
      <c r="E496" s="394" t="s">
        <v>841</v>
      </c>
      <c r="F496" s="394" t="s">
        <v>20</v>
      </c>
      <c r="G496" s="394" t="s">
        <v>21</v>
      </c>
      <c r="H496" s="397" t="s">
        <v>24</v>
      </c>
      <c r="I496" s="397" t="s">
        <v>23</v>
      </c>
      <c r="J496" s="397" t="s">
        <v>25</v>
      </c>
      <c r="K496" s="398" t="s">
        <v>22</v>
      </c>
    </row>
    <row r="497" spans="3:11" ht="15.3">
      <c r="C497" s="391" t="s">
        <v>1132</v>
      </c>
      <c r="D497" s="393" t="s">
        <v>31</v>
      </c>
      <c r="E497" s="394" t="s">
        <v>22</v>
      </c>
      <c r="F497" s="394" t="s">
        <v>20</v>
      </c>
      <c r="G497" s="394" t="s">
        <v>21</v>
      </c>
      <c r="H497" s="397" t="s">
        <v>24</v>
      </c>
      <c r="I497" s="397" t="s">
        <v>23</v>
      </c>
      <c r="J497" s="397" t="s">
        <v>25</v>
      </c>
      <c r="K497" s="398" t="s">
        <v>32</v>
      </c>
    </row>
    <row r="498" spans="3:11" ht="15.3">
      <c r="C498" s="391" t="s">
        <v>1131</v>
      </c>
      <c r="D498" s="393" t="s">
        <v>21</v>
      </c>
      <c r="E498" s="394" t="s">
        <v>272</v>
      </c>
      <c r="F498" s="394" t="s">
        <v>20</v>
      </c>
      <c r="G498" s="394" t="s">
        <v>25</v>
      </c>
      <c r="H498" s="397" t="s">
        <v>24</v>
      </c>
      <c r="I498" s="397" t="s">
        <v>23</v>
      </c>
      <c r="J498" s="397" t="s">
        <v>34</v>
      </c>
      <c r="K498" s="398" t="s">
        <v>22</v>
      </c>
    </row>
    <row r="499" spans="3:11" ht="15.3">
      <c r="C499" s="391" t="s">
        <v>1130</v>
      </c>
      <c r="D499" s="393" t="s">
        <v>21</v>
      </c>
      <c r="E499" s="394" t="s">
        <v>272</v>
      </c>
      <c r="F499" s="394" t="s">
        <v>20</v>
      </c>
      <c r="G499" s="394" t="s">
        <v>25</v>
      </c>
      <c r="H499" s="397" t="s">
        <v>24</v>
      </c>
      <c r="I499" s="397" t="s">
        <v>23</v>
      </c>
      <c r="J499" s="397" t="s">
        <v>22</v>
      </c>
      <c r="K499" s="398" t="s">
        <v>33</v>
      </c>
    </row>
    <row r="500" spans="3:11" ht="15.3">
      <c r="C500" s="391" t="s">
        <v>1129</v>
      </c>
      <c r="D500" s="393" t="s">
        <v>21</v>
      </c>
      <c r="E500" s="394" t="s">
        <v>272</v>
      </c>
      <c r="F500" s="394" t="s">
        <v>20</v>
      </c>
      <c r="G500" s="394" t="s">
        <v>25</v>
      </c>
      <c r="H500" s="397" t="s">
        <v>24</v>
      </c>
      <c r="I500" s="397" t="s">
        <v>23</v>
      </c>
      <c r="J500" s="397" t="s">
        <v>22</v>
      </c>
      <c r="K500" s="398" t="s">
        <v>841</v>
      </c>
    </row>
    <row r="501" spans="3:11" ht="15.3">
      <c r="C501" s="391" t="s">
        <v>1128</v>
      </c>
      <c r="D501" s="393" t="s">
        <v>21</v>
      </c>
      <c r="E501" s="394" t="s">
        <v>272</v>
      </c>
      <c r="F501" s="394" t="s">
        <v>20</v>
      </c>
      <c r="G501" s="394" t="s">
        <v>25</v>
      </c>
      <c r="H501" s="397" t="s">
        <v>24</v>
      </c>
      <c r="I501" s="397" t="s">
        <v>23</v>
      </c>
      <c r="J501" s="397" t="s">
        <v>22</v>
      </c>
      <c r="K501" s="398" t="s">
        <v>32</v>
      </c>
    </row>
    <row r="502" spans="3:11" ht="15.6" thickBot="1">
      <c r="C502" s="392" t="s">
        <v>1127</v>
      </c>
      <c r="D502" s="399" t="s">
        <v>31</v>
      </c>
      <c r="E502" s="400" t="s">
        <v>272</v>
      </c>
      <c r="F502" s="400" t="s">
        <v>20</v>
      </c>
      <c r="G502" s="400" t="s">
        <v>21</v>
      </c>
      <c r="H502" s="401" t="s">
        <v>24</v>
      </c>
      <c r="I502" s="401" t="s">
        <v>23</v>
      </c>
      <c r="J502" s="401" t="s">
        <v>25</v>
      </c>
      <c r="K502" s="402" t="s">
        <v>22</v>
      </c>
    </row>
    <row r="503" spans="3:11" ht="14.7"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0.734375" defaultRowHeight="14.4"/>
  <cols>
    <col min="1" max="1" width="7.7890625" customWidth="1"/>
    <col min="2" max="2" width="4.47265625" style="22" customWidth="1"/>
    <col min="3" max="3" width="14" customWidth="1"/>
    <col min="4" max="4" width="7.7890625" customWidth="1"/>
    <col min="5" max="5" width="7.62890625" customWidth="1"/>
    <col min="6" max="6" width="5" customWidth="1"/>
    <col min="7" max="7" width="5.3671875" customWidth="1"/>
    <col min="8" max="8" width="19.1015625" customWidth="1"/>
    <col min="10" max="10" width="7.7890625" customWidth="1"/>
    <col min="13" max="13" width="4.26171875" customWidth="1"/>
    <col min="14" max="14" width="4.5234375" customWidth="1"/>
    <col min="15" max="15" width="0.7890625" customWidth="1"/>
    <col min="16" max="16" width="3.62890625" customWidth="1"/>
    <col min="18" max="18" width="13" customWidth="1"/>
  </cols>
  <sheetData>
    <row r="1" spans="1:19" ht="23.1">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South Africa</v>
      </c>
      <c r="D4" s="454">
        <f>CalcA!$E$24</f>
        <v>3</v>
      </c>
      <c r="E4" s="454">
        <f>F4-G4</f>
        <v>-1</v>
      </c>
      <c r="F4" s="454">
        <f>CalcA!$F$24</f>
        <v>2</v>
      </c>
      <c r="G4" s="454">
        <f>CalcA!$G$24</f>
        <v>3</v>
      </c>
      <c r="H4" s="456">
        <f t="shared" ref="H4:H15" si="0">$D4*$S$4+($E4+$S$5/2)*$S$5+$F4*$S$6+$K4*$S$7+$L4*$S$8</f>
        <v>3499002.0000399998</v>
      </c>
      <c r="I4" s="454" t="s">
        <v>24</v>
      </c>
      <c r="J4" s="454"/>
      <c r="K4" s="454">
        <f>SUMIFS(FairPlay!$C$6:$C$27,FairPlay!$B$6:$B$27,$C4)+SUMIFS(FairPlay!$F$6:$F$27,FairPlay!$E$6:$E$27,$C4)+SUMIFS(FairPlay!$I$6:$I$27,FairPlay!$H$6:$H$27,$C4)</f>
        <v>0</v>
      </c>
      <c r="L4" s="454">
        <f>100-INDEX(Language!$D$5:$D$100,MATCH($C4,Language!$E$5:$E$100,0),1)</f>
        <v>40</v>
      </c>
      <c r="R4" s="723" t="s">
        <v>1798</v>
      </c>
      <c r="S4" s="724">
        <v>1000000</v>
      </c>
    </row>
    <row r="5" spans="1:19">
      <c r="A5" s="22"/>
      <c r="B5" s="22" t="s">
        <v>27</v>
      </c>
      <c r="C5" t="str">
        <f>CalcB!$D$24</f>
        <v>Bosnia/Herzeg.</v>
      </c>
      <c r="D5" s="22">
        <f>CalcB!$E$24</f>
        <v>3</v>
      </c>
      <c r="E5" s="22">
        <f t="shared" ref="E5:E15" si="1">F5-G5</f>
        <v>-2</v>
      </c>
      <c r="F5" s="22">
        <f>CalcB!$F$24</f>
        <v>1</v>
      </c>
      <c r="G5" s="22">
        <f>CalcB!$G$24</f>
        <v>3</v>
      </c>
      <c r="H5" s="457">
        <f t="shared" si="0"/>
        <v>3498001.000035</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c r="A6" s="22"/>
      <c r="B6" s="22" t="s">
        <v>28</v>
      </c>
      <c r="C6" t="str">
        <f>CalcC!$D$24</f>
        <v>Morocco</v>
      </c>
      <c r="D6" s="22">
        <f>CalcC!$E$24</f>
        <v>2</v>
      </c>
      <c r="E6" s="22">
        <f t="shared" si="1"/>
        <v>-1</v>
      </c>
      <c r="F6" s="22">
        <f>CalcC!$F$24</f>
        <v>3</v>
      </c>
      <c r="G6" s="22">
        <f>CalcC!$G$24</f>
        <v>4</v>
      </c>
      <c r="H6" s="457">
        <f t="shared" si="0"/>
        <v>2499003.0000919998</v>
      </c>
      <c r="I6" s="22" t="s">
        <v>21</v>
      </c>
      <c r="J6" s="22"/>
      <c r="K6" s="22">
        <f>SUMIFS(FairPlay!$C$6:$C$27,FairPlay!$B$6:$B$27,$C6)+SUMIFS(FairPlay!$F$6:$F$27,FairPlay!$E$6:$E$27,$C6)+SUMIFS(FairPlay!$I$6:$I$27,FairPlay!$H$6:$H$27,$C6)</f>
        <v>0</v>
      </c>
      <c r="L6" s="22">
        <f>100-INDEX(Language!$D$5:$D$100,MATCH($C6,Language!$E$5:$E$100,0),1)</f>
        <v>92</v>
      </c>
      <c r="R6" s="725" t="s">
        <v>1796</v>
      </c>
      <c r="S6" s="726">
        <v>1</v>
      </c>
    </row>
    <row r="7" spans="1:19">
      <c r="A7" s="22"/>
      <c r="B7" s="22" t="s">
        <v>29</v>
      </c>
      <c r="C7" t="str">
        <f>CalcD!$D$24</f>
        <v>Paraguay</v>
      </c>
      <c r="D7" s="22">
        <f>CalcD!$E$24</f>
        <v>3</v>
      </c>
      <c r="E7" s="22">
        <f t="shared" si="1"/>
        <v>-1</v>
      </c>
      <c r="F7" s="22">
        <f>CalcD!$F$24</f>
        <v>2</v>
      </c>
      <c r="G7" s="22">
        <f>CalcD!$G$24</f>
        <v>3</v>
      </c>
      <c r="H7" s="457">
        <f t="shared" si="0"/>
        <v>3499002.00006</v>
      </c>
      <c r="I7" s="22" t="s">
        <v>25</v>
      </c>
      <c r="J7" s="22"/>
      <c r="K7" s="22">
        <f>SUMIFS(FairPlay!$C$6:$C$27,FairPlay!$B$6:$B$27,$C7)+SUMIFS(FairPlay!$F$6:$F$27,FairPlay!$E$6:$E$27,$C7)+SUMIFS(FairPlay!$I$6:$I$27,FairPlay!$H$6:$H$27,$C7)</f>
        <v>0</v>
      </c>
      <c r="L7" s="22">
        <f>100-INDEX(Language!$D$5:$D$100,MATCH($C7,Language!$E$5:$E$100,0),1)</f>
        <v>60</v>
      </c>
      <c r="R7" s="725" t="s">
        <v>1799</v>
      </c>
      <c r="S7" s="726">
        <v>1E-3</v>
      </c>
    </row>
    <row r="8" spans="1:19">
      <c r="A8" s="22"/>
      <c r="B8" s="22" t="s">
        <v>1111</v>
      </c>
      <c r="C8" t="str">
        <f>CalcE!$D$24</f>
        <v>Curaçao</v>
      </c>
      <c r="D8" s="22">
        <f>CalcE!$E$24</f>
        <v>3</v>
      </c>
      <c r="E8" s="22">
        <f t="shared" si="1"/>
        <v>-2</v>
      </c>
      <c r="F8" s="22">
        <f>CalcE!$F$24</f>
        <v>1</v>
      </c>
      <c r="G8" s="22">
        <f>CalcE!$G$24</f>
        <v>3</v>
      </c>
      <c r="H8" s="457">
        <f t="shared" si="0"/>
        <v>3498001.0000180001</v>
      </c>
      <c r="I8" s="22" t="s">
        <v>22</v>
      </c>
      <c r="J8" s="22"/>
      <c r="K8" s="22">
        <f>SUMIFS(FairPlay!$C$6:$C$27,FairPlay!$B$6:$B$27,$C8)+SUMIFS(FairPlay!$F$6:$F$27,FairPlay!$E$6:$E$27,$C8)+SUMIFS(FairPlay!$I$6:$I$27,FairPlay!$H$6:$H$27,$C8)</f>
        <v>0</v>
      </c>
      <c r="L8" s="22">
        <f>100-INDEX(Language!$D$5:$D$100,MATCH($C8,Language!$E$5:$E$100,0),1)</f>
        <v>18</v>
      </c>
      <c r="R8" s="727" t="s">
        <v>1800</v>
      </c>
      <c r="S8" s="728">
        <v>9.9999999999999995E-7</v>
      </c>
    </row>
    <row r="9" spans="1:19">
      <c r="A9" s="22"/>
      <c r="B9" s="22" t="s">
        <v>1112</v>
      </c>
      <c r="C9" t="str">
        <f>CalcF!$D$24</f>
        <v>Tunisia</v>
      </c>
      <c r="D9" s="22">
        <f>CalcF!$E$24</f>
        <v>3</v>
      </c>
      <c r="E9" s="22">
        <f t="shared" si="1"/>
        <v>-2</v>
      </c>
      <c r="F9" s="22">
        <f>CalcF!$F$24</f>
        <v>1</v>
      </c>
      <c r="G9" s="22">
        <f>CalcF!$G$24</f>
        <v>3</v>
      </c>
      <c r="H9" s="457">
        <f t="shared" si="0"/>
        <v>3498001.000056</v>
      </c>
      <c r="I9" s="22" t="s">
        <v>23</v>
      </c>
      <c r="J9" s="22"/>
      <c r="K9" s="22">
        <f>SUMIFS(FairPlay!$C$6:$C$27,FairPlay!$B$6:$B$27,$C9)+SUMIFS(FairPlay!$F$6:$F$27,FairPlay!$E$6:$E$27,$C9)+SUMIFS(FairPlay!$I$6:$I$27,FairPlay!$H$6:$H$27,$C9)</f>
        <v>0</v>
      </c>
      <c r="L9" s="22">
        <f>100-INDEX(Language!$D$5:$D$100,MATCH($C9,Language!$E$5:$E$100,0),1)</f>
        <v>56</v>
      </c>
    </row>
    <row r="10" spans="1:19">
      <c r="A10" s="22"/>
      <c r="B10" s="22" t="s">
        <v>1115</v>
      </c>
      <c r="C10" t="str">
        <f>CalcG!$D$24</f>
        <v>Egypt</v>
      </c>
      <c r="D10" s="22">
        <f>CalcG!$E$24</f>
        <v>3</v>
      </c>
      <c r="E10" s="22">
        <f t="shared" si="1"/>
        <v>-1</v>
      </c>
      <c r="F10" s="22">
        <f>CalcG!$F$24</f>
        <v>2</v>
      </c>
      <c r="G10" s="22">
        <f>CalcG!$G$24</f>
        <v>3</v>
      </c>
      <c r="H10" s="457">
        <f t="shared" si="0"/>
        <v>3499002.0000709998</v>
      </c>
      <c r="I10" s="22" t="s">
        <v>272</v>
      </c>
      <c r="J10" s="22"/>
      <c r="K10" s="22">
        <f>SUMIFS(FairPlay!$C$6:$C$27,FairPlay!$B$6:$B$27,$C10)+SUMIFS(FairPlay!$F$6:$F$27,FairPlay!$E$6:$E$27,$C10)+SUMIFS(FairPlay!$I$6:$I$27,FairPlay!$H$6:$H$27,$C10)</f>
        <v>0</v>
      </c>
      <c r="L10" s="22">
        <f>100-INDEX(Language!$D$5:$D$100,MATCH($C10,Language!$E$5:$E$100,0),1)</f>
        <v>71</v>
      </c>
    </row>
    <row r="11" spans="1:19">
      <c r="A11" s="22"/>
      <c r="B11" s="22" t="s">
        <v>1116</v>
      </c>
      <c r="C11" t="str">
        <f>CalcH!$D$24</f>
        <v>Saudi Arabia</v>
      </c>
      <c r="D11" s="22">
        <f>CalcH!$E$24</f>
        <v>1</v>
      </c>
      <c r="E11" s="22">
        <f t="shared" si="1"/>
        <v>-4</v>
      </c>
      <c r="F11" s="22">
        <f>CalcH!$F$24</f>
        <v>1</v>
      </c>
      <c r="G11" s="22">
        <f>CalcH!$G$24</f>
        <v>5</v>
      </c>
      <c r="H11" s="457">
        <f t="shared" si="0"/>
        <v>1496001.0000390001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Senegal</v>
      </c>
      <c r="D12" s="22">
        <f>CalcI!$E$24</f>
        <v>3</v>
      </c>
      <c r="E12" s="22">
        <f t="shared" si="1"/>
        <v>-4</v>
      </c>
      <c r="F12" s="22">
        <f>CalcI!$F$24</f>
        <v>1</v>
      </c>
      <c r="G12" s="22">
        <f>CalcI!$G$24</f>
        <v>5</v>
      </c>
      <c r="H12" s="457">
        <f t="shared" si="0"/>
        <v>3496001.0000860002</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Algeria</v>
      </c>
      <c r="D13" s="22">
        <f>CalcJ!$E$24</f>
        <v>3</v>
      </c>
      <c r="E13" s="22">
        <f t="shared" si="1"/>
        <v>-3</v>
      </c>
      <c r="F13" s="22">
        <f>CalcJ!$F$24</f>
        <v>2</v>
      </c>
      <c r="G13" s="22">
        <f>CalcJ!$G$24</f>
        <v>5</v>
      </c>
      <c r="H13" s="457">
        <f t="shared" si="0"/>
        <v>3497002.0000720001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Uzbekistan</v>
      </c>
      <c r="D14" s="22">
        <f>CalcK!$E$24</f>
        <v>3</v>
      </c>
      <c r="E14" s="22">
        <f t="shared" si="1"/>
        <v>-2</v>
      </c>
      <c r="F14" s="22">
        <f>CalcK!$F$24</f>
        <v>1</v>
      </c>
      <c r="G14" s="22">
        <f>CalcK!$G$24</f>
        <v>3</v>
      </c>
      <c r="H14" s="457">
        <f t="shared" si="0"/>
        <v>3498001.0000499999</v>
      </c>
      <c r="I14" s="22" t="s">
        <v>33</v>
      </c>
      <c r="J14" s="22"/>
      <c r="K14" s="22">
        <f>SUMIFS(FairPlay!$C$6:$C$27,FairPlay!$B$6:$B$27,$C14)+SUMIFS(FairPlay!$F$6:$F$27,FairPlay!$E$6:$E$27,$C14)+SUMIFS(FairPlay!$I$6:$I$27,FairPlay!$H$6:$H$27,$C14)</f>
        <v>0</v>
      </c>
      <c r="L14" s="22">
        <f>100-INDEX(Language!$D$5:$D$100,MATCH($C14,Language!$E$5:$E$100,0),1)</f>
        <v>50</v>
      </c>
    </row>
    <row r="15" spans="1:19">
      <c r="A15" s="22"/>
      <c r="B15" s="28" t="s">
        <v>1120</v>
      </c>
      <c r="C15" s="27" t="str">
        <f>CalcL!$D$24</f>
        <v>Ghana</v>
      </c>
      <c r="D15" s="28">
        <f>CalcL!$E$24</f>
        <v>3</v>
      </c>
      <c r="E15" s="28">
        <f t="shared" si="1"/>
        <v>-4</v>
      </c>
      <c r="F15" s="28">
        <f>CalcL!$F$24</f>
        <v>1</v>
      </c>
      <c r="G15" s="28">
        <f>CalcL!$G$24</f>
        <v>5</v>
      </c>
      <c r="H15" s="458">
        <f t="shared" si="0"/>
        <v>3496001.0000260002</v>
      </c>
      <c r="I15" s="28" t="s">
        <v>34</v>
      </c>
      <c r="J15" s="28"/>
      <c r="K15" s="28">
        <f>SUMIFS(FairPlay!$C$6:$C$27,FairPlay!$B$6:$B$27,$C15)+SUMIFS(FairPlay!$F$6:$F$27,FairPlay!$E$6:$E$27,$C15)+SUMIFS(FairPlay!$I$6:$I$27,FairPlay!$H$6:$H$27,$C15)</f>
        <v>0</v>
      </c>
      <c r="L15" s="28">
        <f>100-INDEX(Language!$D$5:$D$100,MATCH($C15,Language!$E$5:$E$100,0),1)</f>
        <v>26</v>
      </c>
    </row>
    <row r="16" spans="1:19" ht="14.7" thickBot="1">
      <c r="D16" s="45" t="s">
        <v>1107</v>
      </c>
      <c r="E16" s="45" t="s">
        <v>190</v>
      </c>
      <c r="F16" s="404" t="s">
        <v>1108</v>
      </c>
      <c r="G16" s="404" t="s">
        <v>1109</v>
      </c>
      <c r="H16" s="404" t="s">
        <v>191</v>
      </c>
      <c r="I16" s="45" t="s">
        <v>198</v>
      </c>
      <c r="J16" s="22"/>
    </row>
    <row r="17" spans="2:16" ht="14.7" thickTop="1">
      <c r="B17" s="406" t="s">
        <v>26</v>
      </c>
      <c r="C17" s="407" t="str">
        <f t="shared" ref="C17:G22" si="2">INDEX(C$4:C$15,MATCH($H17,$H$4:$H$15,0))</f>
        <v>Egypt</v>
      </c>
      <c r="D17" s="408">
        <f t="shared" si="2"/>
        <v>3</v>
      </c>
      <c r="E17" s="409">
        <f t="shared" si="2"/>
        <v>-1</v>
      </c>
      <c r="F17" s="410">
        <f t="shared" si="2"/>
        <v>2</v>
      </c>
      <c r="G17" s="411">
        <f t="shared" si="2"/>
        <v>3</v>
      </c>
      <c r="H17" s="412">
        <f t="shared" ref="H17:H22" si="3">LARGE($H$4:$H$15,ROW(A1))</f>
        <v>3499002.0000709998</v>
      </c>
      <c r="I17" s="413" t="str">
        <f t="shared" ref="I17:I22" si="4">INDEX(I$4:I$15,MATCH($H17,$H$4:$H$15,0))</f>
        <v>G</v>
      </c>
      <c r="J17" s="451"/>
      <c r="K17" s="409">
        <f t="array" ref="K17">SUM(IF($I$17:$I$24 &lt; $I17,1))</f>
        <v>5</v>
      </c>
      <c r="L17" s="409" t="str">
        <f>INDEX($I$17:$I$24,MATCH(ROW(A1)-1,$K$17:$K$24,0))</f>
        <v>A</v>
      </c>
      <c r="M17" s="408">
        <f>D17</f>
        <v>3</v>
      </c>
      <c r="N17" s="414">
        <f>F17</f>
        <v>2</v>
      </c>
      <c r="O17" s="415" t="s">
        <v>1113</v>
      </c>
      <c r="P17" s="416">
        <f>G17</f>
        <v>3</v>
      </c>
    </row>
    <row r="18" spans="2:16">
      <c r="B18" s="417" t="s">
        <v>27</v>
      </c>
      <c r="C18" s="418" t="str">
        <f t="shared" si="2"/>
        <v>Paraguay</v>
      </c>
      <c r="D18" s="419">
        <f t="shared" si="2"/>
        <v>3</v>
      </c>
      <c r="E18" s="420">
        <f t="shared" si="2"/>
        <v>-1</v>
      </c>
      <c r="F18" s="421">
        <f t="shared" si="2"/>
        <v>2</v>
      </c>
      <c r="G18" s="422">
        <f t="shared" si="2"/>
        <v>3</v>
      </c>
      <c r="H18" s="423">
        <f t="shared" si="3"/>
        <v>3499002.00006</v>
      </c>
      <c r="I18" s="424" t="str">
        <f t="shared" si="4"/>
        <v>D</v>
      </c>
      <c r="J18" s="452"/>
      <c r="K18" s="420">
        <f t="array" ref="K18">SUM(IF($I$17:$I$24 &lt; $I18,1))</f>
        <v>2</v>
      </c>
      <c r="L18" s="420" t="str">
        <f>INDEX($I$17:$I$24,MATCH(ROW(A2)-1,$K$17:$K$24,0))</f>
        <v>B</v>
      </c>
      <c r="M18" s="419">
        <f t="shared" ref="M18:M22" si="5">D18</f>
        <v>3</v>
      </c>
      <c r="N18" s="425">
        <f t="shared" ref="N18:N22" si="6">F18</f>
        <v>2</v>
      </c>
      <c r="O18" s="426" t="s">
        <v>1113</v>
      </c>
      <c r="P18" s="427">
        <f t="shared" ref="P18:P22" si="7">G18</f>
        <v>3</v>
      </c>
    </row>
    <row r="19" spans="2:16">
      <c r="B19" s="417" t="s">
        <v>28</v>
      </c>
      <c r="C19" s="418" t="str">
        <f t="shared" si="2"/>
        <v>South Africa</v>
      </c>
      <c r="D19" s="419">
        <f t="shared" si="2"/>
        <v>3</v>
      </c>
      <c r="E19" s="420">
        <f t="shared" si="2"/>
        <v>-1</v>
      </c>
      <c r="F19" s="421">
        <f t="shared" si="2"/>
        <v>2</v>
      </c>
      <c r="G19" s="422">
        <f t="shared" si="2"/>
        <v>3</v>
      </c>
      <c r="H19" s="423">
        <f t="shared" si="3"/>
        <v>3499002.0000399998</v>
      </c>
      <c r="I19" s="424" t="str">
        <f t="shared" si="4"/>
        <v>A</v>
      </c>
      <c r="J19" s="452"/>
      <c r="K19" s="420">
        <f t="array" ref="K19">SUM(IF($I$17:$I$24 &lt; $I19,1))</f>
        <v>0</v>
      </c>
      <c r="L19" s="420" t="str">
        <f t="shared" ref="L19:L24" si="8">INDEX($I$17:$I$24,MATCH(ROW(A3)-1,$K$17:$K$24,0))</f>
        <v>D</v>
      </c>
      <c r="M19" s="419">
        <f t="shared" si="5"/>
        <v>3</v>
      </c>
      <c r="N19" s="425">
        <f t="shared" si="6"/>
        <v>2</v>
      </c>
      <c r="O19" s="426" t="s">
        <v>1113</v>
      </c>
      <c r="P19" s="427">
        <f t="shared" si="7"/>
        <v>3</v>
      </c>
    </row>
    <row r="20" spans="2:16">
      <c r="B20" s="417" t="s">
        <v>29</v>
      </c>
      <c r="C20" s="418" t="str">
        <f t="shared" si="2"/>
        <v>Tunisia</v>
      </c>
      <c r="D20" s="419">
        <f t="shared" si="2"/>
        <v>3</v>
      </c>
      <c r="E20" s="420">
        <f t="shared" si="2"/>
        <v>-2</v>
      </c>
      <c r="F20" s="421">
        <f t="shared" si="2"/>
        <v>1</v>
      </c>
      <c r="G20" s="422">
        <f t="shared" si="2"/>
        <v>3</v>
      </c>
      <c r="H20" s="423">
        <f t="shared" si="3"/>
        <v>3498001.000056</v>
      </c>
      <c r="I20" s="424" t="str">
        <f t="shared" si="4"/>
        <v>F</v>
      </c>
      <c r="J20" s="452"/>
      <c r="K20" s="420">
        <f t="array" ref="K20">SUM(IF($I$17:$I$24 &lt; $I20,1))</f>
        <v>4</v>
      </c>
      <c r="L20" s="420" t="str">
        <f t="shared" si="8"/>
        <v>E</v>
      </c>
      <c r="M20" s="419">
        <f t="shared" si="5"/>
        <v>3</v>
      </c>
      <c r="N20" s="425">
        <f t="shared" si="6"/>
        <v>1</v>
      </c>
      <c r="O20" s="426" t="s">
        <v>1113</v>
      </c>
      <c r="P20" s="427">
        <f t="shared" si="7"/>
        <v>3</v>
      </c>
    </row>
    <row r="21" spans="2:16">
      <c r="B21" s="417" t="s">
        <v>1111</v>
      </c>
      <c r="C21" s="418" t="str">
        <f t="shared" si="2"/>
        <v>Uzbekistan</v>
      </c>
      <c r="D21" s="419">
        <f t="shared" si="2"/>
        <v>3</v>
      </c>
      <c r="E21" s="420">
        <f t="shared" si="2"/>
        <v>-2</v>
      </c>
      <c r="F21" s="421">
        <f t="shared" si="2"/>
        <v>1</v>
      </c>
      <c r="G21" s="422">
        <f t="shared" si="2"/>
        <v>3</v>
      </c>
      <c r="H21" s="423">
        <f t="shared" si="3"/>
        <v>3498001.0000499999</v>
      </c>
      <c r="I21" s="424" t="str">
        <f t="shared" si="4"/>
        <v>K</v>
      </c>
      <c r="J21" s="452"/>
      <c r="K21" s="420">
        <f t="array" ref="K21">SUM(IF($I$17:$I$24 &lt; $I21,1))</f>
        <v>7</v>
      </c>
      <c r="L21" s="420" t="str">
        <f t="shared" si="8"/>
        <v>F</v>
      </c>
      <c r="M21" s="419">
        <f t="shared" si="5"/>
        <v>3</v>
      </c>
      <c r="N21" s="425">
        <f t="shared" si="6"/>
        <v>1</v>
      </c>
      <c r="O21" s="426" t="s">
        <v>1113</v>
      </c>
      <c r="P21" s="427">
        <f t="shared" si="7"/>
        <v>3</v>
      </c>
    </row>
    <row r="22" spans="2:16">
      <c r="B22" s="440" t="s">
        <v>1112</v>
      </c>
      <c r="C22" s="441" t="str">
        <f t="shared" si="2"/>
        <v>Bosnia/Herzeg.</v>
      </c>
      <c r="D22" s="442">
        <f t="shared" si="2"/>
        <v>3</v>
      </c>
      <c r="E22" s="443">
        <f t="shared" si="2"/>
        <v>-2</v>
      </c>
      <c r="F22" s="444">
        <f t="shared" si="2"/>
        <v>1</v>
      </c>
      <c r="G22" s="445">
        <f t="shared" si="2"/>
        <v>3</v>
      </c>
      <c r="H22" s="446">
        <f t="shared" si="3"/>
        <v>3498001.000035</v>
      </c>
      <c r="I22" s="447" t="str">
        <f t="shared" si="4"/>
        <v>B</v>
      </c>
      <c r="J22" s="452"/>
      <c r="K22" s="420">
        <f t="array" ref="K22">SUM(IF($I$17:$I$24 &lt; $I22,1))</f>
        <v>1</v>
      </c>
      <c r="L22" s="420" t="str">
        <f t="shared" si="8"/>
        <v>G</v>
      </c>
      <c r="M22" s="442">
        <f t="shared" si="5"/>
        <v>3</v>
      </c>
      <c r="N22" s="448">
        <f t="shared" si="6"/>
        <v>1</v>
      </c>
      <c r="O22" s="449" t="s">
        <v>1113</v>
      </c>
      <c r="P22" s="450">
        <f t="shared" si="7"/>
        <v>3</v>
      </c>
    </row>
    <row r="23" spans="2:16">
      <c r="B23" s="440" t="s">
        <v>1115</v>
      </c>
      <c r="C23" s="441" t="str">
        <f t="shared" ref="C23:G28" si="9">INDEX(C$4:C$15,MATCH($H23,$H$4:$H$15,0))</f>
        <v>Curaçao</v>
      </c>
      <c r="D23" s="442">
        <f t="shared" si="9"/>
        <v>3</v>
      </c>
      <c r="E23" s="443">
        <f t="shared" si="9"/>
        <v>-2</v>
      </c>
      <c r="F23" s="444">
        <f t="shared" si="9"/>
        <v>1</v>
      </c>
      <c r="G23" s="445">
        <f t="shared" si="9"/>
        <v>3</v>
      </c>
      <c r="H23" s="446">
        <f t="shared" ref="H23:H28" si="10">LARGE($H$4:$H$15,ROW(A7))</f>
        <v>3498001.0000180001</v>
      </c>
      <c r="I23" s="447" t="str">
        <f t="shared" ref="I23:I28" si="11">INDEX(I$4:I$15,MATCH($H23,$H$4:$H$15,0))</f>
        <v>E</v>
      </c>
      <c r="K23" s="420">
        <f t="array" ref="K23">SUM(IF($I$17:$I$24 &lt; $I23,1))</f>
        <v>3</v>
      </c>
      <c r="L23" s="420" t="str">
        <f t="shared" si="8"/>
        <v>J</v>
      </c>
      <c r="M23" s="442">
        <f t="shared" ref="M23:M28" si="12">D23</f>
        <v>3</v>
      </c>
      <c r="N23" s="448">
        <f t="shared" ref="N23:N28" si="13">F23</f>
        <v>1</v>
      </c>
      <c r="O23" s="449" t="s">
        <v>1113</v>
      </c>
      <c r="P23" s="450">
        <f t="shared" ref="P23:P28" si="14">G23</f>
        <v>3</v>
      </c>
    </row>
    <row r="24" spans="2:16">
      <c r="B24" s="440" t="s">
        <v>1116</v>
      </c>
      <c r="C24" s="441" t="str">
        <f t="shared" si="9"/>
        <v>Algeria</v>
      </c>
      <c r="D24" s="442">
        <f t="shared" si="9"/>
        <v>3</v>
      </c>
      <c r="E24" s="443">
        <f t="shared" si="9"/>
        <v>-3</v>
      </c>
      <c r="F24" s="444">
        <f t="shared" si="9"/>
        <v>2</v>
      </c>
      <c r="G24" s="445">
        <f t="shared" si="9"/>
        <v>5</v>
      </c>
      <c r="H24" s="446">
        <f t="shared" si="10"/>
        <v>3497002.0000720001</v>
      </c>
      <c r="I24" s="447" t="str">
        <f t="shared" si="11"/>
        <v>J</v>
      </c>
      <c r="K24" s="420">
        <f t="array" ref="K24">SUM(IF($I$17:$I$24 &lt; $I24,1))</f>
        <v>6</v>
      </c>
      <c r="L24" s="420" t="str">
        <f t="shared" si="8"/>
        <v>K</v>
      </c>
      <c r="M24" s="442">
        <f t="shared" si="12"/>
        <v>3</v>
      </c>
      <c r="N24" s="448">
        <f t="shared" si="13"/>
        <v>2</v>
      </c>
      <c r="O24" s="449" t="s">
        <v>1113</v>
      </c>
      <c r="P24" s="450">
        <f t="shared" si="14"/>
        <v>5</v>
      </c>
    </row>
    <row r="25" spans="2:16">
      <c r="B25" s="440" t="s">
        <v>1117</v>
      </c>
      <c r="C25" s="441" t="str">
        <f t="shared" si="9"/>
        <v>Senegal</v>
      </c>
      <c r="D25" s="442">
        <f t="shared" si="9"/>
        <v>3</v>
      </c>
      <c r="E25" s="443">
        <f t="shared" si="9"/>
        <v>-4</v>
      </c>
      <c r="F25" s="444">
        <f t="shared" si="9"/>
        <v>1</v>
      </c>
      <c r="G25" s="445">
        <f t="shared" si="9"/>
        <v>5</v>
      </c>
      <c r="H25" s="446">
        <f t="shared" si="10"/>
        <v>3496001.0000860002</v>
      </c>
      <c r="I25" s="447" t="str">
        <f t="shared" si="11"/>
        <v>I</v>
      </c>
      <c r="L25" s="25"/>
      <c r="M25" s="442">
        <f t="shared" si="12"/>
        <v>3</v>
      </c>
      <c r="N25" s="448">
        <f t="shared" si="13"/>
        <v>1</v>
      </c>
      <c r="O25" s="449" t="s">
        <v>1113</v>
      </c>
      <c r="P25" s="450">
        <f t="shared" si="14"/>
        <v>5</v>
      </c>
    </row>
    <row r="26" spans="2:16">
      <c r="B26" s="440" t="s">
        <v>1118</v>
      </c>
      <c r="C26" s="441" t="str">
        <f t="shared" si="9"/>
        <v>Ghana</v>
      </c>
      <c r="D26" s="442">
        <f t="shared" si="9"/>
        <v>3</v>
      </c>
      <c r="E26" s="443">
        <f t="shared" si="9"/>
        <v>-4</v>
      </c>
      <c r="F26" s="444">
        <f t="shared" si="9"/>
        <v>1</v>
      </c>
      <c r="G26" s="445">
        <f t="shared" si="9"/>
        <v>5</v>
      </c>
      <c r="H26" s="446">
        <f t="shared" si="10"/>
        <v>3496001.0000260002</v>
      </c>
      <c r="I26" s="447" t="str">
        <f t="shared" si="11"/>
        <v>L</v>
      </c>
      <c r="L26" s="25"/>
      <c r="M26" s="442">
        <f t="shared" si="12"/>
        <v>3</v>
      </c>
      <c r="N26" s="448">
        <f t="shared" si="13"/>
        <v>1</v>
      </c>
      <c r="O26" s="449" t="s">
        <v>1113</v>
      </c>
      <c r="P26" s="450">
        <f t="shared" si="14"/>
        <v>5</v>
      </c>
    </row>
    <row r="27" spans="2:16">
      <c r="B27" s="440" t="s">
        <v>1119</v>
      </c>
      <c r="C27" s="441" t="str">
        <f t="shared" si="9"/>
        <v>Morocco</v>
      </c>
      <c r="D27" s="442">
        <f t="shared" si="9"/>
        <v>2</v>
      </c>
      <c r="E27" s="443">
        <f t="shared" si="9"/>
        <v>-1</v>
      </c>
      <c r="F27" s="444">
        <f t="shared" si="9"/>
        <v>3</v>
      </c>
      <c r="G27" s="445">
        <f t="shared" si="9"/>
        <v>4</v>
      </c>
      <c r="H27" s="446">
        <f t="shared" si="10"/>
        <v>2499003.0000919998</v>
      </c>
      <c r="I27" s="447" t="str">
        <f t="shared" si="11"/>
        <v>C</v>
      </c>
      <c r="L27" s="25"/>
      <c r="M27" s="442">
        <f t="shared" si="12"/>
        <v>2</v>
      </c>
      <c r="N27" s="448">
        <f t="shared" si="13"/>
        <v>3</v>
      </c>
      <c r="O27" s="449" t="s">
        <v>1113</v>
      </c>
      <c r="P27" s="450">
        <f t="shared" si="14"/>
        <v>4</v>
      </c>
    </row>
    <row r="28" spans="2:16" ht="14.7" thickBot="1">
      <c r="B28" s="428" t="s">
        <v>1120</v>
      </c>
      <c r="C28" s="429" t="str">
        <f t="shared" si="9"/>
        <v>Saudi Arabia</v>
      </c>
      <c r="D28" s="430">
        <f t="shared" si="9"/>
        <v>1</v>
      </c>
      <c r="E28" s="431">
        <f t="shared" si="9"/>
        <v>-4</v>
      </c>
      <c r="F28" s="432">
        <f t="shared" si="9"/>
        <v>1</v>
      </c>
      <c r="G28" s="433">
        <f t="shared" si="9"/>
        <v>5</v>
      </c>
      <c r="H28" s="434">
        <f t="shared" si="10"/>
        <v>1496001.0000390001</v>
      </c>
      <c r="I28" s="435" t="str">
        <f t="shared" si="11"/>
        <v>H</v>
      </c>
      <c r="J28" s="403"/>
      <c r="K28" s="403"/>
      <c r="L28" s="453"/>
      <c r="M28" s="430">
        <f t="shared" si="12"/>
        <v>1</v>
      </c>
      <c r="N28" s="436">
        <f t="shared" si="13"/>
        <v>1</v>
      </c>
      <c r="O28" s="437" t="s">
        <v>1113</v>
      </c>
      <c r="P28" s="438">
        <f t="shared" si="14"/>
        <v>5</v>
      </c>
    </row>
    <row r="29" spans="2:16" ht="14.7" thickTop="1">
      <c r="L29" s="25"/>
    </row>
    <row r="30" spans="2:16">
      <c r="D30" s="22"/>
      <c r="E30" s="22"/>
      <c r="F30" s="22"/>
      <c r="G30" s="956" t="s">
        <v>1083</v>
      </c>
      <c r="H30" s="956"/>
      <c r="I30" s="420" t="str">
        <f>IF(Distinctness!$G$17&gt;0,L17&amp;L18&amp;L19&amp;L20&amp;L21&amp;L22&amp;L23&amp;L24,"")</f>
        <v>ABDEFGJK</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0.734375" defaultRowHeight="14.4"/>
  <sheetData>
    <row r="1" spans="2:14" ht="23.1">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0</v>
      </c>
      <c r="E4" s="22" t="str">
        <f>IF($C4,$B4,"")</f>
        <v/>
      </c>
      <c r="F4" s="22">
        <f>LEN($E4)</f>
        <v>0</v>
      </c>
      <c r="G4" s="22">
        <f>SUM($F$4:$F4)</f>
        <v>0</v>
      </c>
      <c r="H4" t="str">
        <f>IF($E4&lt;&gt;"",$E4&amp;IF($G4=$G$15,"",IF($G4&lt;$G$15-1,", ",Language!$E$191)),"")</f>
        <v/>
      </c>
      <c r="J4" s="957" t="str">
        <f>Language!$E$189&amp;"  "&amp;$K$13&amp;"."</f>
        <v>Groups with fair play valuation:  .</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
      </c>
      <c r="L13" s="961"/>
      <c r="M13" s="961"/>
      <c r="N13" s="961"/>
    </row>
    <row r="14" spans="2:14">
      <c r="B14" s="22" t="s">
        <v>33</v>
      </c>
      <c r="C14" s="22" t="b">
        <f>CalcK!$AU$14</f>
        <v>0</v>
      </c>
      <c r="E14" s="22" t="str">
        <f t="shared" si="0"/>
        <v/>
      </c>
      <c r="F14" s="22">
        <f t="shared" si="1"/>
        <v>0</v>
      </c>
      <c r="G14" s="22">
        <f>SUM($F$4:$F14)</f>
        <v>0</v>
      </c>
      <c r="H14" t="str">
        <f>IF($E14&lt;&gt;"",$E14&amp;IF($G14=$G$15,"",IF($G14&lt;$G$15-1,", ",Language!$E$191)),"")</f>
        <v/>
      </c>
    </row>
    <row r="15" spans="2:14">
      <c r="B15" s="22" t="s">
        <v>34</v>
      </c>
      <c r="C15" s="22" t="b">
        <f>CalcL!$AU$14</f>
        <v>0</v>
      </c>
      <c r="E15" s="22" t="str">
        <f t="shared" si="0"/>
        <v/>
      </c>
      <c r="F15" s="22">
        <f t="shared" si="1"/>
        <v>0</v>
      </c>
      <c r="G15" s="22">
        <f>SUM($F$4:$F15)</f>
        <v>0</v>
      </c>
      <c r="H15" t="str">
        <f>IF($E15&lt;&gt;"",$E15&amp;IF($G15=$G$15,"",IF($G15&lt;$G$15-1,", ",Language!$E$191)),"")</f>
        <v/>
      </c>
      <c r="J15" s="14"/>
      <c r="K15" s="14"/>
    </row>
    <row r="16" spans="2:14" ht="14.7" thickBot="1">
      <c r="B16" s="22"/>
      <c r="C16" s="22"/>
      <c r="E16" s="22"/>
      <c r="F16" s="22"/>
      <c r="G16" s="22"/>
      <c r="J16" s="52"/>
      <c r="K16" s="52"/>
    </row>
    <row r="17" spans="2:7" ht="14.7"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734375" defaultRowHeight="11.4"/>
  <cols>
    <col min="1" max="1" width="2.734375" style="679"/>
    <col min="2" max="2" width="6.15625" style="679" customWidth="1"/>
    <col min="3" max="3" width="4" style="679" customWidth="1"/>
    <col min="4" max="4" width="15.3671875" style="679" customWidth="1"/>
    <col min="5" max="5" width="5.5234375" style="679" customWidth="1"/>
    <col min="6" max="6" width="6.5234375" style="679" customWidth="1"/>
    <col min="7" max="7" width="6.1015625" style="679" customWidth="1"/>
    <col min="8" max="8" width="5.1015625" style="679" customWidth="1"/>
    <col min="9" max="9" width="4.734375" style="679" customWidth="1"/>
    <col min="10" max="10" width="4.7890625" style="679" customWidth="1"/>
    <col min="11" max="11" width="5.5234375" style="679" customWidth="1"/>
    <col min="12" max="12" width="5.26171875" style="679" customWidth="1"/>
    <col min="13" max="14" width="4.7890625" style="679" customWidth="1"/>
    <col min="15" max="15" width="5" style="679" customWidth="1"/>
    <col min="16" max="16" width="7.3671875" style="679" customWidth="1"/>
    <col min="17" max="37" width="4.734375" style="679" customWidth="1"/>
    <col min="38" max="38" width="5.3671875" style="679" customWidth="1"/>
    <col min="39" max="40" width="4.734375" style="679" customWidth="1"/>
    <col min="41" max="41" width="6.15625" style="679" customWidth="1"/>
    <col min="42" max="42" width="5.89453125" style="679" customWidth="1"/>
    <col min="43" max="46" width="4.734375" style="679" customWidth="1"/>
    <col min="47" max="48" width="5.62890625" style="679" customWidth="1"/>
    <col min="49" max="49" width="1.62890625" style="679" customWidth="1"/>
    <col min="50" max="51" width="3.734375" style="679" customWidth="1"/>
    <col min="52" max="52" width="13.5234375" style="679" customWidth="1"/>
    <col min="53" max="53" width="2.734375" style="679"/>
    <col min="54" max="54" width="3" style="679" bestFit="1" customWidth="1"/>
    <col min="55" max="55" width="2.734375" style="679" customWidth="1"/>
    <col min="56" max="56" width="1.3671875" style="679" customWidth="1"/>
    <col min="57" max="60" width="4.734375" style="679" customWidth="1"/>
    <col min="61" max="62" width="5.62890625" style="679" customWidth="1"/>
    <col min="63" max="64" width="3.734375" style="679" customWidth="1"/>
    <col min="65" max="65" width="1.734375" style="679" customWidth="1"/>
    <col min="66" max="66" width="14.26171875" style="679" customWidth="1"/>
    <col min="67" max="67" width="2.734375" style="679" customWidth="1"/>
    <col min="68" max="69" width="2.734375" style="679"/>
    <col min="70" max="70" width="1.62890625" style="679" customWidth="1"/>
    <col min="71" max="74" width="4.734375" style="679" customWidth="1"/>
    <col min="75" max="75" width="5.62890625" style="679" customWidth="1"/>
    <col min="76" max="76" width="3.734375" style="679" customWidth="1"/>
    <col min="77" max="77" width="1.62890625" style="679" customWidth="1"/>
    <col min="78" max="78" width="14.26171875" style="679" customWidth="1"/>
    <col min="79" max="82" width="2.734375" style="679"/>
    <col min="83" max="86" width="4.734375" style="679" customWidth="1"/>
    <col min="87" max="16384" width="2.734375" style="679"/>
  </cols>
  <sheetData>
    <row r="1" spans="2:86" ht="17.7">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4</v>
      </c>
      <c r="I5" s="586">
        <f>SUMIFS($S$22:$S$27,$P$22:$P$27,$D5)+SUMIFS($R$22:$R$27,$Q$22:$Q$27,$D5)</f>
        <v>1</v>
      </c>
      <c r="J5" s="586">
        <f t="shared" ref="J5:J8" si="0">H5-I5</f>
        <v>3</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South Africa</v>
      </c>
      <c r="E6" s="774"/>
      <c r="F6" s="594"/>
      <c r="G6" s="605"/>
      <c r="H6" s="586">
        <f>SUMIFS($R$22:$R$27,$P$22:$P$27,$D6)+SUMIFS($S$22:$S$27,$Q$22:$Q$27,$D6)</f>
        <v>2</v>
      </c>
      <c r="I6" s="586">
        <f>SUMIFS($S$22:$S$27,$P$22:$P$27,$D6)+SUMIFS($R$22:$R$27,$Q$22:$Q$27,$D6)</f>
        <v>3</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Rep. of Korea</v>
      </c>
      <c r="E7" s="774"/>
      <c r="F7" s="594"/>
      <c r="G7" s="605"/>
      <c r="H7" s="586">
        <f>SUMIFS($R$22:$R$27,$P$22:$P$27,$D7)+SUMIFS($S$22:$S$27,$Q$22:$Q$27,$D7)</f>
        <v>0</v>
      </c>
      <c r="I7" s="586">
        <f>SUMIFS($S$22:$S$27,$P$22:$P$27,$D7)+SUMIFS($R$22:$R$27,$Q$22:$Q$27,$D7)</f>
        <v>3</v>
      </c>
      <c r="J7" s="586">
        <f t="shared" si="0"/>
        <v>-3</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Czech Rep.</v>
      </c>
      <c r="E8" s="774"/>
      <c r="F8" s="594"/>
      <c r="G8" s="605"/>
      <c r="H8" s="586">
        <f>SUMIFS($R$22:$R$27,$P$22:$P$27,$D8)+SUMIFS($S$22:$S$27,$Q$22:$Q$27,$D8)</f>
        <v>4</v>
      </c>
      <c r="I8" s="586">
        <f>SUMIFS($S$22:$S$27,$P$22:$P$27,$D8)+SUMIFS($R$22:$R$27,$Q$22:$Q$27,$D8)</f>
        <v>3</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1.7"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1.7" thickBot="1">
      <c r="C17" s="605">
        <v>4</v>
      </c>
      <c r="D17" s="605" t="str">
        <f t="shared" si="18"/>
        <v>Czech Rep.</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1.7"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Czech Rep.</v>
      </c>
      <c r="J21" s="637" t="str">
        <v>South Africa</v>
      </c>
      <c r="K21" s="638" t="str">
        <v>Rep. of Korea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1.7" thickTop="1">
      <c r="C22" s="586"/>
      <c r="D22" s="640" t="str">
        <f>IF($L$9=0,$D5,INDEX($D$5:$D$8,MATCH($C5,$E$14:$E$17,0)))</f>
        <v>Mexico</v>
      </c>
      <c r="E22" s="709">
        <f>VLOOKUP($D22,$D$5:$K$8,8,0)</f>
        <v>9</v>
      </c>
      <c r="F22" s="642">
        <f>VLOOKUP($D22,$D$5:$K$8,5,0)</f>
        <v>4</v>
      </c>
      <c r="G22" s="710">
        <f>VLOOKUP($D22,$D$5:$K$8,6,0)</f>
        <v>1</v>
      </c>
      <c r="H22" s="641" t="str">
        <f t="array" ref="H22:K25">IFERROR(VLOOKUP($D$22:$D$25&amp;$H$21:$K$21,$Z$22:$AA$33,2,0),"")</f>
        <v/>
      </c>
      <c r="I22" s="642" t="str">
        <v>2 - 1</v>
      </c>
      <c r="J22" s="642" t="str">
        <v>1 - 0</v>
      </c>
      <c r="K22" s="706" t="str">
        <v>1 - 0</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1</v>
      </c>
      <c r="S22" s="684">
        <f>IF(OR(INDEX('World Cup'!$B$14:$AJ$39,1,1+(CODE($B$1)-65)*3)="",INDEX('World Cup'!$B$14:$AJ$39,1,2+(CODE($B$1)-65)*3)=""),"",INDEX('World Cup'!$B$14:$AJ$39,1,2+(CODE($B$1)-65)*3))</f>
        <v>0</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1</v>
      </c>
      <c r="X22" s="653">
        <f t="shared" ref="X22:X27" si="32">IF(OR(R22="",S22=""),0,R22)</f>
        <v>1</v>
      </c>
      <c r="Y22" s="654">
        <f t="shared" ref="Y22:Y27" si="33">IF(OR(R22="",S22=""),0,S22)</f>
        <v>0</v>
      </c>
      <c r="Z22" s="655" t="str">
        <f t="shared" ref="Z22:Z27" si="34">P22&amp;Q22</f>
        <v>MexicoSouth Africa</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Czech Rep.</v>
      </c>
      <c r="E23" s="704">
        <f t="shared" ref="E23:E25" si="36">VLOOKUP($D23,$D$5:$K$8,8,0)</f>
        <v>6</v>
      </c>
      <c r="F23" s="586">
        <f t="shared" ref="F23:F25" si="37">VLOOKUP($D23,$D$5:$K$8,5,0)</f>
        <v>4</v>
      </c>
      <c r="G23" s="711">
        <f t="shared" ref="G23:G25" si="38">VLOOKUP($D23,$D$5:$K$8,6,0)</f>
        <v>3</v>
      </c>
      <c r="H23" s="643" t="str">
        <v>1 - 2</v>
      </c>
      <c r="I23" s="644" t="str">
        <v/>
      </c>
      <c r="J23" s="586" t="str">
        <v>2 - 1</v>
      </c>
      <c r="K23" s="707" t="str">
        <v>1 - 0</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Rep. of KoreaCzech Rep.</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South Africa</v>
      </c>
      <c r="E24" s="704">
        <f t="shared" si="36"/>
        <v>3</v>
      </c>
      <c r="F24" s="586">
        <f t="shared" si="37"/>
        <v>2</v>
      </c>
      <c r="G24" s="711">
        <f t="shared" si="38"/>
        <v>3</v>
      </c>
      <c r="H24" s="643" t="str">
        <v>0 - 1</v>
      </c>
      <c r="I24" s="586" t="str">
        <v>1 - 2</v>
      </c>
      <c r="J24" s="644" t="str">
        <v/>
      </c>
      <c r="K24" s="707" t="str">
        <v>1 - 0</v>
      </c>
      <c r="L24" s="695" t="b">
        <f t="shared" si="39"/>
        <v>1</v>
      </c>
      <c r="M24" s="695" t="b">
        <v>0</v>
      </c>
      <c r="N24" s="586">
        <f t="shared" si="40"/>
        <v>60</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Czech Rep.South Africa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Rep. of Korea</v>
      </c>
      <c r="E25" s="712">
        <f t="shared" si="36"/>
        <v>0</v>
      </c>
      <c r="F25" s="646">
        <f t="shared" si="37"/>
        <v>0</v>
      </c>
      <c r="G25" s="713">
        <f t="shared" si="38"/>
        <v>3</v>
      </c>
      <c r="H25" s="645" t="str">
        <v>0 - 1</v>
      </c>
      <c r="I25" s="646" t="str">
        <v>0 - 1</v>
      </c>
      <c r="J25" s="646" t="str">
        <v>0 - 1</v>
      </c>
      <c r="K25" s="708" t="str">
        <v/>
      </c>
      <c r="L25" s="695" t="b">
        <f t="shared" si="39"/>
        <v>1</v>
      </c>
      <c r="M25" s="695" t="b">
        <v>0</v>
      </c>
      <c r="N25" s="586">
        <f t="shared" si="40"/>
        <v>25</v>
      </c>
      <c r="O25" s="659" t="s">
        <v>29</v>
      </c>
      <c r="P25" s="685" t="str">
        <f>INDEX('World Cup'!$B$13:$AJ$38,16,1+(CODE($B$1)-65)*3)</f>
        <v>Mexico</v>
      </c>
      <c r="Q25" s="686" t="str">
        <f>INDEX('World Cup'!$B$13:$AJ$38,16,2+(CODE($B$1)-65)*3)</f>
        <v>Rep. of Korea</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MexicoRep. of Korea</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2</v>
      </c>
      <c r="T26" s="586">
        <f t="shared" si="28"/>
        <v>1</v>
      </c>
      <c r="U26" s="661">
        <f t="shared" si="29"/>
        <v>0</v>
      </c>
      <c r="V26" s="586">
        <f t="shared" si="30"/>
        <v>3</v>
      </c>
      <c r="W26" s="662">
        <f t="shared" si="31"/>
        <v>-1</v>
      </c>
      <c r="X26" s="663">
        <f t="shared" si="32"/>
        <v>1</v>
      </c>
      <c r="Y26" s="664">
        <f t="shared" si="33"/>
        <v>2</v>
      </c>
      <c r="Z26" s="665" t="str">
        <f t="shared" si="34"/>
        <v>Czech Rep.Mexico</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1.7"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1</v>
      </c>
      <c r="S27" s="690">
        <f>IF(OR(INDEX('World Cup'!$B$14:$AJ$39,26,1+(CODE($B$1)-65)*3)="",INDEX('World Cup'!$B$14:$AJ$39,26,2+(CODE($B$1)-65)*3)=""),"",INDEX('World Cup'!$B$14:$AJ$39,26,2+(CODE($B$1)-65)*3))</f>
        <v>0</v>
      </c>
      <c r="T27" s="671">
        <f t="shared" si="28"/>
        <v>1</v>
      </c>
      <c r="U27" s="672">
        <f t="shared" si="29"/>
        <v>3</v>
      </c>
      <c r="V27" s="671">
        <f t="shared" si="30"/>
        <v>0</v>
      </c>
      <c r="W27" s="673">
        <f t="shared" si="31"/>
        <v>1</v>
      </c>
      <c r="X27" s="674">
        <f t="shared" si="32"/>
        <v>1</v>
      </c>
      <c r="Y27" s="675">
        <f t="shared" si="33"/>
        <v>0</v>
      </c>
      <c r="Z27" s="676" t="str">
        <f t="shared" si="34"/>
        <v>South AfricaRep. of Korea</v>
      </c>
      <c r="AA27" s="677" t="str">
        <f>IF($T27,$X27&amp;Language!$E$197&amp;$Y27,"")</f>
        <v>1 - 0</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1.7"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0 - 1</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2 - 1</v>
      </c>
      <c r="AE32" s="606"/>
      <c r="AF32" s="606"/>
      <c r="AH32" s="606"/>
      <c r="AI32" s="606"/>
      <c r="AJ32" s="606"/>
      <c r="AK32" s="606"/>
      <c r="AL32" s="606"/>
      <c r="AM32" s="606"/>
      <c r="AN32" s="606"/>
      <c r="AO32" s="606"/>
    </row>
    <row r="33" spans="4:41" s="584" customFormat="1" ht="11.7"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0 - 1</v>
      </c>
      <c r="AE33" s="605"/>
      <c r="AF33" s="605"/>
      <c r="AH33" s="605"/>
      <c r="AI33" s="605"/>
      <c r="AJ33" s="605"/>
      <c r="AK33" s="657"/>
      <c r="AL33" s="605"/>
      <c r="AM33" s="605"/>
      <c r="AN33" s="605"/>
      <c r="AO33" s="605"/>
    </row>
    <row r="34" spans="4:41" ht="11.7"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734375" defaultRowHeight="11.4"/>
  <cols>
    <col min="1" max="1" width="2.734375" style="679"/>
    <col min="2" max="2" width="6.15625" style="679" customWidth="1"/>
    <col min="3" max="3" width="4" style="679" customWidth="1"/>
    <col min="4" max="4" width="15.3671875" style="679" customWidth="1"/>
    <col min="5" max="5" width="5.5234375" style="679" customWidth="1"/>
    <col min="6" max="6" width="6.5234375" style="679" customWidth="1"/>
    <col min="7" max="7" width="6.1015625" style="679" customWidth="1"/>
    <col min="8" max="8" width="5.1015625" style="679" customWidth="1"/>
    <col min="9" max="9" width="4.734375" style="679" customWidth="1"/>
    <col min="10" max="10" width="4.7890625" style="679" customWidth="1"/>
    <col min="11" max="11" width="5.5234375" style="679" customWidth="1"/>
    <col min="12" max="12" width="5.26171875" style="679" customWidth="1"/>
    <col min="13" max="14" width="4.7890625" style="679" customWidth="1"/>
    <col min="15" max="15" width="5" style="679" customWidth="1"/>
    <col min="16" max="16" width="7.3671875" style="679" customWidth="1"/>
    <col min="17" max="37" width="4.734375" style="679" customWidth="1"/>
    <col min="38" max="38" width="5.3671875" style="679" customWidth="1"/>
    <col min="39" max="40" width="4.734375" style="679" customWidth="1"/>
    <col min="41" max="41" width="5.62890625" style="679" customWidth="1"/>
    <col min="42" max="42" width="8.89453125" style="679" customWidth="1"/>
    <col min="43" max="46" width="4.734375" style="679" customWidth="1"/>
    <col min="47" max="48" width="5.62890625" style="679" customWidth="1"/>
    <col min="49" max="49" width="1.62890625" style="679" customWidth="1"/>
    <col min="50" max="51" width="3.734375" style="679" customWidth="1"/>
    <col min="52" max="52" width="13.5234375" style="679" customWidth="1"/>
    <col min="53" max="54" width="2.734375" style="679"/>
    <col min="55" max="55" width="2.734375" style="679" customWidth="1"/>
    <col min="56" max="56" width="1.3671875" style="679" customWidth="1"/>
    <col min="57" max="60" width="4.734375" style="679" customWidth="1"/>
    <col min="61" max="62" width="5.62890625" style="679" customWidth="1"/>
    <col min="63" max="64" width="3.734375" style="679" customWidth="1"/>
    <col min="65" max="65" width="1.734375" style="679" customWidth="1"/>
    <col min="66" max="66" width="14.26171875" style="679" customWidth="1"/>
    <col min="67" max="67" width="2.734375" style="679" customWidth="1"/>
    <col min="68" max="69" width="2.734375" style="679"/>
    <col min="70" max="70" width="1.62890625" style="679" customWidth="1"/>
    <col min="71" max="74" width="4.734375" style="679" customWidth="1"/>
    <col min="75" max="75" width="5.62890625" style="679" customWidth="1"/>
    <col min="76" max="76" width="3.734375" style="679" customWidth="1"/>
    <col min="77" max="77" width="1.62890625" style="679" customWidth="1"/>
    <col min="78" max="78" width="14.26171875" style="679" customWidth="1"/>
    <col min="79" max="82" width="2.734375" style="679"/>
    <col min="83" max="86" width="4.734375" style="679" customWidth="1"/>
    <col min="87" max="16384" width="2.734375" style="679"/>
  </cols>
  <sheetData>
    <row r="1" spans="2:86" ht="17.7">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Bosnia/Herzeg.</v>
      </c>
      <c r="E6" s="774"/>
      <c r="F6" s="594"/>
      <c r="G6" s="605"/>
      <c r="H6" s="586">
        <f>SUMIFS($R$22:$R$27,$P$22:$P$27,$D6)+SUMIFS($S$22:$S$27,$Q$22:$Q$27,$D6)</f>
        <v>1</v>
      </c>
      <c r="I6" s="586">
        <f>SUMIFS($S$22:$S$27,$P$22:$P$27,$D6)+SUMIFS($R$22:$R$27,$Q$22:$Q$27,$D6)</f>
        <v>3</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Qatar</v>
      </c>
      <c r="E7" s="774"/>
      <c r="F7" s="594"/>
      <c r="G7" s="605"/>
      <c r="H7" s="586">
        <f>SUMIFS($R$22:$R$27,$P$22:$P$27,$D7)+SUMIFS($S$22:$S$27,$Q$22:$Q$27,$D7)</f>
        <v>0</v>
      </c>
      <c r="I7" s="586">
        <f>SUMIFS($S$22:$S$27,$P$22:$P$27,$D7)+SUMIFS($R$22:$R$27,$Q$22:$Q$27,$D7)</f>
        <v>4</v>
      </c>
      <c r="J7" s="586">
        <f t="shared" si="0"/>
        <v>-4</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Switzerland</v>
      </c>
      <c r="E8" s="774"/>
      <c r="F8" s="594"/>
      <c r="G8" s="605"/>
      <c r="H8" s="586">
        <f>SUMIFS($R$22:$R$27,$P$22:$P$27,$D8)+SUMIFS($S$22:$S$27,$Q$22:$Q$27,$D8)</f>
        <v>3</v>
      </c>
      <c r="I8" s="586">
        <f>SUMIFS($S$22:$S$27,$P$22:$P$27,$D8)+SUMIFS($R$22:$R$27,$Q$22:$Q$27,$D8)</f>
        <v>2</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1.7"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 thickTop="1" thickBot="1">
      <c r="C14" s="605">
        <v>1</v>
      </c>
      <c r="D14" s="605" t="str">
        <f>$D5</f>
        <v>Canada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1.7" thickBot="1">
      <c r="C17" s="605">
        <v>4</v>
      </c>
      <c r="D17" s="605" t="str">
        <f t="shared" si="18"/>
        <v>Switzerland</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1.7"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Canada</v>
      </c>
      <c r="I21" s="637" t="str">
        <v>Switzerland</v>
      </c>
      <c r="J21" s="637" t="str">
        <v>Bosnia/Herzeg.</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1.7" thickTop="1">
      <c r="C22" s="586"/>
      <c r="D22" s="640" t="str">
        <f>IF($L$9=0,$D5,INDEX($D$5:$D$8,MATCH($C5,$E$14:$E$17,0)))</f>
        <v>Canada</v>
      </c>
      <c r="E22" s="709">
        <f>VLOOKUP($D22,$D$5:$K$8,8,0)</f>
        <v>9</v>
      </c>
      <c r="F22" s="642">
        <f>VLOOKUP($D22,$D$5:$K$8,5,0)</f>
        <v>6</v>
      </c>
      <c r="G22" s="710">
        <f>VLOOKUP($D22,$D$5:$K$8,6,0)</f>
        <v>1</v>
      </c>
      <c r="H22" s="641" t="str">
        <f t="array" ref="H22:K25">IFERROR(VLOOKUP($D$22:$D$25&amp;$H$21:$K$21,$Z$22:$AA$33,2,0),"")</f>
        <v/>
      </c>
      <c r="I22" s="642" t="str">
        <v>2 - 1</v>
      </c>
      <c r="J22" s="642" t="str">
        <v>2 - 0</v>
      </c>
      <c r="K22" s="706" t="str">
        <v>2 - 0</v>
      </c>
      <c r="L22" s="695" t="b">
        <f>OR($E22&gt;0,$G22&gt;0)</f>
        <v>1</v>
      </c>
      <c r="M22" s="695" t="b">
        <f t="array" ref="M22:M25">VLOOKUP($D$22:$D$25,$D$14:$AV$17,45,0)</f>
        <v>0</v>
      </c>
      <c r="N22" s="586">
        <f>VLOOKUP($D22,$D$5:$Q$8,14,0)</f>
        <v>30</v>
      </c>
      <c r="O22" s="647" t="s">
        <v>26</v>
      </c>
      <c r="P22" s="682" t="str">
        <f>INDEX('World Cup'!$B$13:$AJ$38,1,1+(CODE($B$1)-65)*3)</f>
        <v>Canada</v>
      </c>
      <c r="Q22" s="683" t="str">
        <f>INDEX('World Cup'!$B$13:$AJ$38,1,2+(CODE($B$1)-65)*3)</f>
        <v>Bosnia/Herzeg.</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CanadaBosnia/Herzeg.</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Switzerland</v>
      </c>
      <c r="E23" s="704">
        <f t="shared" ref="E23:E25" si="36">VLOOKUP($D23,$D$5:$K$8,8,0)</f>
        <v>6</v>
      </c>
      <c r="F23" s="586">
        <f t="shared" ref="F23:F25" si="37">VLOOKUP($D23,$D$5:$K$8,5,0)</f>
        <v>3</v>
      </c>
      <c r="G23" s="711">
        <f t="shared" ref="G23:G25" si="38">VLOOKUP($D23,$D$5:$K$8,6,0)</f>
        <v>2</v>
      </c>
      <c r="H23" s="643" t="str">
        <v>1 - 2</v>
      </c>
      <c r="I23" s="644" t="str">
        <v/>
      </c>
      <c r="J23" s="586" t="str">
        <v>1 - 0</v>
      </c>
      <c r="K23" s="707" t="str">
        <v>1 - 0</v>
      </c>
      <c r="L23" s="695" t="b">
        <f t="shared" ref="L23:L25" si="39">OR($E23&gt;0,$G23&gt;0)</f>
        <v>1</v>
      </c>
      <c r="M23" s="695" t="b">
        <v>0</v>
      </c>
      <c r="N23" s="586">
        <f t="shared" ref="N23:N25" si="40">VLOOKUP($D23,$D$5:$Q$8,14,0)</f>
        <v>19</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QatarSwitzerland</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Bosnia/Herzeg.</v>
      </c>
      <c r="E24" s="704">
        <f t="shared" si="36"/>
        <v>3</v>
      </c>
      <c r="F24" s="586">
        <f t="shared" si="37"/>
        <v>1</v>
      </c>
      <c r="G24" s="711">
        <f t="shared" si="38"/>
        <v>3</v>
      </c>
      <c r="H24" s="643" t="str">
        <v>0 - 2</v>
      </c>
      <c r="I24" s="586" t="str">
        <v>0 - 1</v>
      </c>
      <c r="J24" s="644" t="str">
        <v/>
      </c>
      <c r="K24" s="707" t="str">
        <v>1 - 0</v>
      </c>
      <c r="L24" s="695" t="b">
        <f t="shared" si="39"/>
        <v>1</v>
      </c>
      <c r="M24" s="695" t="b">
        <v>0</v>
      </c>
      <c r="N24" s="586">
        <f t="shared" si="40"/>
        <v>65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SwitzerlandBosnia/Herzeg.</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0</v>
      </c>
      <c r="F25" s="646">
        <f t="shared" si="37"/>
        <v>0</v>
      </c>
      <c r="G25" s="713">
        <f t="shared" si="38"/>
        <v>4</v>
      </c>
      <c r="H25" s="645" t="str">
        <v>0 - 2</v>
      </c>
      <c r="I25" s="646" t="str">
        <v>0 - 1</v>
      </c>
      <c r="J25" s="646" t="str">
        <v>0 - 1</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CanadaQatar</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SwitzerlandCanada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1.7"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Bosnia/Herzeg.Qatar</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1.7"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2 - 1</v>
      </c>
      <c r="AE32" s="606"/>
      <c r="AF32" s="606"/>
      <c r="AH32" s="606"/>
      <c r="AI32" s="606"/>
      <c r="AJ32" s="606"/>
      <c r="AK32" s="606"/>
      <c r="AL32" s="606"/>
      <c r="AM32" s="606"/>
      <c r="AN32" s="606"/>
      <c r="AO32" s="606"/>
    </row>
    <row r="33" spans="4:41" s="584" customFormat="1" ht="11.7"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0 - 1</v>
      </c>
      <c r="AE33" s="605"/>
      <c r="AF33" s="605"/>
      <c r="AH33" s="605"/>
      <c r="AI33" s="605"/>
      <c r="AJ33" s="605"/>
      <c r="AK33" s="657"/>
      <c r="AL33" s="605"/>
      <c r="AM33" s="605"/>
      <c r="AN33" s="605"/>
      <c r="AO33" s="605"/>
    </row>
    <row r="34" spans="4:41" ht="11.7"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734375" defaultRowHeight="11.4"/>
  <cols>
    <col min="1" max="1" width="2.734375" style="679"/>
    <col min="2" max="2" width="6.15625" style="679" customWidth="1"/>
    <col min="3" max="3" width="4" style="679" customWidth="1"/>
    <col min="4" max="4" width="15.3671875" style="679" customWidth="1"/>
    <col min="5" max="5" width="5.5234375" style="679" customWidth="1"/>
    <col min="6" max="6" width="6.5234375" style="679" customWidth="1"/>
    <col min="7" max="7" width="6.1015625" style="679" customWidth="1"/>
    <col min="8" max="8" width="5.1015625" style="679" customWidth="1"/>
    <col min="9" max="9" width="4.734375" style="679" customWidth="1"/>
    <col min="10" max="10" width="4.7890625" style="679" customWidth="1"/>
    <col min="11" max="11" width="5.5234375" style="679" customWidth="1"/>
    <col min="12" max="12" width="5.26171875" style="679" customWidth="1"/>
    <col min="13" max="14" width="4.7890625" style="679" customWidth="1"/>
    <col min="15" max="15" width="5" style="679" customWidth="1"/>
    <col min="16" max="16" width="7.3671875" style="679" customWidth="1"/>
    <col min="17" max="37" width="4.734375" style="679" customWidth="1"/>
    <col min="38" max="38" width="5.3671875" style="679" customWidth="1"/>
    <col min="39" max="40" width="4.734375" style="679" customWidth="1"/>
    <col min="41" max="41" width="5.62890625" style="679" customWidth="1"/>
    <col min="42" max="42" width="8.89453125" style="679" customWidth="1"/>
    <col min="43" max="46" width="4.734375" style="679" customWidth="1"/>
    <col min="47" max="48" width="5.62890625" style="679" customWidth="1"/>
    <col min="49" max="49" width="1.62890625" style="679" customWidth="1"/>
    <col min="50" max="51" width="3.734375" style="679" customWidth="1"/>
    <col min="52" max="52" width="13.5234375" style="679" customWidth="1"/>
    <col min="53" max="54" width="2.734375" style="679"/>
    <col min="55" max="55" width="2.734375" style="679" customWidth="1"/>
    <col min="56" max="56" width="1.3671875" style="679" customWidth="1"/>
    <col min="57" max="60" width="4.734375" style="679" customWidth="1"/>
    <col min="61" max="62" width="5.62890625" style="679" customWidth="1"/>
    <col min="63" max="64" width="3.734375" style="679" customWidth="1"/>
    <col min="65" max="65" width="1.734375" style="679" customWidth="1"/>
    <col min="66" max="66" width="14.26171875" style="679" customWidth="1"/>
    <col min="67" max="67" width="2.734375" style="679" customWidth="1"/>
    <col min="68" max="69" width="2.734375" style="679"/>
    <col min="70" max="70" width="1.62890625" style="679" customWidth="1"/>
    <col min="71" max="74" width="4.734375" style="679" customWidth="1"/>
    <col min="75" max="75" width="5.62890625" style="679" customWidth="1"/>
    <col min="76" max="76" width="3.734375" style="679" customWidth="1"/>
    <col min="77" max="77" width="1.62890625" style="679" customWidth="1"/>
    <col min="78" max="78" width="14.26171875" style="679" customWidth="1"/>
    <col min="79" max="82" width="2.734375" style="679"/>
    <col min="83" max="86" width="4.734375" style="679" customWidth="1"/>
    <col min="87" max="16384" width="2.734375" style="679"/>
  </cols>
  <sheetData>
    <row r="1" spans="2:86" ht="17.7">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7</v>
      </c>
      <c r="I5" s="586">
        <f>SUMIFS($S$22:$S$27,$P$22:$P$27,$D5)+SUMIFS($R$22:$R$27,$Q$22:$Q$27,$D5)</f>
        <v>2</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Morocco</v>
      </c>
      <c r="E6" s="774"/>
      <c r="F6" s="594"/>
      <c r="G6" s="605"/>
      <c r="H6" s="586">
        <f>SUMIFS($R$22:$R$27,$P$22:$P$27,$D6)+SUMIFS($S$22:$S$27,$Q$22:$Q$27,$D6)</f>
        <v>3</v>
      </c>
      <c r="I6" s="586">
        <f>SUMIFS($S$22:$S$27,$P$22:$P$27,$D6)+SUMIFS($R$22:$R$27,$Q$22:$Q$27,$D6)</f>
        <v>4</v>
      </c>
      <c r="J6" s="586">
        <f t="shared" si="0"/>
        <v>-1</v>
      </c>
      <c r="K6" s="595">
        <f t="shared" ref="K6:K8" si="1">M6*3+N6</f>
        <v>2</v>
      </c>
      <c r="L6" s="586">
        <f t="shared" ref="L6:L8" si="2">M6+N6+O6</f>
        <v>3</v>
      </c>
      <c r="M6" s="586">
        <f>SUMPRODUCT(($P$22:$P$27=D6)*($R$22:$R$27&gt;$S$22:$S$27))+SUMPRODUCT(($Q$22:$Q$27=D6)*($R$22:$R$27&lt;$S$22:$S$27))</f>
        <v>0</v>
      </c>
      <c r="N6" s="586">
        <f>SUMPRODUCT(($P$22:$Q$27=D6)*($R$22:$R$27=$S$22:$S$27)*($R$22:$R$27&lt;&gt;"")*($S$22:$S$27&lt;&gt;""))</f>
        <v>2</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Haiti</v>
      </c>
      <c r="E7" s="774"/>
      <c r="F7" s="594"/>
      <c r="G7" s="605"/>
      <c r="H7" s="586">
        <f>SUMIFS($R$22:$R$27,$P$22:$P$27,$D7)+SUMIFS($S$22:$S$27,$Q$22:$Q$27,$D7)</f>
        <v>1</v>
      </c>
      <c r="I7" s="586">
        <f>SUMIFS($S$22:$S$27,$P$22:$P$27,$D7)+SUMIFS($R$22:$R$27,$Q$22:$Q$27,$D7)</f>
        <v>5</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Scotland</v>
      </c>
      <c r="E8" s="774"/>
      <c r="F8" s="594"/>
      <c r="G8" s="605"/>
      <c r="H8" s="586">
        <f>SUMIFS($R$22:$R$27,$P$22:$P$27,$D8)+SUMIFS($S$22:$S$27,$Q$22:$Q$27,$D8)</f>
        <v>3</v>
      </c>
      <c r="I8" s="586">
        <f>SUMIFS($S$22:$S$27,$P$22:$P$27,$D8)+SUMIFS($R$22:$R$27,$Q$22:$Q$27,$D8)</f>
        <v>3</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1.7"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1.7" thickBot="1">
      <c r="C17" s="605">
        <v>4</v>
      </c>
      <c r="D17" s="605" t="str">
        <f t="shared" si="18"/>
        <v>Scotland</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1.7"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Scotland</v>
      </c>
      <c r="J21" s="637" t="str">
        <v>Morocco</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1.7" thickTop="1">
      <c r="C22" s="586"/>
      <c r="D22" s="640" t="str">
        <f>IF($L$9=0,$D5,INDEX($D$5:$D$8,MATCH($C5,$E$14:$E$17,0)))</f>
        <v>Brazil</v>
      </c>
      <c r="E22" s="709">
        <f>VLOOKUP($D22,$D$5:$K$8,8,0)</f>
        <v>9</v>
      </c>
      <c r="F22" s="642">
        <f>VLOOKUP($D22,$D$5:$K$8,5,0)</f>
        <v>7</v>
      </c>
      <c r="G22" s="710">
        <f>VLOOKUP($D22,$D$5:$K$8,6,0)</f>
        <v>2</v>
      </c>
      <c r="H22" s="641" t="str">
        <f t="array" ref="H22:K25">IFERROR(VLOOKUP($D$22:$D$25&amp;$H$21:$K$21,$Z$22:$AA$33,2,0),"")</f>
        <v/>
      </c>
      <c r="I22" s="642" t="str">
        <v>2 - 1</v>
      </c>
      <c r="J22" s="642" t="str">
        <v>2 - 1</v>
      </c>
      <c r="K22" s="706" t="str">
        <v>3 - 0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BrazilMorocco</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Scotland</v>
      </c>
      <c r="E23" s="704">
        <f t="shared" ref="E23:E25" si="36">VLOOKUP($D23,$D$5:$K$8,8,0)</f>
        <v>4</v>
      </c>
      <c r="F23" s="586">
        <f t="shared" ref="F23:F25" si="37">VLOOKUP($D23,$D$5:$K$8,5,0)</f>
        <v>3</v>
      </c>
      <c r="G23" s="711">
        <f t="shared" ref="G23:G25" si="38">VLOOKUP($D23,$D$5:$K$8,6,0)</f>
        <v>3</v>
      </c>
      <c r="H23" s="643" t="str">
        <v>1 - 2</v>
      </c>
      <c r="I23" s="644" t="str">
        <v/>
      </c>
      <c r="J23" s="586" t="str">
        <v>1 - 1</v>
      </c>
      <c r="K23" s="707" t="str">
        <v>1 - 0</v>
      </c>
      <c r="L23" s="695" t="b">
        <f t="shared" ref="L23:L25" si="39">OR($E23&gt;0,$G23&gt;0)</f>
        <v>1</v>
      </c>
      <c r="M23" s="695" t="b">
        <v>0</v>
      </c>
      <c r="N23" s="586">
        <f t="shared" ref="N23:N25" si="40">VLOOKUP($D23,$D$5:$Q$8,14,0)</f>
        <v>43</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HaitiScotland</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Morocco</v>
      </c>
      <c r="E24" s="704">
        <f t="shared" si="36"/>
        <v>2</v>
      </c>
      <c r="F24" s="586">
        <f t="shared" si="37"/>
        <v>3</v>
      </c>
      <c r="G24" s="711">
        <f t="shared" si="38"/>
        <v>4</v>
      </c>
      <c r="H24" s="643" t="str">
        <v>1 - 2</v>
      </c>
      <c r="I24" s="586" t="str">
        <v>1 - 1</v>
      </c>
      <c r="J24" s="644" t="str">
        <v/>
      </c>
      <c r="K24" s="707" t="str">
        <v>1 - 1</v>
      </c>
      <c r="L24" s="695" t="b">
        <f t="shared" si="39"/>
        <v>1</v>
      </c>
      <c r="M24" s="695" t="b">
        <v>0</v>
      </c>
      <c r="N24" s="586">
        <f t="shared" si="40"/>
        <v>8</v>
      </c>
      <c r="O24" s="659" t="s">
        <v>28</v>
      </c>
      <c r="P24" s="685" t="str">
        <f>INDEX('World Cup'!$B$13:$AJ$38,11,1+(CODE($B$1)-65)*3)</f>
        <v>Scotland</v>
      </c>
      <c r="Q24" s="686" t="str">
        <f>INDEX('World Cup'!$B$13:$AJ$38,11,2+(CODE($B$1)-65)*3)</f>
        <v>Morocco</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ScotlandMorocco</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1</v>
      </c>
      <c r="F25" s="646">
        <f t="shared" si="37"/>
        <v>1</v>
      </c>
      <c r="G25" s="713">
        <f t="shared" si="38"/>
        <v>5</v>
      </c>
      <c r="H25" s="645" t="str">
        <v>0 - 3</v>
      </c>
      <c r="I25" s="646" t="str">
        <v>0 - 1</v>
      </c>
      <c r="J25" s="646" t="str">
        <v>1 - 1</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BrazilHaiti</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ScotlandBrazil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1.7"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MoroccoHaiti</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1.7"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2 - 1</v>
      </c>
      <c r="AE32" s="606"/>
      <c r="AF32" s="606"/>
      <c r="AH32" s="606"/>
      <c r="AI32" s="606"/>
      <c r="AJ32" s="606"/>
      <c r="AK32" s="606"/>
      <c r="AL32" s="606"/>
      <c r="AM32" s="606"/>
      <c r="AN32" s="606"/>
      <c r="AO32" s="606"/>
    </row>
    <row r="33" spans="4:41" s="584" customFormat="1" ht="11.7"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1 - 1</v>
      </c>
      <c r="AE33" s="605"/>
      <c r="AF33" s="605"/>
      <c r="AH33" s="605"/>
      <c r="AI33" s="605"/>
      <c r="AJ33" s="605"/>
      <c r="AK33" s="657"/>
      <c r="AL33" s="605"/>
      <c r="AM33" s="605"/>
      <c r="AN33" s="605"/>
      <c r="AO33" s="605"/>
    </row>
    <row r="34" spans="4:41" ht="11.7"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734375" defaultRowHeight="11.4"/>
  <cols>
    <col min="1" max="1" width="2.734375" style="679"/>
    <col min="2" max="2" width="6.15625" style="679" customWidth="1"/>
    <col min="3" max="3" width="4" style="679" customWidth="1"/>
    <col min="4" max="4" width="15.3671875" style="679" customWidth="1"/>
    <col min="5" max="5" width="5.5234375" style="679" customWidth="1"/>
    <col min="6" max="6" width="6.5234375" style="679" customWidth="1"/>
    <col min="7" max="7" width="6.1015625" style="679" customWidth="1"/>
    <col min="8" max="8" width="5.1015625" style="679" customWidth="1"/>
    <col min="9" max="9" width="4.734375" style="679" customWidth="1"/>
    <col min="10" max="10" width="4.7890625" style="679" customWidth="1"/>
    <col min="11" max="11" width="5.5234375" style="679" customWidth="1"/>
    <col min="12" max="12" width="5.26171875" style="679" customWidth="1"/>
    <col min="13" max="14" width="4.7890625" style="679" customWidth="1"/>
    <col min="15" max="15" width="5" style="679" customWidth="1"/>
    <col min="16" max="16" width="7.3671875" style="679" customWidth="1"/>
    <col min="17" max="40" width="4.734375" style="679" customWidth="1"/>
    <col min="41" max="41" width="5.62890625" style="679" customWidth="1"/>
    <col min="42" max="42" width="8.89453125" style="679" customWidth="1"/>
    <col min="43" max="46" width="4.734375" style="679" customWidth="1"/>
    <col min="47" max="48" width="5.62890625" style="679" customWidth="1"/>
    <col min="49" max="49" width="1.62890625" style="679" customWidth="1"/>
    <col min="50" max="51" width="3.734375" style="679" customWidth="1"/>
    <col min="52" max="52" width="13.5234375" style="679" customWidth="1"/>
    <col min="53" max="54" width="2.734375" style="679"/>
    <col min="55" max="55" width="2.734375" style="679" customWidth="1"/>
    <col min="56" max="56" width="1.3671875" style="679" customWidth="1"/>
    <col min="57" max="60" width="4.734375" style="679" customWidth="1"/>
    <col min="61" max="62" width="5.62890625" style="679" customWidth="1"/>
    <col min="63" max="64" width="3.734375" style="679" customWidth="1"/>
    <col min="65" max="65" width="1.734375" style="679" customWidth="1"/>
    <col min="66" max="66" width="14.26171875" style="679" customWidth="1"/>
    <col min="67" max="67" width="2.734375" style="679" customWidth="1"/>
    <col min="68" max="69" width="2.734375" style="679"/>
    <col min="70" max="70" width="1.62890625" style="679" customWidth="1"/>
    <col min="71" max="74" width="4.734375" style="679" customWidth="1"/>
    <col min="75" max="75" width="5.62890625" style="679" customWidth="1"/>
    <col min="76" max="76" width="3.734375" style="679" customWidth="1"/>
    <col min="77" max="77" width="1.62890625" style="679" customWidth="1"/>
    <col min="78" max="78" width="14.26171875" style="679" customWidth="1"/>
    <col min="79" max="82" width="2.734375" style="679"/>
    <col min="83" max="86" width="4.734375" style="679" customWidth="1"/>
    <col min="87" max="16384" width="2.734375" style="679"/>
  </cols>
  <sheetData>
    <row r="1" spans="2:86" ht="17.7">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6</v>
      </c>
      <c r="I5" s="586">
        <f>SUMIFS($S$22:$S$27,$P$22:$P$27,$D5)+SUMIFS($R$22:$R$27,$Q$22:$Q$27,$D5)</f>
        <v>3</v>
      </c>
      <c r="J5" s="586">
        <f t="shared" ref="J5:J8" si="0">H5-I5</f>
        <v>3</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Paraguay</v>
      </c>
      <c r="E6" s="774"/>
      <c r="F6" s="594"/>
      <c r="G6" s="605"/>
      <c r="H6" s="586">
        <f>SUMIFS($R$22:$R$27,$P$22:$P$27,$D6)+SUMIFS($S$22:$S$27,$Q$22:$Q$27,$D6)</f>
        <v>2</v>
      </c>
      <c r="I6" s="586">
        <f>SUMIFS($S$22:$S$27,$P$22:$P$27,$D6)+SUMIFS($R$22:$R$27,$Q$22:$Q$27,$D6)</f>
        <v>3</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Australia</v>
      </c>
      <c r="E7" s="774"/>
      <c r="F7" s="594"/>
      <c r="G7" s="605"/>
      <c r="H7" s="586">
        <f>SUMIFS($R$22:$R$27,$P$22:$P$27,$D7)+SUMIFS($S$22:$S$27,$Q$22:$Q$27,$D7)</f>
        <v>2</v>
      </c>
      <c r="I7" s="586">
        <f>SUMIFS($S$22:$S$27,$P$22:$P$27,$D7)+SUMIFS($R$22:$R$27,$Q$22:$Q$27,$D7)</f>
        <v>4</v>
      </c>
      <c r="J7" s="586">
        <f t="shared" si="0"/>
        <v>-2</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Turkey</v>
      </c>
      <c r="E8" s="774"/>
      <c r="F8" s="594"/>
      <c r="G8" s="605"/>
      <c r="H8" s="586">
        <f>SUMIFS($R$22:$R$27,$P$22:$P$27,$D8)+SUMIFS($S$22:$S$27,$Q$22:$Q$27,$D8)</f>
        <v>3</v>
      </c>
      <c r="I8" s="586">
        <f>SUMIFS($S$22:$S$27,$P$22:$P$27,$D8)+SUMIFS($R$22:$R$27,$Q$22:$Q$27,$D8)</f>
        <v>3</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1.7"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 thickTop="1" thickBot="1">
      <c r="C14" s="605">
        <v>1</v>
      </c>
      <c r="D14" s="605" t="str">
        <f>$D5</f>
        <v>USA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1.7" thickBot="1">
      <c r="C17" s="605">
        <v>4</v>
      </c>
      <c r="D17" s="605" t="str">
        <f t="shared" si="18"/>
        <v>Turkey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1.7"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USA</v>
      </c>
      <c r="I21" s="637" t="str">
        <v>Turkey</v>
      </c>
      <c r="J21" s="637" t="str">
        <v>Paraguay</v>
      </c>
      <c r="K21" s="638" t="str">
        <v>Australia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1.7" thickTop="1">
      <c r="C22" s="586"/>
      <c r="D22" s="640" t="str">
        <f>IF($L$9=0,$D5,INDEX($D$5:$D$8,MATCH($C5,$E$14:$E$17,0)))</f>
        <v>USA</v>
      </c>
      <c r="E22" s="709">
        <f>VLOOKUP($D22,$D$5:$K$8,8,0)</f>
        <v>9</v>
      </c>
      <c r="F22" s="642">
        <f>VLOOKUP($D22,$D$5:$K$8,5,0)</f>
        <v>6</v>
      </c>
      <c r="G22" s="710">
        <f>VLOOKUP($D22,$D$5:$K$8,6,0)</f>
        <v>3</v>
      </c>
      <c r="H22" s="641" t="str">
        <f t="array" ref="H22:K25">IFERROR(VLOOKUP($D$22:$D$25&amp;$H$21:$K$21,$Z$22:$AA$33,2,0),"")</f>
        <v/>
      </c>
      <c r="I22" s="642" t="str">
        <v>2 - 1</v>
      </c>
      <c r="J22" s="642" t="str">
        <v>2 - 1</v>
      </c>
      <c r="K22" s="706" t="str">
        <v>2 - 1</v>
      </c>
      <c r="L22" s="695" t="b">
        <f>OR($E22&gt;0,$G22&gt;0)</f>
        <v>1</v>
      </c>
      <c r="M22" s="695" t="b">
        <f t="array" ref="M22:M25">VLOOKUP($D$22:$D$25,$D$14:$AV$17,45,0)</f>
        <v>0</v>
      </c>
      <c r="N22" s="586">
        <f>VLOOKUP($D22,$D$5:$Q$8,14,0)</f>
        <v>16</v>
      </c>
      <c r="O22" s="647" t="s">
        <v>26</v>
      </c>
      <c r="P22" s="682" t="str">
        <f>INDEX('World Cup'!$B$13:$AJ$38,1,1+(CODE($B$1)-65)*3)</f>
        <v>USA</v>
      </c>
      <c r="Q22" s="683" t="str">
        <f>INDEX('World Cup'!$B$13:$AJ$38,1,2+(CODE($B$1)-65)*3)</f>
        <v>Paraguay</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USAParaguay</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Turkey</v>
      </c>
      <c r="E23" s="704">
        <f t="shared" ref="E23:E25" si="36">VLOOKUP($D23,$D$5:$K$8,8,0)</f>
        <v>4</v>
      </c>
      <c r="F23" s="586">
        <f t="shared" ref="F23:F25" si="37">VLOOKUP($D23,$D$5:$K$8,5,0)</f>
        <v>3</v>
      </c>
      <c r="G23" s="711">
        <f t="shared" ref="G23:G25" si="38">VLOOKUP($D23,$D$5:$K$8,6,0)</f>
        <v>3</v>
      </c>
      <c r="H23" s="643" t="str">
        <v>1 - 2</v>
      </c>
      <c r="I23" s="644" t="str">
        <v/>
      </c>
      <c r="J23" s="586" t="str">
        <v>1 - 0</v>
      </c>
      <c r="K23" s="707" t="str">
        <v>1 - 1</v>
      </c>
      <c r="L23" s="695" t="b">
        <f t="shared" ref="L23:L25" si="39">OR($E23&gt;0,$G23&gt;0)</f>
        <v>1</v>
      </c>
      <c r="M23" s="695" t="b">
        <v>0</v>
      </c>
      <c r="N23" s="586">
        <f t="shared" ref="N23:N25" si="40">VLOOKUP($D23,$D$5:$Q$8,14,0)</f>
        <v>22</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AustraliaTurkey</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Paraguay</v>
      </c>
      <c r="E24" s="704">
        <f t="shared" si="36"/>
        <v>3</v>
      </c>
      <c r="F24" s="586">
        <f t="shared" si="37"/>
        <v>2</v>
      </c>
      <c r="G24" s="711">
        <f t="shared" si="38"/>
        <v>3</v>
      </c>
      <c r="H24" s="643" t="str">
        <v>1 - 2</v>
      </c>
      <c r="I24" s="586" t="str">
        <v>0 - 1</v>
      </c>
      <c r="J24" s="644" t="str">
        <v/>
      </c>
      <c r="K24" s="707" t="str">
        <v>1 - 0</v>
      </c>
      <c r="L24" s="695" t="b">
        <f t="shared" si="39"/>
        <v>1</v>
      </c>
      <c r="M24" s="695" t="b">
        <v>0</v>
      </c>
      <c r="N24" s="586">
        <f t="shared" si="40"/>
        <v>40</v>
      </c>
      <c r="O24" s="659" t="s">
        <v>28</v>
      </c>
      <c r="P24" s="685" t="str">
        <f>INDEX('World Cup'!$B$13:$AJ$38,11,1+(CODE($B$1)-65)*3)</f>
        <v>USA</v>
      </c>
      <c r="Q24" s="686" t="str">
        <f>INDEX('World Cup'!$B$13:$AJ$38,11,2+(CODE($B$1)-65)*3)</f>
        <v>Australia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USAAustralia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Australia</v>
      </c>
      <c r="E25" s="712">
        <f t="shared" si="36"/>
        <v>1</v>
      </c>
      <c r="F25" s="646">
        <f t="shared" si="37"/>
        <v>2</v>
      </c>
      <c r="G25" s="713">
        <f t="shared" si="38"/>
        <v>4</v>
      </c>
      <c r="H25" s="645" t="str">
        <v>1 - 2</v>
      </c>
      <c r="I25" s="646" t="str">
        <v>1 - 1</v>
      </c>
      <c r="J25" s="646" t="str">
        <v>0 - 1</v>
      </c>
      <c r="K25" s="708" t="str">
        <v/>
      </c>
      <c r="L25" s="695" t="b">
        <f t="shared" si="39"/>
        <v>1</v>
      </c>
      <c r="M25" s="695" t="b">
        <v>0</v>
      </c>
      <c r="N25" s="586">
        <f t="shared" si="40"/>
        <v>27</v>
      </c>
      <c r="O25" s="659" t="s">
        <v>29</v>
      </c>
      <c r="P25" s="685" t="str">
        <f>INDEX('World Cup'!$B$13:$AJ$38,16,1+(CODE($B$1)-65)*3)</f>
        <v>Turkey</v>
      </c>
      <c r="Q25" s="686" t="str">
        <f>INDEX('World Cup'!$B$13:$AJ$38,16,2+(CODE($B$1)-65)*3)</f>
        <v>Paraguay</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TurkeyParaguay</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TurkeyUSA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1.7"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ParaguayAustralia</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1.7"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2 - 1</v>
      </c>
      <c r="AE32" s="606"/>
      <c r="AF32" s="606"/>
      <c r="AH32" s="606"/>
      <c r="AI32" s="606"/>
      <c r="AJ32" s="606"/>
      <c r="AK32" s="606"/>
      <c r="AL32" s="606"/>
      <c r="AM32" s="606"/>
      <c r="AN32" s="606"/>
      <c r="AO32" s="606"/>
    </row>
    <row r="33" spans="4:41" s="584" customFormat="1" ht="11.7"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0 - 1</v>
      </c>
      <c r="AE33" s="605"/>
      <c r="AF33" s="605"/>
      <c r="AH33" s="605"/>
      <c r="AI33" s="605"/>
      <c r="AJ33" s="605"/>
      <c r="AK33" s="657"/>
      <c r="AL33" s="605"/>
      <c r="AM33" s="605"/>
      <c r="AN33" s="605"/>
      <c r="AO33" s="605"/>
    </row>
    <row r="34" spans="4:41" ht="11.7"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734375" defaultRowHeight="11.4"/>
  <cols>
    <col min="1" max="1" width="2.734375" style="679"/>
    <col min="2" max="2" width="6.15625" style="679" customWidth="1"/>
    <col min="3" max="3" width="4" style="679" customWidth="1"/>
    <col min="4" max="4" width="15.3671875" style="679" customWidth="1"/>
    <col min="5" max="5" width="5.5234375" style="679" customWidth="1"/>
    <col min="6" max="6" width="6.5234375" style="679" customWidth="1"/>
    <col min="7" max="7" width="6.1015625" style="679" customWidth="1"/>
    <col min="8" max="8" width="5.1015625" style="679" customWidth="1"/>
    <col min="9" max="9" width="4.734375" style="679" customWidth="1"/>
    <col min="10" max="10" width="4.7890625" style="679" customWidth="1"/>
    <col min="11" max="11" width="5.5234375" style="679" customWidth="1"/>
    <col min="12" max="12" width="5.26171875" style="679" customWidth="1"/>
    <col min="13" max="14" width="4.7890625" style="679" customWidth="1"/>
    <col min="15" max="15" width="5" style="679" customWidth="1"/>
    <col min="16" max="16" width="7.3671875" style="679" customWidth="1"/>
    <col min="17" max="37" width="4.734375" style="679" customWidth="1"/>
    <col min="38" max="38" width="5.3671875" style="679" customWidth="1"/>
    <col min="39" max="40" width="4.734375" style="679" customWidth="1"/>
    <col min="41" max="41" width="5.62890625" style="679" customWidth="1"/>
    <col min="42" max="42" width="8.89453125" style="679" customWidth="1"/>
    <col min="43" max="46" width="4.734375" style="679" customWidth="1"/>
    <col min="47" max="48" width="5.62890625" style="679" customWidth="1"/>
    <col min="49" max="49" width="1.62890625" style="679" customWidth="1"/>
    <col min="50" max="51" width="3.734375" style="679" customWidth="1"/>
    <col min="52" max="52" width="13.5234375" style="679" customWidth="1"/>
    <col min="53" max="54" width="2.734375" style="679"/>
    <col min="55" max="55" width="2.734375" style="679" customWidth="1"/>
    <col min="56" max="56" width="1.3671875" style="679" customWidth="1"/>
    <col min="57" max="60" width="4.734375" style="679" customWidth="1"/>
    <col min="61" max="62" width="5.62890625" style="679" customWidth="1"/>
    <col min="63" max="64" width="3.734375" style="679" customWidth="1"/>
    <col min="65" max="65" width="1.734375" style="679" customWidth="1"/>
    <col min="66" max="66" width="14.26171875" style="679" customWidth="1"/>
    <col min="67" max="67" width="2.734375" style="679" customWidth="1"/>
    <col min="68" max="69" width="2.734375" style="679"/>
    <col min="70" max="70" width="1.62890625" style="679" customWidth="1"/>
    <col min="71" max="74" width="4.734375" style="679" customWidth="1"/>
    <col min="75" max="75" width="5.62890625" style="679" customWidth="1"/>
    <col min="76" max="76" width="3.734375" style="679" customWidth="1"/>
    <col min="77" max="77" width="1.62890625" style="679" customWidth="1"/>
    <col min="78" max="78" width="14.26171875" style="679" customWidth="1"/>
    <col min="79" max="82" width="2.734375" style="679"/>
    <col min="83" max="86" width="4.734375" style="679" customWidth="1"/>
    <col min="87" max="16384" width="2.734375" style="679"/>
  </cols>
  <sheetData>
    <row r="1" spans="2:86" ht="17.7">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Curaçao</v>
      </c>
      <c r="E6" s="774"/>
      <c r="F6" s="594"/>
      <c r="G6" s="605"/>
      <c r="H6" s="586">
        <f>SUMIFS($R$22:$R$27,$P$22:$P$27,$D6)+SUMIFS($S$22:$S$27,$Q$22:$Q$27,$D6)</f>
        <v>1</v>
      </c>
      <c r="I6" s="586">
        <f>SUMIFS($S$22:$S$27,$P$22:$P$27,$D6)+SUMIFS($R$22:$R$27,$Q$22:$Q$27,$D6)</f>
        <v>3</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Ivory Coast</v>
      </c>
      <c r="E7" s="774"/>
      <c r="F7" s="594"/>
      <c r="G7" s="605"/>
      <c r="H7" s="586">
        <f>SUMIFS($R$22:$R$27,$P$22:$P$27,$D7)+SUMIFS($S$22:$S$27,$Q$22:$Q$27,$D7)</f>
        <v>0</v>
      </c>
      <c r="I7" s="586">
        <f>SUMIFS($S$22:$S$27,$P$22:$P$27,$D7)+SUMIFS($R$22:$R$27,$Q$22:$Q$27,$D7)</f>
        <v>4</v>
      </c>
      <c r="J7" s="586">
        <f t="shared" si="0"/>
        <v>-4</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Ecuador</v>
      </c>
      <c r="E8" s="774"/>
      <c r="F8" s="594"/>
      <c r="G8" s="605"/>
      <c r="H8" s="586">
        <f>SUMIFS($R$22:$R$27,$P$22:$P$27,$D8)+SUMIFS($S$22:$S$27,$Q$22:$Q$27,$D8)</f>
        <v>3</v>
      </c>
      <c r="I8" s="586">
        <f>SUMIFS($S$22:$S$27,$P$22:$P$27,$D8)+SUMIFS($R$22:$R$27,$Q$22:$Q$27,$D8)</f>
        <v>2</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1.7"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1.7"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1.7"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Curaçao</v>
      </c>
      <c r="K21" s="638" t="str">
        <v>Ivory Coast</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1.7" thickTop="1">
      <c r="C22" s="586"/>
      <c r="D22" s="640" t="str">
        <f>IF($L$9=0,$D5,INDEX($D$5:$D$8,MATCH($C5,$E$14:$E$17,0)))</f>
        <v>Germany</v>
      </c>
      <c r="E22" s="709">
        <f>VLOOKUP($D22,$D$5:$K$8,8,0)</f>
        <v>9</v>
      </c>
      <c r="F22" s="642">
        <f>VLOOKUP($D22,$D$5:$K$8,5,0)</f>
        <v>6</v>
      </c>
      <c r="G22" s="710">
        <f>VLOOKUP($D22,$D$5:$K$8,6,0)</f>
        <v>1</v>
      </c>
      <c r="H22" s="641" t="str">
        <f t="array" ref="H22:K25">IFERROR(VLOOKUP($D$22:$D$25&amp;$H$21:$K$21,$Z$22:$AA$33,2,0),"")</f>
        <v/>
      </c>
      <c r="I22" s="642" t="str">
        <v>2 - 1</v>
      </c>
      <c r="J22" s="642" t="str">
        <v>2 - 0</v>
      </c>
      <c r="K22" s="706" t="str">
        <v>2 - 0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GermanyCuraçao</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6</v>
      </c>
      <c r="F23" s="586">
        <f t="shared" ref="F23:F25" si="37">VLOOKUP($D23,$D$5:$K$8,5,0)</f>
        <v>3</v>
      </c>
      <c r="G23" s="711">
        <f t="shared" ref="G23:G25" si="38">VLOOKUP($D23,$D$5:$K$8,6,0)</f>
        <v>2</v>
      </c>
      <c r="H23" s="643" t="str">
        <v>1 - 2</v>
      </c>
      <c r="I23" s="644" t="str">
        <v/>
      </c>
      <c r="J23" s="586" t="str">
        <v>1 - 0</v>
      </c>
      <c r="K23" s="707" t="str">
        <v>1 - 0</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Ivory CoastEcuador</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Curaçao</v>
      </c>
      <c r="E24" s="704">
        <f t="shared" si="36"/>
        <v>3</v>
      </c>
      <c r="F24" s="586">
        <f t="shared" si="37"/>
        <v>1</v>
      </c>
      <c r="G24" s="711">
        <f t="shared" si="38"/>
        <v>3</v>
      </c>
      <c r="H24" s="643" t="str">
        <v>0 - 2</v>
      </c>
      <c r="I24" s="586" t="str">
        <v>0 - 1</v>
      </c>
      <c r="J24" s="644" t="str">
        <v/>
      </c>
      <c r="K24" s="707" t="str">
        <v>1 - 0</v>
      </c>
      <c r="L24" s="695" t="b">
        <f t="shared" si="39"/>
        <v>1</v>
      </c>
      <c r="M24" s="695" t="b">
        <v>0</v>
      </c>
      <c r="N24" s="586">
        <f t="shared" si="40"/>
        <v>82</v>
      </c>
      <c r="O24" s="659" t="s">
        <v>28</v>
      </c>
      <c r="P24" s="685" t="str">
        <f>INDEX('World Cup'!$B$13:$AJ$38,11,1+(CODE($B$1)-65)*3)</f>
        <v>Germany</v>
      </c>
      <c r="Q24" s="686" t="str">
        <f>INDEX('World Cup'!$B$13:$AJ$38,11,2+(CODE($B$1)-65)*3)</f>
        <v>Ivory Coast</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GermanyIvory Coast</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Ivory Coast</v>
      </c>
      <c r="E25" s="712">
        <f t="shared" si="36"/>
        <v>0</v>
      </c>
      <c r="F25" s="646">
        <f t="shared" si="37"/>
        <v>0</v>
      </c>
      <c r="G25" s="713">
        <f t="shared" si="38"/>
        <v>4</v>
      </c>
      <c r="H25" s="645" t="str">
        <v>0 - 2</v>
      </c>
      <c r="I25" s="646" t="str">
        <v>0 - 1</v>
      </c>
      <c r="J25" s="646" t="str">
        <v>0 - 1</v>
      </c>
      <c r="K25" s="708" t="str">
        <v/>
      </c>
      <c r="L25" s="695" t="b">
        <f t="shared" si="39"/>
        <v>1</v>
      </c>
      <c r="M25" s="695" t="b">
        <v>0</v>
      </c>
      <c r="N25" s="586">
        <f t="shared" si="40"/>
        <v>34</v>
      </c>
      <c r="O25" s="659" t="s">
        <v>29</v>
      </c>
      <c r="P25" s="685" t="str">
        <f>INDEX('World Cup'!$B$13:$AJ$38,16,1+(CODE($B$1)-65)*3)</f>
        <v>Ecuador</v>
      </c>
      <c r="Q25" s="686" t="str">
        <f>INDEX('World Cup'!$B$13:$AJ$38,16,2+(CODE($B$1)-65)*3)</f>
        <v>Curaçao</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EcuadorCuraçao</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CuraçaoIvory Coast</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1.7"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EcuadorGermany</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1.7"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0 - 1</v>
      </c>
      <c r="AE32" s="606"/>
      <c r="AF32" s="606"/>
      <c r="AH32" s="606"/>
      <c r="AI32" s="606"/>
      <c r="AJ32" s="606"/>
      <c r="AK32" s="606"/>
      <c r="AL32" s="606"/>
      <c r="AM32" s="606"/>
      <c r="AN32" s="606"/>
      <c r="AO32" s="606"/>
    </row>
    <row r="33" spans="4:41" s="584" customFormat="1" ht="11.7"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2 - 1</v>
      </c>
      <c r="AE33" s="605"/>
      <c r="AF33" s="605"/>
      <c r="AH33" s="605"/>
      <c r="AI33" s="605"/>
      <c r="AJ33" s="605"/>
      <c r="AK33" s="657"/>
      <c r="AL33" s="605"/>
      <c r="AM33" s="605"/>
      <c r="AN33" s="605"/>
      <c r="AO33" s="605"/>
    </row>
    <row r="34" spans="4:41" ht="11.7"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734375" defaultRowHeight="11.4"/>
  <cols>
    <col min="1" max="1" width="2.734375" style="679"/>
    <col min="2" max="2" width="6.15625" style="679" customWidth="1"/>
    <col min="3" max="3" width="4" style="679" customWidth="1"/>
    <col min="4" max="4" width="15.3671875" style="679" customWidth="1"/>
    <col min="5" max="5" width="5.5234375" style="679" customWidth="1"/>
    <col min="6" max="6" width="6.5234375" style="679" customWidth="1"/>
    <col min="7" max="7" width="6.1015625" style="679" customWidth="1"/>
    <col min="8" max="8" width="5.1015625" style="679" customWidth="1"/>
    <col min="9" max="9" width="4.734375" style="679" customWidth="1"/>
    <col min="10" max="10" width="4.7890625" style="679" customWidth="1"/>
    <col min="11" max="11" width="5.5234375" style="679" customWidth="1"/>
    <col min="12" max="12" width="5.26171875" style="679" customWidth="1"/>
    <col min="13" max="14" width="4.7890625" style="679" customWidth="1"/>
    <col min="15" max="15" width="5" style="679" customWidth="1"/>
    <col min="16" max="16" width="7.3671875" style="679" customWidth="1"/>
    <col min="17" max="37" width="4.734375" style="679" customWidth="1"/>
    <col min="38" max="38" width="5.3671875" style="679" customWidth="1"/>
    <col min="39" max="40" width="4.734375" style="679" customWidth="1"/>
    <col min="41" max="41" width="5.62890625" style="679" customWidth="1"/>
    <col min="42" max="42" width="8.89453125" style="679" customWidth="1"/>
    <col min="43" max="46" width="4.734375" style="679" customWidth="1"/>
    <col min="47" max="48" width="5.62890625" style="679" customWidth="1"/>
    <col min="49" max="49" width="1.62890625" style="679" customWidth="1"/>
    <col min="50" max="51" width="3.734375" style="679" customWidth="1"/>
    <col min="52" max="52" width="13.5234375" style="679" customWidth="1"/>
    <col min="53" max="54" width="2.734375" style="679"/>
    <col min="55" max="55" width="2.734375" style="679" customWidth="1"/>
    <col min="56" max="56" width="1.3671875" style="679" customWidth="1"/>
    <col min="57" max="60" width="4.734375" style="679" customWidth="1"/>
    <col min="61" max="62" width="5.62890625" style="679" customWidth="1"/>
    <col min="63" max="64" width="3.734375" style="679" customWidth="1"/>
    <col min="65" max="65" width="1.734375" style="679" customWidth="1"/>
    <col min="66" max="66" width="14.26171875" style="679" customWidth="1"/>
    <col min="67" max="67" width="2.734375" style="679" customWidth="1"/>
    <col min="68" max="69" width="2.734375" style="679"/>
    <col min="70" max="70" width="1.62890625" style="679" customWidth="1"/>
    <col min="71" max="74" width="4.734375" style="679" customWidth="1"/>
    <col min="75" max="75" width="5.62890625" style="679" customWidth="1"/>
    <col min="76" max="76" width="3.734375" style="679" customWidth="1"/>
    <col min="77" max="77" width="1.62890625" style="679" customWidth="1"/>
    <col min="78" max="78" width="14.26171875" style="679" customWidth="1"/>
    <col min="79" max="82" width="2.734375" style="679"/>
    <col min="83" max="86" width="4.734375" style="679" customWidth="1"/>
    <col min="87" max="16384" width="2.734375" style="679"/>
  </cols>
  <sheetData>
    <row r="1" spans="2:86" ht="17.7">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6</v>
      </c>
      <c r="I5" s="586">
        <f>SUMIFS($S$22:$S$27,$P$22:$P$27,$D5)+SUMIFS($R$22:$R$27,$Q$22:$Q$27,$D5)</f>
        <v>2</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Japan</v>
      </c>
      <c r="E6" s="774"/>
      <c r="F6" s="594"/>
      <c r="G6" s="605"/>
      <c r="H6" s="586">
        <f>SUMIFS($R$22:$R$27,$P$22:$P$27,$D6)+SUMIFS($S$22:$S$27,$Q$22:$Q$27,$D6)</f>
        <v>1</v>
      </c>
      <c r="I6" s="586">
        <f>SUMIFS($S$22:$S$27,$P$22:$P$27,$D6)+SUMIFS($R$22:$R$27,$Q$22:$Q$27,$D6)</f>
        <v>4</v>
      </c>
      <c r="J6" s="586">
        <f t="shared" si="0"/>
        <v>-3</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Sweden</v>
      </c>
      <c r="E7" s="774"/>
      <c r="F7" s="594"/>
      <c r="G7" s="605"/>
      <c r="H7" s="586">
        <f>SUMIFS($R$22:$R$27,$P$22:$P$27,$D7)+SUMIFS($S$22:$S$27,$Q$22:$Q$27,$D7)</f>
        <v>3</v>
      </c>
      <c r="I7" s="586">
        <f>SUMIFS($S$22:$S$27,$P$22:$P$27,$D7)+SUMIFS($R$22:$R$27,$Q$22:$Q$27,$D7)</f>
        <v>2</v>
      </c>
      <c r="J7" s="586">
        <f t="shared" si="0"/>
        <v>1</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Tunisia</v>
      </c>
      <c r="E8" s="774"/>
      <c r="F8" s="594"/>
      <c r="G8" s="605"/>
      <c r="H8" s="586">
        <f>SUMIFS($R$22:$R$27,$P$22:$P$27,$D8)+SUMIFS($S$22:$S$27,$Q$22:$Q$27,$D8)</f>
        <v>1</v>
      </c>
      <c r="I8" s="586">
        <f>SUMIFS($S$22:$S$27,$P$22:$P$27,$D8)+SUMIFS($R$22:$R$27,$Q$22:$Q$27,$D8)</f>
        <v>3</v>
      </c>
      <c r="J8" s="586">
        <f t="shared" si="0"/>
        <v>-2</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1.7"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1.7" thickBot="1">
      <c r="C17" s="605">
        <v>4</v>
      </c>
      <c r="D17" s="605" t="str">
        <f t="shared" si="18"/>
        <v>Tunisia</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1.7"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Sweden</v>
      </c>
      <c r="J21" s="637" t="str">
        <v>Tunisia</v>
      </c>
      <c r="K21" s="638" t="str">
        <v>Japan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1.7" thickTop="1">
      <c r="C22" s="586"/>
      <c r="D22" s="640" t="str">
        <f>IF($L$9=0,$D5,INDEX($D$5:$D$8,MATCH($C5,$E$14:$E$17,0)))</f>
        <v>Netherlands</v>
      </c>
      <c r="E22" s="709">
        <f>VLOOKUP($D22,$D$5:$K$8,8,0)</f>
        <v>9</v>
      </c>
      <c r="F22" s="642">
        <f>VLOOKUP($D22,$D$5:$K$8,5,0)</f>
        <v>6</v>
      </c>
      <c r="G22" s="710">
        <f>VLOOKUP($D22,$D$5:$K$8,6,0)</f>
        <v>2</v>
      </c>
      <c r="H22" s="641" t="str">
        <f t="array" ref="H22:K25">IFERROR(VLOOKUP($D$22:$D$25&amp;$H$21:$K$21,$Z$22:$AA$33,2,0),"")</f>
        <v/>
      </c>
      <c r="I22" s="642" t="str">
        <v>2 - 1</v>
      </c>
      <c r="J22" s="642" t="str">
        <v>2 - 0</v>
      </c>
      <c r="K22" s="706" t="str">
        <v>2 - 1</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NetherlandsJapan</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Sweden</v>
      </c>
      <c r="E23" s="704">
        <f t="shared" ref="E23:E25" si="36">VLOOKUP($D23,$D$5:$K$8,8,0)</f>
        <v>6</v>
      </c>
      <c r="F23" s="586">
        <f t="shared" ref="F23:F25" si="37">VLOOKUP($D23,$D$5:$K$8,5,0)</f>
        <v>3</v>
      </c>
      <c r="G23" s="711">
        <f t="shared" ref="G23:G25" si="38">VLOOKUP($D23,$D$5:$K$8,6,0)</f>
        <v>2</v>
      </c>
      <c r="H23" s="643" t="str">
        <v>1 - 2</v>
      </c>
      <c r="I23" s="644" t="str">
        <v/>
      </c>
      <c r="J23" s="586" t="str">
        <v>1 - 0</v>
      </c>
      <c r="K23" s="707" t="str">
        <v>1 - 0</v>
      </c>
      <c r="L23" s="695" t="b">
        <f t="shared" ref="L23:L25" si="39">OR($E23&gt;0,$G23&gt;0)</f>
        <v>1</v>
      </c>
      <c r="M23" s="695" t="b">
        <v>0</v>
      </c>
      <c r="N23" s="586">
        <f t="shared" ref="N23:N25" si="40">VLOOKUP($D23,$D$5:$Q$8,14,0)</f>
        <v>38</v>
      </c>
      <c r="O23" s="659" t="s">
        <v>27</v>
      </c>
      <c r="P23" s="685" t="str">
        <f>INDEX('World Cup'!$B$13:$AJ$38,6,1+(CODE($B$1)-65)*3)</f>
        <v>Sweden</v>
      </c>
      <c r="Q23" s="686" t="str">
        <f>INDEX('World Cup'!$B$13:$AJ$38,6,2+(CODE($B$1)-65)*3)</f>
        <v>Tunisia</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SwedenTunisia</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Tunisia</v>
      </c>
      <c r="E24" s="704">
        <f t="shared" si="36"/>
        <v>3</v>
      </c>
      <c r="F24" s="586">
        <f t="shared" si="37"/>
        <v>1</v>
      </c>
      <c r="G24" s="711">
        <f t="shared" si="38"/>
        <v>3</v>
      </c>
      <c r="H24" s="643" t="str">
        <v>0 - 2</v>
      </c>
      <c r="I24" s="586" t="str">
        <v>0 - 1</v>
      </c>
      <c r="J24" s="644" t="str">
        <v/>
      </c>
      <c r="K24" s="707" t="str">
        <v>1 - 0</v>
      </c>
      <c r="L24" s="695" t="b">
        <f t="shared" si="39"/>
        <v>1</v>
      </c>
      <c r="M24" s="695" t="b">
        <v>0</v>
      </c>
      <c r="N24" s="586">
        <f t="shared" si="40"/>
        <v>44</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NetherlandsSweden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Japan</v>
      </c>
      <c r="E25" s="712">
        <f t="shared" si="36"/>
        <v>0</v>
      </c>
      <c r="F25" s="646">
        <f t="shared" si="37"/>
        <v>1</v>
      </c>
      <c r="G25" s="713">
        <f t="shared" si="38"/>
        <v>4</v>
      </c>
      <c r="H25" s="645" t="str">
        <v>1 - 2</v>
      </c>
      <c r="I25" s="646" t="str">
        <v>0 - 1</v>
      </c>
      <c r="J25" s="646" t="str">
        <v>0 - 1</v>
      </c>
      <c r="K25" s="708" t="str">
        <v/>
      </c>
      <c r="L25" s="695" t="b">
        <f t="shared" si="39"/>
        <v>1</v>
      </c>
      <c r="M25" s="695" t="b">
        <v>0</v>
      </c>
      <c r="N25" s="586">
        <f t="shared" si="40"/>
        <v>18</v>
      </c>
      <c r="O25" s="659" t="s">
        <v>29</v>
      </c>
      <c r="P25" s="685" t="str">
        <f>INDEX('World Cup'!$B$13:$AJ$38,16,1+(CODE($B$1)-65)*3)</f>
        <v>Tunisia</v>
      </c>
      <c r="Q25" s="686" t="str">
        <f>INDEX('World Cup'!$B$13:$AJ$38,16,2+(CODE($B$1)-65)*3)</f>
        <v>Japan</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TunisiaJapan</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0</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0</v>
      </c>
      <c r="Y26" s="664">
        <f t="shared" ref="Y26:Y27" si="47">IF(OR(R26="",S26=""),0,S26)</f>
        <v>1</v>
      </c>
      <c r="Z26" s="665" t="str">
        <f t="shared" ref="Z26:Z27" si="48">P26&amp;Q26</f>
        <v>JapanSweden</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1.7"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TunisiaNetherlands</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1.7"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1 - 0</v>
      </c>
      <c r="AE32" s="606"/>
      <c r="AF32" s="606"/>
      <c r="AH32" s="606"/>
      <c r="AI32" s="606"/>
      <c r="AJ32" s="606"/>
      <c r="AK32" s="606"/>
      <c r="AL32" s="606"/>
      <c r="AM32" s="606"/>
      <c r="AN32" s="606"/>
      <c r="AO32" s="606"/>
    </row>
    <row r="33" spans="4:41" s="584" customFormat="1" ht="11.7"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2 - 0</v>
      </c>
      <c r="AE33" s="605"/>
      <c r="AF33" s="605"/>
      <c r="AH33" s="605"/>
      <c r="AI33" s="605"/>
      <c r="AJ33" s="605"/>
      <c r="AK33" s="657"/>
      <c r="AL33" s="605"/>
      <c r="AM33" s="605"/>
      <c r="AN33" s="605"/>
      <c r="AO33" s="605"/>
    </row>
    <row r="34" spans="4:41" ht="11.7"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734375" defaultRowHeight="11.4"/>
  <cols>
    <col min="1" max="1" width="2.734375" style="679"/>
    <col min="2" max="2" width="6.15625" style="679" customWidth="1"/>
    <col min="3" max="3" width="4" style="679" customWidth="1"/>
    <col min="4" max="4" width="15.3671875" style="679" customWidth="1"/>
    <col min="5" max="5" width="5.5234375" style="679" customWidth="1"/>
    <col min="6" max="6" width="6.5234375" style="679" customWidth="1"/>
    <col min="7" max="7" width="6.1015625" style="679" customWidth="1"/>
    <col min="8" max="8" width="5.1015625" style="679" customWidth="1"/>
    <col min="9" max="9" width="4.734375" style="679" customWidth="1"/>
    <col min="10" max="10" width="4.7890625" style="679" customWidth="1"/>
    <col min="11" max="11" width="5.5234375" style="679" customWidth="1"/>
    <col min="12" max="12" width="5.26171875" style="679" customWidth="1"/>
    <col min="13" max="14" width="4.7890625" style="679" customWidth="1"/>
    <col min="15" max="15" width="5" style="679" customWidth="1"/>
    <col min="16" max="16" width="7.3671875" style="679" customWidth="1"/>
    <col min="17" max="37" width="4.734375" style="679" customWidth="1"/>
    <col min="38" max="38" width="5.3671875" style="679" customWidth="1"/>
    <col min="39" max="40" width="4.734375" style="679" customWidth="1"/>
    <col min="41" max="41" width="5.62890625" style="679" customWidth="1"/>
    <col min="42" max="42" width="8.89453125" style="679" customWidth="1"/>
    <col min="43" max="46" width="4.734375" style="679" customWidth="1"/>
    <col min="47" max="48" width="5.62890625" style="679" customWidth="1"/>
    <col min="49" max="49" width="1.62890625" style="679" customWidth="1"/>
    <col min="50" max="51" width="3.734375" style="679" customWidth="1"/>
    <col min="52" max="52" width="13.5234375" style="679" customWidth="1"/>
    <col min="53" max="54" width="2.734375" style="679"/>
    <col min="55" max="55" width="2.734375" style="679" customWidth="1"/>
    <col min="56" max="56" width="1.3671875" style="679" customWidth="1"/>
    <col min="57" max="60" width="4.734375" style="679" customWidth="1"/>
    <col min="61" max="62" width="5.62890625" style="679" customWidth="1"/>
    <col min="63" max="64" width="3.734375" style="679" customWidth="1"/>
    <col min="65" max="65" width="1.734375" style="679" customWidth="1"/>
    <col min="66" max="66" width="14.26171875" style="679" customWidth="1"/>
    <col min="67" max="67" width="2.734375" style="679" customWidth="1"/>
    <col min="68" max="69" width="2.734375" style="679"/>
    <col min="70" max="70" width="1.62890625" style="679" customWidth="1"/>
    <col min="71" max="74" width="4.734375" style="679" customWidth="1"/>
    <col min="75" max="75" width="5.62890625" style="679" customWidth="1"/>
    <col min="76" max="76" width="3.734375" style="679" customWidth="1"/>
    <col min="77" max="77" width="1.62890625" style="679" customWidth="1"/>
    <col min="78" max="78" width="14.26171875" style="679" customWidth="1"/>
    <col min="79" max="82" width="2.734375" style="679"/>
    <col min="83" max="86" width="4.734375" style="679" customWidth="1"/>
    <col min="87" max="16384" width="2.734375" style="679"/>
  </cols>
  <sheetData>
    <row r="1" spans="2:86" ht="17.7">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5</v>
      </c>
      <c r="I5" s="586">
        <f>SUMIFS($S$22:$S$27,$P$22:$P$27,$D5)+SUMIFS($R$22:$R$27,$Q$22:$Q$27,$D5)</f>
        <v>2</v>
      </c>
      <c r="J5" s="586">
        <f t="shared" ref="J5:J8" si="0">H5-I5</f>
        <v>3</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2</v>
      </c>
      <c r="I6" s="586">
        <f>SUMIFS($S$22:$S$27,$P$22:$P$27,$D6)+SUMIFS($R$22:$R$27,$Q$22:$Q$27,$D6)</f>
        <v>3</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 Iran</v>
      </c>
      <c r="E7" s="774"/>
      <c r="F7" s="594"/>
      <c r="G7" s="605"/>
      <c r="H7" s="586">
        <f>SUMIFS($R$22:$R$27,$P$22:$P$27,$D7)+SUMIFS($S$22:$S$27,$Q$22:$Q$27,$D7)</f>
        <v>0</v>
      </c>
      <c r="I7" s="586">
        <f>SUMIFS($S$22:$S$27,$P$22:$P$27,$D7)+SUMIFS($R$22:$R$27,$Q$22:$Q$27,$D7)</f>
        <v>3</v>
      </c>
      <c r="J7" s="586">
        <f t="shared" si="0"/>
        <v>-3</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New Zealand</v>
      </c>
      <c r="E8" s="774"/>
      <c r="F8" s="594"/>
      <c r="G8" s="605"/>
      <c r="H8" s="586">
        <f>SUMIFS($R$22:$R$27,$P$22:$P$27,$D8)+SUMIFS($S$22:$S$27,$Q$22:$Q$27,$D8)</f>
        <v>3</v>
      </c>
      <c r="I8" s="586">
        <f>SUMIFS($S$22:$S$27,$P$22:$P$27,$D8)+SUMIFS($R$22:$R$27,$Q$22:$Q$27,$D8)</f>
        <v>2</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1.7"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1.7" thickBot="1">
      <c r="C17" s="605">
        <v>4</v>
      </c>
      <c r="D17" s="605" t="str">
        <f t="shared" si="18"/>
        <v>New Zealand</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1.7"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New Zealand</v>
      </c>
      <c r="J21" s="637" t="str">
        <v>Egypt</v>
      </c>
      <c r="K21" s="638" t="str">
        <v>IR Iran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1.7" thickTop="1">
      <c r="C22" s="586"/>
      <c r="D22" s="640" t="str">
        <f>IF($L$9=0,$D5,INDEX($D$5:$D$8,MATCH($C5,$E$14:$E$17,0)))</f>
        <v>Belgium</v>
      </c>
      <c r="E22" s="709">
        <f>VLOOKUP($D22,$D$5:$K$8,8,0)</f>
        <v>9</v>
      </c>
      <c r="F22" s="642">
        <f>VLOOKUP($D22,$D$5:$K$8,5,0)</f>
        <v>5</v>
      </c>
      <c r="G22" s="710">
        <f>VLOOKUP($D22,$D$5:$K$8,6,0)</f>
        <v>2</v>
      </c>
      <c r="H22" s="641" t="str">
        <f t="array" ref="H22:K25">IFERROR(VLOOKUP($D$22:$D$25&amp;$H$21:$K$21,$Z$22:$AA$33,2,0),"")</f>
        <v/>
      </c>
      <c r="I22" s="642" t="str">
        <v>2 - 1</v>
      </c>
      <c r="J22" s="642" t="str">
        <v>2 - 1</v>
      </c>
      <c r="K22" s="706" t="str">
        <v>1 - 0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BelgiumEgypt</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New Zealand</v>
      </c>
      <c r="E23" s="704">
        <f t="shared" ref="E23:E25" si="36">VLOOKUP($D23,$D$5:$K$8,8,0)</f>
        <v>6</v>
      </c>
      <c r="F23" s="586">
        <f t="shared" ref="F23:F25" si="37">VLOOKUP($D23,$D$5:$K$8,5,0)</f>
        <v>3</v>
      </c>
      <c r="G23" s="711">
        <f t="shared" ref="G23:G25" si="38">VLOOKUP($D23,$D$5:$K$8,6,0)</f>
        <v>2</v>
      </c>
      <c r="H23" s="643" t="str">
        <v>1 - 2</v>
      </c>
      <c r="I23" s="644" t="str">
        <v/>
      </c>
      <c r="J23" s="586" t="str">
        <v>1 - 0</v>
      </c>
      <c r="K23" s="707" t="str">
        <v>1 - 0</v>
      </c>
      <c r="L23" s="695" t="b">
        <f t="shared" ref="L23:L25" si="39">OR($E23&gt;0,$G23&gt;0)</f>
        <v>1</v>
      </c>
      <c r="M23" s="695" t="b">
        <v>0</v>
      </c>
      <c r="N23" s="586">
        <f t="shared" ref="N23:N25" si="40">VLOOKUP($D23,$D$5:$Q$8,14,0)</f>
        <v>85</v>
      </c>
      <c r="O23" s="659" t="s">
        <v>27</v>
      </c>
      <c r="P23" s="685" t="str">
        <f>INDEX('World Cup'!$B$13:$AJ$38,6,1+(CODE($B$1)-65)*3)</f>
        <v>IR Iran</v>
      </c>
      <c r="Q23" s="686" t="str">
        <f>INDEX('World Cup'!$B$13:$AJ$38,6,2+(CODE($B$1)-65)*3)</f>
        <v>New Zealand</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IR IranNew Zealand</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Egypt</v>
      </c>
      <c r="E24" s="704">
        <f t="shared" si="36"/>
        <v>3</v>
      </c>
      <c r="F24" s="586">
        <f t="shared" si="37"/>
        <v>2</v>
      </c>
      <c r="G24" s="711">
        <f t="shared" si="38"/>
        <v>3</v>
      </c>
      <c r="H24" s="643" t="str">
        <v>1 - 2</v>
      </c>
      <c r="I24" s="586" t="str">
        <v>0 - 1</v>
      </c>
      <c r="J24" s="644" t="str">
        <v/>
      </c>
      <c r="K24" s="707" t="str">
        <v>1 - 0</v>
      </c>
      <c r="L24" s="695" t="b">
        <f t="shared" si="39"/>
        <v>1</v>
      </c>
      <c r="M24" s="695" t="b">
        <v>0</v>
      </c>
      <c r="N24" s="586">
        <f t="shared" si="40"/>
        <v>29</v>
      </c>
      <c r="O24" s="659" t="s">
        <v>28</v>
      </c>
      <c r="P24" s="685" t="str">
        <f>INDEX('World Cup'!$B$13:$AJ$38,11,1+(CODE($B$1)-65)*3)</f>
        <v>Belgium</v>
      </c>
      <c r="Q24" s="686" t="str">
        <f>INDEX('World Cup'!$B$13:$AJ$38,11,2+(CODE($B$1)-65)*3)</f>
        <v>IR Iran</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BelgiumIR Iran</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 Iran</v>
      </c>
      <c r="E25" s="712">
        <f t="shared" si="36"/>
        <v>0</v>
      </c>
      <c r="F25" s="646">
        <f t="shared" si="37"/>
        <v>0</v>
      </c>
      <c r="G25" s="713">
        <f t="shared" si="38"/>
        <v>3</v>
      </c>
      <c r="H25" s="645" t="str">
        <v>0 - 1</v>
      </c>
      <c r="I25" s="646" t="str">
        <v>0 - 1</v>
      </c>
      <c r="J25" s="646" t="str">
        <v>0 - 1</v>
      </c>
      <c r="K25" s="708" t="str">
        <v/>
      </c>
      <c r="L25" s="695" t="b">
        <f t="shared" si="39"/>
        <v>1</v>
      </c>
      <c r="M25" s="695" t="b">
        <v>0</v>
      </c>
      <c r="N25" s="586">
        <f t="shared" si="40"/>
        <v>21</v>
      </c>
      <c r="O25" s="659" t="s">
        <v>29</v>
      </c>
      <c r="P25" s="685" t="str">
        <f>INDEX('World Cup'!$B$13:$AJ$38,16,1+(CODE($B$1)-65)*3)</f>
        <v>New Zealand</v>
      </c>
      <c r="Q25" s="686" t="str">
        <f>INDEX('World Cup'!$B$13:$AJ$38,16,2+(CODE($B$1)-65)*3)</f>
        <v>Egypt</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New ZealandEgypt</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EgyptIR Iran</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1.7"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New ZealandBelgium</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1.7"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0 - 1</v>
      </c>
      <c r="AE32" s="606"/>
      <c r="AF32" s="606"/>
      <c r="AH32" s="606"/>
      <c r="AI32" s="606"/>
      <c r="AJ32" s="606"/>
      <c r="AK32" s="606"/>
      <c r="AL32" s="606"/>
      <c r="AM32" s="606"/>
      <c r="AN32" s="606"/>
      <c r="AO32" s="606"/>
    </row>
    <row r="33" spans="4:41" s="584" customFormat="1" ht="11.7"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2 - 1</v>
      </c>
      <c r="AE33" s="605"/>
      <c r="AF33" s="605"/>
      <c r="AH33" s="605"/>
      <c r="AI33" s="605"/>
      <c r="AJ33" s="605"/>
      <c r="AK33" s="657"/>
      <c r="AL33" s="605"/>
      <c r="AM33" s="605"/>
      <c r="AN33" s="605"/>
      <c r="AO33" s="605"/>
    </row>
    <row r="34" spans="4:41" ht="11.7"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734375" defaultRowHeight="11.4"/>
  <cols>
    <col min="1" max="1" width="2.734375" style="679"/>
    <col min="2" max="2" width="6.15625" style="679" customWidth="1"/>
    <col min="3" max="3" width="4" style="679" customWidth="1"/>
    <col min="4" max="4" width="15.3671875" style="679" customWidth="1"/>
    <col min="5" max="5" width="5.5234375" style="679" customWidth="1"/>
    <col min="6" max="6" width="6.5234375" style="679" customWidth="1"/>
    <col min="7" max="7" width="6.1015625" style="679" customWidth="1"/>
    <col min="8" max="8" width="5.1015625" style="679" customWidth="1"/>
    <col min="9" max="9" width="4.734375" style="679" customWidth="1"/>
    <col min="10" max="10" width="4.7890625" style="679" customWidth="1"/>
    <col min="11" max="11" width="5.5234375" style="679" customWidth="1"/>
    <col min="12" max="12" width="5.26171875" style="679" customWidth="1"/>
    <col min="13" max="14" width="4.7890625" style="679" customWidth="1"/>
    <col min="15" max="15" width="5" style="679" customWidth="1"/>
    <col min="16" max="16" width="7.3671875" style="679" customWidth="1"/>
    <col min="17" max="37" width="4.734375" style="679" customWidth="1"/>
    <col min="38" max="38" width="5.3671875" style="679" customWidth="1"/>
    <col min="39" max="40" width="4.734375" style="679" customWidth="1"/>
    <col min="41" max="41" width="5.62890625" style="679" customWidth="1"/>
    <col min="42" max="42" width="8.89453125" style="679" customWidth="1"/>
    <col min="43" max="46" width="4.734375" style="679" customWidth="1"/>
    <col min="47" max="48" width="5.62890625" style="679" customWidth="1"/>
    <col min="49" max="49" width="1.62890625" style="679" customWidth="1"/>
    <col min="50" max="51" width="3.734375" style="679" customWidth="1"/>
    <col min="52" max="52" width="13.5234375" style="679" customWidth="1"/>
    <col min="53" max="54" width="2.734375" style="679"/>
    <col min="55" max="55" width="2.734375" style="679" customWidth="1"/>
    <col min="56" max="56" width="1.3671875" style="679" customWidth="1"/>
    <col min="57" max="60" width="4.734375" style="679" customWidth="1"/>
    <col min="61" max="62" width="5.62890625" style="679" customWidth="1"/>
    <col min="63" max="64" width="3.734375" style="679" customWidth="1"/>
    <col min="65" max="65" width="1.734375" style="679" customWidth="1"/>
    <col min="66" max="66" width="14.26171875" style="679" customWidth="1"/>
    <col min="67" max="67" width="2.734375" style="679" customWidth="1"/>
    <col min="68" max="69" width="2.734375" style="679"/>
    <col min="70" max="70" width="1.62890625" style="679" customWidth="1"/>
    <col min="71" max="74" width="4.734375" style="679" customWidth="1"/>
    <col min="75" max="75" width="5.62890625" style="679" customWidth="1"/>
    <col min="76" max="76" width="3.734375" style="679" customWidth="1"/>
    <col min="77" max="77" width="1.62890625" style="679" customWidth="1"/>
    <col min="78" max="78" width="14.26171875" style="679" customWidth="1"/>
    <col min="79" max="82" width="2.734375" style="679"/>
    <col min="83" max="86" width="4.734375" style="679" customWidth="1"/>
    <col min="87" max="16384" width="2.734375" style="679"/>
  </cols>
  <sheetData>
    <row r="1" spans="2:86" ht="17.7">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10</v>
      </c>
      <c r="I5" s="586">
        <f>SUMIFS($S$22:$S$27,$P$22:$P$27,$D5)+SUMIFS($R$22:$R$27,$Q$22:$Q$27,$D5)</f>
        <v>0</v>
      </c>
      <c r="J5" s="586">
        <f t="shared" ref="J5:J8" si="0">H5-I5</f>
        <v>10</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Cape Verde</v>
      </c>
      <c r="E6" s="774"/>
      <c r="F6" s="594"/>
      <c r="G6" s="605"/>
      <c r="H6" s="586">
        <f>SUMIFS($R$22:$R$27,$P$22:$P$27,$D6)+SUMIFS($S$22:$S$27,$Q$22:$Q$27,$D6)</f>
        <v>1</v>
      </c>
      <c r="I6" s="586">
        <f>SUMIFS($S$22:$S$27,$P$22:$P$27,$D6)+SUMIFS($R$22:$R$27,$Q$22:$Q$27,$D6)</f>
        <v>6</v>
      </c>
      <c r="J6" s="586">
        <f t="shared" si="0"/>
        <v>-5</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Saudi Arabia</v>
      </c>
      <c r="E7" s="774"/>
      <c r="F7" s="594"/>
      <c r="G7" s="605"/>
      <c r="H7" s="586">
        <f>SUMIFS($R$22:$R$27,$P$22:$P$27,$D7)+SUMIFS($S$22:$S$27,$Q$22:$Q$27,$D7)</f>
        <v>1</v>
      </c>
      <c r="I7" s="586">
        <f>SUMIFS($S$22:$S$27,$P$22:$P$27,$D7)+SUMIFS($R$22:$R$27,$Q$22:$Q$27,$D7)</f>
        <v>5</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Uruguay</v>
      </c>
      <c r="E8" s="774"/>
      <c r="F8" s="594"/>
      <c r="G8" s="605"/>
      <c r="H8" s="586">
        <f>SUMIFS($R$22:$R$27,$P$22:$P$27,$D8)+SUMIFS($S$22:$S$27,$Q$22:$Q$27,$D8)</f>
        <v>2</v>
      </c>
      <c r="I8" s="586">
        <f>SUMIFS($S$22:$S$27,$P$22:$P$27,$D8)+SUMIFS($R$22:$R$27,$Q$22:$Q$27,$D8)</f>
        <v>3</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2</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1.7"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Saudi Arabia</v>
      </c>
      <c r="BH13" s="610" t="str">
        <v>Cape Verde</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1</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4</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Saudi Arabia</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1.7"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Cape Verde</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1.7"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1.7" thickTop="1">
      <c r="C22" s="586"/>
      <c r="D22" s="640" t="str">
        <f>IF($L$9=0,$D5,INDEX($D$5:$D$8,MATCH($C5,$E$14:$E$17,0)))</f>
        <v>Spain</v>
      </c>
      <c r="E22" s="709">
        <f>VLOOKUP($D22,$D$5:$K$8,8,0)</f>
        <v>9</v>
      </c>
      <c r="F22" s="642">
        <f>VLOOKUP($D22,$D$5:$K$8,5,0)</f>
        <v>10</v>
      </c>
      <c r="G22" s="710">
        <f>VLOOKUP($D22,$D$5:$K$8,6,0)</f>
        <v>0</v>
      </c>
      <c r="H22" s="641" t="str">
        <f t="array" ref="H22:K25">IFERROR(VLOOKUP($D$22:$D$25&amp;$H$21:$K$21,$Z$22:$AA$33,2,0),"")</f>
        <v/>
      </c>
      <c r="I22" s="642" t="str">
        <v>3 - 0</v>
      </c>
      <c r="J22" s="642" t="str">
        <v>3 - 0</v>
      </c>
      <c r="K22" s="706" t="str">
        <v>4 - 0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SpainCape Verde</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2</v>
      </c>
      <c r="G23" s="711">
        <f t="shared" ref="G23:G25" si="38">VLOOKUP($D23,$D$5:$K$8,6,0)</f>
        <v>3</v>
      </c>
      <c r="H23" s="643" t="str">
        <v>0 - 3</v>
      </c>
      <c r="I23" s="644" t="str">
        <v/>
      </c>
      <c r="J23" s="586" t="str">
        <v>1 - 0</v>
      </c>
      <c r="K23" s="707" t="str">
        <v>1 - 0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Saudi ArabiaUruguay</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1</v>
      </c>
      <c r="F24" s="586">
        <f t="shared" si="37"/>
        <v>1</v>
      </c>
      <c r="G24" s="711">
        <f t="shared" si="38"/>
        <v>5</v>
      </c>
      <c r="H24" s="643" t="str">
        <v>0 - 3</v>
      </c>
      <c r="I24" s="586" t="str">
        <v>0 - 1</v>
      </c>
      <c r="J24" s="644" t="str">
        <v/>
      </c>
      <c r="K24" s="707" t="str">
        <v>1 - 1</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SpainSaudi Arabia</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1</v>
      </c>
      <c r="F25" s="646">
        <f t="shared" si="37"/>
        <v>1</v>
      </c>
      <c r="G25" s="713">
        <f t="shared" si="38"/>
        <v>6</v>
      </c>
      <c r="H25" s="645" t="str">
        <v>0 - 4</v>
      </c>
      <c r="I25" s="646" t="str">
        <v>0 - 1</v>
      </c>
      <c r="J25" s="646" t="str">
        <v>1 - 1</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UruguayCape Verde</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Cape VerdeSaudi Arabia</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1.7"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UruguaySpain</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1.7"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1 - 1</v>
      </c>
      <c r="AE32" s="606"/>
      <c r="AF32" s="606"/>
      <c r="AH32" s="606"/>
      <c r="AI32" s="606"/>
      <c r="AJ32" s="606"/>
      <c r="AK32" s="606"/>
      <c r="AL32" s="606"/>
      <c r="AM32" s="606"/>
      <c r="AN32" s="606"/>
      <c r="AO32" s="606"/>
    </row>
    <row r="33" spans="4:41" s="584" customFormat="1" ht="11.7"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3 - 0</v>
      </c>
      <c r="AE33" s="605"/>
      <c r="AF33" s="605"/>
      <c r="AH33" s="605"/>
      <c r="AI33" s="605"/>
      <c r="AJ33" s="605"/>
      <c r="AK33" s="657"/>
      <c r="AL33" s="605"/>
      <c r="AM33" s="605"/>
      <c r="AN33" s="605"/>
      <c r="AO33" s="605"/>
    </row>
    <row r="34" spans="4:41" ht="11.7"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734375" defaultRowHeight="11.4"/>
  <cols>
    <col min="1" max="1" width="2.734375" style="679"/>
    <col min="2" max="2" width="6.15625" style="679" customWidth="1"/>
    <col min="3" max="3" width="4" style="679" customWidth="1"/>
    <col min="4" max="4" width="15.3671875" style="679" customWidth="1"/>
    <col min="5" max="5" width="5.5234375" style="679" customWidth="1"/>
    <col min="6" max="6" width="6.5234375" style="679" customWidth="1"/>
    <col min="7" max="7" width="6.1015625" style="679" customWidth="1"/>
    <col min="8" max="8" width="5.1015625" style="679" customWidth="1"/>
    <col min="9" max="9" width="4.734375" style="679" customWidth="1"/>
    <col min="10" max="10" width="4.7890625" style="679" customWidth="1"/>
    <col min="11" max="11" width="5.5234375" style="679" customWidth="1"/>
    <col min="12" max="12" width="5.26171875" style="679" customWidth="1"/>
    <col min="13" max="14" width="4.7890625" style="679" customWidth="1"/>
    <col min="15" max="15" width="5" style="679" customWidth="1"/>
    <col min="16" max="16" width="7.3671875" style="679" customWidth="1"/>
    <col min="17" max="37" width="4.734375" style="679" customWidth="1"/>
    <col min="38" max="38" width="5.3671875" style="679" customWidth="1"/>
    <col min="39" max="40" width="4.734375" style="679" customWidth="1"/>
    <col min="41" max="41" width="5.62890625" style="679" customWidth="1"/>
    <col min="42" max="42" width="8.89453125" style="679" customWidth="1"/>
    <col min="43" max="46" width="4.734375" style="679" customWidth="1"/>
    <col min="47" max="48" width="5.62890625" style="679" customWidth="1"/>
    <col min="49" max="49" width="1.62890625" style="679" customWidth="1"/>
    <col min="50" max="51" width="3.734375" style="679" customWidth="1"/>
    <col min="52" max="52" width="13.5234375" style="679" customWidth="1"/>
    <col min="53" max="54" width="2.734375" style="679"/>
    <col min="55" max="55" width="2.734375" style="679" customWidth="1"/>
    <col min="56" max="56" width="1.3671875" style="679" customWidth="1"/>
    <col min="57" max="60" width="4.734375" style="679" customWidth="1"/>
    <col min="61" max="62" width="5.62890625" style="679" customWidth="1"/>
    <col min="63" max="64" width="3.734375" style="679" customWidth="1"/>
    <col min="65" max="65" width="1.734375" style="679" customWidth="1"/>
    <col min="66" max="66" width="14.26171875" style="679" customWidth="1"/>
    <col min="67" max="67" width="2.734375" style="679" customWidth="1"/>
    <col min="68" max="69" width="2.734375" style="679"/>
    <col min="70" max="70" width="1.62890625" style="679" customWidth="1"/>
    <col min="71" max="74" width="4.734375" style="679" customWidth="1"/>
    <col min="75" max="75" width="5.62890625" style="679" customWidth="1"/>
    <col min="76" max="76" width="3.734375" style="679" customWidth="1"/>
    <col min="77" max="77" width="1.62890625" style="679" customWidth="1"/>
    <col min="78" max="78" width="14.26171875" style="679" customWidth="1"/>
    <col min="79" max="82" width="2.734375" style="679"/>
    <col min="83" max="86" width="4.734375" style="679" customWidth="1"/>
    <col min="87" max="16384" width="2.734375" style="679"/>
  </cols>
  <sheetData>
    <row r="1" spans="2:86" ht="17.7">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11</v>
      </c>
      <c r="I5" s="586">
        <f>SUMIFS($S$22:$S$27,$P$22:$P$27,$D5)+SUMIFS($R$22:$R$27,$Q$22:$Q$27,$D5)</f>
        <v>1</v>
      </c>
      <c r="J5" s="586">
        <f t="shared" ref="J5:J8" si="0">H5-I5</f>
        <v>10</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Senegal</v>
      </c>
      <c r="E6" s="774"/>
      <c r="F6" s="594"/>
      <c r="G6" s="605"/>
      <c r="H6" s="586">
        <f>SUMIFS($R$22:$R$27,$P$22:$P$27,$D6)+SUMIFS($S$22:$S$27,$Q$22:$Q$27,$D6)</f>
        <v>1</v>
      </c>
      <c r="I6" s="586">
        <f>SUMIFS($S$22:$S$27,$P$22:$P$27,$D6)+SUMIFS($R$22:$R$27,$Q$22:$Q$27,$D6)</f>
        <v>5</v>
      </c>
      <c r="J6" s="586">
        <f t="shared" si="0"/>
        <v>-4</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Iraq</v>
      </c>
      <c r="E7" s="774"/>
      <c r="F7" s="594"/>
      <c r="G7" s="605"/>
      <c r="H7" s="586">
        <f>SUMIFS($R$22:$R$27,$P$22:$P$27,$D7)+SUMIFS($S$22:$S$27,$Q$22:$Q$27,$D7)</f>
        <v>0</v>
      </c>
      <c r="I7" s="586">
        <f>SUMIFS($S$22:$S$27,$P$22:$P$27,$D7)+SUMIFS($R$22:$R$27,$Q$22:$Q$27,$D7)</f>
        <v>7</v>
      </c>
      <c r="J7" s="586">
        <f t="shared" si="0"/>
        <v>-7</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Norway</v>
      </c>
      <c r="E8" s="774"/>
      <c r="F8" s="594"/>
      <c r="G8" s="605"/>
      <c r="H8" s="586">
        <f>SUMIFS($R$22:$R$27,$P$22:$P$27,$D8)+SUMIFS($S$22:$S$27,$Q$22:$Q$27,$D8)</f>
        <v>4</v>
      </c>
      <c r="I8" s="586">
        <f>SUMIFS($S$22:$S$27,$P$22:$P$27,$D8)+SUMIFS($R$22:$R$27,$Q$22:$Q$27,$D8)</f>
        <v>3</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1.7"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1.7"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1.7"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1.7" thickTop="1">
      <c r="C22" s="586"/>
      <c r="D22" s="640" t="str">
        <f>IF($L$9=0,$D5,INDEX($D$5:$D$8,MATCH($C5,$E$14:$E$17,0)))</f>
        <v>France</v>
      </c>
      <c r="E22" s="709">
        <f>VLOOKUP($D22,$D$5:$K$8,8,0)</f>
        <v>9</v>
      </c>
      <c r="F22" s="642">
        <f>VLOOKUP($D22,$D$5:$K$8,5,0)</f>
        <v>11</v>
      </c>
      <c r="G22" s="710">
        <f>VLOOKUP($D22,$D$5:$K$8,6,0)</f>
        <v>1</v>
      </c>
      <c r="H22" s="641" t="str">
        <f t="array" ref="H22:K25">IFERROR(VLOOKUP($D$22:$D$25&amp;$H$21:$K$21,$Z$22:$AA$33,2,0),"")</f>
        <v/>
      </c>
      <c r="I22" s="642" t="str">
        <v>3 - 1</v>
      </c>
      <c r="J22" s="642" t="str">
        <v>4 - 0</v>
      </c>
      <c r="K22" s="706" t="str">
        <v>4 - 0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FranceSenegal</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6</v>
      </c>
      <c r="F23" s="586">
        <f t="shared" ref="F23:F25" si="37">VLOOKUP($D23,$D$5:$K$8,5,0)</f>
        <v>4</v>
      </c>
      <c r="G23" s="711">
        <f t="shared" ref="G23:G25" si="38">VLOOKUP($D23,$D$5:$K$8,6,0)</f>
        <v>3</v>
      </c>
      <c r="H23" s="643" t="str">
        <v>1 - 3</v>
      </c>
      <c r="I23" s="644" t="str">
        <v/>
      </c>
      <c r="J23" s="586" t="str">
        <v>1 - 0</v>
      </c>
      <c r="K23" s="707" t="str">
        <v>2 - 0</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IraqNorway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3</v>
      </c>
      <c r="F24" s="586">
        <f t="shared" si="37"/>
        <v>1</v>
      </c>
      <c r="G24" s="711">
        <f t="shared" si="38"/>
        <v>5</v>
      </c>
      <c r="H24" s="643" t="str">
        <v>0 - 4</v>
      </c>
      <c r="I24" s="586" t="str">
        <v>0 - 1</v>
      </c>
      <c r="J24" s="644" t="str">
        <v/>
      </c>
      <c r="K24" s="707" t="str">
        <v>1 - 0</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4</v>
      </c>
      <c r="S24" s="687">
        <f>IF(OR(INDEX('World Cup'!$B$14:$AJ$39,11,1+(CODE($B$1)-65)*3)="",INDEX('World Cup'!$B$14:$AJ$39,11,2+(CODE($B$1)-65)*3)=""),"",INDEX('World Cup'!$B$14:$AJ$39,11,2+(CODE($B$1)-65)*3))</f>
        <v>0</v>
      </c>
      <c r="T24" s="586">
        <f t="shared" si="28"/>
        <v>1</v>
      </c>
      <c r="U24" s="661">
        <f t="shared" si="29"/>
        <v>3</v>
      </c>
      <c r="V24" s="586">
        <f t="shared" si="30"/>
        <v>0</v>
      </c>
      <c r="W24" s="662">
        <f t="shared" si="31"/>
        <v>4</v>
      </c>
      <c r="X24" s="663">
        <f t="shared" si="32"/>
        <v>4</v>
      </c>
      <c r="Y24" s="664">
        <f t="shared" si="33"/>
        <v>0</v>
      </c>
      <c r="Z24" s="665" t="str">
        <f t="shared" si="34"/>
        <v>FranceIraq</v>
      </c>
      <c r="AA24" s="666" t="str">
        <f>IF($T24,$X24&amp;Language!$E$197&amp;$Y24,"")</f>
        <v>4 - 0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0</v>
      </c>
      <c r="G25" s="713">
        <f t="shared" si="38"/>
        <v>7</v>
      </c>
      <c r="H25" s="645" t="str">
        <v>0 - 4</v>
      </c>
      <c r="I25" s="646" t="str">
        <v>0 - 2</v>
      </c>
      <c r="J25" s="646" t="str">
        <v>0 - 1</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NorwaySenegal</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NorwayFrance</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1.7"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SenegalIraq</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1.7"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3 - 1</v>
      </c>
      <c r="AE32" s="606"/>
      <c r="AF32" s="606"/>
      <c r="AH32" s="606"/>
      <c r="AI32" s="606"/>
      <c r="AJ32" s="606"/>
      <c r="AK32" s="606"/>
      <c r="AL32" s="606"/>
      <c r="AM32" s="606"/>
      <c r="AN32" s="606"/>
      <c r="AO32" s="606"/>
    </row>
    <row r="33" spans="4:41" s="584" customFormat="1" ht="11.7"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0 - 1</v>
      </c>
      <c r="AE33" s="605"/>
      <c r="AF33" s="605"/>
      <c r="AH33" s="605"/>
      <c r="AI33" s="605"/>
      <c r="AJ33" s="605"/>
      <c r="AK33" s="657"/>
      <c r="AL33" s="605"/>
      <c r="AM33" s="605"/>
      <c r="AN33" s="605"/>
      <c r="AO33" s="605"/>
    </row>
    <row r="34" spans="4:41" ht="11.7"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734375" defaultRowHeight="11.4"/>
  <cols>
    <col min="1" max="1" width="2.734375" style="679"/>
    <col min="2" max="2" width="6.15625" style="679" customWidth="1"/>
    <col min="3" max="3" width="4" style="679" customWidth="1"/>
    <col min="4" max="4" width="15.3671875" style="679" customWidth="1"/>
    <col min="5" max="5" width="5.5234375" style="679" customWidth="1"/>
    <col min="6" max="6" width="6.5234375" style="679" customWidth="1"/>
    <col min="7" max="7" width="6.1015625" style="679" customWidth="1"/>
    <col min="8" max="8" width="5.1015625" style="679" customWidth="1"/>
    <col min="9" max="9" width="4.734375" style="679" customWidth="1"/>
    <col min="10" max="10" width="4.7890625" style="679" customWidth="1"/>
    <col min="11" max="11" width="5.5234375" style="679" customWidth="1"/>
    <col min="12" max="12" width="5.26171875" style="679" customWidth="1"/>
    <col min="13" max="14" width="4.7890625" style="679" customWidth="1"/>
    <col min="15" max="15" width="5" style="679" customWidth="1"/>
    <col min="16" max="16" width="7.3671875" style="679" customWidth="1"/>
    <col min="17" max="37" width="4.734375" style="679" customWidth="1"/>
    <col min="38" max="38" width="5.3671875" style="679" customWidth="1"/>
    <col min="39" max="40" width="4.734375" style="679" customWidth="1"/>
    <col min="41" max="41" width="5.62890625" style="679" customWidth="1"/>
    <col min="42" max="42" width="8.89453125" style="679" customWidth="1"/>
    <col min="43" max="46" width="4.734375" style="679" customWidth="1"/>
    <col min="47" max="48" width="5.62890625" style="679" customWidth="1"/>
    <col min="49" max="49" width="1.62890625" style="679" customWidth="1"/>
    <col min="50" max="51" width="3.734375" style="679" customWidth="1"/>
    <col min="52" max="52" width="13.5234375" style="679" customWidth="1"/>
    <col min="53" max="54" width="2.734375" style="679"/>
    <col min="55" max="55" width="2.734375" style="679" customWidth="1"/>
    <col min="56" max="56" width="1.3671875" style="679" customWidth="1"/>
    <col min="57" max="60" width="4.734375" style="679" customWidth="1"/>
    <col min="61" max="62" width="5.62890625" style="679" customWidth="1"/>
    <col min="63" max="64" width="3.734375" style="679" customWidth="1"/>
    <col min="65" max="65" width="1.734375" style="679" customWidth="1"/>
    <col min="66" max="66" width="14.26171875" style="679" customWidth="1"/>
    <col min="67" max="67" width="2.734375" style="679" customWidth="1"/>
    <col min="68" max="69" width="2.734375" style="679"/>
    <col min="70" max="70" width="1.62890625" style="679" customWidth="1"/>
    <col min="71" max="74" width="4.734375" style="679" customWidth="1"/>
    <col min="75" max="75" width="5.62890625" style="679" customWidth="1"/>
    <col min="76" max="76" width="3.734375" style="679" customWidth="1"/>
    <col min="77" max="77" width="1.62890625" style="679" customWidth="1"/>
    <col min="78" max="78" width="14.26171875" style="679" customWidth="1"/>
    <col min="79" max="82" width="2.734375" style="679"/>
    <col min="83" max="86" width="4.734375" style="679" customWidth="1"/>
    <col min="87" max="16384" width="2.734375" style="679"/>
  </cols>
  <sheetData>
    <row r="1" spans="2:86" ht="17.7">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9</v>
      </c>
      <c r="I5" s="586">
        <f>SUMIFS($S$22:$S$27,$P$22:$P$27,$D5)+SUMIFS($R$22:$R$27,$Q$22:$Q$27,$D5)</f>
        <v>1</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Algeria</v>
      </c>
      <c r="E6" s="774"/>
      <c r="F6" s="594"/>
      <c r="G6" s="605"/>
      <c r="H6" s="586">
        <f>SUMIFS($R$22:$R$27,$P$22:$P$27,$D6)+SUMIFS($S$22:$S$27,$Q$22:$Q$27,$D6)</f>
        <v>2</v>
      </c>
      <c r="I6" s="586">
        <f>SUMIFS($S$22:$S$27,$P$22:$P$27,$D6)+SUMIFS($R$22:$R$27,$Q$22:$Q$27,$D6)</f>
        <v>5</v>
      </c>
      <c r="J6" s="586">
        <f t="shared" si="0"/>
        <v>-3</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Austria</v>
      </c>
      <c r="E7" s="774"/>
      <c r="F7" s="594"/>
      <c r="G7" s="605"/>
      <c r="H7" s="586">
        <f>SUMIFS($R$22:$R$27,$P$22:$P$27,$D7)+SUMIFS($S$22:$S$27,$Q$22:$Q$27,$D7)</f>
        <v>4</v>
      </c>
      <c r="I7" s="586">
        <f>SUMIFS($S$22:$S$27,$P$22:$P$27,$D7)+SUMIFS($R$22:$R$27,$Q$22:$Q$27,$D7)</f>
        <v>4</v>
      </c>
      <c r="J7" s="586">
        <f t="shared" si="0"/>
        <v>0</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Jordan</v>
      </c>
      <c r="E8" s="774"/>
      <c r="F8" s="594"/>
      <c r="G8" s="605"/>
      <c r="H8" s="586">
        <f>SUMIFS($R$22:$R$27,$P$22:$P$27,$D8)+SUMIFS($S$22:$S$27,$Q$22:$Q$27,$D8)</f>
        <v>0</v>
      </c>
      <c r="I8" s="586">
        <f>SUMIFS($S$22:$S$27,$P$22:$P$27,$D8)+SUMIFS($R$22:$R$27,$Q$22:$Q$27,$D8)</f>
        <v>5</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1.7"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1.7"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1.7"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1.7" thickTop="1">
      <c r="C22" s="586"/>
      <c r="D22" s="640" t="str">
        <f>IF($L$9=0,$D5,INDEX($D$5:$D$8,MATCH($C5,$E$14:$E$17,0)))</f>
        <v>Argentina</v>
      </c>
      <c r="E22" s="709">
        <f>VLOOKUP($D22,$D$5:$K$8,8,0)</f>
        <v>9</v>
      </c>
      <c r="F22" s="642">
        <f>VLOOKUP($D22,$D$5:$K$8,5,0)</f>
        <v>9</v>
      </c>
      <c r="G22" s="710">
        <f>VLOOKUP($D22,$D$5:$K$8,6,0)</f>
        <v>1</v>
      </c>
      <c r="H22" s="641" t="str">
        <f t="array" ref="H22:K25">IFERROR(VLOOKUP($D$22:$D$25&amp;$H$21:$K$21,$Z$22:$AA$33,2,0),"")</f>
        <v/>
      </c>
      <c r="I22" s="642" t="str">
        <v>3 - 1</v>
      </c>
      <c r="J22" s="642" t="str">
        <v>3 - 0</v>
      </c>
      <c r="K22" s="706" t="str">
        <v>3 - 0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ArgentinaAlgeria</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6</v>
      </c>
      <c r="F23" s="586">
        <f t="shared" ref="F23:F25" si="37">VLOOKUP($D23,$D$5:$K$8,5,0)</f>
        <v>4</v>
      </c>
      <c r="G23" s="711">
        <f t="shared" ref="G23:G25" si="38">VLOOKUP($D23,$D$5:$K$8,6,0)</f>
        <v>4</v>
      </c>
      <c r="H23" s="643" t="str">
        <v>1 - 3</v>
      </c>
      <c r="I23" s="644" t="str">
        <v/>
      </c>
      <c r="J23" s="586" t="str">
        <v>2 - 1</v>
      </c>
      <c r="K23" s="707" t="str">
        <v>1 - 0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AustriaJordan</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3</v>
      </c>
      <c r="F24" s="586">
        <f t="shared" si="37"/>
        <v>2</v>
      </c>
      <c r="G24" s="711">
        <f t="shared" si="38"/>
        <v>5</v>
      </c>
      <c r="H24" s="643" t="str">
        <v>0 - 3</v>
      </c>
      <c r="I24" s="586" t="str">
        <v>1 - 2</v>
      </c>
      <c r="J24" s="644" t="str">
        <v/>
      </c>
      <c r="K24" s="707" t="str">
        <v>1 - 0</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ArgentinaAustria</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0</v>
      </c>
      <c r="G25" s="713">
        <f t="shared" si="38"/>
        <v>5</v>
      </c>
      <c r="H25" s="645" t="str">
        <v>0 - 3</v>
      </c>
      <c r="I25" s="646" t="str">
        <v>0 - 1</v>
      </c>
      <c r="J25" s="646" t="str">
        <v>0 - 1</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JordanAlgeria</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AlgeriaAustria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1.7"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JordanArgentina</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1.7"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2 - 1</v>
      </c>
      <c r="AE32" s="606"/>
      <c r="AF32" s="606"/>
      <c r="AH32" s="606"/>
      <c r="AI32" s="606"/>
      <c r="AJ32" s="606"/>
      <c r="AK32" s="606"/>
      <c r="AL32" s="606"/>
      <c r="AM32" s="606"/>
      <c r="AN32" s="606"/>
      <c r="AO32" s="606"/>
    </row>
    <row r="33" spans="4:41" s="584" customFormat="1" ht="11.7"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3 - 0</v>
      </c>
      <c r="AE33" s="605"/>
      <c r="AF33" s="605"/>
      <c r="AH33" s="605"/>
      <c r="AI33" s="605"/>
      <c r="AJ33" s="605"/>
      <c r="AK33" s="657"/>
      <c r="AL33" s="605"/>
      <c r="AM33" s="605"/>
      <c r="AN33" s="605"/>
      <c r="AO33" s="605"/>
    </row>
    <row r="34" spans="4:41" ht="11.7"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734375" defaultRowHeight="11.4"/>
  <cols>
    <col min="1" max="1" width="2.734375" style="679"/>
    <col min="2" max="2" width="6.15625" style="679" customWidth="1"/>
    <col min="3" max="3" width="4" style="679" customWidth="1"/>
    <col min="4" max="4" width="15.3671875" style="679" customWidth="1"/>
    <col min="5" max="5" width="5.5234375" style="679" customWidth="1"/>
    <col min="6" max="6" width="6.5234375" style="679" customWidth="1"/>
    <col min="7" max="7" width="6.1015625" style="679" customWidth="1"/>
    <col min="8" max="8" width="5.1015625" style="679" customWidth="1"/>
    <col min="9" max="9" width="4.734375" style="679" customWidth="1"/>
    <col min="10" max="10" width="4.7890625" style="679" customWidth="1"/>
    <col min="11" max="11" width="5.5234375" style="679" customWidth="1"/>
    <col min="12" max="12" width="5.26171875" style="679" customWidth="1"/>
    <col min="13" max="14" width="4.7890625" style="679" customWidth="1"/>
    <col min="15" max="15" width="5" style="679" customWidth="1"/>
    <col min="16" max="16" width="7.3671875" style="679" customWidth="1"/>
    <col min="17" max="37" width="4.734375" style="679" customWidth="1"/>
    <col min="38" max="38" width="5.3671875" style="679" customWidth="1"/>
    <col min="39" max="40" width="4.734375" style="679" customWidth="1"/>
    <col min="41" max="41" width="5.62890625" style="679" customWidth="1"/>
    <col min="42" max="42" width="8.89453125" style="679" customWidth="1"/>
    <col min="43" max="46" width="4.734375" style="679" customWidth="1"/>
    <col min="47" max="48" width="5.62890625" style="679" customWidth="1"/>
    <col min="49" max="49" width="1.62890625" style="679" customWidth="1"/>
    <col min="50" max="51" width="3.734375" style="679" customWidth="1"/>
    <col min="52" max="52" width="13.5234375" style="679" customWidth="1"/>
    <col min="53" max="54" width="2.734375" style="679"/>
    <col min="55" max="55" width="2.734375" style="679" customWidth="1"/>
    <col min="56" max="56" width="1.3671875" style="679" customWidth="1"/>
    <col min="57" max="60" width="4.734375" style="679" customWidth="1"/>
    <col min="61" max="62" width="5.62890625" style="679" customWidth="1"/>
    <col min="63" max="64" width="3.734375" style="679" customWidth="1"/>
    <col min="65" max="65" width="1.734375" style="679" customWidth="1"/>
    <col min="66" max="66" width="14.26171875" style="679" customWidth="1"/>
    <col min="67" max="67" width="2.734375" style="679" customWidth="1"/>
    <col min="68" max="69" width="2.734375" style="679"/>
    <col min="70" max="70" width="1.62890625" style="679" customWidth="1"/>
    <col min="71" max="74" width="4.734375" style="679" customWidth="1"/>
    <col min="75" max="75" width="5.62890625" style="679" customWidth="1"/>
    <col min="76" max="76" width="3.734375" style="679" customWidth="1"/>
    <col min="77" max="77" width="1.62890625" style="679" customWidth="1"/>
    <col min="78" max="78" width="14.26171875" style="679" customWidth="1"/>
    <col min="79" max="82" width="2.734375" style="679"/>
    <col min="83" max="86" width="4.734375" style="679" customWidth="1"/>
    <col min="87" max="16384" width="2.734375" style="679"/>
  </cols>
  <sheetData>
    <row r="1" spans="2:86" ht="17.7">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DR Congo</v>
      </c>
      <c r="E6" s="774"/>
      <c r="F6" s="594"/>
      <c r="G6" s="605"/>
      <c r="H6" s="586">
        <f>SUMIFS($R$22:$R$27,$P$22:$P$27,$D6)+SUMIFS($S$22:$S$27,$Q$22:$Q$27,$D6)</f>
        <v>0</v>
      </c>
      <c r="I6" s="586">
        <f>SUMIFS($S$22:$S$27,$P$22:$P$27,$D6)+SUMIFS($R$22:$R$27,$Q$22:$Q$27,$D6)</f>
        <v>4</v>
      </c>
      <c r="J6" s="586">
        <f t="shared" si="0"/>
        <v>-4</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Uzbekistan</v>
      </c>
      <c r="E7" s="774"/>
      <c r="F7" s="594"/>
      <c r="G7" s="605"/>
      <c r="H7" s="586">
        <f>SUMIFS($R$22:$R$27,$P$22:$P$27,$D7)+SUMIFS($S$22:$S$27,$Q$22:$Q$27,$D7)</f>
        <v>1</v>
      </c>
      <c r="I7" s="586">
        <f>SUMIFS($S$22:$S$27,$P$22:$P$27,$D7)+SUMIFS($R$22:$R$27,$Q$22:$Q$27,$D7)</f>
        <v>3</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Colombia</v>
      </c>
      <c r="E8" s="774"/>
      <c r="F8" s="594"/>
      <c r="G8" s="605"/>
      <c r="H8" s="586">
        <f>SUMIFS($R$22:$R$27,$P$22:$P$27,$D8)+SUMIFS($S$22:$S$27,$Q$22:$Q$27,$D8)</f>
        <v>3</v>
      </c>
      <c r="I8" s="586">
        <f>SUMIFS($S$22:$S$27,$P$22:$P$27,$D8)+SUMIFS($R$22:$R$27,$Q$22:$Q$27,$D8)</f>
        <v>3</v>
      </c>
      <c r="J8" s="586">
        <f t="shared" si="0"/>
        <v>0</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1.7"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1.7"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1.7"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Uzbekistan</v>
      </c>
      <c r="K21" s="638" t="str">
        <v>DR Congo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1.7" thickTop="1">
      <c r="C22" s="586"/>
      <c r="D22" s="640" t="str">
        <f>IF($L$9=0,$D5,INDEX($D$5:$D$8,MATCH($C5,$E$14:$E$17,0)))</f>
        <v>Portugal</v>
      </c>
      <c r="E22" s="709">
        <f>VLOOKUP($D22,$D$5:$K$8,8,0)</f>
        <v>9</v>
      </c>
      <c r="F22" s="642">
        <f>VLOOKUP($D22,$D$5:$K$8,5,0)</f>
        <v>7</v>
      </c>
      <c r="G22" s="710">
        <f>VLOOKUP($D22,$D$5:$K$8,6,0)</f>
        <v>1</v>
      </c>
      <c r="H22" s="641" t="str">
        <f t="array" ref="H22:K25">IFERROR(VLOOKUP($D$22:$D$25&amp;$H$21:$K$21,$Z$22:$AA$33,2,0),"")</f>
        <v/>
      </c>
      <c r="I22" s="642" t="str">
        <v>3 - 1</v>
      </c>
      <c r="J22" s="642" t="str">
        <v>2 - 0</v>
      </c>
      <c r="K22" s="706" t="str">
        <v>2 - 0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PortugalDR Congo</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3</v>
      </c>
      <c r="G23" s="711">
        <f t="shared" ref="G23:G25" si="38">VLOOKUP($D23,$D$5:$K$8,6,0)</f>
        <v>3</v>
      </c>
      <c r="H23" s="643" t="str">
        <v>1 - 3</v>
      </c>
      <c r="I23" s="644" t="str">
        <v/>
      </c>
      <c r="J23" s="586" t="str">
        <v>1 - 0</v>
      </c>
      <c r="K23" s="707" t="str">
        <v>1 - 0</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UzbekistanColombia</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Uzbekistan</v>
      </c>
      <c r="E24" s="704">
        <f t="shared" si="36"/>
        <v>3</v>
      </c>
      <c r="F24" s="586">
        <f t="shared" si="37"/>
        <v>1</v>
      </c>
      <c r="G24" s="711">
        <f t="shared" si="38"/>
        <v>3</v>
      </c>
      <c r="H24" s="643" t="str">
        <v>0 - 2</v>
      </c>
      <c r="I24" s="586" t="str">
        <v>0 - 1</v>
      </c>
      <c r="J24" s="644" t="str">
        <v/>
      </c>
      <c r="K24" s="707" t="str">
        <v>1 - 0</v>
      </c>
      <c r="L24" s="695" t="b">
        <f t="shared" si="39"/>
        <v>1</v>
      </c>
      <c r="M24" s="695" t="b">
        <v>0</v>
      </c>
      <c r="N24" s="586">
        <f t="shared" si="40"/>
        <v>50</v>
      </c>
      <c r="O24" s="659" t="s">
        <v>28</v>
      </c>
      <c r="P24" s="685" t="str">
        <f>INDEX('World Cup'!$B$13:$AJ$38,11,1+(CODE($B$1)-65)*3)</f>
        <v>Portugal</v>
      </c>
      <c r="Q24" s="686" t="str">
        <f>INDEX('World Cup'!$B$13:$AJ$38,11,2+(CODE($B$1)-65)*3)</f>
        <v>Uzbekistan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PortugalUzbekistan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DR Congo</v>
      </c>
      <c r="E25" s="712">
        <f t="shared" si="36"/>
        <v>0</v>
      </c>
      <c r="F25" s="646">
        <f t="shared" si="37"/>
        <v>0</v>
      </c>
      <c r="G25" s="713">
        <f t="shared" si="38"/>
        <v>4</v>
      </c>
      <c r="H25" s="645" t="str">
        <v>0 - 2</v>
      </c>
      <c r="I25" s="646" t="str">
        <v>0 - 1</v>
      </c>
      <c r="J25" s="646" t="str">
        <v>0 - 1</v>
      </c>
      <c r="K25" s="708" t="str">
        <v/>
      </c>
      <c r="L25" s="695" t="b">
        <f t="shared" si="39"/>
        <v>1</v>
      </c>
      <c r="M25" s="695" t="b">
        <v>0</v>
      </c>
      <c r="N25" s="586">
        <f t="shared" si="40"/>
        <v>46</v>
      </c>
      <c r="O25" s="659" t="s">
        <v>29</v>
      </c>
      <c r="P25" s="685" t="str">
        <f>INDEX('World Cup'!$B$13:$AJ$38,16,1+(CODE($B$1)-65)*3)</f>
        <v>Colombia</v>
      </c>
      <c r="Q25" s="686" t="str">
        <f>INDEX('World Cup'!$B$13:$AJ$38,16,2+(CODE($B$1)-65)*3)</f>
        <v>DR Congo</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ColombiaDR Congo</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ColombiaPortugal</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1.7"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0</v>
      </c>
      <c r="S27" s="690">
        <f>IF(OR(INDEX('World Cup'!$B$14:$AJ$39,26,1+(CODE($B$1)-65)*3)="",INDEX('World Cup'!$B$14:$AJ$39,26,2+(CODE($B$1)-65)*3)=""),"",INDEX('World Cup'!$B$14:$AJ$39,26,2+(CODE($B$1)-65)*3))</f>
        <v>1</v>
      </c>
      <c r="T27" s="671">
        <f t="shared" si="42"/>
        <v>1</v>
      </c>
      <c r="U27" s="672">
        <f t="shared" si="43"/>
        <v>0</v>
      </c>
      <c r="V27" s="671">
        <f t="shared" si="44"/>
        <v>3</v>
      </c>
      <c r="W27" s="673">
        <f t="shared" si="45"/>
        <v>-1</v>
      </c>
      <c r="X27" s="674">
        <f t="shared" si="46"/>
        <v>0</v>
      </c>
      <c r="Y27" s="675">
        <f t="shared" si="47"/>
        <v>1</v>
      </c>
      <c r="Z27" s="676" t="str">
        <f t="shared" si="48"/>
        <v>DR CongoUzbekistan</v>
      </c>
      <c r="AA27" s="677" t="str">
        <f>IF($T27,$X27&amp;Language!$E$197&amp;$Y27,"")</f>
        <v>0 - 1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1.7"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3 - 1</v>
      </c>
      <c r="AE32" s="606"/>
      <c r="AF32" s="606"/>
      <c r="AH32" s="606"/>
      <c r="AI32" s="606"/>
      <c r="AJ32" s="606"/>
      <c r="AK32" s="606"/>
      <c r="AL32" s="606"/>
      <c r="AM32" s="606"/>
      <c r="AN32" s="606"/>
      <c r="AO32" s="606"/>
    </row>
    <row r="33" spans="4:41" s="584" customFormat="1" ht="11.7"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1 - 0</v>
      </c>
      <c r="AE33" s="605"/>
      <c r="AF33" s="605"/>
      <c r="AH33" s="605"/>
      <c r="AI33" s="605"/>
      <c r="AJ33" s="605"/>
      <c r="AK33" s="657"/>
      <c r="AL33" s="605"/>
      <c r="AM33" s="605"/>
      <c r="AN33" s="605"/>
      <c r="AO33" s="605"/>
    </row>
    <row r="34" spans="4:41" ht="11.7"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734375" defaultRowHeight="11.4"/>
  <cols>
    <col min="1" max="1" width="2.734375" style="679"/>
    <col min="2" max="2" width="6.15625" style="679" customWidth="1"/>
    <col min="3" max="3" width="4" style="679" customWidth="1"/>
    <col min="4" max="4" width="15.3671875" style="679" customWidth="1"/>
    <col min="5" max="5" width="5.5234375" style="679" customWidth="1"/>
    <col min="6" max="6" width="6.5234375" style="679" customWidth="1"/>
    <col min="7" max="7" width="6.1015625" style="679" customWidth="1"/>
    <col min="8" max="8" width="5.1015625" style="679" customWidth="1"/>
    <col min="9" max="9" width="4.734375" style="679" customWidth="1"/>
    <col min="10" max="10" width="4.7890625" style="679" customWidth="1"/>
    <col min="11" max="11" width="5.5234375" style="679" customWidth="1"/>
    <col min="12" max="12" width="5.26171875" style="679" customWidth="1"/>
    <col min="13" max="14" width="4.7890625" style="679" customWidth="1"/>
    <col min="15" max="15" width="5" style="679" customWidth="1"/>
    <col min="16" max="16" width="7.3671875" style="679" customWidth="1"/>
    <col min="17" max="37" width="4.734375" style="679" customWidth="1"/>
    <col min="38" max="38" width="5.3671875" style="679" customWidth="1"/>
    <col min="39" max="40" width="4.734375" style="679" customWidth="1"/>
    <col min="41" max="41" width="5.62890625" style="679" customWidth="1"/>
    <col min="42" max="42" width="8.89453125" style="679" customWidth="1"/>
    <col min="43" max="46" width="4.734375" style="679" customWidth="1"/>
    <col min="47" max="48" width="5.62890625" style="679" customWidth="1"/>
    <col min="49" max="49" width="1.62890625" style="679" customWidth="1"/>
    <col min="50" max="51" width="3.734375" style="679" customWidth="1"/>
    <col min="52" max="52" width="13.5234375" style="679" customWidth="1"/>
    <col min="53" max="54" width="2.734375" style="679"/>
    <col min="55" max="55" width="2.734375" style="679" customWidth="1"/>
    <col min="56" max="56" width="1.3671875" style="679" customWidth="1"/>
    <col min="57" max="60" width="4.734375" style="679" customWidth="1"/>
    <col min="61" max="62" width="5.62890625" style="679" customWidth="1"/>
    <col min="63" max="64" width="3.734375" style="679" customWidth="1"/>
    <col min="65" max="65" width="1.734375" style="679" customWidth="1"/>
    <col min="66" max="66" width="14.26171875" style="679" customWidth="1"/>
    <col min="67" max="67" width="2.734375" style="679" customWidth="1"/>
    <col min="68" max="69" width="2.734375" style="679"/>
    <col min="70" max="70" width="1.62890625" style="679" customWidth="1"/>
    <col min="71" max="74" width="4.734375" style="679" customWidth="1"/>
    <col min="75" max="75" width="5.62890625" style="679" customWidth="1"/>
    <col min="76" max="76" width="3.734375" style="679" customWidth="1"/>
    <col min="77" max="77" width="1.62890625" style="679" customWidth="1"/>
    <col min="78" max="78" width="14.26171875" style="679" customWidth="1"/>
    <col min="79" max="82" width="2.734375" style="679"/>
    <col min="83" max="86" width="4.734375" style="679" customWidth="1"/>
    <col min="87" max="16384" width="2.734375" style="679"/>
  </cols>
  <sheetData>
    <row r="1" spans="2:86" ht="17.7">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6</v>
      </c>
      <c r="I5" s="586">
        <f>SUMIFS($S$22:$S$27,$P$22:$P$27,$D5)+SUMIFS($R$22:$R$27,$Q$22:$Q$27,$D5)</f>
        <v>3</v>
      </c>
      <c r="J5" s="586">
        <f t="shared" ref="J5:J8" si="0">H5-I5</f>
        <v>3</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Croatia</v>
      </c>
      <c r="E6" s="774"/>
      <c r="F6" s="594"/>
      <c r="G6" s="605"/>
      <c r="H6" s="586">
        <f>SUMIFS($R$22:$R$27,$P$22:$P$27,$D6)+SUMIFS($S$22:$S$27,$Q$22:$Q$27,$D6)</f>
        <v>9</v>
      </c>
      <c r="I6" s="586">
        <f>SUMIFS($S$22:$S$27,$P$22:$P$27,$D6)+SUMIFS($R$22:$R$27,$Q$22:$Q$27,$D6)</f>
        <v>2</v>
      </c>
      <c r="J6" s="586">
        <f t="shared" si="0"/>
        <v>7</v>
      </c>
      <c r="K6" s="595">
        <f t="shared" ref="K6:K8" si="1">M6*3+N6</f>
        <v>9</v>
      </c>
      <c r="L6" s="586">
        <f t="shared" ref="L6:L8" si="2">M6+N6+O6</f>
        <v>3</v>
      </c>
      <c r="M6" s="586">
        <f>SUMPRODUCT(($P$22:$P$27=D6)*($R$22:$R$27&gt;$S$22:$S$27))+SUMPRODUCT(($Q$22:$Q$27=D6)*($R$22:$R$27&lt;$S$22:$S$27))</f>
        <v>3</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Ghana</v>
      </c>
      <c r="E7" s="774"/>
      <c r="F7" s="594"/>
      <c r="G7" s="605"/>
      <c r="H7" s="586">
        <f>SUMIFS($R$22:$R$27,$P$22:$P$27,$D7)+SUMIFS($S$22:$S$27,$Q$22:$Q$27,$D7)</f>
        <v>1</v>
      </c>
      <c r="I7" s="586">
        <f>SUMIFS($S$22:$S$27,$P$22:$P$27,$D7)+SUMIFS($R$22:$R$27,$Q$22:$Q$27,$D7)</f>
        <v>5</v>
      </c>
      <c r="J7" s="586">
        <f t="shared" si="0"/>
        <v>-4</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Panama</v>
      </c>
      <c r="E8" s="774"/>
      <c r="F8" s="594"/>
      <c r="G8" s="605"/>
      <c r="H8" s="586">
        <f>SUMIFS($R$22:$R$27,$P$22:$P$27,$D8)+SUMIFS($S$22:$S$27,$Q$22:$Q$27,$D8)</f>
        <v>0</v>
      </c>
      <c r="I8" s="586">
        <f>SUMIFS($S$22:$S$27,$P$22:$P$27,$D8)+SUMIFS($R$22:$R$27,$Q$22:$Q$27,$D8)</f>
        <v>6</v>
      </c>
      <c r="J8" s="586">
        <f t="shared" si="0"/>
        <v>-6</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1.7"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 thickTop="1" thickBot="1">
      <c r="C14" s="605">
        <v>1</v>
      </c>
      <c r="D14" s="605" t="str">
        <f>$D5</f>
        <v>England</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1</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1.7"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1.7"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Croatia</v>
      </c>
      <c r="I21" s="637" t="str">
        <v>England</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1.7" thickTop="1">
      <c r="C22" s="586"/>
      <c r="D22" s="640" t="str">
        <f>IF($L$9=0,$D5,INDEX($D$5:$D$8,MATCH($C5,$E$14:$E$17,0)))</f>
        <v>Croatia</v>
      </c>
      <c r="E22" s="709">
        <f>VLOOKUP($D22,$D$5:$K$8,8,0)</f>
        <v>9</v>
      </c>
      <c r="F22" s="642">
        <f>VLOOKUP($D22,$D$5:$K$8,5,0)</f>
        <v>9</v>
      </c>
      <c r="G22" s="710">
        <f>VLOOKUP($D22,$D$5:$K$8,6,0)</f>
        <v>2</v>
      </c>
      <c r="H22" s="641" t="str">
        <f t="array" ref="H22:K25">IFERROR(VLOOKUP($D$22:$D$25&amp;$H$21:$K$21,$Z$22:$AA$33,2,0),"")</f>
        <v/>
      </c>
      <c r="I22" s="642" t="str">
        <v>3 - 2</v>
      </c>
      <c r="J22" s="642" t="str">
        <v>3 - 0</v>
      </c>
      <c r="K22" s="706" t="str">
        <v>3 - 0</v>
      </c>
      <c r="L22" s="695" t="b">
        <f>OR($E22&gt;0,$G22&gt;0)</f>
        <v>1</v>
      </c>
      <c r="M22" s="695" t="b">
        <f t="array" ref="M22:M25">VLOOKUP($D$22:$D$25,$D$14:$AV$17,45,0)</f>
        <v>0</v>
      </c>
      <c r="N22" s="586">
        <f>VLOOKUP($D22,$D$5:$Q$8,14,0)</f>
        <v>11</v>
      </c>
      <c r="O22" s="647" t="s">
        <v>26</v>
      </c>
      <c r="P22" s="682" t="str">
        <f>INDEX('World Cup'!$B$13:$AJ$38,1,1+(CODE($B$1)-65)*3)</f>
        <v>England</v>
      </c>
      <c r="Q22" s="683" t="str">
        <f>INDEX('World Cup'!$B$13:$AJ$38,1,2+(CODE($B$1)-65)*3)</f>
        <v>Croatia</v>
      </c>
      <c r="R22" s="683">
        <f>IF(OR(INDEX('World Cup'!$B$14:$AJ$39,1,1+(CODE($B$1)-65)*3)="",INDEX('World Cup'!$B$14:$AJ$39,1,2+(CODE($B$1)-65)*3)=""),"",INDEX('World Cup'!$B$14:$AJ$39,1,1+(CODE($B$1)-65)*3))</f>
        <v>2</v>
      </c>
      <c r="S22" s="684">
        <f>IF(OR(INDEX('World Cup'!$B$14:$AJ$39,1,1+(CODE($B$1)-65)*3)="",INDEX('World Cup'!$B$14:$AJ$39,1,2+(CODE($B$1)-65)*3)=""),"",INDEX('World Cup'!$B$14:$AJ$39,1,2+(CODE($B$1)-65)*3))</f>
        <v>3</v>
      </c>
      <c r="T22" s="649">
        <f t="shared" ref="T22:T25" si="28">IF(AND(P22&lt;&gt;"",Q22&lt;&gt;"",P22&lt;&gt;Q22,R22&lt;&gt;"",S22&lt;&gt;""),1,0)</f>
        <v>1</v>
      </c>
      <c r="U22" s="650">
        <f t="shared" ref="U22:U25" si="29">IF($T22=0,0,IF($R22&gt;$S22,3,IF($R22=$S22,1,0)))</f>
        <v>0</v>
      </c>
      <c r="V22" s="651">
        <f t="shared" ref="V22:V25" si="30">IF($T22=0,0,IF($R22&lt;$S22,3,IF($R22=$S22,1,0)))</f>
        <v>3</v>
      </c>
      <c r="W22" s="652">
        <f t="shared" ref="W22:W25" si="31">IF(OR(R22="",S22=""),0,R22-S22)</f>
        <v>-1</v>
      </c>
      <c r="X22" s="653">
        <f t="shared" ref="X22:X25" si="32">IF(OR(R22="",S22=""),0,R22)</f>
        <v>2</v>
      </c>
      <c r="Y22" s="654">
        <f t="shared" ref="Y22:Y25" si="33">IF(OR(R22="",S22=""),0,S22)</f>
        <v>3</v>
      </c>
      <c r="Z22" s="655" t="str">
        <f t="shared" ref="Z22:Z25" si="34">P22&amp;Q22</f>
        <v>EnglandCroatia</v>
      </c>
      <c r="AA22" s="656" t="str">
        <f>IF($T22,$X22&amp;Language!$E$197&amp;$Y22,"")</f>
        <v>2 - 3</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England</v>
      </c>
      <c r="E23" s="704">
        <f t="shared" ref="E23:E25" si="36">VLOOKUP($D23,$D$5:$K$8,8,0)</f>
        <v>6</v>
      </c>
      <c r="F23" s="586">
        <f t="shared" ref="F23:F25" si="37">VLOOKUP($D23,$D$5:$K$8,5,0)</f>
        <v>6</v>
      </c>
      <c r="G23" s="711">
        <f t="shared" ref="G23:G25" si="38">VLOOKUP($D23,$D$5:$K$8,6,0)</f>
        <v>3</v>
      </c>
      <c r="H23" s="643" t="str">
        <v>2 - 3</v>
      </c>
      <c r="I23" s="644" t="str">
        <v/>
      </c>
      <c r="J23" s="586" t="str">
        <v>2 - 0</v>
      </c>
      <c r="K23" s="707" t="str">
        <v>2 - 0</v>
      </c>
      <c r="L23" s="695" t="b">
        <f t="shared" ref="L23:L25" si="39">OR($E23&gt;0,$G23&gt;0)</f>
        <v>1</v>
      </c>
      <c r="M23" s="695" t="b">
        <v>0</v>
      </c>
      <c r="N23" s="586">
        <f t="shared" ref="N23:N25" si="40">VLOOKUP($D23,$D$5:$Q$8,14,0)</f>
        <v>4</v>
      </c>
      <c r="O23" s="659" t="s">
        <v>27</v>
      </c>
      <c r="P23" s="685" t="str">
        <f>INDEX('World Cup'!$B$13:$AJ$38,6,1+(CODE($B$1)-65)*3)</f>
        <v>Ghana</v>
      </c>
      <c r="Q23" s="686" t="str">
        <f>INDEX('World Cup'!$B$13:$AJ$38,6,2+(CODE($B$1)-65)*3)</f>
        <v>Panama</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GhanaPanama</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3</v>
      </c>
      <c r="F24" s="586">
        <f t="shared" si="37"/>
        <v>1</v>
      </c>
      <c r="G24" s="711">
        <f t="shared" si="38"/>
        <v>5</v>
      </c>
      <c r="H24" s="643" t="str">
        <v>0 - 3</v>
      </c>
      <c r="I24" s="586" t="str">
        <v>0 - 2</v>
      </c>
      <c r="J24" s="644" t="str">
        <v/>
      </c>
      <c r="K24" s="707" t="str">
        <v>1 - 0</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EnglandGhana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0</v>
      </c>
      <c r="G25" s="713">
        <f t="shared" si="38"/>
        <v>6</v>
      </c>
      <c r="H25" s="645" t="str">
        <v>0 - 3</v>
      </c>
      <c r="I25" s="646" t="str">
        <v>0 - 2</v>
      </c>
      <c r="J25" s="646" t="str">
        <v>0 - 1</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0</v>
      </c>
      <c r="S25" s="687">
        <f>IF(OR(INDEX('World Cup'!$B$14:$AJ$39,16,1+(CODE($B$1)-65)*3)="",INDEX('World Cup'!$B$14:$AJ$39,16,2+(CODE($B$1)-65)*3)=""),"",INDEX('World Cup'!$B$14:$AJ$39,16,2+(CODE($B$1)-65)*3))</f>
        <v>3</v>
      </c>
      <c r="T25" s="586">
        <f t="shared" si="28"/>
        <v>1</v>
      </c>
      <c r="U25" s="661">
        <f t="shared" si="29"/>
        <v>0</v>
      </c>
      <c r="V25" s="586">
        <f t="shared" si="30"/>
        <v>3</v>
      </c>
      <c r="W25" s="662">
        <f t="shared" si="31"/>
        <v>-3</v>
      </c>
      <c r="X25" s="663">
        <f t="shared" si="32"/>
        <v>0</v>
      </c>
      <c r="Y25" s="664">
        <f t="shared" si="33"/>
        <v>3</v>
      </c>
      <c r="Z25" s="665" t="str">
        <f t="shared" si="34"/>
        <v>PanamaCroatia</v>
      </c>
      <c r="AA25" s="666" t="str">
        <f>IF($T25,$X25&amp;Language!$E$197&amp;$Y25,"")</f>
        <v>0 - 3</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PanamaEngland</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1.7"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3</v>
      </c>
      <c r="S27" s="690">
        <f>IF(OR(INDEX('World Cup'!$B$14:$AJ$39,26,1+(CODE($B$1)-65)*3)="",INDEX('World Cup'!$B$14:$AJ$39,26,2+(CODE($B$1)-65)*3)=""),"",INDEX('World Cup'!$B$14:$AJ$39,26,2+(CODE($B$1)-65)*3))</f>
        <v>0</v>
      </c>
      <c r="T27" s="671">
        <f t="shared" si="42"/>
        <v>1</v>
      </c>
      <c r="U27" s="672">
        <f t="shared" si="43"/>
        <v>3</v>
      </c>
      <c r="V27" s="671">
        <f t="shared" si="44"/>
        <v>0</v>
      </c>
      <c r="W27" s="673">
        <f t="shared" si="45"/>
        <v>3</v>
      </c>
      <c r="X27" s="674">
        <f t="shared" si="46"/>
        <v>3</v>
      </c>
      <c r="Y27" s="675">
        <f t="shared" si="47"/>
        <v>0</v>
      </c>
      <c r="Z27" s="676" t="str">
        <f t="shared" si="48"/>
        <v>CroatiaGhana</v>
      </c>
      <c r="AA27" s="677" t="str">
        <f>IF($T27,$X27&amp;Language!$E$197&amp;$Y27,"")</f>
        <v>3 - 0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1.7"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3 - 2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3 - 0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2 - 0</v>
      </c>
      <c r="AE32" s="606"/>
      <c r="AF32" s="606"/>
      <c r="AH32" s="606"/>
      <c r="AI32" s="606"/>
      <c r="AJ32" s="606"/>
      <c r="AK32" s="606"/>
      <c r="AL32" s="606"/>
      <c r="AM32" s="606"/>
      <c r="AN32" s="606"/>
      <c r="AO32" s="606"/>
    </row>
    <row r="33" spans="4:41" s="584" customFormat="1" ht="11.7"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0 - 3</v>
      </c>
      <c r="AE33" s="605"/>
      <c r="AF33" s="605"/>
      <c r="AH33" s="605"/>
      <c r="AI33" s="605"/>
      <c r="AJ33" s="605"/>
      <c r="AK33" s="657"/>
      <c r="AL33" s="605"/>
      <c r="AM33" s="605"/>
      <c r="AN33" s="605"/>
      <c r="AO33" s="605"/>
    </row>
    <row r="34" spans="4:41" ht="11.7"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Töölehed</vt:lpstr>
      </vt:variant>
      <vt:variant>
        <vt:i4>29</vt:i4>
      </vt:variant>
      <vt:variant>
        <vt:lpstr>Nimega vahemikud</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AssignThird!Prindiala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Henery Kroon</cp:lastModifiedBy>
  <cp:lastPrinted>2024-08-12T08:42:52Z</cp:lastPrinted>
  <dcterms:created xsi:type="dcterms:W3CDTF">2018-06-13T10:24:55Z</dcterms:created>
  <dcterms:modified xsi:type="dcterms:W3CDTF">2026-06-11T18:27:09Z</dcterms:modified>
</cp:coreProperties>
</file>